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7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2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4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1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760912\Documents\Reports\Daily\2018\09 September\14 September\KPI\"/>
    </mc:Choice>
  </mc:AlternateContent>
  <xr:revisionPtr revIDLastSave="0" documentId="10_ncr:100000_{C745ED6C-0ED3-4CE6-8704-1C747302FE03}" xr6:coauthVersionLast="31" xr6:coauthVersionMax="31" xr10:uidLastSave="{00000000-0000-0000-0000-000000000000}"/>
  <bookViews>
    <workbookView xWindow="0" yWindow="0" windowWidth="28800" windowHeight="11535" tabRatio="630" activeTab="25" xr2:uid="{00000000-000D-0000-FFFF-FFFF00000000}"/>
  </bookViews>
  <sheets>
    <sheet name="Content" sheetId="24" r:id="rId1"/>
    <sheet name="Cargill SD Data" sheetId="3" r:id="rId2"/>
    <sheet name="EMEA Yearly Progress" sheetId="30" state="hidden" r:id="rId3"/>
    <sheet name="EMEA Charts" sheetId="7" r:id="rId4"/>
    <sheet name="Daily Snapshot" sheetId="26" r:id="rId5"/>
    <sheet name="EMEA Yearly Charts" sheetId="32" state="hidden" r:id="rId6"/>
    <sheet name="Chart - EMEA English" sheetId="9" state="hidden" r:id="rId7"/>
    <sheet name="Chart - EMEA Dutch" sheetId="10" state="hidden" r:id="rId8"/>
    <sheet name="Chart - EMEA French" sheetId="11" state="hidden" r:id="rId9"/>
    <sheet name="Chart - EMEA German" sheetId="12" state="hidden" r:id="rId10"/>
    <sheet name="Chart - EMEA Hungarian" sheetId="13" state="hidden" r:id="rId11"/>
    <sheet name="Chart - EMEA Italian" sheetId="14" state="hidden" r:id="rId12"/>
    <sheet name="Chart - EMEA Polish" sheetId="15" state="hidden" r:id="rId13"/>
    <sheet name="Chart - EMEA Portugese" sheetId="16" state="hidden" r:id="rId14"/>
    <sheet name="Chart - EMEA Romanian" sheetId="17" state="hidden" r:id="rId15"/>
    <sheet name="Chart - EMEA Russian" sheetId="21" state="hidden" r:id="rId16"/>
    <sheet name="Chart - EMEA Spanish" sheetId="22" state="hidden" r:id="rId17"/>
    <sheet name="Chart - EMEA Turkish" sheetId="23" state="hidden" r:id="rId18"/>
    <sheet name="Chart - EMEA Norwegian" sheetId="33" state="hidden" r:id="rId19"/>
    <sheet name="Source" sheetId="4" r:id="rId20"/>
    <sheet name="Resolved" sheetId="34" state="hidden" r:id="rId21"/>
    <sheet name="Agent List" sheetId="29" state="hidden" r:id="rId22"/>
    <sheet name="Agent Abandoned" sheetId="36" state="hidden" r:id="rId23"/>
    <sheet name="User and System Abandoned" sheetId="35" state="hidden" r:id="rId24"/>
    <sheet name="States Source" sheetId="28" r:id="rId25"/>
    <sheet name="Mailing" sheetId="27" r:id="rId26"/>
  </sheets>
  <functionGroups builtInGroupCount="19"/>
  <definedNames>
    <definedName name="_xlnm._FilterDatabase" localSheetId="21" hidden="1">'Agent List'!$A$1:$C$89</definedName>
    <definedName name="_xlnm._FilterDatabase" localSheetId="1" hidden="1">'Cargill SD Data'!$A$11:$D$150</definedName>
    <definedName name="_xlnm._FilterDatabase" localSheetId="20" hidden="1">Resolved!$A$1:$V$2025</definedName>
    <definedName name="_xlnm._FilterDatabase" localSheetId="19" hidden="1">Source!$A$8:$AZ$209</definedName>
    <definedName name="_xlnm._FilterDatabase" localSheetId="24" hidden="1">'States Source'!$A$1:$G$4999</definedName>
    <definedName name="_xlnm._FilterDatabase" localSheetId="23" hidden="1">'User and System Abandoned'!$A$1:$P$284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83" i="3" l="1"/>
  <c r="S282" i="3"/>
  <c r="E286" i="30" l="1"/>
  <c r="B6" i="26" l="1"/>
  <c r="AK12" i="3" l="1"/>
  <c r="AK260" i="3" s="1"/>
  <c r="AK13" i="3"/>
  <c r="AK261" i="3" s="1"/>
  <c r="AK14" i="3"/>
  <c r="AK266" i="3" s="1"/>
  <c r="AK15" i="3"/>
  <c r="AK16" i="3"/>
  <c r="AK17" i="3"/>
  <c r="AK18" i="3"/>
  <c r="AK19" i="3"/>
  <c r="AK20" i="3"/>
  <c r="AK21" i="3"/>
  <c r="AK22" i="3"/>
  <c r="AK293" i="3" s="1"/>
  <c r="AK23" i="3"/>
  <c r="AK24" i="3"/>
  <c r="AK25" i="3"/>
  <c r="AK26" i="3"/>
  <c r="AK40" i="3" s="1"/>
  <c r="AK54" i="3" s="1"/>
  <c r="AK27" i="3"/>
  <c r="AK41" i="3" s="1"/>
  <c r="AK55" i="3" s="1"/>
  <c r="AK28" i="3"/>
  <c r="AK42" i="3" s="1"/>
  <c r="AK56" i="3" s="1"/>
  <c r="AK29" i="3"/>
  <c r="AK43" i="3" s="1"/>
  <c r="AK57" i="3" s="1"/>
  <c r="AK30" i="3"/>
  <c r="AK44" i="3" s="1"/>
  <c r="AK58" i="3" s="1"/>
  <c r="AK31" i="3"/>
  <c r="AK45" i="3" s="1"/>
  <c r="AK59" i="3" s="1"/>
  <c r="AK32" i="3"/>
  <c r="AK46" i="3" s="1"/>
  <c r="AK60" i="3" s="1"/>
  <c r="AK33" i="3"/>
  <c r="AK47" i="3" s="1"/>
  <c r="AK61" i="3" s="1"/>
  <c r="AK34" i="3"/>
  <c r="AK48" i="3" s="1"/>
  <c r="AK62" i="3" s="1"/>
  <c r="AK35" i="3"/>
  <c r="AK49" i="3" s="1"/>
  <c r="AK63" i="3" s="1"/>
  <c r="AK36" i="3"/>
  <c r="AK37" i="3"/>
  <c r="AK51" i="3" s="1"/>
  <c r="AK65" i="3" s="1"/>
  <c r="AK38" i="3"/>
  <c r="AK52" i="3" s="1"/>
  <c r="AK66" i="3" s="1"/>
  <c r="AK39" i="3"/>
  <c r="AK53" i="3" s="1"/>
  <c r="AK67" i="3" s="1"/>
  <c r="AK50" i="3"/>
  <c r="AK64" i="3" s="1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56" i="3"/>
  <c r="AK259" i="3"/>
  <c r="AK273" i="3"/>
  <c r="AK274" i="3"/>
  <c r="AK282" i="3"/>
  <c r="AK283" i="3"/>
  <c r="AK151" i="3" l="1"/>
  <c r="AK147" i="3"/>
  <c r="AK143" i="3"/>
  <c r="AK139" i="3"/>
  <c r="AK236" i="3"/>
  <c r="AK250" i="3" s="1"/>
  <c r="AK232" i="3"/>
  <c r="AK246" i="3" s="1"/>
  <c r="AK228" i="3"/>
  <c r="AK242" i="3" s="1"/>
  <c r="AK150" i="3"/>
  <c r="AK146" i="3"/>
  <c r="AK142" i="3"/>
  <c r="AK138" i="3"/>
  <c r="AK149" i="3"/>
  <c r="AK145" i="3"/>
  <c r="AK141" i="3"/>
  <c r="AK237" i="3"/>
  <c r="AK251" i="3" s="1"/>
  <c r="AK233" i="3"/>
  <c r="AK247" i="3" s="1"/>
  <c r="AK229" i="3"/>
  <c r="AK243" i="3" s="1"/>
  <c r="AK225" i="3"/>
  <c r="AK239" i="3" s="1"/>
  <c r="AK148" i="3"/>
  <c r="AK144" i="3"/>
  <c r="AK140" i="3"/>
  <c r="AK227" i="3"/>
  <c r="AK241" i="3" s="1"/>
  <c r="AK235" i="3"/>
  <c r="AK249" i="3" s="1"/>
  <c r="AK231" i="3"/>
  <c r="AK245" i="3" s="1"/>
  <c r="AK262" i="3"/>
  <c r="AK275" i="3"/>
  <c r="AK82" i="3"/>
  <c r="AK68" i="3"/>
  <c r="AK284" i="3"/>
  <c r="AK196" i="3"/>
  <c r="AK182" i="3"/>
  <c r="AK234" i="3"/>
  <c r="AK248" i="3" s="1"/>
  <c r="AK230" i="3"/>
  <c r="AK244" i="3" s="1"/>
  <c r="AK226" i="3"/>
  <c r="AK240" i="3" s="1"/>
  <c r="AK210" i="3"/>
  <c r="AK168" i="3"/>
  <c r="AK154" i="3"/>
  <c r="AK263" i="3"/>
  <c r="AK224" i="3" l="1"/>
  <c r="AK238" i="3" s="1"/>
  <c r="E405" i="28"/>
  <c r="F405" i="28"/>
  <c r="G405" i="28"/>
  <c r="E406" i="28"/>
  <c r="F406" i="28"/>
  <c r="G406" i="28"/>
  <c r="E407" i="28"/>
  <c r="F407" i="28"/>
  <c r="G407" i="28"/>
  <c r="E408" i="28"/>
  <c r="F408" i="28"/>
  <c r="G408" i="28"/>
  <c r="E409" i="28"/>
  <c r="F409" i="28"/>
  <c r="G409" i="28"/>
  <c r="E410" i="28"/>
  <c r="F410" i="28"/>
  <c r="G410" i="28"/>
  <c r="E411" i="28"/>
  <c r="F411" i="28"/>
  <c r="G411" i="28"/>
  <c r="E412" i="28"/>
  <c r="F412" i="28"/>
  <c r="G412" i="28"/>
  <c r="E413" i="28"/>
  <c r="F413" i="28"/>
  <c r="G413" i="28"/>
  <c r="E414" i="28"/>
  <c r="F414" i="28"/>
  <c r="G414" i="28"/>
  <c r="E415" i="28"/>
  <c r="F415" i="28"/>
  <c r="G415" i="28"/>
  <c r="E416" i="28"/>
  <c r="F416" i="28"/>
  <c r="G416" i="28"/>
  <c r="E417" i="28"/>
  <c r="F417" i="28"/>
  <c r="G417" i="28"/>
  <c r="E418" i="28"/>
  <c r="F418" i="28"/>
  <c r="G418" i="28"/>
  <c r="E419" i="28"/>
  <c r="F419" i="28"/>
  <c r="G419" i="28"/>
  <c r="E420" i="28"/>
  <c r="F420" i="28"/>
  <c r="G420" i="28"/>
  <c r="E421" i="28"/>
  <c r="F421" i="28"/>
  <c r="G421" i="28"/>
  <c r="E422" i="28"/>
  <c r="F422" i="28"/>
  <c r="G422" i="28"/>
  <c r="E423" i="28"/>
  <c r="F423" i="28"/>
  <c r="G423" i="28"/>
  <c r="E424" i="28"/>
  <c r="F424" i="28"/>
  <c r="G424" i="28"/>
  <c r="E425" i="28"/>
  <c r="F425" i="28"/>
  <c r="G425" i="28"/>
  <c r="E426" i="28"/>
  <c r="F426" i="28"/>
  <c r="G426" i="28"/>
  <c r="E427" i="28"/>
  <c r="F427" i="28"/>
  <c r="G427" i="28"/>
  <c r="E428" i="28"/>
  <c r="F428" i="28"/>
  <c r="G428" i="28"/>
  <c r="E429" i="28"/>
  <c r="F429" i="28"/>
  <c r="G429" i="28"/>
  <c r="E430" i="28"/>
  <c r="F430" i="28"/>
  <c r="G430" i="28"/>
  <c r="E431" i="28"/>
  <c r="F431" i="28"/>
  <c r="G431" i="28"/>
  <c r="E432" i="28"/>
  <c r="F432" i="28"/>
  <c r="G432" i="28"/>
  <c r="E433" i="28"/>
  <c r="F433" i="28"/>
  <c r="G433" i="28"/>
  <c r="E434" i="28"/>
  <c r="F434" i="28"/>
  <c r="G434" i="28"/>
  <c r="E435" i="28"/>
  <c r="F435" i="28"/>
  <c r="G435" i="28"/>
  <c r="E436" i="28"/>
  <c r="F436" i="28"/>
  <c r="G436" i="28"/>
  <c r="E437" i="28"/>
  <c r="F437" i="28"/>
  <c r="G437" i="28"/>
  <c r="E438" i="28"/>
  <c r="F438" i="28"/>
  <c r="G438" i="28"/>
  <c r="E439" i="28"/>
  <c r="F439" i="28"/>
  <c r="G439" i="28"/>
  <c r="E440" i="28"/>
  <c r="F440" i="28"/>
  <c r="G440" i="28"/>
  <c r="E441" i="28"/>
  <c r="F441" i="28"/>
  <c r="G441" i="28"/>
  <c r="E442" i="28"/>
  <c r="F442" i="28"/>
  <c r="G442" i="28"/>
  <c r="E443" i="28"/>
  <c r="F443" i="28"/>
  <c r="G443" i="28"/>
  <c r="E444" i="28"/>
  <c r="F444" i="28"/>
  <c r="G444" i="28"/>
  <c r="E445" i="28"/>
  <c r="F445" i="28"/>
  <c r="G445" i="28"/>
  <c r="E446" i="28"/>
  <c r="F446" i="28"/>
  <c r="G446" i="28"/>
  <c r="E447" i="28"/>
  <c r="F447" i="28"/>
  <c r="G447" i="28"/>
  <c r="E448" i="28"/>
  <c r="F448" i="28"/>
  <c r="G448" i="28"/>
  <c r="E449" i="28"/>
  <c r="F449" i="28"/>
  <c r="G449" i="28"/>
  <c r="E450" i="28"/>
  <c r="F450" i="28"/>
  <c r="G450" i="28"/>
  <c r="E451" i="28"/>
  <c r="F451" i="28"/>
  <c r="G451" i="28"/>
  <c r="E452" i="28"/>
  <c r="F452" i="28"/>
  <c r="G452" i="28"/>
  <c r="E453" i="28"/>
  <c r="F453" i="28"/>
  <c r="G453" i="28"/>
  <c r="E454" i="28"/>
  <c r="F454" i="28"/>
  <c r="G454" i="28"/>
  <c r="E455" i="28"/>
  <c r="F455" i="28"/>
  <c r="G455" i="28"/>
  <c r="E456" i="28"/>
  <c r="F456" i="28"/>
  <c r="G456" i="28"/>
  <c r="E457" i="28"/>
  <c r="F457" i="28"/>
  <c r="G457" i="28"/>
  <c r="E458" i="28"/>
  <c r="F458" i="28"/>
  <c r="G458" i="28"/>
  <c r="E459" i="28"/>
  <c r="F459" i="28"/>
  <c r="G459" i="28"/>
  <c r="E460" i="28"/>
  <c r="F460" i="28"/>
  <c r="G460" i="28"/>
  <c r="E461" i="28"/>
  <c r="F461" i="28"/>
  <c r="G461" i="28"/>
  <c r="E462" i="28"/>
  <c r="F462" i="28"/>
  <c r="G462" i="28"/>
  <c r="E463" i="28"/>
  <c r="F463" i="28"/>
  <c r="G463" i="28"/>
  <c r="E464" i="28"/>
  <c r="F464" i="28"/>
  <c r="G464" i="28"/>
  <c r="E465" i="28"/>
  <c r="F465" i="28"/>
  <c r="G465" i="28"/>
  <c r="E466" i="28"/>
  <c r="F466" i="28"/>
  <c r="G466" i="28"/>
  <c r="E467" i="28"/>
  <c r="F467" i="28"/>
  <c r="G467" i="28"/>
  <c r="E468" i="28"/>
  <c r="F468" i="28"/>
  <c r="G468" i="28"/>
  <c r="E469" i="28"/>
  <c r="F469" i="28"/>
  <c r="G469" i="28"/>
  <c r="E470" i="28"/>
  <c r="F470" i="28"/>
  <c r="G470" i="28"/>
  <c r="E471" i="28"/>
  <c r="F471" i="28"/>
  <c r="G471" i="28"/>
  <c r="E472" i="28"/>
  <c r="F472" i="28"/>
  <c r="G472" i="28"/>
  <c r="E473" i="28"/>
  <c r="F473" i="28"/>
  <c r="G473" i="28"/>
  <c r="E474" i="28"/>
  <c r="F474" i="28"/>
  <c r="G474" i="28"/>
  <c r="E475" i="28"/>
  <c r="F475" i="28"/>
  <c r="G475" i="28"/>
  <c r="E476" i="28"/>
  <c r="F476" i="28"/>
  <c r="G476" i="28"/>
  <c r="E477" i="28"/>
  <c r="F477" i="28"/>
  <c r="G477" i="28"/>
  <c r="E478" i="28"/>
  <c r="F478" i="28"/>
  <c r="G478" i="28"/>
  <c r="E479" i="28"/>
  <c r="F479" i="28"/>
  <c r="G479" i="28"/>
  <c r="E480" i="28"/>
  <c r="F480" i="28"/>
  <c r="G480" i="28"/>
  <c r="E481" i="28"/>
  <c r="F481" i="28"/>
  <c r="G481" i="28"/>
  <c r="E482" i="28"/>
  <c r="F482" i="28"/>
  <c r="G482" i="28"/>
  <c r="E483" i="28"/>
  <c r="F483" i="28"/>
  <c r="G483" i="28"/>
  <c r="E484" i="28"/>
  <c r="F484" i="28"/>
  <c r="G484" i="28"/>
  <c r="E485" i="28"/>
  <c r="F485" i="28"/>
  <c r="G485" i="28"/>
  <c r="E486" i="28"/>
  <c r="F486" i="28"/>
  <c r="G486" i="28"/>
  <c r="E487" i="28"/>
  <c r="F487" i="28"/>
  <c r="G487" i="28"/>
  <c r="E488" i="28"/>
  <c r="F488" i="28"/>
  <c r="G488" i="28"/>
  <c r="E489" i="28"/>
  <c r="F489" i="28"/>
  <c r="G489" i="28"/>
  <c r="E490" i="28"/>
  <c r="F490" i="28"/>
  <c r="G490" i="28"/>
  <c r="E491" i="28"/>
  <c r="F491" i="28"/>
  <c r="G491" i="28"/>
  <c r="E492" i="28"/>
  <c r="F492" i="28"/>
  <c r="G492" i="28"/>
  <c r="E493" i="28"/>
  <c r="F493" i="28"/>
  <c r="G493" i="28"/>
  <c r="E494" i="28"/>
  <c r="F494" i="28"/>
  <c r="G494" i="28"/>
  <c r="E495" i="28"/>
  <c r="F495" i="28"/>
  <c r="G495" i="28"/>
  <c r="E496" i="28"/>
  <c r="F496" i="28"/>
  <c r="G496" i="28"/>
  <c r="E497" i="28"/>
  <c r="F497" i="28"/>
  <c r="G497" i="28"/>
  <c r="E498" i="28"/>
  <c r="F498" i="28"/>
  <c r="G498" i="28"/>
  <c r="E499" i="28"/>
  <c r="F499" i="28"/>
  <c r="G499" i="28"/>
  <c r="E500" i="28"/>
  <c r="F500" i="28"/>
  <c r="G500" i="28"/>
  <c r="E501" i="28"/>
  <c r="F501" i="28"/>
  <c r="G501" i="28"/>
  <c r="E502" i="28"/>
  <c r="F502" i="28"/>
  <c r="G502" i="28"/>
  <c r="E503" i="28"/>
  <c r="F503" i="28"/>
  <c r="G503" i="28"/>
  <c r="E504" i="28"/>
  <c r="F504" i="28"/>
  <c r="G504" i="28"/>
  <c r="E505" i="28"/>
  <c r="F505" i="28"/>
  <c r="G505" i="28"/>
  <c r="E506" i="28"/>
  <c r="F506" i="28"/>
  <c r="G506" i="28"/>
  <c r="E507" i="28"/>
  <c r="F507" i="28"/>
  <c r="G507" i="28"/>
  <c r="E508" i="28"/>
  <c r="F508" i="28"/>
  <c r="G508" i="28"/>
  <c r="E509" i="28"/>
  <c r="F509" i="28"/>
  <c r="G509" i="28"/>
  <c r="E510" i="28"/>
  <c r="F510" i="28"/>
  <c r="G510" i="28"/>
  <c r="E511" i="28"/>
  <c r="F511" i="28"/>
  <c r="G511" i="28"/>
  <c r="E512" i="28"/>
  <c r="F512" i="28"/>
  <c r="G512" i="28"/>
  <c r="E513" i="28"/>
  <c r="F513" i="28"/>
  <c r="G513" i="28"/>
  <c r="E514" i="28"/>
  <c r="F514" i="28"/>
  <c r="G514" i="28"/>
  <c r="E515" i="28"/>
  <c r="F515" i="28"/>
  <c r="G515" i="28"/>
  <c r="E516" i="28"/>
  <c r="F516" i="28"/>
  <c r="G516" i="28"/>
  <c r="E517" i="28"/>
  <c r="F517" i="28"/>
  <c r="G517" i="28"/>
  <c r="E57" i="30" l="1"/>
  <c r="E43" i="30"/>
  <c r="E29" i="30"/>
  <c r="N256" i="3" l="1"/>
  <c r="E2" i="28" l="1"/>
  <c r="F2" i="28"/>
  <c r="G2" i="28"/>
  <c r="E3" i="28"/>
  <c r="F3" i="28"/>
  <c r="G3" i="28"/>
  <c r="E4" i="28"/>
  <c r="F4" i="28"/>
  <c r="G4" i="28"/>
  <c r="E5" i="28"/>
  <c r="F5" i="28"/>
  <c r="G5" i="28"/>
  <c r="E6" i="28"/>
  <c r="F6" i="28"/>
  <c r="G6" i="28"/>
  <c r="E7" i="28"/>
  <c r="F7" i="28"/>
  <c r="G7" i="28"/>
  <c r="E8" i="28"/>
  <c r="F8" i="28"/>
  <c r="G8" i="28"/>
  <c r="E9" i="28"/>
  <c r="F9" i="28"/>
  <c r="G9" i="28"/>
  <c r="E10" i="28"/>
  <c r="F10" i="28"/>
  <c r="G10" i="28"/>
  <c r="E11" i="28"/>
  <c r="F11" i="28"/>
  <c r="G11" i="28"/>
  <c r="E12" i="28"/>
  <c r="F12" i="28"/>
  <c r="G12" i="28"/>
  <c r="E13" i="28"/>
  <c r="F13" i="28"/>
  <c r="G13" i="28"/>
  <c r="E14" i="28"/>
  <c r="F14" i="28"/>
  <c r="G14" i="28"/>
  <c r="E15" i="28"/>
  <c r="F15" i="28"/>
  <c r="G15" i="28"/>
  <c r="E16" i="28"/>
  <c r="F16" i="28"/>
  <c r="G16" i="28"/>
  <c r="E17" i="28"/>
  <c r="F17" i="28"/>
  <c r="G17" i="28"/>
  <c r="E18" i="28"/>
  <c r="F18" i="28"/>
  <c r="G18" i="28"/>
  <c r="E19" i="28"/>
  <c r="F19" i="28"/>
  <c r="G19" i="28"/>
  <c r="E20" i="28"/>
  <c r="F20" i="28"/>
  <c r="G20" i="28"/>
  <c r="E21" i="28"/>
  <c r="F21" i="28"/>
  <c r="G21" i="28"/>
  <c r="E22" i="28"/>
  <c r="F22" i="28"/>
  <c r="G22" i="28"/>
  <c r="E23" i="28"/>
  <c r="F23" i="28"/>
  <c r="G23" i="28"/>
  <c r="E24" i="28"/>
  <c r="F24" i="28"/>
  <c r="G24" i="28"/>
  <c r="E25" i="28"/>
  <c r="F25" i="28"/>
  <c r="G25" i="28"/>
  <c r="E26" i="28"/>
  <c r="F26" i="28"/>
  <c r="G26" i="28"/>
  <c r="E27" i="28"/>
  <c r="F27" i="28"/>
  <c r="G27" i="28"/>
  <c r="E28" i="28"/>
  <c r="F28" i="28"/>
  <c r="G28" i="28"/>
  <c r="E29" i="28"/>
  <c r="F29" i="28"/>
  <c r="G29" i="28"/>
  <c r="E30" i="28"/>
  <c r="F30" i="28"/>
  <c r="G30" i="28"/>
  <c r="E31" i="28"/>
  <c r="F31" i="28"/>
  <c r="G31" i="28"/>
  <c r="E32" i="28"/>
  <c r="F32" i="28"/>
  <c r="G32" i="28"/>
  <c r="E33" i="28"/>
  <c r="F33" i="28"/>
  <c r="G33" i="28"/>
  <c r="E34" i="28"/>
  <c r="F34" i="28"/>
  <c r="G34" i="28"/>
  <c r="E35" i="28"/>
  <c r="F35" i="28"/>
  <c r="G35" i="28"/>
  <c r="E36" i="28"/>
  <c r="F36" i="28"/>
  <c r="G36" i="28"/>
  <c r="E37" i="28"/>
  <c r="F37" i="28"/>
  <c r="G37" i="28"/>
  <c r="E38" i="28"/>
  <c r="F38" i="28"/>
  <c r="G38" i="28"/>
  <c r="E39" i="28"/>
  <c r="F39" i="28"/>
  <c r="G39" i="28"/>
  <c r="E40" i="28"/>
  <c r="F40" i="28"/>
  <c r="G40" i="28"/>
  <c r="E41" i="28"/>
  <c r="F41" i="28"/>
  <c r="G41" i="28"/>
  <c r="E42" i="28"/>
  <c r="F42" i="28"/>
  <c r="G42" i="28"/>
  <c r="E43" i="28"/>
  <c r="F43" i="28"/>
  <c r="G43" i="28"/>
  <c r="E44" i="28"/>
  <c r="F44" i="28"/>
  <c r="G44" i="28"/>
  <c r="E45" i="28"/>
  <c r="F45" i="28"/>
  <c r="G45" i="28"/>
  <c r="E46" i="28"/>
  <c r="F46" i="28"/>
  <c r="G46" i="28"/>
  <c r="E47" i="28"/>
  <c r="F47" i="28"/>
  <c r="G47" i="28"/>
  <c r="E48" i="28"/>
  <c r="F48" i="28"/>
  <c r="G48" i="28"/>
  <c r="E49" i="28"/>
  <c r="F49" i="28"/>
  <c r="G49" i="28"/>
  <c r="E50" i="28"/>
  <c r="F50" i="28"/>
  <c r="G50" i="28"/>
  <c r="E51" i="28"/>
  <c r="F51" i="28"/>
  <c r="G51" i="28"/>
  <c r="E52" i="28"/>
  <c r="F52" i="28"/>
  <c r="G52" i="28"/>
  <c r="E53" i="28"/>
  <c r="F53" i="28"/>
  <c r="G53" i="28"/>
  <c r="E54" i="28"/>
  <c r="F54" i="28"/>
  <c r="G54" i="28"/>
  <c r="E55" i="28"/>
  <c r="F55" i="28"/>
  <c r="G55" i="28"/>
  <c r="E56" i="28"/>
  <c r="F56" i="28"/>
  <c r="G56" i="28"/>
  <c r="E57" i="28"/>
  <c r="F57" i="28"/>
  <c r="G57" i="28"/>
  <c r="E58" i="28"/>
  <c r="F58" i="28"/>
  <c r="G58" i="28"/>
  <c r="E59" i="28"/>
  <c r="F59" i="28"/>
  <c r="G59" i="28"/>
  <c r="E60" i="28"/>
  <c r="F60" i="28"/>
  <c r="G60" i="28"/>
  <c r="E61" i="28"/>
  <c r="F61" i="28"/>
  <c r="G61" i="28"/>
  <c r="E62" i="28"/>
  <c r="F62" i="28"/>
  <c r="G62" i="28"/>
  <c r="E63" i="28"/>
  <c r="F63" i="28"/>
  <c r="G63" i="28"/>
  <c r="E64" i="28"/>
  <c r="F64" i="28"/>
  <c r="G64" i="28"/>
  <c r="E65" i="28"/>
  <c r="F65" i="28"/>
  <c r="G65" i="28"/>
  <c r="E66" i="28"/>
  <c r="F66" i="28"/>
  <c r="G66" i="28"/>
  <c r="E67" i="28"/>
  <c r="F67" i="28"/>
  <c r="G67" i="28"/>
  <c r="E68" i="28"/>
  <c r="F68" i="28"/>
  <c r="G68" i="28"/>
  <c r="E69" i="28"/>
  <c r="F69" i="28"/>
  <c r="G69" i="28"/>
  <c r="E70" i="28"/>
  <c r="F70" i="28"/>
  <c r="G70" i="28"/>
  <c r="E71" i="28"/>
  <c r="F71" i="28"/>
  <c r="G71" i="28"/>
  <c r="E72" i="28"/>
  <c r="F72" i="28"/>
  <c r="G72" i="28"/>
  <c r="E73" i="28"/>
  <c r="F73" i="28"/>
  <c r="G73" i="28"/>
  <c r="E74" i="28"/>
  <c r="F74" i="28"/>
  <c r="G74" i="28"/>
  <c r="E75" i="28"/>
  <c r="F75" i="28"/>
  <c r="G75" i="28"/>
  <c r="E76" i="28"/>
  <c r="F76" i="28"/>
  <c r="G76" i="28"/>
  <c r="E77" i="28"/>
  <c r="F77" i="28"/>
  <c r="G77" i="28"/>
  <c r="E78" i="28"/>
  <c r="F78" i="28"/>
  <c r="G78" i="28"/>
  <c r="E79" i="28"/>
  <c r="F79" i="28"/>
  <c r="G79" i="28"/>
  <c r="E80" i="28"/>
  <c r="F80" i="28"/>
  <c r="G80" i="28"/>
  <c r="E81" i="28"/>
  <c r="F81" i="28"/>
  <c r="G81" i="28"/>
  <c r="E82" i="28"/>
  <c r="F82" i="28"/>
  <c r="G82" i="28"/>
  <c r="E83" i="28"/>
  <c r="F83" i="28"/>
  <c r="G83" i="28"/>
  <c r="E84" i="28"/>
  <c r="F84" i="28"/>
  <c r="G84" i="28"/>
  <c r="E85" i="28"/>
  <c r="F85" i="28"/>
  <c r="G85" i="28"/>
  <c r="E86" i="28"/>
  <c r="F86" i="28"/>
  <c r="G86" i="28"/>
  <c r="E87" i="28"/>
  <c r="F87" i="28"/>
  <c r="G87" i="28"/>
  <c r="E88" i="28"/>
  <c r="F88" i="28"/>
  <c r="G88" i="28"/>
  <c r="E89" i="28"/>
  <c r="F89" i="28"/>
  <c r="G89" i="28"/>
  <c r="E90" i="28"/>
  <c r="F90" i="28"/>
  <c r="G90" i="28"/>
  <c r="E91" i="28"/>
  <c r="F91" i="28"/>
  <c r="G91" i="28"/>
  <c r="E92" i="28"/>
  <c r="F92" i="28"/>
  <c r="G92" i="28"/>
  <c r="E93" i="28"/>
  <c r="F93" i="28"/>
  <c r="G93" i="28"/>
  <c r="E94" i="28"/>
  <c r="F94" i="28"/>
  <c r="G94" i="28"/>
  <c r="E95" i="28"/>
  <c r="F95" i="28"/>
  <c r="G95" i="28"/>
  <c r="E96" i="28"/>
  <c r="F96" i="28"/>
  <c r="G96" i="28"/>
  <c r="E97" i="28"/>
  <c r="F97" i="28"/>
  <c r="G97" i="28"/>
  <c r="E98" i="28"/>
  <c r="F98" i="28"/>
  <c r="G98" i="28"/>
  <c r="E99" i="28"/>
  <c r="F99" i="28"/>
  <c r="G99" i="28"/>
  <c r="E100" i="28"/>
  <c r="F100" i="28"/>
  <c r="G100" i="28"/>
  <c r="E101" i="28"/>
  <c r="F101" i="28"/>
  <c r="G101" i="28"/>
  <c r="E102" i="28"/>
  <c r="F102" i="28"/>
  <c r="G102" i="28"/>
  <c r="E103" i="28"/>
  <c r="F103" i="28"/>
  <c r="G103" i="28"/>
  <c r="E104" i="28"/>
  <c r="F104" i="28"/>
  <c r="G104" i="28"/>
  <c r="E105" i="28"/>
  <c r="F105" i="28"/>
  <c r="G105" i="28"/>
  <c r="E106" i="28"/>
  <c r="F106" i="28"/>
  <c r="G106" i="28"/>
  <c r="E107" i="28"/>
  <c r="F107" i="28"/>
  <c r="G107" i="28"/>
  <c r="E108" i="28"/>
  <c r="F108" i="28"/>
  <c r="G108" i="28"/>
  <c r="E109" i="28"/>
  <c r="F109" i="28"/>
  <c r="G109" i="28"/>
  <c r="E110" i="28"/>
  <c r="F110" i="28"/>
  <c r="G110" i="28"/>
  <c r="E111" i="28"/>
  <c r="F111" i="28"/>
  <c r="G111" i="28"/>
  <c r="E112" i="28"/>
  <c r="F112" i="28"/>
  <c r="G112" i="28"/>
  <c r="E113" i="28"/>
  <c r="F113" i="28"/>
  <c r="G113" i="28"/>
  <c r="E114" i="28"/>
  <c r="F114" i="28"/>
  <c r="G114" i="28"/>
  <c r="E115" i="28"/>
  <c r="F115" i="28"/>
  <c r="G115" i="28"/>
  <c r="E116" i="28"/>
  <c r="F116" i="28"/>
  <c r="G116" i="28"/>
  <c r="E117" i="28"/>
  <c r="F117" i="28"/>
  <c r="G117" i="28"/>
  <c r="E118" i="28"/>
  <c r="F118" i="28"/>
  <c r="G118" i="28"/>
  <c r="E119" i="28"/>
  <c r="F119" i="28"/>
  <c r="G119" i="28"/>
  <c r="E120" i="28"/>
  <c r="F120" i="28"/>
  <c r="G120" i="28"/>
  <c r="E121" i="28"/>
  <c r="F121" i="28"/>
  <c r="G121" i="28"/>
  <c r="E122" i="28"/>
  <c r="F122" i="28"/>
  <c r="G122" i="28"/>
  <c r="E123" i="28"/>
  <c r="F123" i="28"/>
  <c r="G123" i="28"/>
  <c r="E124" i="28"/>
  <c r="F124" i="28"/>
  <c r="G124" i="28"/>
  <c r="E125" i="28"/>
  <c r="F125" i="28"/>
  <c r="G125" i="28"/>
  <c r="E126" i="28"/>
  <c r="F126" i="28"/>
  <c r="G126" i="28"/>
  <c r="E127" i="28"/>
  <c r="F127" i="28"/>
  <c r="G127" i="28"/>
  <c r="E128" i="28"/>
  <c r="F128" i="28"/>
  <c r="G128" i="28"/>
  <c r="E129" i="28"/>
  <c r="F129" i="28"/>
  <c r="G129" i="28"/>
  <c r="E130" i="28"/>
  <c r="F130" i="28"/>
  <c r="G130" i="28"/>
  <c r="E131" i="28"/>
  <c r="F131" i="28"/>
  <c r="G131" i="28"/>
  <c r="E132" i="28"/>
  <c r="F132" i="28"/>
  <c r="G132" i="28"/>
  <c r="E133" i="28"/>
  <c r="F133" i="28"/>
  <c r="G133" i="28"/>
  <c r="E134" i="28"/>
  <c r="F134" i="28"/>
  <c r="G134" i="28"/>
  <c r="E135" i="28"/>
  <c r="F135" i="28"/>
  <c r="G135" i="28"/>
  <c r="E136" i="28"/>
  <c r="F136" i="28"/>
  <c r="G136" i="28"/>
  <c r="E137" i="28"/>
  <c r="F137" i="28"/>
  <c r="G137" i="28"/>
  <c r="E138" i="28"/>
  <c r="F138" i="28"/>
  <c r="G138" i="28"/>
  <c r="E139" i="28"/>
  <c r="F139" i="28"/>
  <c r="G139" i="28"/>
  <c r="E140" i="28"/>
  <c r="F140" i="28"/>
  <c r="G140" i="28"/>
  <c r="E141" i="28"/>
  <c r="F141" i="28"/>
  <c r="G141" i="28"/>
  <c r="E142" i="28"/>
  <c r="F142" i="28"/>
  <c r="G142" i="28"/>
  <c r="E143" i="28"/>
  <c r="F143" i="28"/>
  <c r="G143" i="28"/>
  <c r="E144" i="28"/>
  <c r="F144" i="28"/>
  <c r="G144" i="28"/>
  <c r="E145" i="28"/>
  <c r="F145" i="28"/>
  <c r="G145" i="28"/>
  <c r="E146" i="28"/>
  <c r="F146" i="28"/>
  <c r="G146" i="28"/>
  <c r="E147" i="28"/>
  <c r="F147" i="28"/>
  <c r="G147" i="28"/>
  <c r="E148" i="28"/>
  <c r="F148" i="28"/>
  <c r="G148" i="28"/>
  <c r="E149" i="28"/>
  <c r="F149" i="28"/>
  <c r="G149" i="28"/>
  <c r="E150" i="28"/>
  <c r="F150" i="28"/>
  <c r="G150" i="28"/>
  <c r="E151" i="28"/>
  <c r="F151" i="28"/>
  <c r="G151" i="28"/>
  <c r="E152" i="28"/>
  <c r="F152" i="28"/>
  <c r="G152" i="28"/>
  <c r="E153" i="28"/>
  <c r="F153" i="28"/>
  <c r="G153" i="28"/>
  <c r="E154" i="28"/>
  <c r="F154" i="28"/>
  <c r="G154" i="28"/>
  <c r="E155" i="28"/>
  <c r="F155" i="28"/>
  <c r="G155" i="28"/>
  <c r="E156" i="28"/>
  <c r="F156" i="28"/>
  <c r="G156" i="28"/>
  <c r="E157" i="28"/>
  <c r="F157" i="28"/>
  <c r="G157" i="28"/>
  <c r="E158" i="28"/>
  <c r="F158" i="28"/>
  <c r="G158" i="28"/>
  <c r="E159" i="28"/>
  <c r="F159" i="28"/>
  <c r="G159" i="28"/>
  <c r="E160" i="28"/>
  <c r="F160" i="28"/>
  <c r="G160" i="28"/>
  <c r="E161" i="28"/>
  <c r="F161" i="28"/>
  <c r="G161" i="28"/>
  <c r="E162" i="28"/>
  <c r="F162" i="28"/>
  <c r="G162" i="28"/>
  <c r="E163" i="28"/>
  <c r="F163" i="28"/>
  <c r="G163" i="28"/>
  <c r="E164" i="28"/>
  <c r="F164" i="28"/>
  <c r="G164" i="28"/>
  <c r="E165" i="28"/>
  <c r="F165" i="28"/>
  <c r="G165" i="28"/>
  <c r="E166" i="28"/>
  <c r="F166" i="28"/>
  <c r="G166" i="28"/>
  <c r="E167" i="28"/>
  <c r="F167" i="28"/>
  <c r="G167" i="28"/>
  <c r="E168" i="28"/>
  <c r="F168" i="28"/>
  <c r="G168" i="28"/>
  <c r="E169" i="28"/>
  <c r="F169" i="28"/>
  <c r="G169" i="28"/>
  <c r="E170" i="28"/>
  <c r="F170" i="28"/>
  <c r="G170" i="28"/>
  <c r="E171" i="28"/>
  <c r="F171" i="28"/>
  <c r="G171" i="28"/>
  <c r="E172" i="28"/>
  <c r="F172" i="28"/>
  <c r="G172" i="28"/>
  <c r="E173" i="28"/>
  <c r="F173" i="28"/>
  <c r="G173" i="28"/>
  <c r="E174" i="28"/>
  <c r="F174" i="28"/>
  <c r="G174" i="28"/>
  <c r="E175" i="28"/>
  <c r="F175" i="28"/>
  <c r="G175" i="28"/>
  <c r="E176" i="28"/>
  <c r="F176" i="28"/>
  <c r="G176" i="28"/>
  <c r="E177" i="28"/>
  <c r="F177" i="28"/>
  <c r="G177" i="28"/>
  <c r="E178" i="28"/>
  <c r="F178" i="28"/>
  <c r="G178" i="28"/>
  <c r="E179" i="28"/>
  <c r="F179" i="28"/>
  <c r="G179" i="28"/>
  <c r="E180" i="28"/>
  <c r="F180" i="28"/>
  <c r="G180" i="28"/>
  <c r="E181" i="28"/>
  <c r="F181" i="28"/>
  <c r="G181" i="28"/>
  <c r="E182" i="28"/>
  <c r="F182" i="28"/>
  <c r="G182" i="28"/>
  <c r="E183" i="28"/>
  <c r="F183" i="28"/>
  <c r="G183" i="28"/>
  <c r="E184" i="28"/>
  <c r="F184" i="28"/>
  <c r="G184" i="28"/>
  <c r="E185" i="28"/>
  <c r="F185" i="28"/>
  <c r="G185" i="28"/>
  <c r="E186" i="28"/>
  <c r="F186" i="28"/>
  <c r="G186" i="28"/>
  <c r="E187" i="28"/>
  <c r="F187" i="28"/>
  <c r="G187" i="28"/>
  <c r="E188" i="28"/>
  <c r="F188" i="28"/>
  <c r="G188" i="28"/>
  <c r="E189" i="28"/>
  <c r="F189" i="28"/>
  <c r="G189" i="28"/>
  <c r="E190" i="28"/>
  <c r="F190" i="28"/>
  <c r="G190" i="28"/>
  <c r="E191" i="28"/>
  <c r="F191" i="28"/>
  <c r="G191" i="28"/>
  <c r="E192" i="28"/>
  <c r="F192" i="28"/>
  <c r="G192" i="28"/>
  <c r="E193" i="28"/>
  <c r="F193" i="28"/>
  <c r="G193" i="28"/>
  <c r="E194" i="28"/>
  <c r="F194" i="28"/>
  <c r="G194" i="28"/>
  <c r="E195" i="28"/>
  <c r="F195" i="28"/>
  <c r="G195" i="28"/>
  <c r="E196" i="28"/>
  <c r="F196" i="28"/>
  <c r="G196" i="28"/>
  <c r="E197" i="28"/>
  <c r="F197" i="28"/>
  <c r="G197" i="28"/>
  <c r="E198" i="28"/>
  <c r="F198" i="28"/>
  <c r="G198" i="28"/>
  <c r="E199" i="28"/>
  <c r="F199" i="28"/>
  <c r="G199" i="28"/>
  <c r="E200" i="28"/>
  <c r="F200" i="28"/>
  <c r="G200" i="28"/>
  <c r="E201" i="28"/>
  <c r="F201" i="28"/>
  <c r="G201" i="28"/>
  <c r="E202" i="28"/>
  <c r="F202" i="28"/>
  <c r="G202" i="28"/>
  <c r="E203" i="28"/>
  <c r="F203" i="28"/>
  <c r="G203" i="28"/>
  <c r="E204" i="28"/>
  <c r="F204" i="28"/>
  <c r="G204" i="28"/>
  <c r="E205" i="28"/>
  <c r="F205" i="28"/>
  <c r="G205" i="28"/>
  <c r="E206" i="28"/>
  <c r="F206" i="28"/>
  <c r="G206" i="28"/>
  <c r="E207" i="28"/>
  <c r="F207" i="28"/>
  <c r="G207" i="28"/>
  <c r="E208" i="28"/>
  <c r="F208" i="28"/>
  <c r="G208" i="28"/>
  <c r="E209" i="28"/>
  <c r="F209" i="28"/>
  <c r="G209" i="28"/>
  <c r="E210" i="28"/>
  <c r="F210" i="28"/>
  <c r="G210" i="28"/>
  <c r="E211" i="28"/>
  <c r="F211" i="28"/>
  <c r="G211" i="28"/>
  <c r="E212" i="28"/>
  <c r="F212" i="28"/>
  <c r="G212" i="28"/>
  <c r="E213" i="28"/>
  <c r="F213" i="28"/>
  <c r="G213" i="28"/>
  <c r="E214" i="28"/>
  <c r="F214" i="28"/>
  <c r="G214" i="28"/>
  <c r="E215" i="28"/>
  <c r="F215" i="28"/>
  <c r="G215" i="28"/>
  <c r="E216" i="28"/>
  <c r="F216" i="28"/>
  <c r="G216" i="28"/>
  <c r="E217" i="28"/>
  <c r="F217" i="28"/>
  <c r="G217" i="28"/>
  <c r="E218" i="28"/>
  <c r="F218" i="28"/>
  <c r="G218" i="28"/>
  <c r="E219" i="28"/>
  <c r="F219" i="28"/>
  <c r="G219" i="28"/>
  <c r="E220" i="28"/>
  <c r="F220" i="28"/>
  <c r="G220" i="28"/>
  <c r="E221" i="28"/>
  <c r="F221" i="28"/>
  <c r="G221" i="28"/>
  <c r="E222" i="28"/>
  <c r="F222" i="28"/>
  <c r="G222" i="28"/>
  <c r="E223" i="28"/>
  <c r="F223" i="28"/>
  <c r="G223" i="28"/>
  <c r="E224" i="28"/>
  <c r="F224" i="28"/>
  <c r="G224" i="28"/>
  <c r="E225" i="28"/>
  <c r="F225" i="28"/>
  <c r="G225" i="28"/>
  <c r="E226" i="28"/>
  <c r="F226" i="28"/>
  <c r="G226" i="28"/>
  <c r="E227" i="28"/>
  <c r="F227" i="28"/>
  <c r="G227" i="28"/>
  <c r="E228" i="28"/>
  <c r="F228" i="28"/>
  <c r="G228" i="28"/>
  <c r="E229" i="28"/>
  <c r="F229" i="28"/>
  <c r="G229" i="28"/>
  <c r="E230" i="28"/>
  <c r="F230" i="28"/>
  <c r="G230" i="28"/>
  <c r="E231" i="28"/>
  <c r="F231" i="28"/>
  <c r="G231" i="28"/>
  <c r="E232" i="28"/>
  <c r="F232" i="28"/>
  <c r="G232" i="28"/>
  <c r="E233" i="28"/>
  <c r="F233" i="28"/>
  <c r="G233" i="28"/>
  <c r="E234" i="28"/>
  <c r="F234" i="28"/>
  <c r="G234" i="28"/>
  <c r="E235" i="28"/>
  <c r="F235" i="28"/>
  <c r="G235" i="28"/>
  <c r="E236" i="28"/>
  <c r="F236" i="28"/>
  <c r="G236" i="28"/>
  <c r="E237" i="28"/>
  <c r="F237" i="28"/>
  <c r="G237" i="28"/>
  <c r="E238" i="28"/>
  <c r="F238" i="28"/>
  <c r="G238" i="28"/>
  <c r="E239" i="28"/>
  <c r="F239" i="28"/>
  <c r="G239" i="28"/>
  <c r="E240" i="28"/>
  <c r="F240" i="28"/>
  <c r="G240" i="28"/>
  <c r="E241" i="28"/>
  <c r="F241" i="28"/>
  <c r="G241" i="28"/>
  <c r="E242" i="28"/>
  <c r="F242" i="28"/>
  <c r="G242" i="28"/>
  <c r="E243" i="28"/>
  <c r="F243" i="28"/>
  <c r="G243" i="28"/>
  <c r="E244" i="28"/>
  <c r="F244" i="28"/>
  <c r="G244" i="28"/>
  <c r="E245" i="28"/>
  <c r="F245" i="28"/>
  <c r="G245" i="28"/>
  <c r="E246" i="28"/>
  <c r="F246" i="28"/>
  <c r="G246" i="28"/>
  <c r="E247" i="28"/>
  <c r="F247" i="28"/>
  <c r="G247" i="28"/>
  <c r="E248" i="28"/>
  <c r="F248" i="28"/>
  <c r="G248" i="28"/>
  <c r="E249" i="28"/>
  <c r="F249" i="28"/>
  <c r="G249" i="28"/>
  <c r="E250" i="28"/>
  <c r="F250" i="28"/>
  <c r="G250" i="28"/>
  <c r="E251" i="28"/>
  <c r="F251" i="28"/>
  <c r="G251" i="28"/>
  <c r="E252" i="28"/>
  <c r="F252" i="28"/>
  <c r="G252" i="28"/>
  <c r="E253" i="28"/>
  <c r="F253" i="28"/>
  <c r="G253" i="28"/>
  <c r="E254" i="28"/>
  <c r="F254" i="28"/>
  <c r="G254" i="28"/>
  <c r="E255" i="28"/>
  <c r="F255" i="28"/>
  <c r="G255" i="28"/>
  <c r="E256" i="28"/>
  <c r="F256" i="28"/>
  <c r="G256" i="28"/>
  <c r="E257" i="28"/>
  <c r="F257" i="28"/>
  <c r="G257" i="28"/>
  <c r="E258" i="28"/>
  <c r="F258" i="28"/>
  <c r="G258" i="28"/>
  <c r="E259" i="28"/>
  <c r="F259" i="28"/>
  <c r="G259" i="28"/>
  <c r="E260" i="28"/>
  <c r="F260" i="28"/>
  <c r="G260" i="28"/>
  <c r="E261" i="28"/>
  <c r="F261" i="28"/>
  <c r="G261" i="28"/>
  <c r="E262" i="28"/>
  <c r="F262" i="28"/>
  <c r="G262" i="28"/>
  <c r="E263" i="28"/>
  <c r="F263" i="28"/>
  <c r="G263" i="28"/>
  <c r="E264" i="28"/>
  <c r="F264" i="28"/>
  <c r="G264" i="28"/>
  <c r="E265" i="28"/>
  <c r="F265" i="28"/>
  <c r="G265" i="28"/>
  <c r="E266" i="28"/>
  <c r="F266" i="28"/>
  <c r="G266" i="28"/>
  <c r="E267" i="28"/>
  <c r="F267" i="28"/>
  <c r="G267" i="28"/>
  <c r="E268" i="28"/>
  <c r="F268" i="28"/>
  <c r="G268" i="28"/>
  <c r="E269" i="28"/>
  <c r="F269" i="28"/>
  <c r="G269" i="28"/>
  <c r="E270" i="28"/>
  <c r="F270" i="28"/>
  <c r="G270" i="28"/>
  <c r="E271" i="28"/>
  <c r="F271" i="28"/>
  <c r="G271" i="28"/>
  <c r="E272" i="28"/>
  <c r="F272" i="28"/>
  <c r="G272" i="28"/>
  <c r="E273" i="28"/>
  <c r="F273" i="28"/>
  <c r="G273" i="28"/>
  <c r="E274" i="28"/>
  <c r="F274" i="28"/>
  <c r="G274" i="28"/>
  <c r="E275" i="28"/>
  <c r="F275" i="28"/>
  <c r="G275" i="28"/>
  <c r="E276" i="28"/>
  <c r="F276" i="28"/>
  <c r="G276" i="28"/>
  <c r="E277" i="28"/>
  <c r="F277" i="28"/>
  <c r="G277" i="28"/>
  <c r="E278" i="28"/>
  <c r="F278" i="28"/>
  <c r="G278" i="28"/>
  <c r="E279" i="28"/>
  <c r="F279" i="28"/>
  <c r="G279" i="28"/>
  <c r="E280" i="28"/>
  <c r="F280" i="28"/>
  <c r="G280" i="28"/>
  <c r="E281" i="28"/>
  <c r="F281" i="28"/>
  <c r="G281" i="28"/>
  <c r="E282" i="28"/>
  <c r="F282" i="28"/>
  <c r="G282" i="28"/>
  <c r="E283" i="28"/>
  <c r="F283" i="28"/>
  <c r="G283" i="28"/>
  <c r="E284" i="28"/>
  <c r="F284" i="28"/>
  <c r="G284" i="28"/>
  <c r="E285" i="28"/>
  <c r="F285" i="28"/>
  <c r="G285" i="28"/>
  <c r="E286" i="28"/>
  <c r="F286" i="28"/>
  <c r="G286" i="28"/>
  <c r="E287" i="28"/>
  <c r="F287" i="28"/>
  <c r="G287" i="28"/>
  <c r="E288" i="28"/>
  <c r="F288" i="28"/>
  <c r="G288" i="28"/>
  <c r="E289" i="28"/>
  <c r="F289" i="28"/>
  <c r="G289" i="28"/>
  <c r="E290" i="28"/>
  <c r="F290" i="28"/>
  <c r="G290" i="28"/>
  <c r="E291" i="28"/>
  <c r="F291" i="28"/>
  <c r="G291" i="28"/>
  <c r="E292" i="28"/>
  <c r="F292" i="28"/>
  <c r="G292" i="28"/>
  <c r="E293" i="28"/>
  <c r="F293" i="28"/>
  <c r="G293" i="28"/>
  <c r="E294" i="28"/>
  <c r="F294" i="28"/>
  <c r="G294" i="28"/>
  <c r="E295" i="28"/>
  <c r="F295" i="28"/>
  <c r="G295" i="28"/>
  <c r="E296" i="28"/>
  <c r="F296" i="28"/>
  <c r="G296" i="28"/>
  <c r="E297" i="28"/>
  <c r="F297" i="28"/>
  <c r="G297" i="28"/>
  <c r="E298" i="28"/>
  <c r="F298" i="28"/>
  <c r="G298" i="28"/>
  <c r="E299" i="28"/>
  <c r="F299" i="28"/>
  <c r="G299" i="28"/>
  <c r="E300" i="28"/>
  <c r="F300" i="28"/>
  <c r="G300" i="28"/>
  <c r="E301" i="28"/>
  <c r="F301" i="28"/>
  <c r="G301" i="28"/>
  <c r="E302" i="28"/>
  <c r="F302" i="28"/>
  <c r="G302" i="28"/>
  <c r="E303" i="28"/>
  <c r="F303" i="28"/>
  <c r="G303" i="28"/>
  <c r="E304" i="28"/>
  <c r="F304" i="28"/>
  <c r="G304" i="28"/>
  <c r="E305" i="28"/>
  <c r="F305" i="28"/>
  <c r="G305" i="28"/>
  <c r="E306" i="28"/>
  <c r="F306" i="28"/>
  <c r="G306" i="28"/>
  <c r="E307" i="28"/>
  <c r="F307" i="28"/>
  <c r="G307" i="28"/>
  <c r="E308" i="28"/>
  <c r="F308" i="28"/>
  <c r="G308" i="28"/>
  <c r="E309" i="28"/>
  <c r="F309" i="28"/>
  <c r="G309" i="28"/>
  <c r="E310" i="28"/>
  <c r="F310" i="28"/>
  <c r="G310" i="28"/>
  <c r="E311" i="28"/>
  <c r="F311" i="28"/>
  <c r="G311" i="28"/>
  <c r="E312" i="28"/>
  <c r="F312" i="28"/>
  <c r="G312" i="28"/>
  <c r="E313" i="28"/>
  <c r="F313" i="28"/>
  <c r="G313" i="28"/>
  <c r="E314" i="28"/>
  <c r="F314" i="28"/>
  <c r="G314" i="28"/>
  <c r="E315" i="28"/>
  <c r="F315" i="28"/>
  <c r="G315" i="28"/>
  <c r="E316" i="28"/>
  <c r="F316" i="28"/>
  <c r="G316" i="28"/>
  <c r="E317" i="28"/>
  <c r="F317" i="28"/>
  <c r="G317" i="28"/>
  <c r="E318" i="28"/>
  <c r="F318" i="28"/>
  <c r="G318" i="28"/>
  <c r="E319" i="28"/>
  <c r="F319" i="28"/>
  <c r="G319" i="28"/>
  <c r="E320" i="28"/>
  <c r="F320" i="28"/>
  <c r="G320" i="28"/>
  <c r="E321" i="28"/>
  <c r="F321" i="28"/>
  <c r="G321" i="28"/>
  <c r="E322" i="28"/>
  <c r="F322" i="28"/>
  <c r="G322" i="28"/>
  <c r="E323" i="28"/>
  <c r="F323" i="28"/>
  <c r="G323" i="28"/>
  <c r="E324" i="28"/>
  <c r="F324" i="28"/>
  <c r="G324" i="28"/>
  <c r="E325" i="28"/>
  <c r="F325" i="28"/>
  <c r="G325" i="28"/>
  <c r="E326" i="28"/>
  <c r="F326" i="28"/>
  <c r="G326" i="28"/>
  <c r="E327" i="28"/>
  <c r="F327" i="28"/>
  <c r="G327" i="28"/>
  <c r="E328" i="28"/>
  <c r="F328" i="28"/>
  <c r="G328" i="28"/>
  <c r="E329" i="28"/>
  <c r="F329" i="28"/>
  <c r="G329" i="28"/>
  <c r="E330" i="28"/>
  <c r="F330" i="28"/>
  <c r="G330" i="28"/>
  <c r="E331" i="28"/>
  <c r="F331" i="28"/>
  <c r="G331" i="28"/>
  <c r="E332" i="28"/>
  <c r="F332" i="28"/>
  <c r="G332" i="28"/>
  <c r="E333" i="28"/>
  <c r="F333" i="28"/>
  <c r="G333" i="28"/>
  <c r="E334" i="28"/>
  <c r="F334" i="28"/>
  <c r="G334" i="28"/>
  <c r="E335" i="28"/>
  <c r="F335" i="28"/>
  <c r="G335" i="28"/>
  <c r="E336" i="28"/>
  <c r="F336" i="28"/>
  <c r="G336" i="28"/>
  <c r="E337" i="28"/>
  <c r="F337" i="28"/>
  <c r="G337" i="28"/>
  <c r="E338" i="28"/>
  <c r="F338" i="28"/>
  <c r="G338" i="28"/>
  <c r="E339" i="28"/>
  <c r="F339" i="28"/>
  <c r="G339" i="28"/>
  <c r="E340" i="28"/>
  <c r="F340" i="28"/>
  <c r="G340" i="28"/>
  <c r="E341" i="28"/>
  <c r="F341" i="28"/>
  <c r="G341" i="28"/>
  <c r="E342" i="28"/>
  <c r="F342" i="28"/>
  <c r="G342" i="28"/>
  <c r="E343" i="28"/>
  <c r="F343" i="28"/>
  <c r="G343" i="28"/>
  <c r="E344" i="28"/>
  <c r="F344" i="28"/>
  <c r="G344" i="28"/>
  <c r="E345" i="28"/>
  <c r="F345" i="28"/>
  <c r="G345" i="28"/>
  <c r="E346" i="28"/>
  <c r="F346" i="28"/>
  <c r="G346" i="28"/>
  <c r="E347" i="28"/>
  <c r="F347" i="28"/>
  <c r="G347" i="28"/>
  <c r="E348" i="28"/>
  <c r="F348" i="28"/>
  <c r="G348" i="28"/>
  <c r="E349" i="28"/>
  <c r="F349" i="28"/>
  <c r="G349" i="28"/>
  <c r="E350" i="28"/>
  <c r="F350" i="28"/>
  <c r="G350" i="28"/>
  <c r="E351" i="28"/>
  <c r="F351" i="28"/>
  <c r="G351" i="28"/>
  <c r="E352" i="28"/>
  <c r="F352" i="28"/>
  <c r="G352" i="28"/>
  <c r="E353" i="28"/>
  <c r="F353" i="28"/>
  <c r="G353" i="28"/>
  <c r="E354" i="28"/>
  <c r="F354" i="28"/>
  <c r="G354" i="28"/>
  <c r="E355" i="28"/>
  <c r="F355" i="28"/>
  <c r="G355" i="28"/>
  <c r="E356" i="28"/>
  <c r="F356" i="28"/>
  <c r="G356" i="28"/>
  <c r="E357" i="28"/>
  <c r="F357" i="28"/>
  <c r="G357" i="28"/>
  <c r="E358" i="28"/>
  <c r="F358" i="28"/>
  <c r="G358" i="28"/>
  <c r="E359" i="28"/>
  <c r="F359" i="28"/>
  <c r="G359" i="28"/>
  <c r="E360" i="28"/>
  <c r="F360" i="28"/>
  <c r="G360" i="28"/>
  <c r="E361" i="28"/>
  <c r="F361" i="28"/>
  <c r="G361" i="28"/>
  <c r="E362" i="28"/>
  <c r="F362" i="28"/>
  <c r="G362" i="28"/>
  <c r="E363" i="28"/>
  <c r="F363" i="28"/>
  <c r="G363" i="28"/>
  <c r="E364" i="28"/>
  <c r="F364" i="28"/>
  <c r="G364" i="28"/>
  <c r="E365" i="28"/>
  <c r="F365" i="28"/>
  <c r="G365" i="28"/>
  <c r="E366" i="28"/>
  <c r="F366" i="28"/>
  <c r="G366" i="28"/>
  <c r="E367" i="28"/>
  <c r="F367" i="28"/>
  <c r="G367" i="28"/>
  <c r="E368" i="28"/>
  <c r="F368" i="28"/>
  <c r="G368" i="28"/>
  <c r="E369" i="28"/>
  <c r="F369" i="28"/>
  <c r="G369" i="28"/>
  <c r="E370" i="28"/>
  <c r="F370" i="28"/>
  <c r="G370" i="28"/>
  <c r="E371" i="28"/>
  <c r="F371" i="28"/>
  <c r="G371" i="28"/>
  <c r="E372" i="28"/>
  <c r="F372" i="28"/>
  <c r="G372" i="28"/>
  <c r="E373" i="28"/>
  <c r="F373" i="28"/>
  <c r="G373" i="28"/>
  <c r="E374" i="28"/>
  <c r="F374" i="28"/>
  <c r="G374" i="28"/>
  <c r="E375" i="28"/>
  <c r="F375" i="28"/>
  <c r="G375" i="28"/>
  <c r="E376" i="28"/>
  <c r="F376" i="28"/>
  <c r="G376" i="28"/>
  <c r="E377" i="28"/>
  <c r="F377" i="28"/>
  <c r="G377" i="28"/>
  <c r="E378" i="28"/>
  <c r="F378" i="28"/>
  <c r="G378" i="28"/>
  <c r="E379" i="28"/>
  <c r="F379" i="28"/>
  <c r="G379" i="28"/>
  <c r="E380" i="28"/>
  <c r="F380" i="28"/>
  <c r="G380" i="28"/>
  <c r="E381" i="28"/>
  <c r="F381" i="28"/>
  <c r="G381" i="28"/>
  <c r="E382" i="28"/>
  <c r="F382" i="28"/>
  <c r="G382" i="28"/>
  <c r="E383" i="28"/>
  <c r="F383" i="28"/>
  <c r="G383" i="28"/>
  <c r="E384" i="28"/>
  <c r="F384" i="28"/>
  <c r="G384" i="28"/>
  <c r="E385" i="28"/>
  <c r="F385" i="28"/>
  <c r="G385" i="28"/>
  <c r="E386" i="28"/>
  <c r="F386" i="28"/>
  <c r="G386" i="28"/>
  <c r="E387" i="28"/>
  <c r="F387" i="28"/>
  <c r="G387" i="28"/>
  <c r="E388" i="28"/>
  <c r="F388" i="28"/>
  <c r="G388" i="28"/>
  <c r="E389" i="28"/>
  <c r="F389" i="28"/>
  <c r="G389" i="28"/>
  <c r="E390" i="28"/>
  <c r="F390" i="28"/>
  <c r="G390" i="28"/>
  <c r="E391" i="28"/>
  <c r="F391" i="28"/>
  <c r="G391" i="28"/>
  <c r="E392" i="28"/>
  <c r="F392" i="28"/>
  <c r="G392" i="28"/>
  <c r="E393" i="28"/>
  <c r="F393" i="28"/>
  <c r="G393" i="28"/>
  <c r="E394" i="28"/>
  <c r="F394" i="28"/>
  <c r="G394" i="28"/>
  <c r="E395" i="28"/>
  <c r="F395" i="28"/>
  <c r="G395" i="28"/>
  <c r="E396" i="28"/>
  <c r="F396" i="28"/>
  <c r="G396" i="28"/>
  <c r="E397" i="28"/>
  <c r="F397" i="28"/>
  <c r="G397" i="28"/>
  <c r="E398" i="28"/>
  <c r="F398" i="28"/>
  <c r="G398" i="28"/>
  <c r="E399" i="28"/>
  <c r="F399" i="28"/>
  <c r="G399" i="28"/>
  <c r="E400" i="28"/>
  <c r="F400" i="28"/>
  <c r="G400" i="28"/>
  <c r="E401" i="28"/>
  <c r="F401" i="28"/>
  <c r="G401" i="28"/>
  <c r="E402" i="28"/>
  <c r="F402" i="28"/>
  <c r="G402" i="28"/>
  <c r="E403" i="28"/>
  <c r="F403" i="28"/>
  <c r="G403" i="28"/>
  <c r="E404" i="28"/>
  <c r="F404" i="28"/>
  <c r="G404" i="28"/>
  <c r="E518" i="28"/>
  <c r="F518" i="28"/>
  <c r="G518" i="28"/>
  <c r="E519" i="28"/>
  <c r="F519" i="28"/>
  <c r="G519" i="28"/>
  <c r="E520" i="28"/>
  <c r="F520" i="28"/>
  <c r="G520" i="28"/>
  <c r="E521" i="28"/>
  <c r="F521" i="28"/>
  <c r="G521" i="28"/>
  <c r="E522" i="28"/>
  <c r="F522" i="28"/>
  <c r="G522" i="28"/>
  <c r="E523" i="28"/>
  <c r="F523" i="28"/>
  <c r="G523" i="28"/>
  <c r="E524" i="28"/>
  <c r="F524" i="28"/>
  <c r="G524" i="28"/>
  <c r="E525" i="28"/>
  <c r="F525" i="28"/>
  <c r="G525" i="28"/>
  <c r="E526" i="28"/>
  <c r="F526" i="28"/>
  <c r="G526" i="28"/>
  <c r="E527" i="28"/>
  <c r="F527" i="28"/>
  <c r="G527" i="28"/>
  <c r="E528" i="28"/>
  <c r="F528" i="28"/>
  <c r="G528" i="28"/>
  <c r="E529" i="28"/>
  <c r="F529" i="28"/>
  <c r="G529" i="28"/>
  <c r="E530" i="28"/>
  <c r="F530" i="28"/>
  <c r="G530" i="28"/>
  <c r="E531" i="28"/>
  <c r="F531" i="28"/>
  <c r="G531" i="28"/>
  <c r="E532" i="28"/>
  <c r="F532" i="28"/>
  <c r="G532" i="28"/>
  <c r="E533" i="28"/>
  <c r="F533" i="28"/>
  <c r="G533" i="28"/>
  <c r="E534" i="28"/>
  <c r="F534" i="28"/>
  <c r="G534" i="28"/>
  <c r="E535" i="28"/>
  <c r="F535" i="28"/>
  <c r="G535" i="28"/>
  <c r="E536" i="28"/>
  <c r="F536" i="28"/>
  <c r="G536" i="28"/>
  <c r="E537" i="28"/>
  <c r="F537" i="28"/>
  <c r="G537" i="28"/>
  <c r="E538" i="28"/>
  <c r="F538" i="28"/>
  <c r="G538" i="28"/>
  <c r="E539" i="28"/>
  <c r="F539" i="28"/>
  <c r="G539" i="28"/>
  <c r="E540" i="28"/>
  <c r="F540" i="28"/>
  <c r="G540" i="28"/>
  <c r="E541" i="28"/>
  <c r="F541" i="28"/>
  <c r="G541" i="28"/>
  <c r="E542" i="28"/>
  <c r="F542" i="28"/>
  <c r="G542" i="28"/>
  <c r="E543" i="28"/>
  <c r="F543" i="28"/>
  <c r="G543" i="28"/>
  <c r="E544" i="28"/>
  <c r="F544" i="28"/>
  <c r="G544" i="28"/>
  <c r="E545" i="28"/>
  <c r="F545" i="28"/>
  <c r="G545" i="28"/>
  <c r="E546" i="28"/>
  <c r="F546" i="28"/>
  <c r="G546" i="28"/>
  <c r="E547" i="28"/>
  <c r="F547" i="28"/>
  <c r="G547" i="28"/>
  <c r="E548" i="28"/>
  <c r="F548" i="28"/>
  <c r="G548" i="28"/>
  <c r="E549" i="28"/>
  <c r="F549" i="28"/>
  <c r="G549" i="28"/>
  <c r="E550" i="28"/>
  <c r="F550" i="28"/>
  <c r="G550" i="28"/>
  <c r="E551" i="28"/>
  <c r="F551" i="28"/>
  <c r="G551" i="28"/>
  <c r="E552" i="28"/>
  <c r="F552" i="28"/>
  <c r="G552" i="28"/>
  <c r="E553" i="28"/>
  <c r="F553" i="28"/>
  <c r="G553" i="28"/>
  <c r="E554" i="28"/>
  <c r="F554" i="28"/>
  <c r="G554" i="28"/>
  <c r="E555" i="28"/>
  <c r="F555" i="28"/>
  <c r="G555" i="28"/>
  <c r="E556" i="28"/>
  <c r="F556" i="28"/>
  <c r="G556" i="28"/>
  <c r="E557" i="28"/>
  <c r="F557" i="28"/>
  <c r="G557" i="28"/>
  <c r="E558" i="28"/>
  <c r="F558" i="28"/>
  <c r="G558" i="28"/>
  <c r="E559" i="28"/>
  <c r="F559" i="28"/>
  <c r="G559" i="28"/>
  <c r="E560" i="28"/>
  <c r="F560" i="28"/>
  <c r="G560" i="28"/>
  <c r="E561" i="28"/>
  <c r="F561" i="28"/>
  <c r="G561" i="28"/>
  <c r="E562" i="28"/>
  <c r="F562" i="28"/>
  <c r="G562" i="28"/>
  <c r="E563" i="28"/>
  <c r="F563" i="28"/>
  <c r="G563" i="28"/>
  <c r="E564" i="28"/>
  <c r="F564" i="28"/>
  <c r="G564" i="28"/>
  <c r="E565" i="28"/>
  <c r="F565" i="28"/>
  <c r="G565" i="28"/>
  <c r="E566" i="28"/>
  <c r="F566" i="28"/>
  <c r="G566" i="28"/>
  <c r="E567" i="28"/>
  <c r="F567" i="28"/>
  <c r="G567" i="28"/>
  <c r="E568" i="28"/>
  <c r="F568" i="28"/>
  <c r="G568" i="28"/>
  <c r="E569" i="28"/>
  <c r="F569" i="28"/>
  <c r="G569" i="28"/>
  <c r="E570" i="28"/>
  <c r="F570" i="28"/>
  <c r="G570" i="28"/>
  <c r="E571" i="28"/>
  <c r="F571" i="28"/>
  <c r="G571" i="28"/>
  <c r="E572" i="28"/>
  <c r="F572" i="28"/>
  <c r="G572" i="28"/>
  <c r="E573" i="28"/>
  <c r="F573" i="28"/>
  <c r="G573" i="28"/>
  <c r="E574" i="28"/>
  <c r="F574" i="28"/>
  <c r="G574" i="28"/>
  <c r="E575" i="28"/>
  <c r="F575" i="28"/>
  <c r="G575" i="28"/>
  <c r="E576" i="28"/>
  <c r="F576" i="28"/>
  <c r="G576" i="28"/>
  <c r="E577" i="28"/>
  <c r="F577" i="28"/>
  <c r="G577" i="28"/>
  <c r="E578" i="28"/>
  <c r="F578" i="28"/>
  <c r="G578" i="28"/>
  <c r="E579" i="28"/>
  <c r="F579" i="28"/>
  <c r="G579" i="28"/>
  <c r="E580" i="28"/>
  <c r="F580" i="28"/>
  <c r="G580" i="28"/>
  <c r="E581" i="28"/>
  <c r="F581" i="28"/>
  <c r="G581" i="28"/>
  <c r="E582" i="28"/>
  <c r="F582" i="28"/>
  <c r="G582" i="28"/>
  <c r="E583" i="28"/>
  <c r="F583" i="28"/>
  <c r="G583" i="28"/>
  <c r="E584" i="28"/>
  <c r="F584" i="28"/>
  <c r="G584" i="28"/>
  <c r="E585" i="28"/>
  <c r="F585" i="28"/>
  <c r="G585" i="28"/>
  <c r="E586" i="28"/>
  <c r="F586" i="28"/>
  <c r="G586" i="28"/>
  <c r="E587" i="28"/>
  <c r="F587" i="28"/>
  <c r="G587" i="28"/>
  <c r="E588" i="28"/>
  <c r="F588" i="28"/>
  <c r="G588" i="28"/>
  <c r="E589" i="28"/>
  <c r="F589" i="28"/>
  <c r="G589" i="28"/>
  <c r="E590" i="28"/>
  <c r="F590" i="28"/>
  <c r="G590" i="28"/>
  <c r="E591" i="28"/>
  <c r="F591" i="28"/>
  <c r="G591" i="28"/>
  <c r="E592" i="28"/>
  <c r="F592" i="28"/>
  <c r="G592" i="28"/>
  <c r="E593" i="28"/>
  <c r="F593" i="28"/>
  <c r="G593" i="28"/>
  <c r="E594" i="28"/>
  <c r="F594" i="28"/>
  <c r="G594" i="28"/>
  <c r="E595" i="28"/>
  <c r="F595" i="28"/>
  <c r="G595" i="28"/>
  <c r="E596" i="28"/>
  <c r="F596" i="28"/>
  <c r="G596" i="28"/>
  <c r="E597" i="28"/>
  <c r="F597" i="28"/>
  <c r="G597" i="28"/>
  <c r="E598" i="28"/>
  <c r="F598" i="28"/>
  <c r="G598" i="28"/>
  <c r="E599" i="28"/>
  <c r="F599" i="28"/>
  <c r="G599" i="28"/>
  <c r="E600" i="28"/>
  <c r="F600" i="28"/>
  <c r="G600" i="28"/>
  <c r="E601" i="28"/>
  <c r="F601" i="28"/>
  <c r="G601" i="28"/>
  <c r="E602" i="28"/>
  <c r="F602" i="28"/>
  <c r="G602" i="28"/>
  <c r="E603" i="28"/>
  <c r="F603" i="28"/>
  <c r="G603" i="28"/>
  <c r="E604" i="28"/>
  <c r="F604" i="28"/>
  <c r="G604" i="28"/>
  <c r="E605" i="28"/>
  <c r="F605" i="28"/>
  <c r="G605" i="28"/>
  <c r="E606" i="28"/>
  <c r="F606" i="28"/>
  <c r="G606" i="28"/>
  <c r="E607" i="28"/>
  <c r="F607" i="28"/>
  <c r="G607" i="28"/>
  <c r="E608" i="28"/>
  <c r="F608" i="28"/>
  <c r="G608" i="28"/>
  <c r="E609" i="28"/>
  <c r="F609" i="28"/>
  <c r="G609" i="28"/>
  <c r="E610" i="28"/>
  <c r="F610" i="28"/>
  <c r="G610" i="28"/>
  <c r="E611" i="28"/>
  <c r="F611" i="28"/>
  <c r="G611" i="28"/>
  <c r="E612" i="28"/>
  <c r="F612" i="28"/>
  <c r="G612" i="28"/>
  <c r="E613" i="28"/>
  <c r="F613" i="28"/>
  <c r="G613" i="28"/>
  <c r="E614" i="28"/>
  <c r="F614" i="28"/>
  <c r="G614" i="28"/>
  <c r="E615" i="28"/>
  <c r="F615" i="28"/>
  <c r="G615" i="28"/>
  <c r="E616" i="28"/>
  <c r="F616" i="28"/>
  <c r="G616" i="28"/>
  <c r="E617" i="28"/>
  <c r="F617" i="28"/>
  <c r="G617" i="28"/>
  <c r="E618" i="28"/>
  <c r="F618" i="28"/>
  <c r="G618" i="28"/>
  <c r="E619" i="28"/>
  <c r="F619" i="28"/>
  <c r="G619" i="28"/>
  <c r="E620" i="28"/>
  <c r="F620" i="28"/>
  <c r="G620" i="28"/>
  <c r="E621" i="28"/>
  <c r="F621" i="28"/>
  <c r="G621" i="28"/>
  <c r="E622" i="28"/>
  <c r="F622" i="28"/>
  <c r="G622" i="28"/>
  <c r="E623" i="28"/>
  <c r="F623" i="28"/>
  <c r="G623" i="28"/>
  <c r="E624" i="28"/>
  <c r="F624" i="28"/>
  <c r="G624" i="28"/>
  <c r="E625" i="28"/>
  <c r="F625" i="28"/>
  <c r="G625" i="28"/>
  <c r="E626" i="28"/>
  <c r="F626" i="28"/>
  <c r="G626" i="28"/>
  <c r="E627" i="28"/>
  <c r="F627" i="28"/>
  <c r="G627" i="28"/>
  <c r="E628" i="28"/>
  <c r="F628" i="28"/>
  <c r="G628" i="28"/>
  <c r="E629" i="28"/>
  <c r="F629" i="28"/>
  <c r="G629" i="28"/>
  <c r="E630" i="28"/>
  <c r="F630" i="28"/>
  <c r="G630" i="28"/>
  <c r="E631" i="28"/>
  <c r="F631" i="28"/>
  <c r="G631" i="28"/>
  <c r="E632" i="28"/>
  <c r="F632" i="28"/>
  <c r="G632" i="28"/>
  <c r="E633" i="28"/>
  <c r="F633" i="28"/>
  <c r="G633" i="28"/>
  <c r="E634" i="28"/>
  <c r="F634" i="28"/>
  <c r="G634" i="28"/>
  <c r="E635" i="28"/>
  <c r="F635" i="28"/>
  <c r="G635" i="28"/>
  <c r="E636" i="28"/>
  <c r="F636" i="28"/>
  <c r="G636" i="28"/>
  <c r="E637" i="28"/>
  <c r="F637" i="28"/>
  <c r="G637" i="28"/>
  <c r="E638" i="28"/>
  <c r="F638" i="28"/>
  <c r="G638" i="28"/>
  <c r="E639" i="28"/>
  <c r="F639" i="28"/>
  <c r="G639" i="28"/>
  <c r="E640" i="28"/>
  <c r="F640" i="28"/>
  <c r="G640" i="28"/>
  <c r="E641" i="28"/>
  <c r="F641" i="28"/>
  <c r="G641" i="28"/>
  <c r="E642" i="28"/>
  <c r="F642" i="28"/>
  <c r="G642" i="28"/>
  <c r="E643" i="28"/>
  <c r="F643" i="28"/>
  <c r="G643" i="28"/>
  <c r="E644" i="28"/>
  <c r="F644" i="28"/>
  <c r="G644" i="28"/>
  <c r="E645" i="28"/>
  <c r="F645" i="28"/>
  <c r="G645" i="28"/>
  <c r="E646" i="28"/>
  <c r="F646" i="28"/>
  <c r="G646" i="28"/>
  <c r="E647" i="28"/>
  <c r="F647" i="28"/>
  <c r="G647" i="28"/>
  <c r="E648" i="28"/>
  <c r="F648" i="28"/>
  <c r="G648" i="28"/>
  <c r="E649" i="28"/>
  <c r="F649" i="28"/>
  <c r="G649" i="28"/>
  <c r="E650" i="28"/>
  <c r="F650" i="28"/>
  <c r="G650" i="28"/>
  <c r="E651" i="28"/>
  <c r="F651" i="28"/>
  <c r="G651" i="28"/>
  <c r="E652" i="28"/>
  <c r="F652" i="28"/>
  <c r="G652" i="28"/>
  <c r="E653" i="28"/>
  <c r="F653" i="28"/>
  <c r="G653" i="28"/>
  <c r="E654" i="28"/>
  <c r="F654" i="28"/>
  <c r="G654" i="28"/>
  <c r="E655" i="28"/>
  <c r="F655" i="28"/>
  <c r="G655" i="28"/>
  <c r="E656" i="28"/>
  <c r="F656" i="28"/>
  <c r="G656" i="28"/>
  <c r="E657" i="28"/>
  <c r="F657" i="28"/>
  <c r="G657" i="28"/>
  <c r="E658" i="28"/>
  <c r="F658" i="28"/>
  <c r="G658" i="28"/>
  <c r="E659" i="28"/>
  <c r="F659" i="28"/>
  <c r="G659" i="28"/>
  <c r="E660" i="28"/>
  <c r="F660" i="28"/>
  <c r="G660" i="28"/>
  <c r="E661" i="28"/>
  <c r="F661" i="28"/>
  <c r="G661" i="28"/>
  <c r="E662" i="28"/>
  <c r="F662" i="28"/>
  <c r="G662" i="28"/>
  <c r="E663" i="28"/>
  <c r="F663" i="28"/>
  <c r="G663" i="28"/>
  <c r="E664" i="28"/>
  <c r="F664" i="28"/>
  <c r="G664" i="28"/>
  <c r="E665" i="28"/>
  <c r="F665" i="28"/>
  <c r="G665" i="28"/>
  <c r="E666" i="28"/>
  <c r="F666" i="28"/>
  <c r="G666" i="28"/>
  <c r="E667" i="28"/>
  <c r="F667" i="28"/>
  <c r="G667" i="28"/>
  <c r="E668" i="28"/>
  <c r="F668" i="28"/>
  <c r="G668" i="28"/>
  <c r="E669" i="28"/>
  <c r="F669" i="28"/>
  <c r="G669" i="28"/>
  <c r="E670" i="28"/>
  <c r="F670" i="28"/>
  <c r="G670" i="28"/>
  <c r="E671" i="28"/>
  <c r="F671" i="28"/>
  <c r="G671" i="28"/>
  <c r="E672" i="28"/>
  <c r="F672" i="28"/>
  <c r="G672" i="28"/>
  <c r="E673" i="28"/>
  <c r="F673" i="28"/>
  <c r="G673" i="28"/>
  <c r="E674" i="28"/>
  <c r="F674" i="28"/>
  <c r="G674" i="28"/>
  <c r="E675" i="28"/>
  <c r="F675" i="28"/>
  <c r="G675" i="28"/>
  <c r="E676" i="28"/>
  <c r="F676" i="28"/>
  <c r="G676" i="28"/>
  <c r="E677" i="28"/>
  <c r="F677" i="28"/>
  <c r="G677" i="28"/>
  <c r="E678" i="28"/>
  <c r="F678" i="28"/>
  <c r="G678" i="28"/>
  <c r="E679" i="28"/>
  <c r="F679" i="28"/>
  <c r="G679" i="28"/>
  <c r="E680" i="28"/>
  <c r="F680" i="28"/>
  <c r="G680" i="28"/>
  <c r="E681" i="28"/>
  <c r="F681" i="28"/>
  <c r="G681" i="28"/>
  <c r="E682" i="28"/>
  <c r="F682" i="28"/>
  <c r="G682" i="28"/>
  <c r="E683" i="28"/>
  <c r="F683" i="28"/>
  <c r="G683" i="28"/>
  <c r="E684" i="28"/>
  <c r="F684" i="28"/>
  <c r="G684" i="28"/>
  <c r="E685" i="28"/>
  <c r="F685" i="28"/>
  <c r="G685" i="28"/>
  <c r="E686" i="28"/>
  <c r="F686" i="28"/>
  <c r="G686" i="28"/>
  <c r="E687" i="28"/>
  <c r="F687" i="28"/>
  <c r="G687" i="28"/>
  <c r="E688" i="28"/>
  <c r="F688" i="28"/>
  <c r="G688" i="28"/>
  <c r="E689" i="28"/>
  <c r="F689" i="28"/>
  <c r="G689" i="28"/>
  <c r="E690" i="28"/>
  <c r="F690" i="28"/>
  <c r="G690" i="28"/>
  <c r="E691" i="28"/>
  <c r="F691" i="28"/>
  <c r="G691" i="28"/>
  <c r="E692" i="28"/>
  <c r="F692" i="28"/>
  <c r="G692" i="28"/>
  <c r="E693" i="28"/>
  <c r="F693" i="28"/>
  <c r="G693" i="28"/>
  <c r="E694" i="28"/>
  <c r="F694" i="28"/>
  <c r="G694" i="28"/>
  <c r="E695" i="28"/>
  <c r="F695" i="28"/>
  <c r="G695" i="28"/>
  <c r="E696" i="28"/>
  <c r="F696" i="28"/>
  <c r="G696" i="28"/>
  <c r="E697" i="28"/>
  <c r="F697" i="28"/>
  <c r="G697" i="28"/>
  <c r="E698" i="28"/>
  <c r="F698" i="28"/>
  <c r="G698" i="28"/>
  <c r="E699" i="28"/>
  <c r="F699" i="28"/>
  <c r="G699" i="28"/>
  <c r="E700" i="28"/>
  <c r="F700" i="28"/>
  <c r="G700" i="28"/>
  <c r="E701" i="28"/>
  <c r="F701" i="28"/>
  <c r="G701" i="28"/>
  <c r="E702" i="28"/>
  <c r="F702" i="28"/>
  <c r="G702" i="28"/>
  <c r="E703" i="28"/>
  <c r="F703" i="28"/>
  <c r="G703" i="28"/>
  <c r="E704" i="28"/>
  <c r="F704" i="28"/>
  <c r="G704" i="28"/>
  <c r="E705" i="28"/>
  <c r="F705" i="28"/>
  <c r="G705" i="28"/>
  <c r="E706" i="28"/>
  <c r="F706" i="28"/>
  <c r="G706" i="28"/>
  <c r="E707" i="28"/>
  <c r="F707" i="28"/>
  <c r="G707" i="28"/>
  <c r="E708" i="28"/>
  <c r="F708" i="28"/>
  <c r="G708" i="28"/>
  <c r="E709" i="28"/>
  <c r="F709" i="28"/>
  <c r="G709" i="28"/>
  <c r="E710" i="28"/>
  <c r="F710" i="28"/>
  <c r="G710" i="28"/>
  <c r="E711" i="28"/>
  <c r="F711" i="28"/>
  <c r="G711" i="28"/>
  <c r="E712" i="28"/>
  <c r="F712" i="28"/>
  <c r="G712" i="28"/>
  <c r="E713" i="28"/>
  <c r="F713" i="28"/>
  <c r="G713" i="28"/>
  <c r="E714" i="28"/>
  <c r="F714" i="28"/>
  <c r="G714" i="28"/>
  <c r="E715" i="28"/>
  <c r="F715" i="28"/>
  <c r="G715" i="28"/>
  <c r="E716" i="28"/>
  <c r="F716" i="28"/>
  <c r="G716" i="28"/>
  <c r="E717" i="28"/>
  <c r="F717" i="28"/>
  <c r="G717" i="28"/>
  <c r="E718" i="28"/>
  <c r="F718" i="28"/>
  <c r="G718" i="28"/>
  <c r="E719" i="28"/>
  <c r="F719" i="28"/>
  <c r="G719" i="28"/>
  <c r="E720" i="28"/>
  <c r="F720" i="28"/>
  <c r="G720" i="28"/>
  <c r="E721" i="28"/>
  <c r="F721" i="28"/>
  <c r="G721" i="28"/>
  <c r="E722" i="28"/>
  <c r="F722" i="28"/>
  <c r="G722" i="28"/>
  <c r="E723" i="28"/>
  <c r="F723" i="28"/>
  <c r="G723" i="28"/>
  <c r="E724" i="28"/>
  <c r="F724" i="28"/>
  <c r="G724" i="28"/>
  <c r="E725" i="28"/>
  <c r="F725" i="28"/>
  <c r="G725" i="28"/>
  <c r="E726" i="28"/>
  <c r="F726" i="28"/>
  <c r="G726" i="28"/>
  <c r="E727" i="28"/>
  <c r="F727" i="28"/>
  <c r="G727" i="28"/>
  <c r="E728" i="28"/>
  <c r="F728" i="28"/>
  <c r="G728" i="28"/>
  <c r="E729" i="28"/>
  <c r="F729" i="28"/>
  <c r="G729" i="28"/>
  <c r="E730" i="28"/>
  <c r="F730" i="28"/>
  <c r="G730" i="28"/>
  <c r="E731" i="28"/>
  <c r="F731" i="28"/>
  <c r="G731" i="28"/>
  <c r="E732" i="28"/>
  <c r="F732" i="28"/>
  <c r="G732" i="28"/>
  <c r="E733" i="28"/>
  <c r="F733" i="28"/>
  <c r="G733" i="28"/>
  <c r="E734" i="28"/>
  <c r="F734" i="28"/>
  <c r="G734" i="28"/>
  <c r="E735" i="28"/>
  <c r="F735" i="28"/>
  <c r="G735" i="28"/>
  <c r="E736" i="28"/>
  <c r="F736" i="28"/>
  <c r="G736" i="28"/>
  <c r="E737" i="28"/>
  <c r="F737" i="28"/>
  <c r="G737" i="28"/>
  <c r="E738" i="28"/>
  <c r="F738" i="28"/>
  <c r="G738" i="28"/>
  <c r="E739" i="28"/>
  <c r="F739" i="28"/>
  <c r="G739" i="28"/>
  <c r="E740" i="28"/>
  <c r="F740" i="28"/>
  <c r="G740" i="28"/>
  <c r="E741" i="28"/>
  <c r="F741" i="28"/>
  <c r="G741" i="28"/>
  <c r="E742" i="28"/>
  <c r="F742" i="28"/>
  <c r="G742" i="28"/>
  <c r="E743" i="28"/>
  <c r="F743" i="28"/>
  <c r="G743" i="28"/>
  <c r="E744" i="28"/>
  <c r="F744" i="28"/>
  <c r="G744" i="28"/>
  <c r="E745" i="28"/>
  <c r="F745" i="28"/>
  <c r="G745" i="28"/>
  <c r="E746" i="28"/>
  <c r="F746" i="28"/>
  <c r="G746" i="28"/>
  <c r="E747" i="28"/>
  <c r="F747" i="28"/>
  <c r="G747" i="28"/>
  <c r="E748" i="28"/>
  <c r="F748" i="28"/>
  <c r="G748" i="28"/>
  <c r="E749" i="28"/>
  <c r="F749" i="28"/>
  <c r="G749" i="28"/>
  <c r="E750" i="28"/>
  <c r="F750" i="28"/>
  <c r="G750" i="28"/>
  <c r="E751" i="28"/>
  <c r="F751" i="28"/>
  <c r="G751" i="28"/>
  <c r="E752" i="28"/>
  <c r="F752" i="28"/>
  <c r="G752" i="28"/>
  <c r="E753" i="28"/>
  <c r="F753" i="28"/>
  <c r="G753" i="28"/>
  <c r="E754" i="28"/>
  <c r="F754" i="28"/>
  <c r="G754" i="28"/>
  <c r="E755" i="28"/>
  <c r="F755" i="28"/>
  <c r="G755" i="28"/>
  <c r="E756" i="28"/>
  <c r="F756" i="28"/>
  <c r="G756" i="28"/>
  <c r="E757" i="28"/>
  <c r="F757" i="28"/>
  <c r="G757" i="28"/>
  <c r="E758" i="28"/>
  <c r="F758" i="28"/>
  <c r="G758" i="28"/>
  <c r="E759" i="28"/>
  <c r="F759" i="28"/>
  <c r="G759" i="28"/>
  <c r="E760" i="28"/>
  <c r="F760" i="28"/>
  <c r="G760" i="28"/>
  <c r="E761" i="28"/>
  <c r="F761" i="28"/>
  <c r="G761" i="28"/>
  <c r="E762" i="28"/>
  <c r="F762" i="28"/>
  <c r="G762" i="28"/>
  <c r="E763" i="28"/>
  <c r="F763" i="28"/>
  <c r="G763" i="28"/>
  <c r="E764" i="28"/>
  <c r="F764" i="28"/>
  <c r="G764" i="28"/>
  <c r="E765" i="28"/>
  <c r="F765" i="28"/>
  <c r="G765" i="28"/>
  <c r="E766" i="28"/>
  <c r="F766" i="28"/>
  <c r="G766" i="28"/>
  <c r="E767" i="28"/>
  <c r="F767" i="28"/>
  <c r="G767" i="28"/>
  <c r="E768" i="28"/>
  <c r="F768" i="28"/>
  <c r="G768" i="28"/>
  <c r="E769" i="28"/>
  <c r="F769" i="28"/>
  <c r="G769" i="28"/>
  <c r="E770" i="28"/>
  <c r="F770" i="28"/>
  <c r="G770" i="28"/>
  <c r="E771" i="28"/>
  <c r="F771" i="28"/>
  <c r="G771" i="28"/>
  <c r="E772" i="28"/>
  <c r="F772" i="28"/>
  <c r="G772" i="28"/>
  <c r="E773" i="28"/>
  <c r="F773" i="28"/>
  <c r="G773" i="28"/>
  <c r="E774" i="28"/>
  <c r="F774" i="28"/>
  <c r="G774" i="28"/>
  <c r="E775" i="28"/>
  <c r="F775" i="28"/>
  <c r="G775" i="28"/>
  <c r="E776" i="28"/>
  <c r="F776" i="28"/>
  <c r="G776" i="28"/>
  <c r="E777" i="28"/>
  <c r="F777" i="28"/>
  <c r="G777" i="28"/>
  <c r="E778" i="28"/>
  <c r="F778" i="28"/>
  <c r="G778" i="28"/>
  <c r="E779" i="28"/>
  <c r="F779" i="28"/>
  <c r="G779" i="28"/>
  <c r="E780" i="28"/>
  <c r="F780" i="28"/>
  <c r="G780" i="28"/>
  <c r="E781" i="28"/>
  <c r="F781" i="28"/>
  <c r="G781" i="28"/>
  <c r="E782" i="28"/>
  <c r="F782" i="28"/>
  <c r="G782" i="28"/>
  <c r="E783" i="28"/>
  <c r="F783" i="28"/>
  <c r="G783" i="28"/>
  <c r="E784" i="28"/>
  <c r="F784" i="28"/>
  <c r="G784" i="28"/>
  <c r="E785" i="28"/>
  <c r="F785" i="28"/>
  <c r="G785" i="28"/>
  <c r="E786" i="28"/>
  <c r="F786" i="28"/>
  <c r="G786" i="28"/>
  <c r="E787" i="28"/>
  <c r="F787" i="28"/>
  <c r="G787" i="28"/>
  <c r="E788" i="28"/>
  <c r="F788" i="28"/>
  <c r="G788" i="28"/>
  <c r="E789" i="28"/>
  <c r="F789" i="28"/>
  <c r="G789" i="28"/>
  <c r="E790" i="28"/>
  <c r="F790" i="28"/>
  <c r="G790" i="28"/>
  <c r="E791" i="28"/>
  <c r="F791" i="28"/>
  <c r="G791" i="28"/>
  <c r="E792" i="28"/>
  <c r="F792" i="28"/>
  <c r="G792" i="28"/>
  <c r="E793" i="28"/>
  <c r="F793" i="28"/>
  <c r="G793" i="28"/>
  <c r="E794" i="28"/>
  <c r="F794" i="28"/>
  <c r="G794" i="28"/>
  <c r="E795" i="28"/>
  <c r="F795" i="28"/>
  <c r="G795" i="28"/>
  <c r="E796" i="28"/>
  <c r="F796" i="28"/>
  <c r="G796" i="28"/>
  <c r="E797" i="28"/>
  <c r="F797" i="28"/>
  <c r="G797" i="28"/>
  <c r="E798" i="28"/>
  <c r="F798" i="28"/>
  <c r="G798" i="28"/>
  <c r="E799" i="28"/>
  <c r="F799" i="28"/>
  <c r="G799" i="28"/>
  <c r="E800" i="28"/>
  <c r="F800" i="28"/>
  <c r="G800" i="28"/>
  <c r="E801" i="28"/>
  <c r="F801" i="28"/>
  <c r="G801" i="28"/>
  <c r="E802" i="28"/>
  <c r="F802" i="28"/>
  <c r="G802" i="28"/>
  <c r="E803" i="28"/>
  <c r="F803" i="28"/>
  <c r="G803" i="28"/>
  <c r="E804" i="28"/>
  <c r="F804" i="28"/>
  <c r="G804" i="28"/>
  <c r="E805" i="28"/>
  <c r="F805" i="28"/>
  <c r="G805" i="28"/>
  <c r="E806" i="28"/>
  <c r="F806" i="28"/>
  <c r="G806" i="28"/>
  <c r="E807" i="28"/>
  <c r="F807" i="28"/>
  <c r="G807" i="28"/>
  <c r="E808" i="28"/>
  <c r="F808" i="28"/>
  <c r="G808" i="28"/>
  <c r="E809" i="28"/>
  <c r="F809" i="28"/>
  <c r="G809" i="28"/>
  <c r="E810" i="28"/>
  <c r="F810" i="28"/>
  <c r="G810" i="28"/>
  <c r="E811" i="28"/>
  <c r="F811" i="28"/>
  <c r="G811" i="28"/>
  <c r="E812" i="28"/>
  <c r="F812" i="28"/>
  <c r="G812" i="28"/>
  <c r="E813" i="28"/>
  <c r="F813" i="28"/>
  <c r="G813" i="28"/>
  <c r="E814" i="28"/>
  <c r="F814" i="28"/>
  <c r="G814" i="28"/>
  <c r="E815" i="28"/>
  <c r="F815" i="28"/>
  <c r="G815" i="28"/>
  <c r="E816" i="28"/>
  <c r="F816" i="28"/>
  <c r="G816" i="28"/>
  <c r="E817" i="28"/>
  <c r="F817" i="28"/>
  <c r="G817" i="28"/>
  <c r="E818" i="28"/>
  <c r="F818" i="28"/>
  <c r="G818" i="28"/>
  <c r="E819" i="28"/>
  <c r="F819" i="28"/>
  <c r="G819" i="28"/>
  <c r="E820" i="28"/>
  <c r="F820" i="28"/>
  <c r="G820" i="28"/>
  <c r="E821" i="28"/>
  <c r="F821" i="28"/>
  <c r="G821" i="28"/>
  <c r="E822" i="28"/>
  <c r="F822" i="28"/>
  <c r="G822" i="28"/>
  <c r="E823" i="28"/>
  <c r="F823" i="28"/>
  <c r="G823" i="28"/>
  <c r="E824" i="28"/>
  <c r="F824" i="28"/>
  <c r="G824" i="28"/>
  <c r="E825" i="28"/>
  <c r="F825" i="28"/>
  <c r="G825" i="28"/>
  <c r="E826" i="28"/>
  <c r="F826" i="28"/>
  <c r="G826" i="28"/>
  <c r="E827" i="28"/>
  <c r="F827" i="28"/>
  <c r="G827" i="28"/>
  <c r="E828" i="28"/>
  <c r="F828" i="28"/>
  <c r="G828" i="28"/>
  <c r="E829" i="28"/>
  <c r="F829" i="28"/>
  <c r="G829" i="28"/>
  <c r="E830" i="28"/>
  <c r="F830" i="28"/>
  <c r="G830" i="28"/>
  <c r="E831" i="28"/>
  <c r="F831" i="28"/>
  <c r="G831" i="28"/>
  <c r="E832" i="28"/>
  <c r="F832" i="28"/>
  <c r="G832" i="28"/>
  <c r="E833" i="28"/>
  <c r="F833" i="28"/>
  <c r="G833" i="28"/>
  <c r="E834" i="28"/>
  <c r="F834" i="28"/>
  <c r="G834" i="28"/>
  <c r="E835" i="28"/>
  <c r="F835" i="28"/>
  <c r="G835" i="28"/>
  <c r="E836" i="28"/>
  <c r="F836" i="28"/>
  <c r="G836" i="28"/>
  <c r="E837" i="28"/>
  <c r="F837" i="28"/>
  <c r="G837" i="28"/>
  <c r="E838" i="28"/>
  <c r="F838" i="28"/>
  <c r="G838" i="28"/>
  <c r="E839" i="28"/>
  <c r="F839" i="28"/>
  <c r="G839" i="28"/>
  <c r="E840" i="28"/>
  <c r="F840" i="28"/>
  <c r="G840" i="28"/>
  <c r="E841" i="28"/>
  <c r="F841" i="28"/>
  <c r="G841" i="28"/>
  <c r="E842" i="28"/>
  <c r="F842" i="28"/>
  <c r="G842" i="28"/>
  <c r="E843" i="28"/>
  <c r="F843" i="28"/>
  <c r="G843" i="28"/>
  <c r="E844" i="28"/>
  <c r="F844" i="28"/>
  <c r="G844" i="28"/>
  <c r="E845" i="28"/>
  <c r="F845" i="28"/>
  <c r="G845" i="28"/>
  <c r="E846" i="28"/>
  <c r="F846" i="28"/>
  <c r="G846" i="28"/>
  <c r="E847" i="28"/>
  <c r="F847" i="28"/>
  <c r="G847" i="28"/>
  <c r="E848" i="28"/>
  <c r="F848" i="28"/>
  <c r="G848" i="28"/>
  <c r="E849" i="28"/>
  <c r="F849" i="28"/>
  <c r="G849" i="28"/>
  <c r="E850" i="28"/>
  <c r="F850" i="28"/>
  <c r="G850" i="28"/>
  <c r="E851" i="28"/>
  <c r="F851" i="28"/>
  <c r="G851" i="28"/>
  <c r="E852" i="28"/>
  <c r="F852" i="28"/>
  <c r="G852" i="28"/>
  <c r="E853" i="28"/>
  <c r="F853" i="28"/>
  <c r="G853" i="28"/>
  <c r="E854" i="28"/>
  <c r="F854" i="28"/>
  <c r="G854" i="28"/>
  <c r="E855" i="28"/>
  <c r="F855" i="28"/>
  <c r="G855" i="28"/>
  <c r="E856" i="28"/>
  <c r="F856" i="28"/>
  <c r="G856" i="28"/>
  <c r="E857" i="28"/>
  <c r="F857" i="28"/>
  <c r="G857" i="28"/>
  <c r="E858" i="28"/>
  <c r="F858" i="28"/>
  <c r="G858" i="28"/>
  <c r="E859" i="28"/>
  <c r="F859" i="28"/>
  <c r="G859" i="28"/>
  <c r="E860" i="28"/>
  <c r="F860" i="28"/>
  <c r="G860" i="28"/>
  <c r="E861" i="28"/>
  <c r="F861" i="28"/>
  <c r="G861" i="28"/>
  <c r="E862" i="28"/>
  <c r="F862" i="28"/>
  <c r="G862" i="28"/>
  <c r="E863" i="28"/>
  <c r="F863" i="28"/>
  <c r="G863" i="28"/>
  <c r="E864" i="28"/>
  <c r="F864" i="28"/>
  <c r="G864" i="28"/>
  <c r="E865" i="28"/>
  <c r="F865" i="28"/>
  <c r="G865" i="28"/>
  <c r="E866" i="28"/>
  <c r="F866" i="28"/>
  <c r="G866" i="28"/>
  <c r="E867" i="28"/>
  <c r="F867" i="28"/>
  <c r="G867" i="28"/>
  <c r="E868" i="28"/>
  <c r="F868" i="28"/>
  <c r="G868" i="28"/>
  <c r="E869" i="28"/>
  <c r="F869" i="28"/>
  <c r="G869" i="28"/>
  <c r="E870" i="28"/>
  <c r="F870" i="28"/>
  <c r="G870" i="28"/>
  <c r="E871" i="28"/>
  <c r="F871" i="28"/>
  <c r="G871" i="28"/>
  <c r="E872" i="28"/>
  <c r="F872" i="28"/>
  <c r="G872" i="28"/>
  <c r="E873" i="28"/>
  <c r="F873" i="28"/>
  <c r="G873" i="28"/>
  <c r="E874" i="28"/>
  <c r="F874" i="28"/>
  <c r="G874" i="28"/>
  <c r="E875" i="28"/>
  <c r="F875" i="28"/>
  <c r="G875" i="28"/>
  <c r="E876" i="28"/>
  <c r="F876" i="28"/>
  <c r="G876" i="28"/>
  <c r="E877" i="28"/>
  <c r="F877" i="28"/>
  <c r="G877" i="28"/>
  <c r="E878" i="28"/>
  <c r="F878" i="28"/>
  <c r="G878" i="28"/>
  <c r="E879" i="28"/>
  <c r="F879" i="28"/>
  <c r="G879" i="28"/>
  <c r="E880" i="28"/>
  <c r="F880" i="28"/>
  <c r="G880" i="28"/>
  <c r="E881" i="28"/>
  <c r="F881" i="28"/>
  <c r="G881" i="28"/>
  <c r="E882" i="28"/>
  <c r="F882" i="28"/>
  <c r="G882" i="28"/>
  <c r="E883" i="28"/>
  <c r="F883" i="28"/>
  <c r="G883" i="28"/>
  <c r="E884" i="28"/>
  <c r="F884" i="28"/>
  <c r="G884" i="28"/>
  <c r="E885" i="28"/>
  <c r="F885" i="28"/>
  <c r="G885" i="28"/>
  <c r="E886" i="28"/>
  <c r="F886" i="28"/>
  <c r="G886" i="28"/>
  <c r="E887" i="28"/>
  <c r="F887" i="28"/>
  <c r="G887" i="28"/>
  <c r="E888" i="28"/>
  <c r="F888" i="28"/>
  <c r="G888" i="28"/>
  <c r="E889" i="28"/>
  <c r="F889" i="28"/>
  <c r="G889" i="28"/>
  <c r="E890" i="28"/>
  <c r="F890" i="28"/>
  <c r="G890" i="28"/>
  <c r="E891" i="28"/>
  <c r="F891" i="28"/>
  <c r="G891" i="28"/>
  <c r="E892" i="28"/>
  <c r="F892" i="28"/>
  <c r="G892" i="28"/>
  <c r="E893" i="28"/>
  <c r="F893" i="28"/>
  <c r="G893" i="28"/>
  <c r="E894" i="28"/>
  <c r="F894" i="28"/>
  <c r="G894" i="28"/>
  <c r="E895" i="28"/>
  <c r="F895" i="28"/>
  <c r="G895" i="28"/>
  <c r="E896" i="28"/>
  <c r="F896" i="28"/>
  <c r="G896" i="28"/>
  <c r="E897" i="28"/>
  <c r="F897" i="28"/>
  <c r="G897" i="28"/>
  <c r="E898" i="28"/>
  <c r="F898" i="28"/>
  <c r="G898" i="28"/>
  <c r="E899" i="28"/>
  <c r="F899" i="28"/>
  <c r="G899" i="28"/>
  <c r="E900" i="28"/>
  <c r="F900" i="28"/>
  <c r="G900" i="28"/>
  <c r="E901" i="28"/>
  <c r="F901" i="28"/>
  <c r="G901" i="28"/>
  <c r="E902" i="28"/>
  <c r="F902" i="28"/>
  <c r="G902" i="28"/>
  <c r="E903" i="28"/>
  <c r="F903" i="28"/>
  <c r="G903" i="28"/>
  <c r="E904" i="28"/>
  <c r="F904" i="28"/>
  <c r="G904" i="28"/>
  <c r="E905" i="28"/>
  <c r="F905" i="28"/>
  <c r="G905" i="28"/>
  <c r="E906" i="28"/>
  <c r="F906" i="28"/>
  <c r="G906" i="28"/>
  <c r="E907" i="28"/>
  <c r="F907" i="28"/>
  <c r="G907" i="28"/>
  <c r="E908" i="28"/>
  <c r="F908" i="28"/>
  <c r="G908" i="28"/>
  <c r="E909" i="28"/>
  <c r="F909" i="28"/>
  <c r="G909" i="28"/>
  <c r="E910" i="28"/>
  <c r="F910" i="28"/>
  <c r="G910" i="28"/>
  <c r="E911" i="28"/>
  <c r="F911" i="28"/>
  <c r="G911" i="28"/>
  <c r="E912" i="28"/>
  <c r="F912" i="28"/>
  <c r="G912" i="28"/>
  <c r="E913" i="28"/>
  <c r="F913" i="28"/>
  <c r="G913" i="28"/>
  <c r="E914" i="28"/>
  <c r="F914" i="28"/>
  <c r="G914" i="28"/>
  <c r="E915" i="28"/>
  <c r="F915" i="28"/>
  <c r="G915" i="28"/>
  <c r="E916" i="28"/>
  <c r="F916" i="28"/>
  <c r="G916" i="28"/>
  <c r="E917" i="28"/>
  <c r="F917" i="28"/>
  <c r="G917" i="28"/>
  <c r="E918" i="28"/>
  <c r="F918" i="28"/>
  <c r="G918" i="28"/>
  <c r="E919" i="28"/>
  <c r="F919" i="28"/>
  <c r="G919" i="28"/>
  <c r="E920" i="28"/>
  <c r="F920" i="28"/>
  <c r="G920" i="28"/>
  <c r="E921" i="28"/>
  <c r="F921" i="28"/>
  <c r="G921" i="28"/>
  <c r="E922" i="28"/>
  <c r="F922" i="28"/>
  <c r="G922" i="28"/>
  <c r="E923" i="28"/>
  <c r="F923" i="28"/>
  <c r="G923" i="28"/>
  <c r="E924" i="28"/>
  <c r="F924" i="28"/>
  <c r="G924" i="28"/>
  <c r="E925" i="28"/>
  <c r="F925" i="28"/>
  <c r="G925" i="28"/>
  <c r="E926" i="28"/>
  <c r="F926" i="28"/>
  <c r="G926" i="28"/>
  <c r="E927" i="28"/>
  <c r="F927" i="28"/>
  <c r="G927" i="28"/>
  <c r="E928" i="28"/>
  <c r="F928" i="28"/>
  <c r="G928" i="28"/>
  <c r="E929" i="28"/>
  <c r="F929" i="28"/>
  <c r="G929" i="28"/>
  <c r="E930" i="28"/>
  <c r="F930" i="28"/>
  <c r="G930" i="28"/>
  <c r="E931" i="28"/>
  <c r="F931" i="28"/>
  <c r="G931" i="28"/>
  <c r="E932" i="28"/>
  <c r="F932" i="28"/>
  <c r="G932" i="28"/>
  <c r="E933" i="28"/>
  <c r="F933" i="28"/>
  <c r="G933" i="28"/>
  <c r="E934" i="28"/>
  <c r="F934" i="28"/>
  <c r="G934" i="28"/>
  <c r="E935" i="28"/>
  <c r="F935" i="28"/>
  <c r="G935" i="28"/>
  <c r="E936" i="28"/>
  <c r="F936" i="28"/>
  <c r="G936" i="28"/>
  <c r="E937" i="28"/>
  <c r="F937" i="28"/>
  <c r="G937" i="28"/>
  <c r="E938" i="28"/>
  <c r="F938" i="28"/>
  <c r="G938" i="28"/>
  <c r="E939" i="28"/>
  <c r="F939" i="28"/>
  <c r="G939" i="28"/>
  <c r="E940" i="28"/>
  <c r="F940" i="28"/>
  <c r="G940" i="28"/>
  <c r="E941" i="28"/>
  <c r="F941" i="28"/>
  <c r="G941" i="28"/>
  <c r="E942" i="28"/>
  <c r="F942" i="28"/>
  <c r="G942" i="28"/>
  <c r="E943" i="28"/>
  <c r="F943" i="28"/>
  <c r="G943" i="28"/>
  <c r="E944" i="28"/>
  <c r="F944" i="28"/>
  <c r="G944" i="28"/>
  <c r="E945" i="28"/>
  <c r="F945" i="28"/>
  <c r="G945" i="28"/>
  <c r="E946" i="28"/>
  <c r="F946" i="28"/>
  <c r="G946" i="28"/>
  <c r="E947" i="28"/>
  <c r="F947" i="28"/>
  <c r="G947" i="28"/>
  <c r="E948" i="28"/>
  <c r="F948" i="28"/>
  <c r="G948" i="28"/>
  <c r="E949" i="28"/>
  <c r="F949" i="28"/>
  <c r="G949" i="28"/>
  <c r="E950" i="28"/>
  <c r="F950" i="28"/>
  <c r="G950" i="28"/>
  <c r="E951" i="28"/>
  <c r="F951" i="28"/>
  <c r="G951" i="28"/>
  <c r="E952" i="28"/>
  <c r="F952" i="28"/>
  <c r="G952" i="28"/>
  <c r="E953" i="28"/>
  <c r="F953" i="28"/>
  <c r="G953" i="28"/>
  <c r="E954" i="28"/>
  <c r="F954" i="28"/>
  <c r="G954" i="28"/>
  <c r="E955" i="28"/>
  <c r="F955" i="28"/>
  <c r="G955" i="28"/>
  <c r="E956" i="28"/>
  <c r="F956" i="28"/>
  <c r="G956" i="28"/>
  <c r="E957" i="28"/>
  <c r="F957" i="28"/>
  <c r="G957" i="28"/>
  <c r="E958" i="28"/>
  <c r="F958" i="28"/>
  <c r="G958" i="28"/>
  <c r="E959" i="28"/>
  <c r="F959" i="28"/>
  <c r="G959" i="28"/>
  <c r="E960" i="28"/>
  <c r="F960" i="28"/>
  <c r="G960" i="28"/>
  <c r="E961" i="28"/>
  <c r="F961" i="28"/>
  <c r="G961" i="28"/>
  <c r="E962" i="28"/>
  <c r="F962" i="28"/>
  <c r="G962" i="28"/>
  <c r="E963" i="28"/>
  <c r="F963" i="28"/>
  <c r="G963" i="28"/>
  <c r="E964" i="28"/>
  <c r="F964" i="28"/>
  <c r="G964" i="28"/>
  <c r="E965" i="28"/>
  <c r="F965" i="28"/>
  <c r="G965" i="28"/>
  <c r="E966" i="28"/>
  <c r="F966" i="28"/>
  <c r="G966" i="28"/>
  <c r="E967" i="28"/>
  <c r="F967" i="28"/>
  <c r="G967" i="28"/>
  <c r="E968" i="28"/>
  <c r="F968" i="28"/>
  <c r="G968" i="28"/>
  <c r="E969" i="28"/>
  <c r="F969" i="28"/>
  <c r="G969" i="28"/>
  <c r="E970" i="28"/>
  <c r="F970" i="28"/>
  <c r="G970" i="28"/>
  <c r="E971" i="28"/>
  <c r="F971" i="28"/>
  <c r="G971" i="28"/>
  <c r="E972" i="28"/>
  <c r="F972" i="28"/>
  <c r="G972" i="28"/>
  <c r="E973" i="28"/>
  <c r="F973" i="28"/>
  <c r="G973" i="28"/>
  <c r="E974" i="28"/>
  <c r="F974" i="28"/>
  <c r="G974" i="28"/>
  <c r="E975" i="28"/>
  <c r="F975" i="28"/>
  <c r="G975" i="28"/>
  <c r="E976" i="28"/>
  <c r="F976" i="28"/>
  <c r="G976" i="28"/>
  <c r="E977" i="28"/>
  <c r="F977" i="28"/>
  <c r="G977" i="28"/>
  <c r="E978" i="28"/>
  <c r="F978" i="28"/>
  <c r="G978" i="28"/>
  <c r="E979" i="28"/>
  <c r="F979" i="28"/>
  <c r="G979" i="28"/>
  <c r="E980" i="28"/>
  <c r="F980" i="28"/>
  <c r="G980" i="28"/>
  <c r="E981" i="28"/>
  <c r="F981" i="28"/>
  <c r="G981" i="28"/>
  <c r="E982" i="28"/>
  <c r="F982" i="28"/>
  <c r="G982" i="28"/>
  <c r="E983" i="28"/>
  <c r="F983" i="28"/>
  <c r="G983" i="28"/>
  <c r="E984" i="28"/>
  <c r="F984" i="28"/>
  <c r="G984" i="28"/>
  <c r="E985" i="28"/>
  <c r="F985" i="28"/>
  <c r="G985" i="28"/>
  <c r="E986" i="28"/>
  <c r="F986" i="28"/>
  <c r="G986" i="28"/>
  <c r="E987" i="28"/>
  <c r="F987" i="28"/>
  <c r="G987" i="28"/>
  <c r="E988" i="28"/>
  <c r="F988" i="28"/>
  <c r="G988" i="28"/>
  <c r="E989" i="28"/>
  <c r="F989" i="28"/>
  <c r="G989" i="28"/>
  <c r="E990" i="28"/>
  <c r="F990" i="28"/>
  <c r="G990" i="28"/>
  <c r="E991" i="28"/>
  <c r="F991" i="28"/>
  <c r="G991" i="28"/>
  <c r="E992" i="28"/>
  <c r="F992" i="28"/>
  <c r="G992" i="28"/>
  <c r="E993" i="28"/>
  <c r="F993" i="28"/>
  <c r="G993" i="28"/>
  <c r="E994" i="28"/>
  <c r="F994" i="28"/>
  <c r="G994" i="28"/>
  <c r="E995" i="28"/>
  <c r="F995" i="28"/>
  <c r="G995" i="28"/>
  <c r="E996" i="28"/>
  <c r="F996" i="28"/>
  <c r="G996" i="28"/>
  <c r="E997" i="28"/>
  <c r="F997" i="28"/>
  <c r="G997" i="28"/>
  <c r="E998" i="28"/>
  <c r="F998" i="28"/>
  <c r="G998" i="28"/>
  <c r="E999" i="28"/>
  <c r="F999" i="28"/>
  <c r="G999" i="28"/>
  <c r="E1000" i="28"/>
  <c r="F1000" i="28"/>
  <c r="G1000" i="28"/>
  <c r="E1001" i="28"/>
  <c r="F1001" i="28"/>
  <c r="G1001" i="28"/>
  <c r="E1002" i="28"/>
  <c r="F1002" i="28"/>
  <c r="G1002" i="28"/>
  <c r="E1003" i="28"/>
  <c r="F1003" i="28"/>
  <c r="G1003" i="28"/>
  <c r="E1004" i="28"/>
  <c r="F1004" i="28"/>
  <c r="G1004" i="28"/>
  <c r="E1005" i="28"/>
  <c r="F1005" i="28"/>
  <c r="G1005" i="28"/>
  <c r="E1006" i="28"/>
  <c r="F1006" i="28"/>
  <c r="G1006" i="28"/>
  <c r="E1007" i="28"/>
  <c r="F1007" i="28"/>
  <c r="G1007" i="28"/>
  <c r="E1008" i="28"/>
  <c r="F1008" i="28"/>
  <c r="G1008" i="28"/>
  <c r="E1009" i="28"/>
  <c r="F1009" i="28"/>
  <c r="G1009" i="28"/>
  <c r="E1010" i="28"/>
  <c r="F1010" i="28"/>
  <c r="G1010" i="28"/>
  <c r="E1011" i="28"/>
  <c r="F1011" i="28"/>
  <c r="G1011" i="28"/>
  <c r="E1012" i="28"/>
  <c r="F1012" i="28"/>
  <c r="G1012" i="28"/>
  <c r="E1013" i="28"/>
  <c r="F1013" i="28"/>
  <c r="G1013" i="28"/>
  <c r="E1014" i="28"/>
  <c r="F1014" i="28"/>
  <c r="G1014" i="28"/>
  <c r="E1015" i="28"/>
  <c r="F1015" i="28"/>
  <c r="G1015" i="28"/>
  <c r="E1016" i="28"/>
  <c r="F1016" i="28"/>
  <c r="G1016" i="28"/>
  <c r="E1017" i="28"/>
  <c r="F1017" i="28"/>
  <c r="G1017" i="28"/>
  <c r="E1018" i="28"/>
  <c r="F1018" i="28"/>
  <c r="G1018" i="28"/>
  <c r="E1019" i="28"/>
  <c r="F1019" i="28"/>
  <c r="G1019" i="28"/>
  <c r="E1020" i="28"/>
  <c r="F1020" i="28"/>
  <c r="G1020" i="28"/>
  <c r="E1021" i="28"/>
  <c r="F1021" i="28"/>
  <c r="G1021" i="28"/>
  <c r="E1022" i="28"/>
  <c r="F1022" i="28"/>
  <c r="G1022" i="28"/>
  <c r="E1023" i="28"/>
  <c r="F1023" i="28"/>
  <c r="G1023" i="28"/>
  <c r="E1024" i="28"/>
  <c r="F1024" i="28"/>
  <c r="G1024" i="28"/>
  <c r="E1025" i="28"/>
  <c r="F1025" i="28"/>
  <c r="G1025" i="28"/>
  <c r="E1026" i="28"/>
  <c r="F1026" i="28"/>
  <c r="G1026" i="28"/>
  <c r="E1027" i="28"/>
  <c r="F1027" i="28"/>
  <c r="G1027" i="28"/>
  <c r="E1028" i="28"/>
  <c r="F1028" i="28"/>
  <c r="G1028" i="28"/>
  <c r="E1029" i="28"/>
  <c r="F1029" i="28"/>
  <c r="G1029" i="28"/>
  <c r="E1030" i="28"/>
  <c r="F1030" i="28"/>
  <c r="G1030" i="28"/>
  <c r="E1031" i="28"/>
  <c r="F1031" i="28"/>
  <c r="G1031" i="28"/>
  <c r="E1032" i="28"/>
  <c r="F1032" i="28"/>
  <c r="G1032" i="28"/>
  <c r="E1033" i="28"/>
  <c r="F1033" i="28"/>
  <c r="G1033" i="28"/>
  <c r="E1034" i="28"/>
  <c r="F1034" i="28"/>
  <c r="G1034" i="28"/>
  <c r="E1035" i="28"/>
  <c r="F1035" i="28"/>
  <c r="G1035" i="28"/>
  <c r="E1036" i="28"/>
  <c r="F1036" i="28"/>
  <c r="G1036" i="28"/>
  <c r="E1037" i="28"/>
  <c r="F1037" i="28"/>
  <c r="G1037" i="28"/>
  <c r="E1038" i="28"/>
  <c r="F1038" i="28"/>
  <c r="G1038" i="28"/>
  <c r="E1039" i="28"/>
  <c r="F1039" i="28"/>
  <c r="G1039" i="28"/>
  <c r="E1040" i="28"/>
  <c r="F1040" i="28"/>
  <c r="G1040" i="28"/>
  <c r="E1041" i="28"/>
  <c r="F1041" i="28"/>
  <c r="G1041" i="28"/>
  <c r="E1042" i="28"/>
  <c r="F1042" i="28"/>
  <c r="G1042" i="28"/>
  <c r="E1043" i="28"/>
  <c r="F1043" i="28"/>
  <c r="G1043" i="28"/>
  <c r="E1044" i="28"/>
  <c r="F1044" i="28"/>
  <c r="G1044" i="28"/>
  <c r="E1045" i="28"/>
  <c r="F1045" i="28"/>
  <c r="G1045" i="28"/>
  <c r="E1046" i="28"/>
  <c r="F1046" i="28"/>
  <c r="G1046" i="28"/>
  <c r="E1047" i="28"/>
  <c r="F1047" i="28"/>
  <c r="G1047" i="28"/>
  <c r="E1048" i="28"/>
  <c r="F1048" i="28"/>
  <c r="G1048" i="28"/>
  <c r="E1049" i="28"/>
  <c r="F1049" i="28"/>
  <c r="G1049" i="28"/>
  <c r="E1050" i="28"/>
  <c r="F1050" i="28"/>
  <c r="G1050" i="28"/>
  <c r="E1051" i="28"/>
  <c r="F1051" i="28"/>
  <c r="G1051" i="28"/>
  <c r="E1052" i="28"/>
  <c r="F1052" i="28"/>
  <c r="G1052" i="28"/>
  <c r="E1053" i="28"/>
  <c r="F1053" i="28"/>
  <c r="G1053" i="28"/>
  <c r="E1054" i="28"/>
  <c r="F1054" i="28"/>
  <c r="G1054" i="28"/>
  <c r="E1055" i="28"/>
  <c r="F1055" i="28"/>
  <c r="G1055" i="28"/>
  <c r="E1056" i="28"/>
  <c r="F1056" i="28"/>
  <c r="G1056" i="28"/>
  <c r="E1057" i="28"/>
  <c r="F1057" i="28"/>
  <c r="G1057" i="28"/>
  <c r="E1058" i="28"/>
  <c r="F1058" i="28"/>
  <c r="G1058" i="28"/>
  <c r="E1059" i="28"/>
  <c r="F1059" i="28"/>
  <c r="G1059" i="28"/>
  <c r="E1060" i="28"/>
  <c r="F1060" i="28"/>
  <c r="G1060" i="28"/>
  <c r="E1061" i="28"/>
  <c r="F1061" i="28"/>
  <c r="G1061" i="28"/>
  <c r="E1062" i="28"/>
  <c r="F1062" i="28"/>
  <c r="G1062" i="28"/>
  <c r="E1063" i="28"/>
  <c r="F1063" i="28"/>
  <c r="G1063" i="28"/>
  <c r="E1064" i="28"/>
  <c r="F1064" i="28"/>
  <c r="G1064" i="28"/>
  <c r="E1065" i="28"/>
  <c r="F1065" i="28"/>
  <c r="G1065" i="28"/>
  <c r="E1066" i="28"/>
  <c r="F1066" i="28"/>
  <c r="G1066" i="28"/>
  <c r="E1067" i="28"/>
  <c r="F1067" i="28"/>
  <c r="G1067" i="28"/>
  <c r="E1068" i="28"/>
  <c r="F1068" i="28"/>
  <c r="G1068" i="28"/>
  <c r="E1069" i="28"/>
  <c r="F1069" i="28"/>
  <c r="G1069" i="28"/>
  <c r="E1070" i="28"/>
  <c r="F1070" i="28"/>
  <c r="G1070" i="28"/>
  <c r="E1071" i="28"/>
  <c r="F1071" i="28"/>
  <c r="G1071" i="28"/>
  <c r="E1072" i="28"/>
  <c r="F1072" i="28"/>
  <c r="G1072" i="28"/>
  <c r="E1073" i="28"/>
  <c r="F1073" i="28"/>
  <c r="G1073" i="28"/>
  <c r="E1074" i="28"/>
  <c r="F1074" i="28"/>
  <c r="G1074" i="28"/>
  <c r="E1075" i="28"/>
  <c r="F1075" i="28"/>
  <c r="G1075" i="28"/>
  <c r="E1076" i="28"/>
  <c r="F1076" i="28"/>
  <c r="G1076" i="28"/>
  <c r="E1077" i="28"/>
  <c r="F1077" i="28"/>
  <c r="G1077" i="28"/>
  <c r="E1078" i="28"/>
  <c r="F1078" i="28"/>
  <c r="G1078" i="28"/>
  <c r="E1079" i="28"/>
  <c r="F1079" i="28"/>
  <c r="G1079" i="28"/>
  <c r="E1080" i="28"/>
  <c r="F1080" i="28"/>
  <c r="G1080" i="28"/>
  <c r="E1081" i="28"/>
  <c r="F1081" i="28"/>
  <c r="G1081" i="28"/>
  <c r="E1082" i="28"/>
  <c r="F1082" i="28"/>
  <c r="G1082" i="28"/>
  <c r="E1083" i="28"/>
  <c r="F1083" i="28"/>
  <c r="G1083" i="28"/>
  <c r="E1084" i="28"/>
  <c r="F1084" i="28"/>
  <c r="G1084" i="28"/>
  <c r="E1085" i="28"/>
  <c r="F1085" i="28"/>
  <c r="G1085" i="28"/>
  <c r="E1086" i="28"/>
  <c r="F1086" i="28"/>
  <c r="G1086" i="28"/>
  <c r="E1087" i="28"/>
  <c r="F1087" i="28"/>
  <c r="G1087" i="28"/>
  <c r="E1088" i="28"/>
  <c r="F1088" i="28"/>
  <c r="G1088" i="28"/>
  <c r="E1089" i="28"/>
  <c r="F1089" i="28"/>
  <c r="G1089" i="28"/>
  <c r="E1090" i="28"/>
  <c r="F1090" i="28"/>
  <c r="G1090" i="28"/>
  <c r="E1091" i="28"/>
  <c r="F1091" i="28"/>
  <c r="G1091" i="28"/>
  <c r="E1092" i="28"/>
  <c r="F1092" i="28"/>
  <c r="G1092" i="28"/>
  <c r="E1093" i="28"/>
  <c r="F1093" i="28"/>
  <c r="G1093" i="28"/>
  <c r="E1094" i="28"/>
  <c r="F1094" i="28"/>
  <c r="G1094" i="28"/>
  <c r="E1095" i="28"/>
  <c r="F1095" i="28"/>
  <c r="G1095" i="28"/>
  <c r="E1096" i="28"/>
  <c r="F1096" i="28"/>
  <c r="G1096" i="28"/>
  <c r="E1097" i="28"/>
  <c r="F1097" i="28"/>
  <c r="G1097" i="28"/>
  <c r="E1098" i="28"/>
  <c r="F1098" i="28"/>
  <c r="G1098" i="28"/>
  <c r="E1099" i="28"/>
  <c r="F1099" i="28"/>
  <c r="G1099" i="28"/>
  <c r="E1100" i="28"/>
  <c r="F1100" i="28"/>
  <c r="G1100" i="28"/>
  <c r="E1101" i="28"/>
  <c r="F1101" i="28"/>
  <c r="G1101" i="28"/>
  <c r="E1102" i="28"/>
  <c r="F1102" i="28"/>
  <c r="G1102" i="28"/>
  <c r="E1103" i="28"/>
  <c r="F1103" i="28"/>
  <c r="G1103" i="28"/>
  <c r="E1104" i="28"/>
  <c r="F1104" i="28"/>
  <c r="G1104" i="28"/>
  <c r="E1105" i="28"/>
  <c r="F1105" i="28"/>
  <c r="G1105" i="28"/>
  <c r="E1106" i="28"/>
  <c r="F1106" i="28"/>
  <c r="G1106" i="28"/>
  <c r="E1107" i="28"/>
  <c r="F1107" i="28"/>
  <c r="G1107" i="28"/>
  <c r="E1108" i="28"/>
  <c r="F1108" i="28"/>
  <c r="G1108" i="28"/>
  <c r="E1109" i="28"/>
  <c r="F1109" i="28"/>
  <c r="G1109" i="28"/>
  <c r="E1110" i="28"/>
  <c r="F1110" i="28"/>
  <c r="G1110" i="28"/>
  <c r="E1111" i="28"/>
  <c r="F1111" i="28"/>
  <c r="G1111" i="28"/>
  <c r="E1112" i="28"/>
  <c r="F1112" i="28"/>
  <c r="G1112" i="28"/>
  <c r="E1113" i="28"/>
  <c r="F1113" i="28"/>
  <c r="G1113" i="28"/>
  <c r="E1114" i="28"/>
  <c r="F1114" i="28"/>
  <c r="G1114" i="28"/>
  <c r="E1115" i="28"/>
  <c r="F1115" i="28"/>
  <c r="G1115" i="28"/>
  <c r="E1116" i="28"/>
  <c r="F1116" i="28"/>
  <c r="G1116" i="28"/>
  <c r="E1117" i="28"/>
  <c r="F1117" i="28"/>
  <c r="G1117" i="28"/>
  <c r="E1118" i="28"/>
  <c r="F1118" i="28"/>
  <c r="G1118" i="28"/>
  <c r="E1119" i="28"/>
  <c r="F1119" i="28"/>
  <c r="G1119" i="28"/>
  <c r="E1120" i="28"/>
  <c r="F1120" i="28"/>
  <c r="G1120" i="28"/>
  <c r="E1121" i="28"/>
  <c r="F1121" i="28"/>
  <c r="G1121" i="28"/>
  <c r="E1122" i="28"/>
  <c r="F1122" i="28"/>
  <c r="G1122" i="28"/>
  <c r="E1123" i="28"/>
  <c r="F1123" i="28"/>
  <c r="G1123" i="28"/>
  <c r="E1124" i="28"/>
  <c r="F1124" i="28"/>
  <c r="G1124" i="28"/>
  <c r="E1125" i="28"/>
  <c r="F1125" i="28"/>
  <c r="G1125" i="28"/>
  <c r="E1126" i="28"/>
  <c r="F1126" i="28"/>
  <c r="G1126" i="28"/>
  <c r="E1127" i="28"/>
  <c r="F1127" i="28"/>
  <c r="G1127" i="28"/>
  <c r="E1128" i="28"/>
  <c r="F1128" i="28"/>
  <c r="G1128" i="28"/>
  <c r="E1129" i="28"/>
  <c r="F1129" i="28"/>
  <c r="G1129" i="28"/>
  <c r="E1130" i="28"/>
  <c r="F1130" i="28"/>
  <c r="G1130" i="28"/>
  <c r="E1131" i="28"/>
  <c r="F1131" i="28"/>
  <c r="G1131" i="28"/>
  <c r="E1132" i="28"/>
  <c r="F1132" i="28"/>
  <c r="G1132" i="28"/>
  <c r="E1133" i="28"/>
  <c r="F1133" i="28"/>
  <c r="G1133" i="28"/>
  <c r="E1134" i="28"/>
  <c r="F1134" i="28"/>
  <c r="G1134" i="28"/>
  <c r="E1135" i="28"/>
  <c r="F1135" i="28"/>
  <c r="G1135" i="28"/>
  <c r="E1136" i="28"/>
  <c r="F1136" i="28"/>
  <c r="G1136" i="28"/>
  <c r="E1137" i="28"/>
  <c r="F1137" i="28"/>
  <c r="G1137" i="28"/>
  <c r="E1138" i="28"/>
  <c r="F1138" i="28"/>
  <c r="G1138" i="28"/>
  <c r="E1139" i="28"/>
  <c r="F1139" i="28"/>
  <c r="G1139" i="28"/>
  <c r="E1140" i="28"/>
  <c r="F1140" i="28"/>
  <c r="G1140" i="28"/>
  <c r="E1141" i="28"/>
  <c r="F1141" i="28"/>
  <c r="G1141" i="28"/>
  <c r="E1142" i="28"/>
  <c r="F1142" i="28"/>
  <c r="G1142" i="28"/>
  <c r="E1143" i="28"/>
  <c r="F1143" i="28"/>
  <c r="G1143" i="28"/>
  <c r="E1144" i="28"/>
  <c r="F1144" i="28"/>
  <c r="G1144" i="28"/>
  <c r="E1145" i="28"/>
  <c r="F1145" i="28"/>
  <c r="G1145" i="28"/>
  <c r="E1146" i="28"/>
  <c r="F1146" i="28"/>
  <c r="G1146" i="28"/>
  <c r="E1147" i="28"/>
  <c r="F1147" i="28"/>
  <c r="G1147" i="28"/>
  <c r="E1148" i="28"/>
  <c r="F1148" i="28"/>
  <c r="G1148" i="28"/>
  <c r="E1149" i="28"/>
  <c r="F1149" i="28"/>
  <c r="G1149" i="28"/>
  <c r="E1150" i="28"/>
  <c r="F1150" i="28"/>
  <c r="G1150" i="28"/>
  <c r="E1151" i="28"/>
  <c r="F1151" i="28"/>
  <c r="G1151" i="28"/>
  <c r="E1152" i="28"/>
  <c r="F1152" i="28"/>
  <c r="G1152" i="28"/>
  <c r="E1153" i="28"/>
  <c r="F1153" i="28"/>
  <c r="G1153" i="28"/>
  <c r="E1154" i="28"/>
  <c r="F1154" i="28"/>
  <c r="G1154" i="28"/>
  <c r="E1155" i="28"/>
  <c r="F1155" i="28"/>
  <c r="G1155" i="28"/>
  <c r="E1156" i="28"/>
  <c r="F1156" i="28"/>
  <c r="G1156" i="28"/>
  <c r="E1157" i="28"/>
  <c r="F1157" i="28"/>
  <c r="G1157" i="28"/>
  <c r="E1158" i="28"/>
  <c r="F1158" i="28"/>
  <c r="G1158" i="28"/>
  <c r="E1159" i="28"/>
  <c r="F1159" i="28"/>
  <c r="G1159" i="28"/>
  <c r="E1160" i="28"/>
  <c r="F1160" i="28"/>
  <c r="G1160" i="28"/>
  <c r="E1161" i="28"/>
  <c r="F1161" i="28"/>
  <c r="G1161" i="28"/>
  <c r="E1162" i="28"/>
  <c r="F1162" i="28"/>
  <c r="G1162" i="28"/>
  <c r="E1163" i="28"/>
  <c r="F1163" i="28"/>
  <c r="G1163" i="28"/>
  <c r="E1164" i="28"/>
  <c r="F1164" i="28"/>
  <c r="G1164" i="28"/>
  <c r="E1165" i="28"/>
  <c r="F1165" i="28"/>
  <c r="G1165" i="28"/>
  <c r="E1166" i="28"/>
  <c r="F1166" i="28"/>
  <c r="G1166" i="28"/>
  <c r="E1167" i="28"/>
  <c r="F1167" i="28"/>
  <c r="G1167" i="28"/>
  <c r="E1168" i="28"/>
  <c r="F1168" i="28"/>
  <c r="G1168" i="28"/>
  <c r="E1169" i="28"/>
  <c r="F1169" i="28"/>
  <c r="G1169" i="28"/>
  <c r="E1170" i="28"/>
  <c r="F1170" i="28"/>
  <c r="G1170" i="28"/>
  <c r="E1171" i="28"/>
  <c r="F1171" i="28"/>
  <c r="G1171" i="28"/>
  <c r="E1172" i="28"/>
  <c r="F1172" i="28"/>
  <c r="G1172" i="28"/>
  <c r="E1173" i="28"/>
  <c r="F1173" i="28"/>
  <c r="G1173" i="28"/>
  <c r="E1174" i="28"/>
  <c r="F1174" i="28"/>
  <c r="G1174" i="28"/>
  <c r="E1175" i="28"/>
  <c r="F1175" i="28"/>
  <c r="G1175" i="28"/>
  <c r="E1176" i="28"/>
  <c r="F1176" i="28"/>
  <c r="G1176" i="28"/>
  <c r="E1177" i="28"/>
  <c r="F1177" i="28"/>
  <c r="G1177" i="28"/>
  <c r="E1178" i="28"/>
  <c r="F1178" i="28"/>
  <c r="G1178" i="28"/>
  <c r="E1179" i="28"/>
  <c r="F1179" i="28"/>
  <c r="G1179" i="28"/>
  <c r="E1180" i="28"/>
  <c r="F1180" i="28"/>
  <c r="G1180" i="28"/>
  <c r="E1181" i="28"/>
  <c r="F1181" i="28"/>
  <c r="G1181" i="28"/>
  <c r="E1182" i="28"/>
  <c r="F1182" i="28"/>
  <c r="G1182" i="28"/>
  <c r="E1183" i="28"/>
  <c r="F1183" i="28"/>
  <c r="G1183" i="28"/>
  <c r="E1184" i="28"/>
  <c r="F1184" i="28"/>
  <c r="G1184" i="28"/>
  <c r="E1185" i="28"/>
  <c r="F1185" i="28"/>
  <c r="G1185" i="28"/>
  <c r="E1186" i="28"/>
  <c r="F1186" i="28"/>
  <c r="G1186" i="28"/>
  <c r="E1187" i="28"/>
  <c r="F1187" i="28"/>
  <c r="G1187" i="28"/>
  <c r="E1188" i="28"/>
  <c r="F1188" i="28"/>
  <c r="G1188" i="28"/>
  <c r="E1189" i="28"/>
  <c r="F1189" i="28"/>
  <c r="G1189" i="28"/>
  <c r="E1190" i="28"/>
  <c r="F1190" i="28"/>
  <c r="G1190" i="28"/>
  <c r="E1191" i="28"/>
  <c r="F1191" i="28"/>
  <c r="G1191" i="28"/>
  <c r="E1192" i="28"/>
  <c r="F1192" i="28"/>
  <c r="G1192" i="28"/>
  <c r="E1193" i="28"/>
  <c r="F1193" i="28"/>
  <c r="G1193" i="28"/>
  <c r="E1194" i="28"/>
  <c r="F1194" i="28"/>
  <c r="G1194" i="28"/>
  <c r="E1195" i="28"/>
  <c r="F1195" i="28"/>
  <c r="G1195" i="28"/>
  <c r="E1196" i="28"/>
  <c r="F1196" i="28"/>
  <c r="G1196" i="28"/>
  <c r="E1197" i="28"/>
  <c r="F1197" i="28"/>
  <c r="G1197" i="28"/>
  <c r="E1198" i="28"/>
  <c r="F1198" i="28"/>
  <c r="G1198" i="28"/>
  <c r="E1199" i="28"/>
  <c r="F1199" i="28"/>
  <c r="G1199" i="28"/>
  <c r="E1200" i="28"/>
  <c r="F1200" i="28"/>
  <c r="G1200" i="28"/>
  <c r="E1201" i="28"/>
  <c r="F1201" i="28"/>
  <c r="G1201" i="28"/>
  <c r="E1202" i="28"/>
  <c r="F1202" i="28"/>
  <c r="G1202" i="28"/>
  <c r="E1203" i="28"/>
  <c r="F1203" i="28"/>
  <c r="G1203" i="28"/>
  <c r="E1204" i="28"/>
  <c r="F1204" i="28"/>
  <c r="G1204" i="28"/>
  <c r="E1205" i="28"/>
  <c r="F1205" i="28"/>
  <c r="G1205" i="28"/>
  <c r="E1206" i="28"/>
  <c r="F1206" i="28"/>
  <c r="G1206" i="28"/>
  <c r="E1207" i="28"/>
  <c r="F1207" i="28"/>
  <c r="G1207" i="28"/>
  <c r="E1208" i="28"/>
  <c r="F1208" i="28"/>
  <c r="G1208" i="28"/>
  <c r="E1209" i="28"/>
  <c r="F1209" i="28"/>
  <c r="G1209" i="28"/>
  <c r="E1210" i="28"/>
  <c r="F1210" i="28"/>
  <c r="G1210" i="28"/>
  <c r="E1211" i="28"/>
  <c r="F1211" i="28"/>
  <c r="G1211" i="28"/>
  <c r="E1212" i="28"/>
  <c r="F1212" i="28"/>
  <c r="G1212" i="28"/>
  <c r="E1213" i="28"/>
  <c r="F1213" i="28"/>
  <c r="G1213" i="28"/>
  <c r="E1214" i="28"/>
  <c r="F1214" i="28"/>
  <c r="G1214" i="28"/>
  <c r="E1215" i="28"/>
  <c r="F1215" i="28"/>
  <c r="G1215" i="28"/>
  <c r="E1216" i="28"/>
  <c r="F1216" i="28"/>
  <c r="G1216" i="28"/>
  <c r="E1217" i="28"/>
  <c r="F1217" i="28"/>
  <c r="G1217" i="28"/>
  <c r="E1218" i="28"/>
  <c r="F1218" i="28"/>
  <c r="G1218" i="28"/>
  <c r="E1219" i="28"/>
  <c r="F1219" i="28"/>
  <c r="G1219" i="28"/>
  <c r="E1220" i="28"/>
  <c r="F1220" i="28"/>
  <c r="G1220" i="28"/>
  <c r="E1221" i="28"/>
  <c r="F1221" i="28"/>
  <c r="G1221" i="28"/>
  <c r="E1222" i="28"/>
  <c r="F1222" i="28"/>
  <c r="G1222" i="28"/>
  <c r="E1223" i="28"/>
  <c r="F1223" i="28"/>
  <c r="G1223" i="28"/>
  <c r="E1224" i="28"/>
  <c r="F1224" i="28"/>
  <c r="G1224" i="28"/>
  <c r="E1225" i="28"/>
  <c r="F1225" i="28"/>
  <c r="G1225" i="28"/>
  <c r="E1226" i="28"/>
  <c r="F1226" i="28"/>
  <c r="G1226" i="28"/>
  <c r="E1227" i="28"/>
  <c r="F1227" i="28"/>
  <c r="G1227" i="28"/>
  <c r="E1228" i="28"/>
  <c r="F1228" i="28"/>
  <c r="G1228" i="28"/>
  <c r="E1229" i="28"/>
  <c r="F1229" i="28"/>
  <c r="G1229" i="28"/>
  <c r="E1230" i="28"/>
  <c r="F1230" i="28"/>
  <c r="G1230" i="28"/>
  <c r="E1231" i="28"/>
  <c r="F1231" i="28"/>
  <c r="G1231" i="28"/>
  <c r="E1232" i="28"/>
  <c r="F1232" i="28"/>
  <c r="G1232" i="28"/>
  <c r="E1233" i="28"/>
  <c r="F1233" i="28"/>
  <c r="G1233" i="28"/>
  <c r="E1234" i="28"/>
  <c r="F1234" i="28"/>
  <c r="G1234" i="28"/>
  <c r="E1235" i="28"/>
  <c r="F1235" i="28"/>
  <c r="G1235" i="28"/>
  <c r="E1236" i="28"/>
  <c r="F1236" i="28"/>
  <c r="G1236" i="28"/>
  <c r="E1237" i="28"/>
  <c r="F1237" i="28"/>
  <c r="G1237" i="28"/>
  <c r="E1238" i="28"/>
  <c r="F1238" i="28"/>
  <c r="G1238" i="28"/>
  <c r="E1239" i="28"/>
  <c r="F1239" i="28"/>
  <c r="G1239" i="28"/>
  <c r="E1240" i="28"/>
  <c r="F1240" i="28"/>
  <c r="G1240" i="28"/>
  <c r="E1241" i="28"/>
  <c r="F1241" i="28"/>
  <c r="G1241" i="28"/>
  <c r="E1242" i="28"/>
  <c r="F1242" i="28"/>
  <c r="G1242" i="28"/>
  <c r="E1243" i="28"/>
  <c r="F1243" i="28"/>
  <c r="G1243" i="28"/>
  <c r="E1244" i="28"/>
  <c r="F1244" i="28"/>
  <c r="G1244" i="28"/>
  <c r="E1245" i="28"/>
  <c r="F1245" i="28"/>
  <c r="G1245" i="28"/>
  <c r="E1246" i="28"/>
  <c r="F1246" i="28"/>
  <c r="G1246" i="28"/>
  <c r="E1247" i="28"/>
  <c r="F1247" i="28"/>
  <c r="G1247" i="28"/>
  <c r="E1248" i="28"/>
  <c r="F1248" i="28"/>
  <c r="G1248" i="28"/>
  <c r="E1249" i="28"/>
  <c r="F1249" i="28"/>
  <c r="G1249" i="28"/>
  <c r="E1250" i="28"/>
  <c r="F1250" i="28"/>
  <c r="G1250" i="28"/>
  <c r="E1251" i="28"/>
  <c r="F1251" i="28"/>
  <c r="G1251" i="28"/>
  <c r="E1252" i="28"/>
  <c r="F1252" i="28"/>
  <c r="G1252" i="28"/>
  <c r="E1253" i="28"/>
  <c r="F1253" i="28"/>
  <c r="G1253" i="28"/>
  <c r="E1254" i="28"/>
  <c r="F1254" i="28"/>
  <c r="G1254" i="28"/>
  <c r="E1255" i="28"/>
  <c r="F1255" i="28"/>
  <c r="G1255" i="28"/>
  <c r="E1256" i="28"/>
  <c r="F1256" i="28"/>
  <c r="G1256" i="28"/>
  <c r="E1257" i="28"/>
  <c r="F1257" i="28"/>
  <c r="G1257" i="28"/>
  <c r="E1258" i="28"/>
  <c r="F1258" i="28"/>
  <c r="G1258" i="28"/>
  <c r="E1259" i="28"/>
  <c r="F1259" i="28"/>
  <c r="G1259" i="28"/>
  <c r="E1260" i="28"/>
  <c r="F1260" i="28"/>
  <c r="G1260" i="28"/>
  <c r="E1261" i="28"/>
  <c r="F1261" i="28"/>
  <c r="G1261" i="28"/>
  <c r="E1262" i="28"/>
  <c r="F1262" i="28"/>
  <c r="G1262" i="28"/>
  <c r="E1263" i="28"/>
  <c r="F1263" i="28"/>
  <c r="G1263" i="28"/>
  <c r="E1264" i="28"/>
  <c r="F1264" i="28"/>
  <c r="G1264" i="28"/>
  <c r="E1265" i="28"/>
  <c r="F1265" i="28"/>
  <c r="G1265" i="28"/>
  <c r="E1266" i="28"/>
  <c r="F1266" i="28"/>
  <c r="G1266" i="28"/>
  <c r="E1267" i="28"/>
  <c r="F1267" i="28"/>
  <c r="G1267" i="28"/>
  <c r="E1268" i="28"/>
  <c r="F1268" i="28"/>
  <c r="G1268" i="28"/>
  <c r="E1269" i="28"/>
  <c r="F1269" i="28"/>
  <c r="G1269" i="28"/>
  <c r="E1270" i="28"/>
  <c r="F1270" i="28"/>
  <c r="G1270" i="28"/>
  <c r="E1271" i="28"/>
  <c r="F1271" i="28"/>
  <c r="G1271" i="28"/>
  <c r="E1272" i="28"/>
  <c r="F1272" i="28"/>
  <c r="G1272" i="28"/>
  <c r="E1273" i="28"/>
  <c r="F1273" i="28"/>
  <c r="G1273" i="28"/>
  <c r="E1274" i="28"/>
  <c r="F1274" i="28"/>
  <c r="G1274" i="28"/>
  <c r="E1275" i="28"/>
  <c r="F1275" i="28"/>
  <c r="G1275" i="28"/>
  <c r="E1276" i="28"/>
  <c r="F1276" i="28"/>
  <c r="G1276" i="28"/>
  <c r="E1277" i="28"/>
  <c r="F1277" i="28"/>
  <c r="G1277" i="28"/>
  <c r="E1278" i="28"/>
  <c r="F1278" i="28"/>
  <c r="G1278" i="28"/>
  <c r="E1279" i="28"/>
  <c r="F1279" i="28"/>
  <c r="G1279" i="28"/>
  <c r="E1280" i="28"/>
  <c r="F1280" i="28"/>
  <c r="G1280" i="28"/>
  <c r="E1281" i="28"/>
  <c r="F1281" i="28"/>
  <c r="G1281" i="28"/>
  <c r="E1282" i="28"/>
  <c r="F1282" i="28"/>
  <c r="G1282" i="28"/>
  <c r="E1283" i="28"/>
  <c r="F1283" i="28"/>
  <c r="G1283" i="28"/>
  <c r="E1284" i="28"/>
  <c r="F1284" i="28"/>
  <c r="G1284" i="28"/>
  <c r="E1285" i="28"/>
  <c r="F1285" i="28"/>
  <c r="G1285" i="28"/>
  <c r="E1286" i="28"/>
  <c r="F1286" i="28"/>
  <c r="G1286" i="28"/>
  <c r="E1287" i="28"/>
  <c r="F1287" i="28"/>
  <c r="G1287" i="28"/>
  <c r="E1288" i="28"/>
  <c r="F1288" i="28"/>
  <c r="G1288" i="28"/>
  <c r="E1289" i="28"/>
  <c r="F1289" i="28"/>
  <c r="G1289" i="28"/>
  <c r="E1290" i="28"/>
  <c r="F1290" i="28"/>
  <c r="G1290" i="28"/>
  <c r="E1291" i="28"/>
  <c r="F1291" i="28"/>
  <c r="G1291" i="28"/>
  <c r="E1292" i="28"/>
  <c r="F1292" i="28"/>
  <c r="G1292" i="28"/>
  <c r="E1293" i="28"/>
  <c r="F1293" i="28"/>
  <c r="G1293" i="28"/>
  <c r="E1294" i="28"/>
  <c r="F1294" i="28"/>
  <c r="G1294" i="28"/>
  <c r="E1295" i="28"/>
  <c r="F1295" i="28"/>
  <c r="G1295" i="28"/>
  <c r="E1296" i="28"/>
  <c r="F1296" i="28"/>
  <c r="G1296" i="28"/>
  <c r="E1297" i="28"/>
  <c r="F1297" i="28"/>
  <c r="G1297" i="28"/>
  <c r="E1298" i="28"/>
  <c r="F1298" i="28"/>
  <c r="G1298" i="28"/>
  <c r="E1299" i="28"/>
  <c r="F1299" i="28"/>
  <c r="G1299" i="28"/>
  <c r="E1300" i="28"/>
  <c r="F1300" i="28"/>
  <c r="G1300" i="28"/>
  <c r="E1301" i="28"/>
  <c r="F1301" i="28"/>
  <c r="G1301" i="28"/>
  <c r="E1302" i="28"/>
  <c r="F1302" i="28"/>
  <c r="G1302" i="28"/>
  <c r="E1303" i="28"/>
  <c r="F1303" i="28"/>
  <c r="G1303" i="28"/>
  <c r="E1304" i="28"/>
  <c r="F1304" i="28"/>
  <c r="G1304" i="28"/>
  <c r="E1305" i="28"/>
  <c r="F1305" i="28"/>
  <c r="G1305" i="28"/>
  <c r="E1306" i="28"/>
  <c r="F1306" i="28"/>
  <c r="G1306" i="28"/>
  <c r="E1307" i="28"/>
  <c r="F1307" i="28"/>
  <c r="G1307" i="28"/>
  <c r="E1308" i="28"/>
  <c r="F1308" i="28"/>
  <c r="G1308" i="28"/>
  <c r="E1309" i="28"/>
  <c r="F1309" i="28"/>
  <c r="G1309" i="28"/>
  <c r="E1310" i="28"/>
  <c r="F1310" i="28"/>
  <c r="G1310" i="28"/>
  <c r="E1311" i="28"/>
  <c r="F1311" i="28"/>
  <c r="G1311" i="28"/>
  <c r="E1312" i="28"/>
  <c r="F1312" i="28"/>
  <c r="G1312" i="28"/>
  <c r="E1313" i="28"/>
  <c r="F1313" i="28"/>
  <c r="G1313" i="28"/>
  <c r="E1314" i="28"/>
  <c r="F1314" i="28"/>
  <c r="G1314" i="28"/>
  <c r="E1315" i="28"/>
  <c r="F1315" i="28"/>
  <c r="G1315" i="28"/>
  <c r="E1316" i="28"/>
  <c r="F1316" i="28"/>
  <c r="G1316" i="28"/>
  <c r="E1317" i="28"/>
  <c r="F1317" i="28"/>
  <c r="G1317" i="28"/>
  <c r="E1318" i="28"/>
  <c r="F1318" i="28"/>
  <c r="G1318" i="28"/>
  <c r="E1319" i="28"/>
  <c r="F1319" i="28"/>
  <c r="G1319" i="28"/>
  <c r="E1320" i="28"/>
  <c r="F1320" i="28"/>
  <c r="G1320" i="28"/>
  <c r="E1321" i="28"/>
  <c r="F1321" i="28"/>
  <c r="G1321" i="28"/>
  <c r="E1322" i="28"/>
  <c r="F1322" i="28"/>
  <c r="G1322" i="28"/>
  <c r="E1323" i="28"/>
  <c r="F1323" i="28"/>
  <c r="G1323" i="28"/>
  <c r="E1324" i="28"/>
  <c r="F1324" i="28"/>
  <c r="G1324" i="28"/>
  <c r="E1325" i="28"/>
  <c r="F1325" i="28"/>
  <c r="G1325" i="28"/>
  <c r="E1326" i="28"/>
  <c r="F1326" i="28"/>
  <c r="G1326" i="28"/>
  <c r="E1327" i="28"/>
  <c r="F1327" i="28"/>
  <c r="G1327" i="28"/>
  <c r="E1328" i="28"/>
  <c r="F1328" i="28"/>
  <c r="G1328" i="28"/>
  <c r="E1329" i="28"/>
  <c r="F1329" i="28"/>
  <c r="G1329" i="28"/>
  <c r="E1330" i="28"/>
  <c r="F1330" i="28"/>
  <c r="G1330" i="28"/>
  <c r="E1331" i="28"/>
  <c r="F1331" i="28"/>
  <c r="G1331" i="28"/>
  <c r="E1332" i="28"/>
  <c r="F1332" i="28"/>
  <c r="G1332" i="28"/>
  <c r="E1333" i="28"/>
  <c r="F1333" i="28"/>
  <c r="G1333" i="28"/>
  <c r="E1334" i="28"/>
  <c r="F1334" i="28"/>
  <c r="G1334" i="28"/>
  <c r="E1335" i="28"/>
  <c r="F1335" i="28"/>
  <c r="G1335" i="28"/>
  <c r="E1336" i="28"/>
  <c r="F1336" i="28"/>
  <c r="G1336" i="28"/>
  <c r="E1337" i="28"/>
  <c r="F1337" i="28"/>
  <c r="G1337" i="28"/>
  <c r="E1338" i="28"/>
  <c r="F1338" i="28"/>
  <c r="G1338" i="28"/>
  <c r="E1339" i="28"/>
  <c r="F1339" i="28"/>
  <c r="G1339" i="28"/>
  <c r="E1340" i="28"/>
  <c r="F1340" i="28"/>
  <c r="G1340" i="28"/>
  <c r="E1341" i="28"/>
  <c r="F1341" i="28"/>
  <c r="G1341" i="28"/>
  <c r="E1342" i="28"/>
  <c r="F1342" i="28"/>
  <c r="G1342" i="28"/>
  <c r="E1343" i="28"/>
  <c r="F1343" i="28"/>
  <c r="G1343" i="28"/>
  <c r="E1344" i="28"/>
  <c r="F1344" i="28"/>
  <c r="G1344" i="28"/>
  <c r="E1345" i="28"/>
  <c r="F1345" i="28"/>
  <c r="G1345" i="28"/>
  <c r="E1346" i="28"/>
  <c r="F1346" i="28"/>
  <c r="G1346" i="28"/>
  <c r="E1347" i="28"/>
  <c r="F1347" i="28"/>
  <c r="G1347" i="28"/>
  <c r="E1348" i="28"/>
  <c r="F1348" i="28"/>
  <c r="G1348" i="28"/>
  <c r="E1349" i="28"/>
  <c r="F1349" i="28"/>
  <c r="G1349" i="28"/>
  <c r="E1350" i="28"/>
  <c r="F1350" i="28"/>
  <c r="G1350" i="28"/>
  <c r="E1351" i="28"/>
  <c r="F1351" i="28"/>
  <c r="G1351" i="28"/>
  <c r="E1352" i="28"/>
  <c r="F1352" i="28"/>
  <c r="G1352" i="28"/>
  <c r="E1353" i="28"/>
  <c r="F1353" i="28"/>
  <c r="G1353" i="28"/>
  <c r="E1354" i="28"/>
  <c r="F1354" i="28"/>
  <c r="G1354" i="28"/>
  <c r="E1355" i="28"/>
  <c r="F1355" i="28"/>
  <c r="G1355" i="28"/>
  <c r="E1356" i="28"/>
  <c r="F1356" i="28"/>
  <c r="G1356" i="28"/>
  <c r="E1357" i="28"/>
  <c r="F1357" i="28"/>
  <c r="G1357" i="28"/>
  <c r="E1358" i="28"/>
  <c r="F1358" i="28"/>
  <c r="G1358" i="28"/>
  <c r="E1359" i="28"/>
  <c r="F1359" i="28"/>
  <c r="G1359" i="28"/>
  <c r="E1360" i="28"/>
  <c r="F1360" i="28"/>
  <c r="G1360" i="28"/>
  <c r="E1361" i="28"/>
  <c r="F1361" i="28"/>
  <c r="G1361" i="28"/>
  <c r="E1362" i="28"/>
  <c r="F1362" i="28"/>
  <c r="G1362" i="28"/>
  <c r="E1363" i="28"/>
  <c r="F1363" i="28"/>
  <c r="G1363" i="28"/>
  <c r="E1364" i="28"/>
  <c r="F1364" i="28"/>
  <c r="G1364" i="28"/>
  <c r="E1365" i="28"/>
  <c r="F1365" i="28"/>
  <c r="G1365" i="28"/>
  <c r="E1366" i="28"/>
  <c r="F1366" i="28"/>
  <c r="G1366" i="28"/>
  <c r="E1367" i="28"/>
  <c r="F1367" i="28"/>
  <c r="G1367" i="28"/>
  <c r="E1368" i="28"/>
  <c r="F1368" i="28"/>
  <c r="G1368" i="28"/>
  <c r="E1369" i="28"/>
  <c r="F1369" i="28"/>
  <c r="G1369" i="28"/>
  <c r="E1370" i="28"/>
  <c r="F1370" i="28"/>
  <c r="G1370" i="28"/>
  <c r="E1371" i="28"/>
  <c r="F1371" i="28"/>
  <c r="G1371" i="28"/>
  <c r="E1372" i="28"/>
  <c r="F1372" i="28"/>
  <c r="G1372" i="28"/>
  <c r="E1373" i="28"/>
  <c r="F1373" i="28"/>
  <c r="G1373" i="28"/>
  <c r="E1374" i="28"/>
  <c r="F1374" i="28"/>
  <c r="G1374" i="28"/>
  <c r="E1375" i="28"/>
  <c r="F1375" i="28"/>
  <c r="G1375" i="28"/>
  <c r="E1376" i="28"/>
  <c r="F1376" i="28"/>
  <c r="G1376" i="28"/>
  <c r="E1377" i="28"/>
  <c r="F1377" i="28"/>
  <c r="G1377" i="28"/>
  <c r="E1378" i="28"/>
  <c r="F1378" i="28"/>
  <c r="G1378" i="28"/>
  <c r="E1379" i="28"/>
  <c r="F1379" i="28"/>
  <c r="G1379" i="28"/>
  <c r="E1380" i="28"/>
  <c r="F1380" i="28"/>
  <c r="G1380" i="28"/>
  <c r="E1381" i="28"/>
  <c r="F1381" i="28"/>
  <c r="G1381" i="28"/>
  <c r="E1382" i="28"/>
  <c r="F1382" i="28"/>
  <c r="G1382" i="28"/>
  <c r="E1383" i="28"/>
  <c r="F1383" i="28"/>
  <c r="G1383" i="28"/>
  <c r="E1384" i="28"/>
  <c r="F1384" i="28"/>
  <c r="G1384" i="28"/>
  <c r="E1385" i="28"/>
  <c r="F1385" i="28"/>
  <c r="G1385" i="28"/>
  <c r="E1386" i="28"/>
  <c r="F1386" i="28"/>
  <c r="G1386" i="28"/>
  <c r="E1387" i="28"/>
  <c r="F1387" i="28"/>
  <c r="G1387" i="28"/>
  <c r="E1388" i="28"/>
  <c r="F1388" i="28"/>
  <c r="G1388" i="28"/>
  <c r="E1389" i="28"/>
  <c r="F1389" i="28"/>
  <c r="G1389" i="28"/>
  <c r="E1390" i="28"/>
  <c r="F1390" i="28"/>
  <c r="G1390" i="28"/>
  <c r="E1391" i="28"/>
  <c r="F1391" i="28"/>
  <c r="G1391" i="28"/>
  <c r="E1392" i="28"/>
  <c r="F1392" i="28"/>
  <c r="G1392" i="28"/>
  <c r="E1393" i="28"/>
  <c r="F1393" i="28"/>
  <c r="G1393" i="28"/>
  <c r="E1394" i="28"/>
  <c r="F1394" i="28"/>
  <c r="G1394" i="28"/>
  <c r="E1395" i="28"/>
  <c r="F1395" i="28"/>
  <c r="G1395" i="28"/>
  <c r="E1396" i="28"/>
  <c r="F1396" i="28"/>
  <c r="G1396" i="28"/>
  <c r="E1397" i="28"/>
  <c r="F1397" i="28"/>
  <c r="G1397" i="28"/>
  <c r="E1398" i="28"/>
  <c r="F1398" i="28"/>
  <c r="G1398" i="28"/>
  <c r="E1399" i="28"/>
  <c r="F1399" i="28"/>
  <c r="G1399" i="28"/>
  <c r="E1400" i="28"/>
  <c r="F1400" i="28"/>
  <c r="G1400" i="28"/>
  <c r="E1401" i="28"/>
  <c r="F1401" i="28"/>
  <c r="G1401" i="28"/>
  <c r="E1402" i="28"/>
  <c r="F1402" i="28"/>
  <c r="G1402" i="28"/>
  <c r="E1403" i="28"/>
  <c r="F1403" i="28"/>
  <c r="G1403" i="28"/>
  <c r="E1404" i="28"/>
  <c r="F1404" i="28"/>
  <c r="G1404" i="28"/>
  <c r="E1405" i="28"/>
  <c r="F1405" i="28"/>
  <c r="G1405" i="28"/>
  <c r="E1406" i="28"/>
  <c r="F1406" i="28"/>
  <c r="G1406" i="28"/>
  <c r="E1407" i="28"/>
  <c r="F1407" i="28"/>
  <c r="G1407" i="28"/>
  <c r="E1408" i="28"/>
  <c r="F1408" i="28"/>
  <c r="G1408" i="28"/>
  <c r="E1409" i="28"/>
  <c r="F1409" i="28"/>
  <c r="G1409" i="28"/>
  <c r="E1410" i="28"/>
  <c r="F1410" i="28"/>
  <c r="G1410" i="28"/>
  <c r="E1411" i="28"/>
  <c r="F1411" i="28"/>
  <c r="G1411" i="28"/>
  <c r="E1412" i="28"/>
  <c r="F1412" i="28"/>
  <c r="G1412" i="28"/>
  <c r="E1413" i="28"/>
  <c r="F1413" i="28"/>
  <c r="G1413" i="28"/>
  <c r="E1414" i="28"/>
  <c r="F1414" i="28"/>
  <c r="G1414" i="28"/>
  <c r="E1415" i="28"/>
  <c r="F1415" i="28"/>
  <c r="G1415" i="28"/>
  <c r="E1416" i="28"/>
  <c r="F1416" i="28"/>
  <c r="G1416" i="28"/>
  <c r="E1417" i="28"/>
  <c r="F1417" i="28"/>
  <c r="G1417" i="28"/>
  <c r="E1418" i="28"/>
  <c r="F1418" i="28"/>
  <c r="G1418" i="28"/>
  <c r="E1419" i="28"/>
  <c r="F1419" i="28"/>
  <c r="G1419" i="28"/>
  <c r="E1420" i="28"/>
  <c r="F1420" i="28"/>
  <c r="G1420" i="28"/>
  <c r="E1421" i="28"/>
  <c r="F1421" i="28"/>
  <c r="G1421" i="28"/>
  <c r="E1422" i="28"/>
  <c r="F1422" i="28"/>
  <c r="G1422" i="28"/>
  <c r="E1423" i="28"/>
  <c r="F1423" i="28"/>
  <c r="G1423" i="28"/>
  <c r="E1424" i="28"/>
  <c r="F1424" i="28"/>
  <c r="G1424" i="28"/>
  <c r="E1425" i="28"/>
  <c r="F1425" i="28"/>
  <c r="G1425" i="28"/>
  <c r="E1426" i="28"/>
  <c r="F1426" i="28"/>
  <c r="G1426" i="28"/>
  <c r="E1427" i="28"/>
  <c r="F1427" i="28"/>
  <c r="G1427" i="28"/>
  <c r="E1428" i="28"/>
  <c r="F1428" i="28"/>
  <c r="G1428" i="28"/>
  <c r="E1429" i="28"/>
  <c r="F1429" i="28"/>
  <c r="G1429" i="28"/>
  <c r="E1430" i="28"/>
  <c r="F1430" i="28"/>
  <c r="G1430" i="28"/>
  <c r="E1431" i="28"/>
  <c r="F1431" i="28"/>
  <c r="G1431" i="28"/>
  <c r="E1432" i="28"/>
  <c r="F1432" i="28"/>
  <c r="G1432" i="28"/>
  <c r="E1433" i="28"/>
  <c r="F1433" i="28"/>
  <c r="G1433" i="28"/>
  <c r="E1434" i="28"/>
  <c r="F1434" i="28"/>
  <c r="G1434" i="28"/>
  <c r="E1435" i="28"/>
  <c r="F1435" i="28"/>
  <c r="G1435" i="28"/>
  <c r="E1436" i="28"/>
  <c r="F1436" i="28"/>
  <c r="G1436" i="28"/>
  <c r="E1437" i="28"/>
  <c r="F1437" i="28"/>
  <c r="G1437" i="28"/>
  <c r="E1438" i="28"/>
  <c r="F1438" i="28"/>
  <c r="G1438" i="28"/>
  <c r="E1439" i="28"/>
  <c r="F1439" i="28"/>
  <c r="G1439" i="28"/>
  <c r="E1440" i="28"/>
  <c r="F1440" i="28"/>
  <c r="G1440" i="28"/>
  <c r="E1441" i="28"/>
  <c r="F1441" i="28"/>
  <c r="G1441" i="28"/>
  <c r="E1442" i="28"/>
  <c r="F1442" i="28"/>
  <c r="G1442" i="28"/>
  <c r="E1443" i="28"/>
  <c r="F1443" i="28"/>
  <c r="G1443" i="28"/>
  <c r="E1444" i="28"/>
  <c r="F1444" i="28"/>
  <c r="G1444" i="28"/>
  <c r="E1445" i="28"/>
  <c r="F1445" i="28"/>
  <c r="G1445" i="28"/>
  <c r="E1446" i="28"/>
  <c r="F1446" i="28"/>
  <c r="G1446" i="28"/>
  <c r="E1447" i="28"/>
  <c r="F1447" i="28"/>
  <c r="G1447" i="28"/>
  <c r="E1448" i="28"/>
  <c r="F1448" i="28"/>
  <c r="G1448" i="28"/>
  <c r="E1449" i="28"/>
  <c r="F1449" i="28"/>
  <c r="G1449" i="28"/>
  <c r="E1450" i="28"/>
  <c r="F1450" i="28"/>
  <c r="G1450" i="28"/>
  <c r="E1451" i="28"/>
  <c r="F1451" i="28"/>
  <c r="G1451" i="28"/>
  <c r="E1452" i="28"/>
  <c r="F1452" i="28"/>
  <c r="G1452" i="28"/>
  <c r="E1453" i="28"/>
  <c r="F1453" i="28"/>
  <c r="G1453" i="28"/>
  <c r="E1454" i="28"/>
  <c r="F1454" i="28"/>
  <c r="G1454" i="28"/>
  <c r="E1455" i="28"/>
  <c r="F1455" i="28"/>
  <c r="G1455" i="28"/>
  <c r="E1456" i="28"/>
  <c r="F1456" i="28"/>
  <c r="G1456" i="28"/>
  <c r="E1457" i="28"/>
  <c r="F1457" i="28"/>
  <c r="G1457" i="28"/>
  <c r="E1458" i="28"/>
  <c r="F1458" i="28"/>
  <c r="G1458" i="28"/>
  <c r="E1459" i="28"/>
  <c r="F1459" i="28"/>
  <c r="G1459" i="28"/>
  <c r="E1460" i="28"/>
  <c r="F1460" i="28"/>
  <c r="G1460" i="28"/>
  <c r="E1461" i="28"/>
  <c r="F1461" i="28"/>
  <c r="G1461" i="28"/>
  <c r="E1462" i="28"/>
  <c r="F1462" i="28"/>
  <c r="G1462" i="28"/>
  <c r="E1463" i="28"/>
  <c r="F1463" i="28"/>
  <c r="G1463" i="28"/>
  <c r="E1464" i="28"/>
  <c r="F1464" i="28"/>
  <c r="G1464" i="28"/>
  <c r="E1465" i="28"/>
  <c r="F1465" i="28"/>
  <c r="G1465" i="28"/>
  <c r="E1466" i="28"/>
  <c r="F1466" i="28"/>
  <c r="G1466" i="28"/>
  <c r="G1467" i="28"/>
  <c r="G1468" i="28"/>
  <c r="G1469" i="28"/>
  <c r="G1470" i="28"/>
  <c r="G1471" i="28"/>
  <c r="G1472" i="28"/>
  <c r="G1473" i="28"/>
  <c r="G1474" i="28"/>
  <c r="G1475" i="28"/>
  <c r="G1476" i="28"/>
  <c r="G1477" i="28"/>
  <c r="G1478" i="28"/>
  <c r="G1479" i="28"/>
  <c r="G1480" i="28"/>
  <c r="G1481" i="28"/>
  <c r="G1482" i="28"/>
  <c r="G1483" i="28"/>
  <c r="G1484" i="28"/>
  <c r="G1485" i="28"/>
  <c r="G1486" i="28"/>
  <c r="G1487" i="28"/>
  <c r="G1488" i="28"/>
  <c r="G1489" i="28"/>
  <c r="G1490" i="28"/>
  <c r="G1491" i="28"/>
  <c r="G1492" i="28"/>
  <c r="G1493" i="28"/>
  <c r="G1494" i="28"/>
  <c r="G1495" i="28"/>
  <c r="G1496" i="28"/>
  <c r="G1497" i="28"/>
  <c r="G1498" i="28"/>
  <c r="G1499" i="28"/>
  <c r="G1500" i="28"/>
  <c r="G1501" i="28"/>
  <c r="G1502" i="28"/>
  <c r="G1503" i="28"/>
  <c r="G1504" i="28"/>
  <c r="G1505" i="28"/>
  <c r="G1506" i="28"/>
  <c r="G1507" i="28"/>
  <c r="G1508" i="28"/>
  <c r="G1509" i="28"/>
  <c r="G1510" i="28"/>
  <c r="G1511" i="28"/>
  <c r="G1512" i="28"/>
  <c r="G1513" i="28"/>
  <c r="G1514" i="28"/>
  <c r="G1515" i="28"/>
  <c r="G1516" i="28"/>
  <c r="G1517" i="28"/>
  <c r="G1518" i="28"/>
  <c r="G1519" i="28"/>
  <c r="G1520" i="28"/>
  <c r="G1521" i="28"/>
  <c r="G1522" i="28"/>
  <c r="G1523" i="28"/>
  <c r="G1524" i="28"/>
  <c r="G1525" i="28"/>
  <c r="G1526" i="28"/>
  <c r="G1527" i="28"/>
  <c r="G1528" i="28"/>
  <c r="G1529" i="28"/>
  <c r="G1530" i="28"/>
  <c r="G1531" i="28"/>
  <c r="G1532" i="28"/>
  <c r="G1533" i="28"/>
  <c r="G1534" i="28"/>
  <c r="E1535" i="28"/>
  <c r="F1535" i="28"/>
  <c r="G1535" i="28"/>
  <c r="E1536" i="28"/>
  <c r="F1536" i="28"/>
  <c r="G1536" i="28"/>
  <c r="E1537" i="28"/>
  <c r="F1537" i="28"/>
  <c r="G1537" i="28"/>
  <c r="E1538" i="28"/>
  <c r="F1538" i="28"/>
  <c r="G1538" i="28"/>
  <c r="E1539" i="28"/>
  <c r="F1539" i="28"/>
  <c r="G1539" i="28"/>
  <c r="E1540" i="28"/>
  <c r="F1540" i="28"/>
  <c r="G1540" i="28"/>
  <c r="E1541" i="28"/>
  <c r="F1541" i="28"/>
  <c r="G1541" i="28"/>
  <c r="E1542" i="28"/>
  <c r="F1542" i="28"/>
  <c r="G1542" i="28"/>
  <c r="E1543" i="28"/>
  <c r="F1543" i="28"/>
  <c r="G1543" i="28"/>
  <c r="E1544" i="28"/>
  <c r="F1544" i="28"/>
  <c r="G1544" i="28"/>
  <c r="E1545" i="28"/>
  <c r="F1545" i="28"/>
  <c r="G1545" i="28"/>
  <c r="E1546" i="28"/>
  <c r="F1546" i="28"/>
  <c r="G1546" i="28"/>
  <c r="E1547" i="28"/>
  <c r="F1547" i="28"/>
  <c r="G1547" i="28"/>
  <c r="E1548" i="28"/>
  <c r="F1548" i="28"/>
  <c r="G1548" i="28"/>
  <c r="E1549" i="28"/>
  <c r="F1549" i="28"/>
  <c r="G1549" i="28"/>
  <c r="E1550" i="28"/>
  <c r="F1550" i="28"/>
  <c r="G1550" i="28"/>
  <c r="E1551" i="28"/>
  <c r="F1551" i="28"/>
  <c r="G1551" i="28"/>
  <c r="E1552" i="28"/>
  <c r="F1552" i="28"/>
  <c r="G1552" i="28"/>
  <c r="E1553" i="28"/>
  <c r="F1553" i="28"/>
  <c r="G1553" i="28"/>
  <c r="E1554" i="28"/>
  <c r="F1554" i="28"/>
  <c r="G1554" i="28"/>
  <c r="E1555" i="28"/>
  <c r="F1555" i="28"/>
  <c r="G1555" i="28"/>
  <c r="E1556" i="28"/>
  <c r="F1556" i="28"/>
  <c r="G1556" i="28"/>
  <c r="E1557" i="28"/>
  <c r="F1557" i="28"/>
  <c r="G1557" i="28"/>
  <c r="E1558" i="28"/>
  <c r="F1558" i="28"/>
  <c r="G1558" i="28"/>
  <c r="E1559" i="28"/>
  <c r="F1559" i="28"/>
  <c r="G1559" i="28"/>
  <c r="E1560" i="28"/>
  <c r="F1560" i="28"/>
  <c r="G1560" i="28"/>
  <c r="E1561" i="28"/>
  <c r="F1561" i="28"/>
  <c r="G1561" i="28"/>
  <c r="E1562" i="28"/>
  <c r="F1562" i="28"/>
  <c r="G1562" i="28"/>
  <c r="E1563" i="28"/>
  <c r="F1563" i="28"/>
  <c r="G1563" i="28"/>
  <c r="E1564" i="28"/>
  <c r="F1564" i="28"/>
  <c r="G1564" i="28"/>
  <c r="E1565" i="28"/>
  <c r="F1565" i="28"/>
  <c r="G1565" i="28"/>
  <c r="E1566" i="28"/>
  <c r="F1566" i="28"/>
  <c r="G1566" i="28"/>
  <c r="E1567" i="28"/>
  <c r="F1567" i="28"/>
  <c r="G1567" i="28"/>
  <c r="E1568" i="28"/>
  <c r="F1568" i="28"/>
  <c r="G1568" i="28"/>
  <c r="E1569" i="28"/>
  <c r="F1569" i="28"/>
  <c r="G1569" i="28"/>
  <c r="E1570" i="28"/>
  <c r="F1570" i="28"/>
  <c r="G1570" i="28"/>
  <c r="E1571" i="28"/>
  <c r="F1571" i="28"/>
  <c r="G1571" i="28"/>
  <c r="E1572" i="28"/>
  <c r="F1572" i="28"/>
  <c r="G1572" i="28"/>
  <c r="E1573" i="28"/>
  <c r="F1573" i="28"/>
  <c r="G1573" i="28"/>
  <c r="E1574" i="28"/>
  <c r="F1574" i="28"/>
  <c r="G1574" i="28"/>
  <c r="E1575" i="28"/>
  <c r="F1575" i="28"/>
  <c r="G1575" i="28"/>
  <c r="E1576" i="28"/>
  <c r="F1576" i="28"/>
  <c r="G1576" i="28"/>
  <c r="E1577" i="28"/>
  <c r="F1577" i="28"/>
  <c r="G1577" i="28"/>
  <c r="E1578" i="28"/>
  <c r="F1578" i="28"/>
  <c r="G1578" i="28"/>
  <c r="E1579" i="28"/>
  <c r="F1579" i="28"/>
  <c r="G1579" i="28"/>
  <c r="E1580" i="28"/>
  <c r="F1580" i="28"/>
  <c r="G1580" i="28"/>
  <c r="E1581" i="28"/>
  <c r="F1581" i="28"/>
  <c r="G1581" i="28"/>
  <c r="E1582" i="28"/>
  <c r="F1582" i="28"/>
  <c r="G1582" i="28"/>
  <c r="E1583" i="28"/>
  <c r="F1583" i="28"/>
  <c r="G1583" i="28"/>
  <c r="E1584" i="28"/>
  <c r="F1584" i="28"/>
  <c r="G1584" i="28"/>
  <c r="E1585" i="28"/>
  <c r="F1585" i="28"/>
  <c r="G1585" i="28"/>
  <c r="E1586" i="28"/>
  <c r="F1586" i="28"/>
  <c r="G1586" i="28"/>
  <c r="E1587" i="28"/>
  <c r="F1587" i="28"/>
  <c r="G1587" i="28"/>
  <c r="E1588" i="28"/>
  <c r="F1588" i="28"/>
  <c r="G1588" i="28"/>
  <c r="E1589" i="28"/>
  <c r="F1589" i="28"/>
  <c r="G1589" i="28"/>
  <c r="E1590" i="28"/>
  <c r="F1590" i="28"/>
  <c r="G1590" i="28"/>
  <c r="E1591" i="28"/>
  <c r="F1591" i="28"/>
  <c r="G1591" i="28"/>
  <c r="E1592" i="28"/>
  <c r="F1592" i="28"/>
  <c r="G1592" i="28"/>
  <c r="E1593" i="28"/>
  <c r="F1593" i="28"/>
  <c r="G1593" i="28"/>
  <c r="E1594" i="28"/>
  <c r="F1594" i="28"/>
  <c r="G1594" i="28"/>
  <c r="E1595" i="28"/>
  <c r="F1595" i="28"/>
  <c r="G1595" i="28"/>
  <c r="E1596" i="28"/>
  <c r="F1596" i="28"/>
  <c r="G1596" i="28"/>
  <c r="E1597" i="28"/>
  <c r="F1597" i="28"/>
  <c r="G1597" i="28"/>
  <c r="E1598" i="28"/>
  <c r="F1598" i="28"/>
  <c r="G1598" i="28"/>
  <c r="E1599" i="28"/>
  <c r="F1599" i="28"/>
  <c r="G1599" i="28"/>
  <c r="E1600" i="28"/>
  <c r="F1600" i="28"/>
  <c r="G1600" i="28"/>
  <c r="E1601" i="28"/>
  <c r="F1601" i="28"/>
  <c r="G1601" i="28"/>
  <c r="E1602" i="28"/>
  <c r="F1602" i="28"/>
  <c r="G1602" i="28"/>
  <c r="E1603" i="28"/>
  <c r="F1603" i="28"/>
  <c r="G1603" i="28"/>
  <c r="E1604" i="28"/>
  <c r="F1604" i="28"/>
  <c r="G1604" i="28"/>
  <c r="E1605" i="28"/>
  <c r="F1605" i="28"/>
  <c r="G1605" i="28"/>
  <c r="E1606" i="28"/>
  <c r="F1606" i="28"/>
  <c r="G1606" i="28"/>
  <c r="E1607" i="28"/>
  <c r="F1607" i="28"/>
  <c r="G1607" i="28"/>
  <c r="E1608" i="28"/>
  <c r="F1608" i="28"/>
  <c r="G1608" i="28"/>
  <c r="E1609" i="28"/>
  <c r="F1609" i="28"/>
  <c r="G1609" i="28"/>
  <c r="E1610" i="28"/>
  <c r="F1610" i="28"/>
  <c r="G1610" i="28"/>
  <c r="E1611" i="28"/>
  <c r="F1611" i="28"/>
  <c r="G1611" i="28"/>
  <c r="E1612" i="28"/>
  <c r="F1612" i="28"/>
  <c r="G1612" i="28"/>
  <c r="E1613" i="28"/>
  <c r="F1613" i="28"/>
  <c r="G1613" i="28"/>
  <c r="E1614" i="28"/>
  <c r="F1614" i="28"/>
  <c r="G1614" i="28"/>
  <c r="E1615" i="28"/>
  <c r="F1615" i="28"/>
  <c r="G1615" i="28"/>
  <c r="E1616" i="28"/>
  <c r="F1616" i="28"/>
  <c r="G1616" i="28"/>
  <c r="E1617" i="28"/>
  <c r="F1617" i="28"/>
  <c r="G1617" i="28"/>
  <c r="E1618" i="28"/>
  <c r="F1618" i="28"/>
  <c r="G1618" i="28"/>
  <c r="E1619" i="28"/>
  <c r="F1619" i="28"/>
  <c r="G1619" i="28"/>
  <c r="E1620" i="28"/>
  <c r="F1620" i="28"/>
  <c r="G1620" i="28"/>
  <c r="E1621" i="28"/>
  <c r="F1621" i="28"/>
  <c r="G1621" i="28"/>
  <c r="E1622" i="28"/>
  <c r="F1622" i="28"/>
  <c r="G1622" i="28"/>
  <c r="E1623" i="28"/>
  <c r="F1623" i="28"/>
  <c r="G1623" i="28"/>
  <c r="E1624" i="28"/>
  <c r="F1624" i="28"/>
  <c r="G1624" i="28"/>
  <c r="E1625" i="28"/>
  <c r="F1625" i="28"/>
  <c r="G1625" i="28"/>
  <c r="E1626" i="28"/>
  <c r="F1626" i="28"/>
  <c r="G1626" i="28"/>
  <c r="E1627" i="28"/>
  <c r="F1627" i="28"/>
  <c r="G1627" i="28"/>
  <c r="E1628" i="28"/>
  <c r="F1628" i="28"/>
  <c r="G1628" i="28"/>
  <c r="E1629" i="28"/>
  <c r="F1629" i="28"/>
  <c r="G1629" i="28"/>
  <c r="E1630" i="28"/>
  <c r="F1630" i="28"/>
  <c r="G1630" i="28"/>
  <c r="E1631" i="28"/>
  <c r="F1631" i="28"/>
  <c r="G1631" i="28"/>
  <c r="E1632" i="28"/>
  <c r="F1632" i="28"/>
  <c r="G1632" i="28"/>
  <c r="E1633" i="28"/>
  <c r="F1633" i="28"/>
  <c r="G1633" i="28"/>
  <c r="E1634" i="28"/>
  <c r="F1634" i="28"/>
  <c r="G1634" i="28"/>
  <c r="E1635" i="28"/>
  <c r="F1635" i="28"/>
  <c r="G1635" i="28"/>
  <c r="E1636" i="28"/>
  <c r="F1636" i="28"/>
  <c r="G1636" i="28"/>
  <c r="E1637" i="28"/>
  <c r="F1637" i="28"/>
  <c r="G1637" i="28"/>
  <c r="E1638" i="28"/>
  <c r="F1638" i="28"/>
  <c r="G1638" i="28"/>
  <c r="E1639" i="28"/>
  <c r="F1639" i="28"/>
  <c r="G1639" i="28"/>
  <c r="E1640" i="28"/>
  <c r="F1640" i="28"/>
  <c r="G1640" i="28"/>
  <c r="E1641" i="28"/>
  <c r="F1641" i="28"/>
  <c r="G1641" i="28"/>
  <c r="E1642" i="28"/>
  <c r="F1642" i="28"/>
  <c r="G1642" i="28"/>
  <c r="E1643" i="28"/>
  <c r="F1643" i="28"/>
  <c r="G1643" i="28"/>
  <c r="E1644" i="28"/>
  <c r="F1644" i="28"/>
  <c r="G1644" i="28"/>
  <c r="E1645" i="28"/>
  <c r="F1645" i="28"/>
  <c r="G1645" i="28"/>
  <c r="E1646" i="28"/>
  <c r="F1646" i="28"/>
  <c r="G1646" i="28"/>
  <c r="E1647" i="28"/>
  <c r="F1647" i="28"/>
  <c r="G1647" i="28"/>
  <c r="E1648" i="28"/>
  <c r="F1648" i="28"/>
  <c r="G1648" i="28"/>
  <c r="E1649" i="28"/>
  <c r="F1649" i="28"/>
  <c r="G1649" i="28"/>
  <c r="E1650" i="28"/>
  <c r="F1650" i="28"/>
  <c r="G1650" i="28"/>
  <c r="E1651" i="28"/>
  <c r="F1651" i="28"/>
  <c r="G1651" i="28"/>
  <c r="E1652" i="28"/>
  <c r="F1652" i="28"/>
  <c r="G1652" i="28"/>
  <c r="E1653" i="28"/>
  <c r="F1653" i="28"/>
  <c r="G1653" i="28"/>
  <c r="E1654" i="28"/>
  <c r="F1654" i="28"/>
  <c r="G1654" i="28"/>
  <c r="E1655" i="28"/>
  <c r="F1655" i="28"/>
  <c r="G1655" i="28"/>
  <c r="E1656" i="28"/>
  <c r="F1656" i="28"/>
  <c r="G1656" i="28"/>
  <c r="E1657" i="28"/>
  <c r="F1657" i="28"/>
  <c r="G1657" i="28"/>
  <c r="E1658" i="28"/>
  <c r="F1658" i="28"/>
  <c r="G1658" i="28"/>
  <c r="E1659" i="28"/>
  <c r="F1659" i="28"/>
  <c r="G1659" i="28"/>
  <c r="E1660" i="28"/>
  <c r="F1660" i="28"/>
  <c r="G1660" i="28"/>
  <c r="E1661" i="28"/>
  <c r="F1661" i="28"/>
  <c r="G1661" i="28"/>
  <c r="E1662" i="28"/>
  <c r="F1662" i="28"/>
  <c r="G1662" i="28"/>
  <c r="E1663" i="28"/>
  <c r="F1663" i="28"/>
  <c r="G1663" i="28"/>
  <c r="E1664" i="28"/>
  <c r="F1664" i="28"/>
  <c r="G1664" i="28"/>
  <c r="E1665" i="28"/>
  <c r="F1665" i="28"/>
  <c r="G1665" i="28"/>
  <c r="E1666" i="28"/>
  <c r="F1666" i="28"/>
  <c r="G1666" i="28"/>
  <c r="E1667" i="28"/>
  <c r="F1667" i="28"/>
  <c r="G1667" i="28"/>
  <c r="E1668" i="28"/>
  <c r="F1668" i="28"/>
  <c r="G1668" i="28"/>
  <c r="E1669" i="28"/>
  <c r="F1669" i="28"/>
  <c r="G1669" i="28"/>
  <c r="E1670" i="28"/>
  <c r="F1670" i="28"/>
  <c r="G1670" i="28"/>
  <c r="E1671" i="28"/>
  <c r="F1671" i="28"/>
  <c r="G1671" i="28"/>
  <c r="E1672" i="28"/>
  <c r="F1672" i="28"/>
  <c r="G1672" i="28"/>
  <c r="E1673" i="28"/>
  <c r="F1673" i="28"/>
  <c r="G1673" i="28"/>
  <c r="E1674" i="28"/>
  <c r="F1674" i="28"/>
  <c r="G1674" i="28"/>
  <c r="E1675" i="28"/>
  <c r="F1675" i="28"/>
  <c r="G1675" i="28"/>
  <c r="E1676" i="28"/>
  <c r="F1676" i="28"/>
  <c r="G1676" i="28"/>
  <c r="E1677" i="28"/>
  <c r="F1677" i="28"/>
  <c r="G1677" i="28"/>
  <c r="E1678" i="28"/>
  <c r="F1678" i="28"/>
  <c r="G1678" i="28"/>
  <c r="E1679" i="28"/>
  <c r="F1679" i="28"/>
  <c r="G1679" i="28"/>
  <c r="E1680" i="28"/>
  <c r="F1680" i="28"/>
  <c r="G1680" i="28"/>
  <c r="E1681" i="28"/>
  <c r="F1681" i="28"/>
  <c r="G1681" i="28"/>
  <c r="E1682" i="28"/>
  <c r="F1682" i="28"/>
  <c r="G1682" i="28"/>
  <c r="E1683" i="28"/>
  <c r="F1683" i="28"/>
  <c r="G1683" i="28"/>
  <c r="E1684" i="28"/>
  <c r="F1684" i="28"/>
  <c r="G1684" i="28"/>
  <c r="E1685" i="28"/>
  <c r="F1685" i="28"/>
  <c r="G1685" i="28"/>
  <c r="E1686" i="28"/>
  <c r="F1686" i="28"/>
  <c r="G1686" i="28"/>
  <c r="E1687" i="28"/>
  <c r="F1687" i="28"/>
  <c r="G1687" i="28"/>
  <c r="E1688" i="28"/>
  <c r="F1688" i="28"/>
  <c r="G1688" i="28"/>
  <c r="E1689" i="28"/>
  <c r="F1689" i="28"/>
  <c r="G1689" i="28"/>
  <c r="E1690" i="28"/>
  <c r="F1690" i="28"/>
  <c r="G1690" i="28"/>
  <c r="E1691" i="28"/>
  <c r="F1691" i="28"/>
  <c r="G1691" i="28"/>
  <c r="E1692" i="28"/>
  <c r="F1692" i="28"/>
  <c r="G1692" i="28"/>
  <c r="E1693" i="28"/>
  <c r="F1693" i="28"/>
  <c r="G1693" i="28"/>
  <c r="E1694" i="28"/>
  <c r="F1694" i="28"/>
  <c r="G1694" i="28"/>
  <c r="E1695" i="28"/>
  <c r="F1695" i="28"/>
  <c r="G1695" i="28"/>
  <c r="E1696" i="28"/>
  <c r="F1696" i="28"/>
  <c r="G1696" i="28"/>
  <c r="E1697" i="28"/>
  <c r="F1697" i="28"/>
  <c r="G1697" i="28"/>
  <c r="E1698" i="28"/>
  <c r="F1698" i="28"/>
  <c r="G1698" i="28"/>
  <c r="E1699" i="28"/>
  <c r="F1699" i="28"/>
  <c r="G1699" i="28"/>
  <c r="E1700" i="28"/>
  <c r="F1700" i="28"/>
  <c r="G1700" i="28"/>
  <c r="E1701" i="28"/>
  <c r="F1701" i="28"/>
  <c r="G1701" i="28"/>
  <c r="E1702" i="28"/>
  <c r="F1702" i="28"/>
  <c r="G1702" i="28"/>
  <c r="E1703" i="28"/>
  <c r="F1703" i="28"/>
  <c r="G1703" i="28"/>
  <c r="E1704" i="28"/>
  <c r="F1704" i="28"/>
  <c r="G1704" i="28"/>
  <c r="E1705" i="28"/>
  <c r="F1705" i="28"/>
  <c r="G1705" i="28"/>
  <c r="E1706" i="28"/>
  <c r="F1706" i="28"/>
  <c r="G1706" i="28"/>
  <c r="E1707" i="28"/>
  <c r="F1707" i="28"/>
  <c r="G1707" i="28"/>
  <c r="E1708" i="28"/>
  <c r="F1708" i="28"/>
  <c r="G1708" i="28"/>
  <c r="E1709" i="28"/>
  <c r="F1709" i="28"/>
  <c r="G1709" i="28"/>
  <c r="E1710" i="28"/>
  <c r="F1710" i="28"/>
  <c r="G1710" i="28"/>
  <c r="E1711" i="28"/>
  <c r="F1711" i="28"/>
  <c r="G1711" i="28"/>
  <c r="E1712" i="28"/>
  <c r="F1712" i="28"/>
  <c r="G1712" i="28"/>
  <c r="E1713" i="28"/>
  <c r="F1713" i="28"/>
  <c r="G1713" i="28"/>
  <c r="E1714" i="28"/>
  <c r="F1714" i="28"/>
  <c r="G1714" i="28"/>
  <c r="E1715" i="28"/>
  <c r="F1715" i="28"/>
  <c r="G1715" i="28"/>
  <c r="E1716" i="28"/>
  <c r="F1716" i="28"/>
  <c r="G1716" i="28"/>
  <c r="E1717" i="28"/>
  <c r="F1717" i="28"/>
  <c r="G1717" i="28"/>
  <c r="E1718" i="28"/>
  <c r="F1718" i="28"/>
  <c r="G1718" i="28"/>
  <c r="E1719" i="28"/>
  <c r="F1719" i="28"/>
  <c r="G1719" i="28"/>
  <c r="E1720" i="28"/>
  <c r="F1720" i="28"/>
  <c r="G1720" i="28"/>
  <c r="E1721" i="28"/>
  <c r="F1721" i="28"/>
  <c r="G1721" i="28"/>
  <c r="E1722" i="28"/>
  <c r="F1722" i="28"/>
  <c r="G1722" i="28"/>
  <c r="E1723" i="28"/>
  <c r="F1723" i="28"/>
  <c r="G1723" i="28"/>
  <c r="E1724" i="28"/>
  <c r="F1724" i="28"/>
  <c r="G1724" i="28"/>
  <c r="E1725" i="28"/>
  <c r="F1725" i="28"/>
  <c r="G1725" i="28"/>
  <c r="E1726" i="28"/>
  <c r="F1726" i="28"/>
  <c r="G1726" i="28"/>
  <c r="E1727" i="28"/>
  <c r="F1727" i="28"/>
  <c r="G1727" i="28"/>
  <c r="E1728" i="28"/>
  <c r="F1728" i="28"/>
  <c r="G1728" i="28"/>
  <c r="E1729" i="28"/>
  <c r="F1729" i="28"/>
  <c r="G1729" i="28"/>
  <c r="E1730" i="28"/>
  <c r="F1730" i="28"/>
  <c r="G1730" i="28"/>
  <c r="E1731" i="28"/>
  <c r="F1731" i="28"/>
  <c r="G1731" i="28"/>
  <c r="E1732" i="28"/>
  <c r="F1732" i="28"/>
  <c r="G1732" i="28"/>
  <c r="E1733" i="28"/>
  <c r="F1733" i="28"/>
  <c r="G1733" i="28"/>
  <c r="E1734" i="28"/>
  <c r="F1734" i="28"/>
  <c r="G1734" i="28"/>
  <c r="E1735" i="28"/>
  <c r="F1735" i="28"/>
  <c r="G1735" i="28"/>
  <c r="E1736" i="28"/>
  <c r="F1736" i="28"/>
  <c r="G1736" i="28"/>
  <c r="E1737" i="28"/>
  <c r="F1737" i="28"/>
  <c r="G1737" i="28"/>
  <c r="E1738" i="28"/>
  <c r="F1738" i="28"/>
  <c r="G1738" i="28"/>
  <c r="E1739" i="28"/>
  <c r="F1739" i="28"/>
  <c r="G1739" i="28"/>
  <c r="E1740" i="28"/>
  <c r="F1740" i="28"/>
  <c r="G1740" i="28"/>
  <c r="E1741" i="28"/>
  <c r="F1741" i="28"/>
  <c r="G1741" i="28"/>
  <c r="E1742" i="28"/>
  <c r="F1742" i="28"/>
  <c r="G1742" i="28"/>
  <c r="E1743" i="28"/>
  <c r="F1743" i="28"/>
  <c r="G1743" i="28"/>
  <c r="E1744" i="28"/>
  <c r="F1744" i="28"/>
  <c r="G1744" i="28"/>
  <c r="E1745" i="28"/>
  <c r="F1745" i="28"/>
  <c r="G1745" i="28"/>
  <c r="E1746" i="28"/>
  <c r="F1746" i="28"/>
  <c r="G1746" i="28"/>
  <c r="E1747" i="28"/>
  <c r="F1747" i="28"/>
  <c r="G1747" i="28"/>
  <c r="E1748" i="28"/>
  <c r="F1748" i="28"/>
  <c r="G1748" i="28"/>
  <c r="E1749" i="28"/>
  <c r="F1749" i="28"/>
  <c r="G1749" i="28"/>
  <c r="E1750" i="28"/>
  <c r="F1750" i="28"/>
  <c r="G1750" i="28"/>
  <c r="E1751" i="28"/>
  <c r="F1751" i="28"/>
  <c r="G1751" i="28"/>
  <c r="E1752" i="28"/>
  <c r="F1752" i="28"/>
  <c r="G1752" i="28"/>
  <c r="E1753" i="28"/>
  <c r="F1753" i="28"/>
  <c r="G1753" i="28"/>
  <c r="E1754" i="28"/>
  <c r="F1754" i="28"/>
  <c r="G1754" i="28"/>
  <c r="E1755" i="28"/>
  <c r="F1755" i="28"/>
  <c r="G1755" i="28"/>
  <c r="E1756" i="28"/>
  <c r="F1756" i="28"/>
  <c r="G1756" i="28"/>
  <c r="E1757" i="28"/>
  <c r="F1757" i="28"/>
  <c r="G1757" i="28"/>
  <c r="E1758" i="28"/>
  <c r="F1758" i="28"/>
  <c r="G1758" i="28"/>
  <c r="E1759" i="28"/>
  <c r="F1759" i="28"/>
  <c r="G1759" i="28"/>
  <c r="E1760" i="28"/>
  <c r="F1760" i="28"/>
  <c r="G1760" i="28"/>
  <c r="E1761" i="28"/>
  <c r="F1761" i="28"/>
  <c r="G1761" i="28"/>
  <c r="E1762" i="28"/>
  <c r="F1762" i="28"/>
  <c r="G1762" i="28"/>
  <c r="E1763" i="28"/>
  <c r="F1763" i="28"/>
  <c r="G1763" i="28"/>
  <c r="E1764" i="28"/>
  <c r="F1764" i="28"/>
  <c r="G1764" i="28"/>
  <c r="E1765" i="28"/>
  <c r="F1765" i="28"/>
  <c r="G1765" i="28"/>
  <c r="E1766" i="28"/>
  <c r="F1766" i="28"/>
  <c r="G1766" i="28"/>
  <c r="E1767" i="28"/>
  <c r="F1767" i="28"/>
  <c r="G1767" i="28"/>
  <c r="E1768" i="28"/>
  <c r="F1768" i="28"/>
  <c r="G1768" i="28"/>
  <c r="E1769" i="28"/>
  <c r="F1769" i="28"/>
  <c r="G1769" i="28"/>
  <c r="E1770" i="28"/>
  <c r="F1770" i="28"/>
  <c r="G1770" i="28"/>
  <c r="E1771" i="28"/>
  <c r="F1771" i="28"/>
  <c r="G1771" i="28"/>
  <c r="E1772" i="28"/>
  <c r="F1772" i="28"/>
  <c r="G1772" i="28"/>
  <c r="E1773" i="28"/>
  <c r="F1773" i="28"/>
  <c r="G1773" i="28"/>
  <c r="E1774" i="28"/>
  <c r="F1774" i="28"/>
  <c r="G1774" i="28"/>
  <c r="E1775" i="28"/>
  <c r="F1775" i="28"/>
  <c r="G1775" i="28"/>
  <c r="E1776" i="28"/>
  <c r="F1776" i="28"/>
  <c r="G1776" i="28"/>
  <c r="E1777" i="28"/>
  <c r="F1777" i="28"/>
  <c r="G1777" i="28"/>
  <c r="E1778" i="28"/>
  <c r="F1778" i="28"/>
  <c r="G1778" i="28"/>
  <c r="E1779" i="28"/>
  <c r="F1779" i="28"/>
  <c r="G1779" i="28"/>
  <c r="E1780" i="28"/>
  <c r="F1780" i="28"/>
  <c r="G1780" i="28"/>
  <c r="E1781" i="28"/>
  <c r="F1781" i="28"/>
  <c r="G1781" i="28"/>
  <c r="E1782" i="28"/>
  <c r="F1782" i="28"/>
  <c r="G1782" i="28"/>
  <c r="E1783" i="28"/>
  <c r="F1783" i="28"/>
  <c r="G1783" i="28"/>
  <c r="E1784" i="28"/>
  <c r="F1784" i="28"/>
  <c r="G1784" i="28"/>
  <c r="E1785" i="28"/>
  <c r="F1785" i="28"/>
  <c r="G1785" i="28"/>
  <c r="E1786" i="28"/>
  <c r="F1786" i="28"/>
  <c r="G1786" i="28"/>
  <c r="E1787" i="28"/>
  <c r="F1787" i="28"/>
  <c r="G1787" i="28"/>
  <c r="E1788" i="28"/>
  <c r="F1788" i="28"/>
  <c r="G1788" i="28"/>
  <c r="E1789" i="28"/>
  <c r="F1789" i="28"/>
  <c r="G1789" i="28"/>
  <c r="E1790" i="28"/>
  <c r="F1790" i="28"/>
  <c r="G1790" i="28"/>
  <c r="E1791" i="28"/>
  <c r="F1791" i="28"/>
  <c r="G1791" i="28"/>
  <c r="E1792" i="28"/>
  <c r="F1792" i="28"/>
  <c r="G1792" i="28"/>
  <c r="E1793" i="28"/>
  <c r="F1793" i="28"/>
  <c r="G1793" i="28"/>
  <c r="E1794" i="28"/>
  <c r="F1794" i="28"/>
  <c r="G1794" i="28"/>
  <c r="E1795" i="28"/>
  <c r="F1795" i="28"/>
  <c r="G1795" i="28"/>
  <c r="E1796" i="28"/>
  <c r="F1796" i="28"/>
  <c r="G1796" i="28"/>
  <c r="E1797" i="28"/>
  <c r="F1797" i="28"/>
  <c r="G1797" i="28"/>
  <c r="E1798" i="28"/>
  <c r="F1798" i="28"/>
  <c r="G1798" i="28"/>
  <c r="E1799" i="28"/>
  <c r="F1799" i="28"/>
  <c r="G1799" i="28"/>
  <c r="E1800" i="28"/>
  <c r="F1800" i="28"/>
  <c r="G1800" i="28"/>
  <c r="E1801" i="28"/>
  <c r="F1801" i="28"/>
  <c r="G1801" i="28"/>
  <c r="E1802" i="28"/>
  <c r="F1802" i="28"/>
  <c r="G1802" i="28"/>
  <c r="E1803" i="28"/>
  <c r="F1803" i="28"/>
  <c r="G1803" i="28"/>
  <c r="E1804" i="28"/>
  <c r="F1804" i="28"/>
  <c r="G1804" i="28"/>
  <c r="E1805" i="28"/>
  <c r="F1805" i="28"/>
  <c r="G1805" i="28"/>
  <c r="E1806" i="28"/>
  <c r="F1806" i="28"/>
  <c r="G1806" i="28"/>
  <c r="E1807" i="28"/>
  <c r="F1807" i="28"/>
  <c r="G1807" i="28"/>
  <c r="E1808" i="28"/>
  <c r="F1808" i="28"/>
  <c r="G1808" i="28"/>
  <c r="E1809" i="28"/>
  <c r="F1809" i="28"/>
  <c r="G1809" i="28"/>
  <c r="E1810" i="28"/>
  <c r="F1810" i="28"/>
  <c r="G1810" i="28"/>
  <c r="E1811" i="28"/>
  <c r="F1811" i="28"/>
  <c r="G1811" i="28"/>
  <c r="E1812" i="28"/>
  <c r="F1812" i="28"/>
  <c r="G1812" i="28"/>
  <c r="E1813" i="28"/>
  <c r="F1813" i="28"/>
  <c r="G1813" i="28"/>
  <c r="E1814" i="28"/>
  <c r="F1814" i="28"/>
  <c r="G1814" i="28"/>
  <c r="E1815" i="28"/>
  <c r="F1815" i="28"/>
  <c r="G1815" i="28"/>
  <c r="E1816" i="28"/>
  <c r="F1816" i="28"/>
  <c r="G1816" i="28"/>
  <c r="E1817" i="28"/>
  <c r="F1817" i="28"/>
  <c r="G1817" i="28"/>
  <c r="E1818" i="28"/>
  <c r="F1818" i="28"/>
  <c r="G1818" i="28"/>
  <c r="E1819" i="28"/>
  <c r="F1819" i="28"/>
  <c r="G1819" i="28"/>
  <c r="E1820" i="28"/>
  <c r="F1820" i="28"/>
  <c r="G1820" i="28"/>
  <c r="E1821" i="28"/>
  <c r="F1821" i="28"/>
  <c r="G1821" i="28"/>
  <c r="E1822" i="28"/>
  <c r="F1822" i="28"/>
  <c r="G1822" i="28"/>
  <c r="E1823" i="28"/>
  <c r="F1823" i="28"/>
  <c r="G1823" i="28"/>
  <c r="E1824" i="28"/>
  <c r="F1824" i="28"/>
  <c r="G1824" i="28"/>
  <c r="E1825" i="28"/>
  <c r="F1825" i="28"/>
  <c r="G1825" i="28"/>
  <c r="E1826" i="28"/>
  <c r="F1826" i="28"/>
  <c r="G1826" i="28"/>
  <c r="E1827" i="28"/>
  <c r="F1827" i="28"/>
  <c r="G1827" i="28"/>
  <c r="E1828" i="28"/>
  <c r="F1828" i="28"/>
  <c r="G1828" i="28"/>
  <c r="E1829" i="28"/>
  <c r="F1829" i="28"/>
  <c r="G1829" i="28"/>
  <c r="E1830" i="28"/>
  <c r="F1830" i="28"/>
  <c r="G1830" i="28"/>
  <c r="E1831" i="28"/>
  <c r="F1831" i="28"/>
  <c r="G1831" i="28"/>
  <c r="E1832" i="28"/>
  <c r="F1832" i="28"/>
  <c r="G1832" i="28"/>
  <c r="E1833" i="28"/>
  <c r="F1833" i="28"/>
  <c r="G1833" i="28"/>
  <c r="E1834" i="28"/>
  <c r="F1834" i="28"/>
  <c r="G1834" i="28"/>
  <c r="E1835" i="28"/>
  <c r="F1835" i="28"/>
  <c r="G1835" i="28"/>
  <c r="E1836" i="28"/>
  <c r="F1836" i="28"/>
  <c r="G1836" i="28"/>
  <c r="E1837" i="28"/>
  <c r="F1837" i="28"/>
  <c r="G1837" i="28"/>
  <c r="E1838" i="28"/>
  <c r="F1838" i="28"/>
  <c r="G1838" i="28"/>
  <c r="E1839" i="28"/>
  <c r="F1839" i="28"/>
  <c r="G1839" i="28"/>
  <c r="E1840" i="28"/>
  <c r="F1840" i="28"/>
  <c r="G1840" i="28"/>
  <c r="E1841" i="28"/>
  <c r="F1841" i="28"/>
  <c r="G1841" i="28"/>
  <c r="E1842" i="28"/>
  <c r="F1842" i="28"/>
  <c r="G1842" i="28"/>
  <c r="E1843" i="28"/>
  <c r="F1843" i="28"/>
  <c r="G1843" i="28"/>
  <c r="E1844" i="28"/>
  <c r="F1844" i="28"/>
  <c r="G1844" i="28"/>
  <c r="E1845" i="28"/>
  <c r="F1845" i="28"/>
  <c r="G1845" i="28"/>
  <c r="E1846" i="28"/>
  <c r="F1846" i="28"/>
  <c r="G1846" i="28"/>
  <c r="E1847" i="28"/>
  <c r="F1847" i="28"/>
  <c r="G1847" i="28"/>
  <c r="E1848" i="28"/>
  <c r="F1848" i="28"/>
  <c r="G1848" i="28"/>
  <c r="E1849" i="28"/>
  <c r="F1849" i="28"/>
  <c r="G1849" i="28"/>
  <c r="E1850" i="28"/>
  <c r="F1850" i="28"/>
  <c r="G1850" i="28"/>
  <c r="E1851" i="28"/>
  <c r="F1851" i="28"/>
  <c r="G1851" i="28"/>
  <c r="E1852" i="28"/>
  <c r="F1852" i="28"/>
  <c r="G1852" i="28"/>
  <c r="E1853" i="28"/>
  <c r="F1853" i="28"/>
  <c r="G1853" i="28"/>
  <c r="E1854" i="28"/>
  <c r="F1854" i="28"/>
  <c r="G1854" i="28"/>
  <c r="E1855" i="28"/>
  <c r="F1855" i="28"/>
  <c r="G1855" i="28"/>
  <c r="E1856" i="28"/>
  <c r="F1856" i="28"/>
  <c r="G1856" i="28"/>
  <c r="E1857" i="28"/>
  <c r="F1857" i="28"/>
  <c r="G1857" i="28"/>
  <c r="E1858" i="28"/>
  <c r="F1858" i="28"/>
  <c r="G1858" i="28"/>
  <c r="E1859" i="28"/>
  <c r="F1859" i="28"/>
  <c r="E1860" i="28"/>
  <c r="F1860" i="28"/>
  <c r="E1861" i="28"/>
  <c r="F1861" i="28"/>
  <c r="E1862" i="28"/>
  <c r="F1862" i="28"/>
  <c r="E1863" i="28"/>
  <c r="F1863" i="28"/>
  <c r="E1864" i="28"/>
  <c r="F1864" i="28"/>
  <c r="E1865" i="28"/>
  <c r="F1865" i="28"/>
  <c r="E1866" i="28"/>
  <c r="F1866" i="28"/>
  <c r="E1867" i="28"/>
  <c r="F1867" i="28"/>
  <c r="E1868" i="28"/>
  <c r="F1868" i="28"/>
  <c r="E1869" i="28"/>
  <c r="F1869" i="28"/>
  <c r="E1870" i="28"/>
  <c r="F1870" i="28"/>
  <c r="E1871" i="28"/>
  <c r="F1871" i="28"/>
  <c r="E1872" i="28"/>
  <c r="F1872" i="28"/>
  <c r="E1873" i="28"/>
  <c r="F1873" i="28"/>
  <c r="E1874" i="28"/>
  <c r="F1874" i="28"/>
  <c r="E1875" i="28"/>
  <c r="F1875" i="28"/>
  <c r="E1876" i="28"/>
  <c r="F1876" i="28"/>
  <c r="E1877" i="28"/>
  <c r="F1877" i="28"/>
  <c r="E1878" i="28"/>
  <c r="F1878" i="28"/>
  <c r="E1879" i="28"/>
  <c r="F1879" i="28"/>
  <c r="E1880" i="28"/>
  <c r="F1880" i="28"/>
  <c r="E1881" i="28"/>
  <c r="F1881" i="28"/>
  <c r="E1882" i="28"/>
  <c r="F1882" i="28"/>
  <c r="E1883" i="28"/>
  <c r="F1883" i="28"/>
  <c r="E1884" i="28"/>
  <c r="F1884" i="28"/>
  <c r="E1885" i="28"/>
  <c r="F1885" i="28"/>
  <c r="E1886" i="28"/>
  <c r="F1886" i="28"/>
  <c r="E1887" i="28"/>
  <c r="F1887" i="28"/>
  <c r="E1888" i="28"/>
  <c r="F1888" i="28"/>
  <c r="E1889" i="28"/>
  <c r="F1889" i="28"/>
  <c r="E1890" i="28"/>
  <c r="F1890" i="28"/>
  <c r="E1891" i="28"/>
  <c r="F1891" i="28"/>
  <c r="E1892" i="28"/>
  <c r="F1892" i="28"/>
  <c r="E1893" i="28"/>
  <c r="F1893" i="28"/>
  <c r="E1894" i="28"/>
  <c r="F1894" i="28"/>
  <c r="E1895" i="28"/>
  <c r="F1895" i="28"/>
  <c r="E1896" i="28"/>
  <c r="F1896" i="28"/>
  <c r="E1897" i="28"/>
  <c r="F1897" i="28"/>
  <c r="E1898" i="28"/>
  <c r="F1898" i="28"/>
  <c r="E1899" i="28"/>
  <c r="F1899" i="28"/>
  <c r="E1900" i="28"/>
  <c r="F1900" i="28"/>
  <c r="E1901" i="28"/>
  <c r="F1901" i="28"/>
  <c r="E1902" i="28"/>
  <c r="F1902" i="28"/>
  <c r="E1903" i="28"/>
  <c r="F1903" i="28"/>
  <c r="E1904" i="28"/>
  <c r="F1904" i="28"/>
  <c r="E1905" i="28"/>
  <c r="F1905" i="28"/>
  <c r="E1906" i="28"/>
  <c r="F1906" i="28"/>
  <c r="E1907" i="28"/>
  <c r="F1907" i="28"/>
  <c r="E1908" i="28"/>
  <c r="F1908" i="28"/>
  <c r="E1909" i="28"/>
  <c r="F1909" i="28"/>
  <c r="E1910" i="28"/>
  <c r="F1910" i="28"/>
  <c r="E1911" i="28"/>
  <c r="F1911" i="28"/>
  <c r="E1912" i="28"/>
  <c r="F1912" i="28"/>
  <c r="E1913" i="28"/>
  <c r="F1913" i="28"/>
  <c r="E1914" i="28"/>
  <c r="F1914" i="28"/>
  <c r="E1915" i="28"/>
  <c r="F1915" i="28"/>
  <c r="E1916" i="28"/>
  <c r="F1916" i="28"/>
  <c r="E1917" i="28"/>
  <c r="F1917" i="28"/>
  <c r="E1918" i="28"/>
  <c r="F1918" i="28"/>
  <c r="E1919" i="28"/>
  <c r="F1919" i="28"/>
  <c r="E1920" i="28"/>
  <c r="F1920" i="28"/>
  <c r="E1921" i="28"/>
  <c r="F1921" i="28"/>
  <c r="E1922" i="28"/>
  <c r="F1922" i="28"/>
  <c r="E1923" i="28"/>
  <c r="F1923" i="28"/>
  <c r="E1924" i="28"/>
  <c r="F1924" i="28"/>
  <c r="E1925" i="28"/>
  <c r="F1925" i="28"/>
  <c r="E1926" i="28"/>
  <c r="F1926" i="28"/>
  <c r="E1927" i="28"/>
  <c r="F1927" i="28"/>
  <c r="E1928" i="28"/>
  <c r="F1928" i="28"/>
  <c r="E1929" i="28"/>
  <c r="F1929" i="28"/>
  <c r="E1930" i="28"/>
  <c r="F1930" i="28"/>
  <c r="E1931" i="28"/>
  <c r="F1931" i="28"/>
  <c r="E1932" i="28"/>
  <c r="F1932" i="28"/>
  <c r="E1933" i="28"/>
  <c r="F1933" i="28"/>
  <c r="E1934" i="28"/>
  <c r="F1934" i="28"/>
  <c r="E1935" i="28"/>
  <c r="F1935" i="28"/>
  <c r="E1936" i="28"/>
  <c r="F1936" i="28"/>
  <c r="E1937" i="28"/>
  <c r="F1937" i="28"/>
  <c r="E1938" i="28"/>
  <c r="F1938" i="28"/>
  <c r="E1939" i="28"/>
  <c r="F1939" i="28"/>
  <c r="E1940" i="28"/>
  <c r="F1940" i="28"/>
  <c r="E1941" i="28"/>
  <c r="F1941" i="28"/>
  <c r="E1942" i="28"/>
  <c r="F1942" i="28"/>
  <c r="E1943" i="28"/>
  <c r="F1943" i="28"/>
  <c r="E1944" i="28"/>
  <c r="F1944" i="28"/>
  <c r="E1945" i="28"/>
  <c r="F1945" i="28"/>
  <c r="E1946" i="28"/>
  <c r="F1946" i="28"/>
  <c r="E1947" i="28"/>
  <c r="F1947" i="28"/>
  <c r="E1948" i="28"/>
  <c r="F1948" i="28"/>
  <c r="E1949" i="28"/>
  <c r="F1949" i="28"/>
  <c r="E1950" i="28"/>
  <c r="F1950" i="28"/>
  <c r="E1951" i="28"/>
  <c r="F1951" i="28"/>
  <c r="E1952" i="28"/>
  <c r="F1952" i="28"/>
  <c r="E1953" i="28"/>
  <c r="F1953" i="28"/>
  <c r="E1954" i="28"/>
  <c r="F1954" i="28"/>
  <c r="E1955" i="28"/>
  <c r="F1955" i="28"/>
  <c r="E1956" i="28"/>
  <c r="F1956" i="28"/>
  <c r="E1957" i="28"/>
  <c r="F1957" i="28"/>
  <c r="E1958" i="28"/>
  <c r="F1958" i="28"/>
  <c r="E1959" i="28"/>
  <c r="F1959" i="28"/>
  <c r="E1960" i="28"/>
  <c r="F1960" i="28"/>
  <c r="E1961" i="28"/>
  <c r="F1961" i="28"/>
  <c r="E1962" i="28"/>
  <c r="F1962" i="28"/>
  <c r="E1963" i="28"/>
  <c r="F1963" i="28"/>
  <c r="E1964" i="28"/>
  <c r="F1964" i="28"/>
  <c r="E1965" i="28"/>
  <c r="F1965" i="28"/>
  <c r="E1966" i="28"/>
  <c r="F1966" i="28"/>
  <c r="E1967" i="28"/>
  <c r="F1967" i="28"/>
  <c r="E1968" i="28"/>
  <c r="F1968" i="28"/>
  <c r="E1969" i="28"/>
  <c r="F1969" i="28"/>
  <c r="E1970" i="28"/>
  <c r="F1970" i="28"/>
  <c r="E1971" i="28"/>
  <c r="F1971" i="28"/>
  <c r="E1972" i="28"/>
  <c r="F1972" i="28"/>
  <c r="E1973" i="28"/>
  <c r="F1973" i="28"/>
  <c r="E1974" i="28"/>
  <c r="F1974" i="28"/>
  <c r="E1975" i="28"/>
  <c r="F1975" i="28"/>
  <c r="E1976" i="28"/>
  <c r="F1976" i="28"/>
  <c r="E1977" i="28"/>
  <c r="F1977" i="28"/>
  <c r="E1978" i="28"/>
  <c r="F1978" i="28"/>
  <c r="E1979" i="28"/>
  <c r="F1979" i="28"/>
  <c r="E1980" i="28"/>
  <c r="F1980" i="28"/>
  <c r="E1981" i="28"/>
  <c r="F1981" i="28"/>
  <c r="E1982" i="28"/>
  <c r="F1982" i="28"/>
  <c r="E1983" i="28"/>
  <c r="F1983" i="28"/>
  <c r="E1984" i="28"/>
  <c r="F1984" i="28"/>
  <c r="E1985" i="28"/>
  <c r="F1985" i="28"/>
  <c r="E1986" i="28"/>
  <c r="F1986" i="28"/>
  <c r="E1987" i="28"/>
  <c r="F1987" i="28"/>
  <c r="E1988" i="28"/>
  <c r="F1988" i="28"/>
  <c r="E1989" i="28"/>
  <c r="F1989" i="28"/>
  <c r="E1990" i="28"/>
  <c r="F1990" i="28"/>
  <c r="E1991" i="28"/>
  <c r="F1991" i="28"/>
  <c r="E1992" i="28"/>
  <c r="F1992" i="28"/>
  <c r="E1993" i="28"/>
  <c r="F1993" i="28"/>
  <c r="E1994" i="28"/>
  <c r="F1994" i="28"/>
  <c r="E1995" i="28"/>
  <c r="F1995" i="28"/>
  <c r="E1996" i="28"/>
  <c r="F1996" i="28"/>
  <c r="E1997" i="28"/>
  <c r="F1997" i="28"/>
  <c r="E1998" i="28"/>
  <c r="F1998" i="28"/>
  <c r="E1999" i="28"/>
  <c r="F1999" i="28"/>
  <c r="E2000" i="28"/>
  <c r="F2000" i="28"/>
  <c r="E2001" i="28"/>
  <c r="F2001" i="28"/>
  <c r="E2002" i="28"/>
  <c r="F2002" i="28"/>
  <c r="E2003" i="28"/>
  <c r="F2003" i="28"/>
  <c r="E2004" i="28"/>
  <c r="F2004" i="28"/>
  <c r="E2005" i="28"/>
  <c r="F2005" i="28"/>
  <c r="E2006" i="28"/>
  <c r="F2006" i="28"/>
  <c r="E2007" i="28"/>
  <c r="F2007" i="28"/>
  <c r="E2008" i="28"/>
  <c r="F2008" i="28"/>
  <c r="E2009" i="28"/>
  <c r="F2009" i="28"/>
  <c r="E2010" i="28"/>
  <c r="F2010" i="28"/>
  <c r="E2011" i="28"/>
  <c r="F2011" i="28"/>
  <c r="E2012" i="28"/>
  <c r="F2012" i="28"/>
  <c r="E2013" i="28"/>
  <c r="F2013" i="28"/>
  <c r="E2014" i="28"/>
  <c r="F2014" i="28"/>
  <c r="E2015" i="28"/>
  <c r="F2015" i="28"/>
  <c r="E2016" i="28"/>
  <c r="F2016" i="28"/>
  <c r="E2017" i="28"/>
  <c r="F2017" i="28"/>
  <c r="E2018" i="28"/>
  <c r="F2018" i="28"/>
  <c r="E2019" i="28"/>
  <c r="F2019" i="28"/>
  <c r="E2020" i="28"/>
  <c r="F2020" i="28"/>
  <c r="E2021" i="28"/>
  <c r="F2021" i="28"/>
  <c r="E2022" i="28"/>
  <c r="F2022" i="28"/>
  <c r="E2023" i="28"/>
  <c r="F2023" i="28"/>
  <c r="E2024" i="28"/>
  <c r="F2024" i="28"/>
  <c r="E2025" i="28"/>
  <c r="F2025" i="28"/>
  <c r="E2026" i="28"/>
  <c r="F2026" i="28"/>
  <c r="E2027" i="28"/>
  <c r="F2027" i="28"/>
  <c r="E2028" i="28"/>
  <c r="F2028" i="28"/>
  <c r="E2029" i="28"/>
  <c r="F2029" i="28"/>
  <c r="E2030" i="28"/>
  <c r="F2030" i="28"/>
  <c r="E2031" i="28"/>
  <c r="F2031" i="28"/>
  <c r="E2032" i="28"/>
  <c r="F2032" i="28"/>
  <c r="E2033" i="28"/>
  <c r="F2033" i="28"/>
  <c r="E2034" i="28"/>
  <c r="F2034" i="28"/>
  <c r="E2035" i="28"/>
  <c r="F2035" i="28"/>
  <c r="E2036" i="28"/>
  <c r="F2036" i="28"/>
  <c r="E2037" i="28"/>
  <c r="F2037" i="28"/>
  <c r="E2038" i="28"/>
  <c r="F2038" i="28"/>
  <c r="E2039" i="28"/>
  <c r="F2039" i="28"/>
  <c r="E2040" i="28"/>
  <c r="F2040" i="28"/>
  <c r="E2041" i="28"/>
  <c r="F2041" i="28"/>
  <c r="E2042" i="28"/>
  <c r="F2042" i="28"/>
  <c r="E2043" i="28"/>
  <c r="F2043" i="28"/>
  <c r="E2044" i="28"/>
  <c r="F2044" i="28"/>
  <c r="E2045" i="28"/>
  <c r="F2045" i="28"/>
  <c r="E2046" i="28"/>
  <c r="F2046" i="28"/>
  <c r="E2047" i="28"/>
  <c r="F2047" i="28"/>
  <c r="E2048" i="28"/>
  <c r="F2048" i="28"/>
  <c r="E2049" i="28"/>
  <c r="F2049" i="28"/>
  <c r="E2050" i="28"/>
  <c r="F2050" i="28"/>
  <c r="E2051" i="28"/>
  <c r="F2051" i="28"/>
  <c r="E2052" i="28"/>
  <c r="F2052" i="28"/>
  <c r="E2053" i="28"/>
  <c r="F2053" i="28"/>
  <c r="E2054" i="28"/>
  <c r="F2054" i="28"/>
  <c r="E2055" i="28"/>
  <c r="F2055" i="28"/>
  <c r="E2056" i="28"/>
  <c r="F2056" i="28"/>
  <c r="E2057" i="28"/>
  <c r="F2057" i="28"/>
  <c r="E2058" i="28"/>
  <c r="F2058" i="28"/>
  <c r="E2059" i="28"/>
  <c r="F2059" i="28"/>
  <c r="E2060" i="28"/>
  <c r="F2060" i="28"/>
  <c r="E2061" i="28"/>
  <c r="F2061" i="28"/>
  <c r="E2062" i="28"/>
  <c r="F2062" i="28"/>
  <c r="E2063" i="28"/>
  <c r="F2063" i="28"/>
  <c r="E2064" i="28"/>
  <c r="F2064" i="28"/>
  <c r="E2065" i="28"/>
  <c r="F2065" i="28"/>
  <c r="E2066" i="28"/>
  <c r="F2066" i="28"/>
  <c r="E2067" i="28"/>
  <c r="F2067" i="28"/>
  <c r="E2068" i="28"/>
  <c r="F2068" i="28"/>
  <c r="E2069" i="28"/>
  <c r="F2069" i="28"/>
  <c r="E2070" i="28"/>
  <c r="F2070" i="28"/>
  <c r="E2071" i="28"/>
  <c r="F2071" i="28"/>
  <c r="E2072" i="28"/>
  <c r="F2072" i="28"/>
  <c r="E2073" i="28"/>
  <c r="F2073" i="28"/>
  <c r="E2074" i="28"/>
  <c r="F2074" i="28"/>
  <c r="E2075" i="28"/>
  <c r="F2075" i="28"/>
  <c r="E2076" i="28"/>
  <c r="F2076" i="28"/>
  <c r="E2077" i="28"/>
  <c r="F2077" i="28"/>
  <c r="E2078" i="28"/>
  <c r="F2078" i="28"/>
  <c r="E2079" i="28"/>
  <c r="F2079" i="28"/>
  <c r="E2080" i="28"/>
  <c r="F2080" i="28"/>
  <c r="E2081" i="28"/>
  <c r="F2081" i="28"/>
  <c r="E2082" i="28"/>
  <c r="F2082" i="28"/>
  <c r="E2083" i="28"/>
  <c r="F2083" i="28"/>
  <c r="E2084" i="28"/>
  <c r="F2084" i="28"/>
  <c r="E2085" i="28"/>
  <c r="F2085" i="28"/>
  <c r="E2086" i="28"/>
  <c r="F2086" i="28"/>
  <c r="E2087" i="28"/>
  <c r="F2087" i="28"/>
  <c r="E2088" i="28"/>
  <c r="F2088" i="28"/>
  <c r="E2089" i="28"/>
  <c r="F2089" i="28"/>
  <c r="E2090" i="28"/>
  <c r="F2090" i="28"/>
  <c r="E2091" i="28"/>
  <c r="F2091" i="28"/>
  <c r="E2092" i="28"/>
  <c r="F2092" i="28"/>
  <c r="E2093" i="28"/>
  <c r="F2093" i="28"/>
  <c r="E2094" i="28"/>
  <c r="F2094" i="28"/>
  <c r="E2095" i="28"/>
  <c r="F2095" i="28"/>
  <c r="E2096" i="28"/>
  <c r="F2096" i="28"/>
  <c r="E2097" i="28"/>
  <c r="F2097" i="28"/>
  <c r="E2098" i="28"/>
  <c r="F2098" i="28"/>
  <c r="E2099" i="28"/>
  <c r="F2099" i="28"/>
  <c r="E2100" i="28"/>
  <c r="F2100" i="28"/>
  <c r="E2101" i="28"/>
  <c r="F2101" i="28"/>
  <c r="E2102" i="28"/>
  <c r="F2102" i="28"/>
  <c r="E2103" i="28"/>
  <c r="F2103" i="28"/>
  <c r="E2104" i="28"/>
  <c r="F2104" i="28"/>
  <c r="E2105" i="28"/>
  <c r="F2105" i="28"/>
  <c r="E2106" i="28"/>
  <c r="F2106" i="28"/>
  <c r="E2107" i="28"/>
  <c r="F2107" i="28"/>
  <c r="E2108" i="28"/>
  <c r="F2108" i="28"/>
  <c r="E2109" i="28"/>
  <c r="F2109" i="28"/>
  <c r="E2110" i="28"/>
  <c r="F2110" i="28"/>
  <c r="E2111" i="28"/>
  <c r="F2111" i="28"/>
  <c r="E2112" i="28"/>
  <c r="F2112" i="28"/>
  <c r="E2113" i="28"/>
  <c r="F2113" i="28"/>
  <c r="E2114" i="28"/>
  <c r="F2114" i="28"/>
  <c r="E2115" i="28"/>
  <c r="F2115" i="28"/>
  <c r="E2116" i="28"/>
  <c r="F2116" i="28"/>
  <c r="E2117" i="28"/>
  <c r="F2117" i="28"/>
  <c r="E2118" i="28"/>
  <c r="F2118" i="28"/>
  <c r="E2119" i="28"/>
  <c r="F2119" i="28"/>
  <c r="E2120" i="28"/>
  <c r="F2120" i="28"/>
  <c r="E2121" i="28"/>
  <c r="F2121" i="28"/>
  <c r="E2122" i="28"/>
  <c r="F2122" i="28"/>
  <c r="E2123" i="28"/>
  <c r="F2123" i="28"/>
  <c r="E2124" i="28"/>
  <c r="F2124" i="28"/>
  <c r="E2125" i="28"/>
  <c r="F2125" i="28"/>
  <c r="E2126" i="28"/>
  <c r="F2126" i="28"/>
  <c r="E2127" i="28"/>
  <c r="F2127" i="28"/>
  <c r="E2128" i="28"/>
  <c r="F2128" i="28"/>
  <c r="E2129" i="28"/>
  <c r="F2129" i="28"/>
  <c r="E2130" i="28"/>
  <c r="F2130" i="28"/>
  <c r="E2131" i="28"/>
  <c r="F2131" i="28"/>
  <c r="E2132" i="28"/>
  <c r="F2132" i="28"/>
  <c r="E2133" i="28"/>
  <c r="F2133" i="28"/>
  <c r="E2134" i="28"/>
  <c r="F2134" i="28"/>
  <c r="E2135" i="28"/>
  <c r="F2135" i="28"/>
  <c r="E2136" i="28"/>
  <c r="F2136" i="28"/>
  <c r="E2137" i="28"/>
  <c r="F2137" i="28"/>
  <c r="E2138" i="28"/>
  <c r="F2138" i="28"/>
  <c r="E2139" i="28"/>
  <c r="F2139" i="28"/>
  <c r="E2140" i="28"/>
  <c r="F2140" i="28"/>
  <c r="E2141" i="28"/>
  <c r="F2141" i="28"/>
  <c r="E2142" i="28"/>
  <c r="F2142" i="28"/>
  <c r="E2143" i="28"/>
  <c r="F2143" i="28"/>
  <c r="E2144" i="28"/>
  <c r="F2144" i="28"/>
  <c r="E2145" i="28"/>
  <c r="F2145" i="28"/>
  <c r="E2146" i="28"/>
  <c r="F2146" i="28"/>
  <c r="E2147" i="28"/>
  <c r="F2147" i="28"/>
  <c r="E2148" i="28"/>
  <c r="F2148" i="28"/>
  <c r="E2149" i="28"/>
  <c r="F2149" i="28"/>
  <c r="E2150" i="28"/>
  <c r="F2150" i="28"/>
  <c r="E2151" i="28"/>
  <c r="F2151" i="28"/>
  <c r="E2152" i="28"/>
  <c r="F2152" i="28"/>
  <c r="E2153" i="28"/>
  <c r="F2153" i="28"/>
  <c r="E2154" i="28"/>
  <c r="F2154" i="28"/>
  <c r="E2155" i="28"/>
  <c r="F2155" i="28"/>
  <c r="E2156" i="28"/>
  <c r="F2156" i="28"/>
  <c r="E2157" i="28"/>
  <c r="F2157" i="28"/>
  <c r="E2158" i="28"/>
  <c r="F2158" i="28"/>
  <c r="E2159" i="28"/>
  <c r="F2159" i="28"/>
  <c r="E2160" i="28"/>
  <c r="F2160" i="28"/>
  <c r="E2161" i="28"/>
  <c r="F2161" i="28"/>
  <c r="E2162" i="28"/>
  <c r="F2162" i="28"/>
  <c r="E2163" i="28"/>
  <c r="F2163" i="28"/>
  <c r="E2164" i="28"/>
  <c r="F2164" i="28"/>
  <c r="E2165" i="28"/>
  <c r="F2165" i="28"/>
  <c r="E2166" i="28"/>
  <c r="F2166" i="28"/>
  <c r="E2167" i="28"/>
  <c r="F2167" i="28"/>
  <c r="E2168" i="28"/>
  <c r="F2168" i="28"/>
  <c r="E2169" i="28"/>
  <c r="F2169" i="28"/>
  <c r="E2170" i="28"/>
  <c r="F2170" i="28"/>
  <c r="E2171" i="28"/>
  <c r="F2171" i="28"/>
  <c r="E2172" i="28"/>
  <c r="F2172" i="28"/>
  <c r="E2173" i="28"/>
  <c r="F2173" i="28"/>
  <c r="E2174" i="28"/>
  <c r="F2174" i="28"/>
  <c r="E2175" i="28"/>
  <c r="F2175" i="28"/>
  <c r="E2176" i="28"/>
  <c r="F2176" i="28"/>
  <c r="E2177" i="28"/>
  <c r="F2177" i="28"/>
  <c r="E2178" i="28"/>
  <c r="F2178" i="28"/>
  <c r="E2179" i="28"/>
  <c r="F2179" i="28"/>
  <c r="E2180" i="28"/>
  <c r="F2180" i="28"/>
  <c r="E2181" i="28"/>
  <c r="F2181" i="28"/>
  <c r="E2182" i="28"/>
  <c r="F2182" i="28"/>
  <c r="E2183" i="28"/>
  <c r="F2183" i="28"/>
  <c r="E2184" i="28"/>
  <c r="F2184" i="28"/>
  <c r="E2185" i="28"/>
  <c r="F2185" i="28"/>
  <c r="E2186" i="28"/>
  <c r="F2186" i="28"/>
  <c r="E2187" i="28"/>
  <c r="F2187" i="28"/>
  <c r="E2188" i="28"/>
  <c r="F2188" i="28"/>
  <c r="E2189" i="28"/>
  <c r="F2189" i="28"/>
  <c r="E2190" i="28"/>
  <c r="F2190" i="28"/>
  <c r="E2191" i="28"/>
  <c r="F2191" i="28"/>
  <c r="E2192" i="28"/>
  <c r="F2192" i="28"/>
  <c r="E2193" i="28"/>
  <c r="F2193" i="28"/>
  <c r="E2194" i="28"/>
  <c r="F2194" i="28"/>
  <c r="E2195" i="28"/>
  <c r="F2195" i="28"/>
  <c r="E2196" i="28"/>
  <c r="F2196" i="28"/>
  <c r="E2197" i="28"/>
  <c r="F2197" i="28"/>
  <c r="E2198" i="28"/>
  <c r="F2198" i="28"/>
  <c r="E2199" i="28"/>
  <c r="F2199" i="28"/>
  <c r="E2200" i="28"/>
  <c r="F2200" i="28"/>
  <c r="E2201" i="28"/>
  <c r="F2201" i="28"/>
  <c r="E2202" i="28"/>
  <c r="F2202" i="28"/>
  <c r="E2203" i="28"/>
  <c r="F2203" i="28"/>
  <c r="E2204" i="28"/>
  <c r="F2204" i="28"/>
  <c r="E2205" i="28"/>
  <c r="F2205" i="28"/>
  <c r="E2206" i="28"/>
  <c r="F2206" i="28"/>
  <c r="E2207" i="28"/>
  <c r="F2207" i="28"/>
  <c r="E2208" i="28"/>
  <c r="F2208" i="28"/>
  <c r="E2209" i="28"/>
  <c r="F2209" i="28"/>
  <c r="E2210" i="28"/>
  <c r="F2210" i="28"/>
  <c r="E2211" i="28"/>
  <c r="F2211" i="28"/>
  <c r="E2212" i="28"/>
  <c r="F2212" i="28"/>
  <c r="E2213" i="28"/>
  <c r="F2213" i="28"/>
  <c r="E2214" i="28"/>
  <c r="F2214" i="28"/>
  <c r="E2215" i="28"/>
  <c r="F2215" i="28"/>
  <c r="E2216" i="28"/>
  <c r="F2216" i="28"/>
  <c r="E2217" i="28"/>
  <c r="F2217" i="28"/>
  <c r="E2218" i="28"/>
  <c r="F2218" i="28"/>
  <c r="E2219" i="28"/>
  <c r="F2219" i="28"/>
  <c r="E2220" i="28"/>
  <c r="F2220" i="28"/>
  <c r="E2221" i="28"/>
  <c r="F2221" i="28"/>
  <c r="E2222" i="28"/>
  <c r="F2222" i="28"/>
  <c r="E2223" i="28"/>
  <c r="F2223" i="28"/>
  <c r="E2224" i="28"/>
  <c r="F2224" i="28"/>
  <c r="E2225" i="28"/>
  <c r="F2225" i="28"/>
  <c r="E2226" i="28"/>
  <c r="F2226" i="28"/>
  <c r="E2227" i="28"/>
  <c r="F2227" i="28"/>
  <c r="E2228" i="28"/>
  <c r="F2228" i="28"/>
  <c r="E2229" i="28"/>
  <c r="F2229" i="28"/>
  <c r="E2230" i="28"/>
  <c r="F2230" i="28"/>
  <c r="E2231" i="28"/>
  <c r="F2231" i="28"/>
  <c r="E2232" i="28"/>
  <c r="F2232" i="28"/>
  <c r="E2233" i="28"/>
  <c r="F2233" i="28"/>
  <c r="E2234" i="28"/>
  <c r="F2234" i="28"/>
  <c r="E2235" i="28"/>
  <c r="F2235" i="28"/>
  <c r="E2236" i="28"/>
  <c r="F2236" i="28"/>
  <c r="E2237" i="28"/>
  <c r="F2237" i="28"/>
  <c r="E2238" i="28"/>
  <c r="F2238" i="28"/>
  <c r="E2239" i="28"/>
  <c r="F2239" i="28"/>
  <c r="E2240" i="28"/>
  <c r="F2240" i="28"/>
  <c r="E2241" i="28"/>
  <c r="F2241" i="28"/>
  <c r="E2242" i="28"/>
  <c r="F2242" i="28"/>
  <c r="E2243" i="28"/>
  <c r="F2243" i="28"/>
  <c r="E2244" i="28"/>
  <c r="F2244" i="28"/>
  <c r="E2245" i="28"/>
  <c r="F2245" i="28"/>
  <c r="E2246" i="28"/>
  <c r="F2246" i="28"/>
  <c r="E2247" i="28"/>
  <c r="F2247" i="28"/>
  <c r="E2248" i="28"/>
  <c r="F2248" i="28"/>
  <c r="E2249" i="28"/>
  <c r="F2249" i="28"/>
  <c r="E2250" i="28"/>
  <c r="F2250" i="28"/>
  <c r="E2251" i="28"/>
  <c r="F2251" i="28"/>
  <c r="E2252" i="28"/>
  <c r="F2252" i="28"/>
  <c r="E2253" i="28"/>
  <c r="F2253" i="28"/>
  <c r="E2254" i="28"/>
  <c r="F2254" i="28"/>
  <c r="E2255" i="28"/>
  <c r="F2255" i="28"/>
  <c r="E2256" i="28"/>
  <c r="F2256" i="28"/>
  <c r="E2257" i="28"/>
  <c r="F2257" i="28"/>
  <c r="E2258" i="28"/>
  <c r="F2258" i="28"/>
  <c r="E2259" i="28"/>
  <c r="F2259" i="28"/>
  <c r="E2260" i="28"/>
  <c r="F2260" i="28"/>
  <c r="E2261" i="28"/>
  <c r="F2261" i="28"/>
  <c r="E2262" i="28"/>
  <c r="F2262" i="28"/>
  <c r="E2263" i="28"/>
  <c r="F2263" i="28"/>
  <c r="E2264" i="28"/>
  <c r="F2264" i="28"/>
  <c r="E2265" i="28"/>
  <c r="F2265" i="28"/>
  <c r="E2266" i="28"/>
  <c r="F2266" i="28"/>
  <c r="E2267" i="28"/>
  <c r="F2267" i="28"/>
  <c r="E2268" i="28"/>
  <c r="F2268" i="28"/>
  <c r="E2269" i="28"/>
  <c r="F2269" i="28"/>
  <c r="E2270" i="28"/>
  <c r="F2270" i="28"/>
  <c r="E2271" i="28"/>
  <c r="F2271" i="28"/>
  <c r="E2272" i="28"/>
  <c r="F2272" i="28"/>
  <c r="E2273" i="28"/>
  <c r="F2273" i="28"/>
  <c r="E2274" i="28"/>
  <c r="F2274" i="28"/>
  <c r="E2275" i="28"/>
  <c r="F2275" i="28"/>
  <c r="E2276" i="28"/>
  <c r="F2276" i="28"/>
  <c r="E2277" i="28"/>
  <c r="F2277" i="28"/>
  <c r="E2278" i="28"/>
  <c r="F2278" i="28"/>
  <c r="E2279" i="28"/>
  <c r="F2279" i="28"/>
  <c r="E2280" i="28"/>
  <c r="F2280" i="28"/>
  <c r="E2281" i="28"/>
  <c r="F2281" i="28"/>
  <c r="E2282" i="28"/>
  <c r="F2282" i="28"/>
  <c r="E2283" i="28"/>
  <c r="F2283" i="28"/>
  <c r="E2284" i="28"/>
  <c r="F2284" i="28"/>
  <c r="E2285" i="28"/>
  <c r="F2285" i="28"/>
  <c r="E2286" i="28"/>
  <c r="F2286" i="28"/>
  <c r="E2287" i="28"/>
  <c r="F2287" i="28"/>
  <c r="E2288" i="28"/>
  <c r="F2288" i="28"/>
  <c r="E2289" i="28"/>
  <c r="F2289" i="28"/>
  <c r="E2290" i="28"/>
  <c r="F2290" i="28"/>
  <c r="E2291" i="28"/>
  <c r="F2291" i="28"/>
  <c r="E2292" i="28"/>
  <c r="F2292" i="28"/>
  <c r="E2293" i="28"/>
  <c r="F2293" i="28"/>
  <c r="E2294" i="28"/>
  <c r="F2294" i="28"/>
  <c r="E2295" i="28"/>
  <c r="F2295" i="28"/>
  <c r="E2296" i="28"/>
  <c r="F2296" i="28"/>
  <c r="E2297" i="28"/>
  <c r="F2297" i="28"/>
  <c r="E2298" i="28"/>
  <c r="F2298" i="28"/>
  <c r="E2299" i="28"/>
  <c r="F2299" i="28"/>
  <c r="E2300" i="28"/>
  <c r="F2300" i="28"/>
  <c r="E2301" i="28"/>
  <c r="F2301" i="28"/>
  <c r="E2302" i="28"/>
  <c r="F2302" i="28"/>
  <c r="E2303" i="28"/>
  <c r="F2303" i="28"/>
  <c r="E2304" i="28"/>
  <c r="F2304" i="28"/>
  <c r="E2305" i="28"/>
  <c r="F2305" i="28"/>
  <c r="E2306" i="28"/>
  <c r="F2306" i="28"/>
  <c r="E2307" i="28"/>
  <c r="F2307" i="28"/>
  <c r="E2308" i="28"/>
  <c r="F2308" i="28"/>
  <c r="E2309" i="28"/>
  <c r="F2309" i="28"/>
  <c r="E2310" i="28"/>
  <c r="F2310" i="28"/>
  <c r="E2311" i="28"/>
  <c r="F2311" i="28"/>
  <c r="E2312" i="28"/>
  <c r="F2312" i="28"/>
  <c r="E2313" i="28"/>
  <c r="F2313" i="28"/>
  <c r="E2314" i="28"/>
  <c r="F2314" i="28"/>
  <c r="E2315" i="28"/>
  <c r="F2315" i="28"/>
  <c r="E2316" i="28"/>
  <c r="F2316" i="28"/>
  <c r="E2317" i="28"/>
  <c r="F2317" i="28"/>
  <c r="E2318" i="28"/>
  <c r="F2318" i="28"/>
  <c r="E2319" i="28"/>
  <c r="F2319" i="28"/>
  <c r="E2320" i="28"/>
  <c r="F2320" i="28"/>
  <c r="E2321" i="28"/>
  <c r="F2321" i="28"/>
  <c r="E2322" i="28"/>
  <c r="F2322" i="28"/>
  <c r="E2323" i="28"/>
  <c r="F2323" i="28"/>
  <c r="E2324" i="28"/>
  <c r="F2324" i="28"/>
  <c r="E2325" i="28"/>
  <c r="F2325" i="28"/>
  <c r="E2326" i="28"/>
  <c r="F2326" i="28"/>
  <c r="E2327" i="28"/>
  <c r="F2327" i="28"/>
  <c r="E2328" i="28"/>
  <c r="F2328" i="28"/>
  <c r="E2329" i="28"/>
  <c r="F2329" i="28"/>
  <c r="E2330" i="28"/>
  <c r="F2330" i="28"/>
  <c r="E2331" i="28"/>
  <c r="F2331" i="28"/>
  <c r="E2332" i="28"/>
  <c r="F2332" i="28"/>
  <c r="E2333" i="28"/>
  <c r="F2333" i="28"/>
  <c r="E2334" i="28"/>
  <c r="F2334" i="28"/>
  <c r="E2335" i="28"/>
  <c r="F2335" i="28"/>
  <c r="E2336" i="28"/>
  <c r="F2336" i="28"/>
  <c r="E2337" i="28"/>
  <c r="F2337" i="28"/>
  <c r="E2338" i="28"/>
  <c r="F2338" i="28"/>
  <c r="E2339" i="28"/>
  <c r="F2339" i="28"/>
  <c r="E2340" i="28"/>
  <c r="F2340" i="28"/>
  <c r="E2341" i="28"/>
  <c r="F2341" i="28"/>
  <c r="E2342" i="28"/>
  <c r="F2342" i="28"/>
  <c r="E2343" i="28"/>
  <c r="F2343" i="28"/>
  <c r="E2344" i="28"/>
  <c r="F2344" i="28"/>
  <c r="E2345" i="28"/>
  <c r="F2345" i="28"/>
  <c r="E2346" i="28"/>
  <c r="F2346" i="28"/>
  <c r="E2347" i="28"/>
  <c r="F2347" i="28"/>
  <c r="E2348" i="28"/>
  <c r="F2348" i="28"/>
  <c r="E2349" i="28"/>
  <c r="F2349" i="28"/>
  <c r="E2350" i="28"/>
  <c r="F2350" i="28"/>
  <c r="E2351" i="28"/>
  <c r="F2351" i="28"/>
  <c r="E2352" i="28"/>
  <c r="F2352" i="28"/>
  <c r="E2353" i="28"/>
  <c r="F2353" i="28"/>
  <c r="E2354" i="28"/>
  <c r="F2354" i="28"/>
  <c r="E2355" i="28"/>
  <c r="F2355" i="28"/>
  <c r="E2356" i="28"/>
  <c r="F2356" i="28"/>
  <c r="E2357" i="28"/>
  <c r="F2357" i="28"/>
  <c r="E2358" i="28"/>
  <c r="F2358" i="28"/>
  <c r="E2359" i="28"/>
  <c r="F2359" i="28"/>
  <c r="E2360" i="28"/>
  <c r="F2360" i="28"/>
  <c r="E2361" i="28"/>
  <c r="F2361" i="28"/>
  <c r="E2362" i="28"/>
  <c r="F2362" i="28"/>
  <c r="E2363" i="28"/>
  <c r="F2363" i="28"/>
  <c r="E2364" i="28"/>
  <c r="F2364" i="28"/>
  <c r="E2365" i="28"/>
  <c r="F2365" i="28"/>
  <c r="E2366" i="28"/>
  <c r="F2366" i="28"/>
  <c r="E2367" i="28"/>
  <c r="F2367" i="28"/>
  <c r="E2368" i="28"/>
  <c r="F2368" i="28"/>
  <c r="E2369" i="28"/>
  <c r="F2369" i="28"/>
  <c r="E2370" i="28"/>
  <c r="F2370" i="28"/>
  <c r="E2371" i="28"/>
  <c r="F2371" i="28"/>
  <c r="E2372" i="28"/>
  <c r="F2372" i="28"/>
  <c r="E2373" i="28"/>
  <c r="F2373" i="28"/>
  <c r="E2374" i="28"/>
  <c r="F2374" i="28"/>
  <c r="E2375" i="28"/>
  <c r="F2375" i="28"/>
  <c r="E2376" i="28"/>
  <c r="F2376" i="28"/>
  <c r="E2377" i="28"/>
  <c r="F2377" i="28"/>
  <c r="E2378" i="28"/>
  <c r="F2378" i="28"/>
  <c r="E2379" i="28"/>
  <c r="F2379" i="28"/>
  <c r="E2380" i="28"/>
  <c r="F2380" i="28"/>
  <c r="E2381" i="28"/>
  <c r="F2381" i="28"/>
  <c r="E2382" i="28"/>
  <c r="F2382" i="28"/>
  <c r="E2383" i="28"/>
  <c r="F2383" i="28"/>
  <c r="E2384" i="28"/>
  <c r="F2384" i="28"/>
  <c r="E2385" i="28"/>
  <c r="F2385" i="28"/>
  <c r="E2386" i="28"/>
  <c r="F2386" i="28"/>
  <c r="E2387" i="28"/>
  <c r="F2387" i="28"/>
  <c r="E2388" i="28"/>
  <c r="F2388" i="28"/>
  <c r="E2389" i="28"/>
  <c r="F2389" i="28"/>
  <c r="E2390" i="28"/>
  <c r="F2390" i="28"/>
  <c r="E2391" i="28"/>
  <c r="F2391" i="28"/>
  <c r="E2392" i="28"/>
  <c r="F2392" i="28"/>
  <c r="E2393" i="28"/>
  <c r="F2393" i="28"/>
  <c r="E2394" i="28"/>
  <c r="F2394" i="28"/>
  <c r="E2395" i="28"/>
  <c r="F2395" i="28"/>
  <c r="E2396" i="28"/>
  <c r="F2396" i="28"/>
  <c r="E2397" i="28"/>
  <c r="F2397" i="28"/>
  <c r="E2398" i="28"/>
  <c r="F2398" i="28"/>
  <c r="E2399" i="28"/>
  <c r="F2399" i="28"/>
  <c r="E2400" i="28"/>
  <c r="F2400" i="28"/>
  <c r="E2401" i="28"/>
  <c r="F2401" i="28"/>
  <c r="E2402" i="28"/>
  <c r="F2402" i="28"/>
  <c r="E2403" i="28"/>
  <c r="F2403" i="28"/>
  <c r="E2404" i="28"/>
  <c r="F2404" i="28"/>
  <c r="E2405" i="28"/>
  <c r="F2405" i="28"/>
  <c r="E2406" i="28"/>
  <c r="F2406" i="28"/>
  <c r="E2407" i="28"/>
  <c r="F2407" i="28"/>
  <c r="E2408" i="28"/>
  <c r="F2408" i="28"/>
  <c r="E2409" i="28"/>
  <c r="F2409" i="28"/>
  <c r="E2410" i="28"/>
  <c r="F2410" i="28"/>
  <c r="E2411" i="28"/>
  <c r="F2411" i="28"/>
  <c r="E2412" i="28"/>
  <c r="F2412" i="28"/>
  <c r="E2413" i="28"/>
  <c r="F2413" i="28"/>
  <c r="E2414" i="28"/>
  <c r="F2414" i="28"/>
  <c r="E2415" i="28"/>
  <c r="F2415" i="28"/>
  <c r="E2416" i="28"/>
  <c r="F2416" i="28"/>
  <c r="E2417" i="28"/>
  <c r="F2417" i="28"/>
  <c r="E2418" i="28"/>
  <c r="F2418" i="28"/>
  <c r="E2419" i="28"/>
  <c r="F2419" i="28"/>
  <c r="E2420" i="28"/>
  <c r="F2420" i="28"/>
  <c r="E2421" i="28"/>
  <c r="F2421" i="28"/>
  <c r="E2422" i="28"/>
  <c r="F2422" i="28"/>
  <c r="E2423" i="28"/>
  <c r="F2423" i="28"/>
  <c r="E2424" i="28"/>
  <c r="F2424" i="28"/>
  <c r="E2425" i="28"/>
  <c r="F2425" i="28"/>
  <c r="E2426" i="28"/>
  <c r="F2426" i="28"/>
  <c r="E2427" i="28"/>
  <c r="F2427" i="28"/>
  <c r="E2428" i="28"/>
  <c r="F2428" i="28"/>
  <c r="E2429" i="28"/>
  <c r="F2429" i="28"/>
  <c r="E2430" i="28"/>
  <c r="F2430" i="28"/>
  <c r="E2431" i="28"/>
  <c r="F2431" i="28"/>
  <c r="E2432" i="28"/>
  <c r="F2432" i="28"/>
  <c r="E2433" i="28"/>
  <c r="F2433" i="28"/>
  <c r="E2434" i="28"/>
  <c r="F2434" i="28"/>
  <c r="E2435" i="28"/>
  <c r="F2435" i="28"/>
  <c r="E2436" i="28"/>
  <c r="F2436" i="28"/>
  <c r="E2437" i="28"/>
  <c r="F2437" i="28"/>
  <c r="E2438" i="28"/>
  <c r="F2438" i="28"/>
  <c r="E2439" i="28"/>
  <c r="F2439" i="28"/>
  <c r="E2440" i="28"/>
  <c r="F2440" i="28"/>
  <c r="E2441" i="28"/>
  <c r="F2441" i="28"/>
  <c r="E2442" i="28"/>
  <c r="F2442" i="28"/>
  <c r="E2443" i="28"/>
  <c r="F2443" i="28"/>
  <c r="E2444" i="28"/>
  <c r="F2444" i="28"/>
  <c r="E2445" i="28"/>
  <c r="F2445" i="28"/>
  <c r="E2446" i="28"/>
  <c r="F2446" i="28"/>
  <c r="E2447" i="28"/>
  <c r="F2447" i="28"/>
  <c r="E2448" i="28"/>
  <c r="F2448" i="28"/>
  <c r="E2449" i="28"/>
  <c r="F2449" i="28"/>
  <c r="E2450" i="28"/>
  <c r="F2450" i="28"/>
  <c r="E2451" i="28"/>
  <c r="F2451" i="28"/>
  <c r="E2452" i="28"/>
  <c r="F2452" i="28"/>
  <c r="E2453" i="28"/>
  <c r="F2453" i="28"/>
  <c r="E2454" i="28"/>
  <c r="F2454" i="28"/>
  <c r="E2455" i="28"/>
  <c r="F2455" i="28"/>
  <c r="E2456" i="28"/>
  <c r="F2456" i="28"/>
  <c r="E2457" i="28"/>
  <c r="F2457" i="28"/>
  <c r="E2458" i="28"/>
  <c r="F2458" i="28"/>
  <c r="E2459" i="28"/>
  <c r="F2459" i="28"/>
  <c r="E2460" i="28"/>
  <c r="F2460" i="28"/>
  <c r="E2461" i="28"/>
  <c r="F2461" i="28"/>
  <c r="E2462" i="28"/>
  <c r="F2462" i="28"/>
  <c r="E2463" i="28"/>
  <c r="F2463" i="28"/>
  <c r="E2464" i="28"/>
  <c r="F2464" i="28"/>
  <c r="E2465" i="28"/>
  <c r="F2465" i="28"/>
  <c r="E2466" i="28"/>
  <c r="F2466" i="28"/>
  <c r="E2467" i="28"/>
  <c r="F2467" i="28"/>
  <c r="E2468" i="28"/>
  <c r="F2468" i="28"/>
  <c r="E2469" i="28"/>
  <c r="F2469" i="28"/>
  <c r="E2470" i="28"/>
  <c r="F2470" i="28"/>
  <c r="E2471" i="28"/>
  <c r="F2471" i="28"/>
  <c r="E2472" i="28"/>
  <c r="F2472" i="28"/>
  <c r="E2473" i="28"/>
  <c r="F2473" i="28"/>
  <c r="E2474" i="28"/>
  <c r="F2474" i="28"/>
  <c r="E2475" i="28"/>
  <c r="F2475" i="28"/>
  <c r="E2476" i="28"/>
  <c r="F2476" i="28"/>
  <c r="E2477" i="28"/>
  <c r="F2477" i="28"/>
  <c r="E2478" i="28"/>
  <c r="F2478" i="28"/>
  <c r="E2479" i="28"/>
  <c r="F2479" i="28"/>
  <c r="E2480" i="28"/>
  <c r="F2480" i="28"/>
  <c r="E2481" i="28"/>
  <c r="F2481" i="28"/>
  <c r="E2482" i="28"/>
  <c r="F2482" i="28"/>
  <c r="E2483" i="28"/>
  <c r="F2483" i="28"/>
  <c r="E2484" i="28"/>
  <c r="F2484" i="28"/>
  <c r="E2485" i="28"/>
  <c r="F2485" i="28"/>
  <c r="E2486" i="28"/>
  <c r="F2486" i="28"/>
  <c r="E2487" i="28"/>
  <c r="F2487" i="28"/>
  <c r="E2488" i="28"/>
  <c r="F2488" i="28"/>
  <c r="E2489" i="28"/>
  <c r="F2489" i="28"/>
  <c r="E2490" i="28"/>
  <c r="F2490" i="28"/>
  <c r="E2491" i="28"/>
  <c r="F2491" i="28"/>
  <c r="E2492" i="28"/>
  <c r="F2492" i="28"/>
  <c r="E2493" i="28"/>
  <c r="F2493" i="28"/>
  <c r="E2494" i="28"/>
  <c r="F2494" i="28"/>
  <c r="E2495" i="28"/>
  <c r="F2495" i="28"/>
  <c r="E2496" i="28"/>
  <c r="F2496" i="28"/>
  <c r="E2497" i="28"/>
  <c r="F2497" i="28"/>
  <c r="E2498" i="28"/>
  <c r="F2498" i="28"/>
  <c r="E2499" i="28"/>
  <c r="F2499" i="28"/>
  <c r="E2500" i="28"/>
  <c r="F2500" i="28"/>
  <c r="E2501" i="28"/>
  <c r="F2501" i="28"/>
  <c r="E2502" i="28"/>
  <c r="F2502" i="28"/>
  <c r="E2503" i="28"/>
  <c r="F2503" i="28"/>
  <c r="E2504" i="28"/>
  <c r="F2504" i="28"/>
  <c r="E2505" i="28"/>
  <c r="F2505" i="28"/>
  <c r="E2506" i="28"/>
  <c r="F2506" i="28"/>
  <c r="E2507" i="28"/>
  <c r="F2507" i="28"/>
  <c r="E2508" i="28"/>
  <c r="F2508" i="28"/>
  <c r="E2509" i="28"/>
  <c r="F2509" i="28"/>
  <c r="E2510" i="28"/>
  <c r="F2510" i="28"/>
  <c r="E2511" i="28"/>
  <c r="F2511" i="28"/>
  <c r="E2512" i="28"/>
  <c r="F2512" i="28"/>
  <c r="E2513" i="28"/>
  <c r="F2513" i="28"/>
  <c r="E2514" i="28"/>
  <c r="F2514" i="28"/>
  <c r="E2515" i="28"/>
  <c r="F2515" i="28"/>
  <c r="E2516" i="28"/>
  <c r="F2516" i="28"/>
  <c r="E2517" i="28"/>
  <c r="F2517" i="28"/>
  <c r="E2518" i="28"/>
  <c r="F2518" i="28"/>
  <c r="E2519" i="28"/>
  <c r="F2519" i="28"/>
  <c r="E2520" i="28"/>
  <c r="F2520" i="28"/>
  <c r="E2521" i="28"/>
  <c r="F2521" i="28"/>
  <c r="E2522" i="28"/>
  <c r="F2522" i="28"/>
  <c r="E2523" i="28"/>
  <c r="F2523" i="28"/>
  <c r="E2524" i="28"/>
  <c r="F2524" i="28"/>
  <c r="E2525" i="28"/>
  <c r="F2525" i="28"/>
  <c r="E2526" i="28"/>
  <c r="F2526" i="28"/>
  <c r="E2527" i="28"/>
  <c r="F2527" i="28"/>
  <c r="E2528" i="28"/>
  <c r="F2528" i="28"/>
  <c r="E2529" i="28"/>
  <c r="F2529" i="28"/>
  <c r="E2530" i="28"/>
  <c r="F2530" i="28"/>
  <c r="E2531" i="28"/>
  <c r="F2531" i="28"/>
  <c r="E2532" i="28"/>
  <c r="F2532" i="28"/>
  <c r="E2533" i="28"/>
  <c r="F2533" i="28"/>
  <c r="E2534" i="28"/>
  <c r="F2534" i="28"/>
  <c r="E2535" i="28"/>
  <c r="F2535" i="28"/>
  <c r="E2536" i="28"/>
  <c r="F2536" i="28"/>
  <c r="E2537" i="28"/>
  <c r="F2537" i="28"/>
  <c r="E2538" i="28"/>
  <c r="F2538" i="28"/>
  <c r="E2539" i="28"/>
  <c r="F2539" i="28"/>
  <c r="E2540" i="28"/>
  <c r="F2540" i="28"/>
  <c r="E2541" i="28"/>
  <c r="F2541" i="28"/>
  <c r="E2542" i="28"/>
  <c r="F2542" i="28"/>
  <c r="E2543" i="28"/>
  <c r="F2543" i="28"/>
  <c r="E2544" i="28"/>
  <c r="F2544" i="28"/>
  <c r="E2545" i="28"/>
  <c r="F2545" i="28"/>
  <c r="E2546" i="28"/>
  <c r="F2546" i="28"/>
  <c r="E2547" i="28"/>
  <c r="F2547" i="28"/>
  <c r="E2548" i="28"/>
  <c r="F2548" i="28"/>
  <c r="E2549" i="28"/>
  <c r="F2549" i="28"/>
  <c r="E2550" i="28"/>
  <c r="F2550" i="28"/>
  <c r="E2551" i="28"/>
  <c r="F2551" i="28"/>
  <c r="E2552" i="28"/>
  <c r="F2552" i="28"/>
  <c r="E2553" i="28"/>
  <c r="F2553" i="28"/>
  <c r="E2554" i="28"/>
  <c r="F2554" i="28"/>
  <c r="E2555" i="28"/>
  <c r="F2555" i="28"/>
  <c r="E2556" i="28"/>
  <c r="F2556" i="28"/>
  <c r="E2557" i="28"/>
  <c r="F2557" i="28"/>
  <c r="E2558" i="28"/>
  <c r="F2558" i="28"/>
  <c r="E2559" i="28"/>
  <c r="F2559" i="28"/>
  <c r="E2560" i="28"/>
  <c r="F2560" i="28"/>
  <c r="E2561" i="28"/>
  <c r="F2561" i="28"/>
  <c r="E2562" i="28"/>
  <c r="F2562" i="28"/>
  <c r="E2563" i="28"/>
  <c r="F2563" i="28"/>
  <c r="E2564" i="28"/>
  <c r="F2564" i="28"/>
  <c r="E2565" i="28"/>
  <c r="F2565" i="28"/>
  <c r="E2566" i="28"/>
  <c r="F2566" i="28"/>
  <c r="E2567" i="28"/>
  <c r="F2567" i="28"/>
  <c r="E2568" i="28"/>
  <c r="F2568" i="28"/>
  <c r="E2569" i="28"/>
  <c r="F2569" i="28"/>
  <c r="E2570" i="28"/>
  <c r="F2570" i="28"/>
  <c r="E2571" i="28"/>
  <c r="F2571" i="28"/>
  <c r="E2572" i="28"/>
  <c r="F2572" i="28"/>
  <c r="E2573" i="28"/>
  <c r="F2573" i="28"/>
  <c r="E2574" i="28"/>
  <c r="F2574" i="28"/>
  <c r="E2575" i="28"/>
  <c r="F2575" i="28"/>
  <c r="E2576" i="28"/>
  <c r="F2576" i="28"/>
  <c r="E2577" i="28"/>
  <c r="F2577" i="28"/>
  <c r="E2578" i="28"/>
  <c r="F2578" i="28"/>
  <c r="E2579" i="28"/>
  <c r="F2579" i="28"/>
  <c r="E2580" i="28"/>
  <c r="F2580" i="28"/>
  <c r="E2581" i="28"/>
  <c r="F2581" i="28"/>
  <c r="E2582" i="28"/>
  <c r="F2582" i="28"/>
  <c r="E2583" i="28"/>
  <c r="F2583" i="28"/>
  <c r="E2584" i="28"/>
  <c r="F2584" i="28"/>
  <c r="E2585" i="28"/>
  <c r="F2585" i="28"/>
  <c r="E2586" i="28"/>
  <c r="F2586" i="28"/>
  <c r="E2587" i="28"/>
  <c r="F2587" i="28"/>
  <c r="E2588" i="28"/>
  <c r="F2588" i="28"/>
  <c r="E2589" i="28"/>
  <c r="F2589" i="28"/>
  <c r="E2590" i="28"/>
  <c r="F2590" i="28"/>
  <c r="E2591" i="28"/>
  <c r="F2591" i="28"/>
  <c r="E2592" i="28"/>
  <c r="F2592" i="28"/>
  <c r="E2593" i="28"/>
  <c r="F2593" i="28"/>
  <c r="E2594" i="28"/>
  <c r="F2594" i="28"/>
  <c r="E2595" i="28"/>
  <c r="F2595" i="28"/>
  <c r="E2596" i="28"/>
  <c r="F2596" i="28"/>
  <c r="E2597" i="28"/>
  <c r="F2597" i="28"/>
  <c r="E2598" i="28"/>
  <c r="F2598" i="28"/>
  <c r="E2599" i="28"/>
  <c r="F2599" i="28"/>
  <c r="E2600" i="28"/>
  <c r="F2600" i="28"/>
  <c r="E2601" i="28"/>
  <c r="F2601" i="28"/>
  <c r="E2602" i="28"/>
  <c r="F2602" i="28"/>
  <c r="E2603" i="28"/>
  <c r="F2603" i="28"/>
  <c r="E2604" i="28"/>
  <c r="F2604" i="28"/>
  <c r="E2605" i="28"/>
  <c r="F2605" i="28"/>
  <c r="E2606" i="28"/>
  <c r="F2606" i="28"/>
  <c r="E2607" i="28"/>
  <c r="F2607" i="28"/>
  <c r="E2608" i="28"/>
  <c r="F2608" i="28"/>
  <c r="E2609" i="28"/>
  <c r="F2609" i="28"/>
  <c r="E2610" i="28"/>
  <c r="F2610" i="28"/>
  <c r="E2611" i="28"/>
  <c r="F2611" i="28"/>
  <c r="E2612" i="28"/>
  <c r="F2612" i="28"/>
  <c r="E2613" i="28"/>
  <c r="F2613" i="28"/>
  <c r="E2614" i="28"/>
  <c r="F2614" i="28"/>
  <c r="E2615" i="28"/>
  <c r="F2615" i="28"/>
  <c r="E2616" i="28"/>
  <c r="F2616" i="28"/>
  <c r="E2617" i="28"/>
  <c r="F2617" i="28"/>
  <c r="E2618" i="28"/>
  <c r="F2618" i="28"/>
  <c r="E2619" i="28"/>
  <c r="F2619" i="28"/>
  <c r="E2620" i="28"/>
  <c r="F2620" i="28"/>
  <c r="E2621" i="28"/>
  <c r="F2621" i="28"/>
  <c r="E2622" i="28"/>
  <c r="F2622" i="28"/>
  <c r="E2623" i="28"/>
  <c r="F2623" i="28"/>
  <c r="E2624" i="28"/>
  <c r="F2624" i="28"/>
  <c r="E2625" i="28"/>
  <c r="F2625" i="28"/>
  <c r="E2626" i="28"/>
  <c r="F2626" i="28"/>
  <c r="E2627" i="28"/>
  <c r="F2627" i="28"/>
  <c r="E2628" i="28"/>
  <c r="F2628" i="28"/>
  <c r="E2629" i="28"/>
  <c r="F2629" i="28"/>
  <c r="E2630" i="28"/>
  <c r="F2630" i="28"/>
  <c r="E2631" i="28"/>
  <c r="F2631" i="28"/>
  <c r="E2632" i="28"/>
  <c r="F2632" i="28"/>
  <c r="E2633" i="28"/>
  <c r="F2633" i="28"/>
  <c r="E2634" i="28"/>
  <c r="F2634" i="28"/>
  <c r="E2635" i="28"/>
  <c r="F2635" i="28"/>
  <c r="E2636" i="28"/>
  <c r="F2636" i="28"/>
  <c r="E2637" i="28"/>
  <c r="F2637" i="28"/>
  <c r="E2638" i="28"/>
  <c r="F2638" i="28"/>
  <c r="E2639" i="28"/>
  <c r="F2639" i="28"/>
  <c r="E2640" i="28"/>
  <c r="F2640" i="28"/>
  <c r="E2641" i="28"/>
  <c r="F2641" i="28"/>
  <c r="E2642" i="28"/>
  <c r="F2642" i="28"/>
  <c r="E2643" i="28"/>
  <c r="F2643" i="28"/>
  <c r="E2644" i="28"/>
  <c r="F2644" i="28"/>
  <c r="E2645" i="28"/>
  <c r="F2645" i="28"/>
  <c r="E2646" i="28"/>
  <c r="F2646" i="28"/>
  <c r="E2647" i="28"/>
  <c r="F2647" i="28"/>
  <c r="E2648" i="28"/>
  <c r="F2648" i="28"/>
  <c r="E2649" i="28"/>
  <c r="F2649" i="28"/>
  <c r="E2650" i="28"/>
  <c r="F2650" i="28"/>
  <c r="E2651" i="28"/>
  <c r="F2651" i="28"/>
  <c r="E2652" i="28"/>
  <c r="F2652" i="28"/>
  <c r="E2653" i="28"/>
  <c r="F2653" i="28"/>
  <c r="E2654" i="28"/>
  <c r="F2654" i="28"/>
  <c r="E2655" i="28"/>
  <c r="F2655" i="28"/>
  <c r="E2656" i="28"/>
  <c r="F2656" i="28"/>
  <c r="E2657" i="28"/>
  <c r="F2657" i="28"/>
  <c r="E2658" i="28"/>
  <c r="F2658" i="28"/>
  <c r="E2659" i="28"/>
  <c r="F2659" i="28"/>
  <c r="E2660" i="28"/>
  <c r="F2660" i="28"/>
  <c r="E2661" i="28"/>
  <c r="F2661" i="28"/>
  <c r="E2662" i="28"/>
  <c r="F2662" i="28"/>
  <c r="E2663" i="28"/>
  <c r="F2663" i="28"/>
  <c r="E2664" i="28"/>
  <c r="F2664" i="28"/>
  <c r="E2665" i="28"/>
  <c r="F2665" i="28"/>
  <c r="E2666" i="28"/>
  <c r="F2666" i="28"/>
  <c r="E2667" i="28"/>
  <c r="F2667" i="28"/>
  <c r="E2668" i="28"/>
  <c r="F2668" i="28"/>
  <c r="E2669" i="28"/>
  <c r="F2669" i="28"/>
  <c r="E2670" i="28"/>
  <c r="F2670" i="28"/>
  <c r="E2671" i="28"/>
  <c r="F2671" i="28"/>
  <c r="E2672" i="28"/>
  <c r="F2672" i="28"/>
  <c r="E2673" i="28"/>
  <c r="F2673" i="28"/>
  <c r="E2674" i="28"/>
  <c r="F2674" i="28"/>
  <c r="E2675" i="28"/>
  <c r="F2675" i="28"/>
  <c r="E2676" i="28"/>
  <c r="F2676" i="28"/>
  <c r="E2677" i="28"/>
  <c r="F2677" i="28"/>
  <c r="E2678" i="28"/>
  <c r="F2678" i="28"/>
  <c r="E2679" i="28"/>
  <c r="F2679" i="28"/>
  <c r="E2680" i="28"/>
  <c r="F2680" i="28"/>
  <c r="E2681" i="28"/>
  <c r="F2681" i="28"/>
  <c r="E2682" i="28"/>
  <c r="F2682" i="28"/>
  <c r="E2683" i="28"/>
  <c r="F2683" i="28"/>
  <c r="E2684" i="28"/>
  <c r="F2684" i="28"/>
  <c r="E2685" i="28"/>
  <c r="F2685" i="28"/>
  <c r="E2686" i="28"/>
  <c r="F2686" i="28"/>
  <c r="E2687" i="28"/>
  <c r="F2687" i="28"/>
  <c r="E2688" i="28"/>
  <c r="F2688" i="28"/>
  <c r="E2689" i="28"/>
  <c r="F2689" i="28"/>
  <c r="E2690" i="28"/>
  <c r="F2690" i="28"/>
  <c r="E2691" i="28"/>
  <c r="F2691" i="28"/>
  <c r="E2692" i="28"/>
  <c r="F2692" i="28"/>
  <c r="E2693" i="28"/>
  <c r="F2693" i="28"/>
  <c r="E2694" i="28"/>
  <c r="F2694" i="28"/>
  <c r="E2695" i="28"/>
  <c r="F2695" i="28"/>
  <c r="E2696" i="28"/>
  <c r="F2696" i="28"/>
  <c r="E2697" i="28"/>
  <c r="F2697" i="28"/>
  <c r="E2698" i="28"/>
  <c r="F2698" i="28"/>
  <c r="E2699" i="28"/>
  <c r="F2699" i="28"/>
  <c r="E2700" i="28"/>
  <c r="F2700" i="28"/>
  <c r="E2701" i="28"/>
  <c r="F2701" i="28"/>
  <c r="E2702" i="28"/>
  <c r="F2702" i="28"/>
  <c r="E2703" i="28"/>
  <c r="F2703" i="28"/>
  <c r="E2704" i="28"/>
  <c r="F2704" i="28"/>
  <c r="E2705" i="28"/>
  <c r="F2705" i="28"/>
  <c r="E2706" i="28"/>
  <c r="F2706" i="28"/>
  <c r="E2707" i="28"/>
  <c r="F2707" i="28"/>
  <c r="E2708" i="28"/>
  <c r="F2708" i="28"/>
  <c r="E2709" i="28"/>
  <c r="F2709" i="28"/>
  <c r="E2710" i="28"/>
  <c r="F2710" i="28"/>
  <c r="E2711" i="28"/>
  <c r="F2711" i="28"/>
  <c r="E2712" i="28"/>
  <c r="F2712" i="28"/>
  <c r="E2713" i="28"/>
  <c r="F2713" i="28"/>
  <c r="E2714" i="28"/>
  <c r="F2714" i="28"/>
  <c r="E2715" i="28"/>
  <c r="F2715" i="28"/>
  <c r="E2716" i="28"/>
  <c r="F2716" i="28"/>
  <c r="E2717" i="28"/>
  <c r="F2717" i="28"/>
  <c r="E2718" i="28"/>
  <c r="F2718" i="28"/>
  <c r="E2719" i="28"/>
  <c r="F2719" i="28"/>
  <c r="E2720" i="28"/>
  <c r="F2720" i="28"/>
  <c r="E2721" i="28"/>
  <c r="F2721" i="28"/>
  <c r="E2722" i="28"/>
  <c r="F2722" i="28"/>
  <c r="E2723" i="28"/>
  <c r="F2723" i="28"/>
  <c r="E2724" i="28"/>
  <c r="F2724" i="28"/>
  <c r="E2725" i="28"/>
  <c r="F2725" i="28"/>
  <c r="E2726" i="28"/>
  <c r="F2726" i="28"/>
  <c r="E2727" i="28"/>
  <c r="F2727" i="28"/>
  <c r="E2728" i="28"/>
  <c r="F2728" i="28"/>
  <c r="E2729" i="28"/>
  <c r="F2729" i="28"/>
  <c r="E2730" i="28"/>
  <c r="F2730" i="28"/>
  <c r="E2731" i="28"/>
  <c r="F2731" i="28"/>
  <c r="E2732" i="28"/>
  <c r="F2732" i="28"/>
  <c r="E2733" i="28"/>
  <c r="F2733" i="28"/>
  <c r="E2734" i="28"/>
  <c r="F2734" i="28"/>
  <c r="E2735" i="28"/>
  <c r="F2735" i="28"/>
  <c r="E2736" i="28"/>
  <c r="F2736" i="28"/>
  <c r="E2737" i="28"/>
  <c r="F2737" i="28"/>
  <c r="E2738" i="28"/>
  <c r="F2738" i="28"/>
  <c r="E2739" i="28"/>
  <c r="F2739" i="28"/>
  <c r="E2740" i="28"/>
  <c r="F2740" i="28"/>
  <c r="E2741" i="28"/>
  <c r="F2741" i="28"/>
  <c r="E2742" i="28"/>
  <c r="F2742" i="28"/>
  <c r="E2743" i="28"/>
  <c r="F2743" i="28"/>
  <c r="E2744" i="28"/>
  <c r="F2744" i="28"/>
  <c r="E2745" i="28"/>
  <c r="F2745" i="28"/>
  <c r="E2746" i="28"/>
  <c r="F2746" i="28"/>
  <c r="E2747" i="28"/>
  <c r="F2747" i="28"/>
  <c r="E2748" i="28"/>
  <c r="F2748" i="28"/>
  <c r="E2749" i="28"/>
  <c r="F2749" i="28"/>
  <c r="E2750" i="28"/>
  <c r="F2750" i="28"/>
  <c r="E2751" i="28"/>
  <c r="F2751" i="28"/>
  <c r="E2752" i="28"/>
  <c r="F2752" i="28"/>
  <c r="E2753" i="28"/>
  <c r="F2753" i="28"/>
  <c r="E2754" i="28"/>
  <c r="F2754" i="28"/>
  <c r="E2755" i="28"/>
  <c r="F2755" i="28"/>
  <c r="E2756" i="28"/>
  <c r="F2756" i="28"/>
  <c r="E2757" i="28"/>
  <c r="F2757" i="28"/>
  <c r="E2758" i="28"/>
  <c r="F2758" i="28"/>
  <c r="E2759" i="28"/>
  <c r="F2759" i="28"/>
  <c r="E2760" i="28"/>
  <c r="F2760" i="28"/>
  <c r="E2761" i="28"/>
  <c r="F2761" i="28"/>
  <c r="E2762" i="28"/>
  <c r="F2762" i="28"/>
  <c r="E2763" i="28"/>
  <c r="F2763" i="28"/>
  <c r="E2764" i="28"/>
  <c r="F2764" i="28"/>
  <c r="E2765" i="28"/>
  <c r="F2765" i="28"/>
  <c r="E2766" i="28"/>
  <c r="F2766" i="28"/>
  <c r="E2767" i="28"/>
  <c r="F2767" i="28"/>
  <c r="E2768" i="28"/>
  <c r="F2768" i="28"/>
  <c r="E2769" i="28"/>
  <c r="F2769" i="28"/>
  <c r="E2770" i="28"/>
  <c r="F2770" i="28"/>
  <c r="E2771" i="28"/>
  <c r="F2771" i="28"/>
  <c r="E2772" i="28"/>
  <c r="F2772" i="28"/>
  <c r="E2773" i="28"/>
  <c r="F2773" i="28"/>
  <c r="E2774" i="28"/>
  <c r="F2774" i="28"/>
  <c r="E2775" i="28"/>
  <c r="F2775" i="28"/>
  <c r="E2776" i="28"/>
  <c r="F2776" i="28"/>
  <c r="E2777" i="28"/>
  <c r="F2777" i="28"/>
  <c r="E2778" i="28"/>
  <c r="F2778" i="28"/>
  <c r="E2779" i="28"/>
  <c r="F2779" i="28"/>
  <c r="E2780" i="28"/>
  <c r="F2780" i="28"/>
  <c r="E2781" i="28"/>
  <c r="F2781" i="28"/>
  <c r="E2782" i="28"/>
  <c r="F2782" i="28"/>
  <c r="E2783" i="28"/>
  <c r="F2783" i="28"/>
  <c r="E2784" i="28"/>
  <c r="F2784" i="28"/>
  <c r="E2785" i="28"/>
  <c r="F2785" i="28"/>
  <c r="E2786" i="28"/>
  <c r="F2786" i="28"/>
  <c r="E2787" i="28"/>
  <c r="F2787" i="28"/>
  <c r="E2788" i="28"/>
  <c r="F2788" i="28"/>
  <c r="E2789" i="28"/>
  <c r="F2789" i="28"/>
  <c r="E2790" i="28"/>
  <c r="F2790" i="28"/>
  <c r="E2791" i="28"/>
  <c r="F2791" i="28"/>
  <c r="E2792" i="28"/>
  <c r="F2792" i="28"/>
  <c r="E2793" i="28"/>
  <c r="F2793" i="28"/>
  <c r="E2794" i="28"/>
  <c r="F2794" i="28"/>
  <c r="E2795" i="28"/>
  <c r="F2795" i="28"/>
  <c r="E2796" i="28"/>
  <c r="F2796" i="28"/>
  <c r="E2797" i="28"/>
  <c r="F2797" i="28"/>
  <c r="E2798" i="28"/>
  <c r="F2798" i="28"/>
  <c r="E2799" i="28"/>
  <c r="F2799" i="28"/>
  <c r="E2800" i="28"/>
  <c r="F2800" i="28"/>
  <c r="E2801" i="28"/>
  <c r="F2801" i="28"/>
  <c r="E2802" i="28"/>
  <c r="F2802" i="28"/>
  <c r="E2803" i="28"/>
  <c r="F2803" i="28"/>
  <c r="E2804" i="28"/>
  <c r="F2804" i="28"/>
  <c r="E2805" i="28"/>
  <c r="F2805" i="28"/>
  <c r="E2806" i="28"/>
  <c r="F2806" i="28"/>
  <c r="E2807" i="28"/>
  <c r="F2807" i="28"/>
  <c r="E2808" i="28"/>
  <c r="F2808" i="28"/>
  <c r="E2809" i="28"/>
  <c r="F2809" i="28"/>
  <c r="E2810" i="28"/>
  <c r="F2810" i="28"/>
  <c r="E2811" i="28"/>
  <c r="F2811" i="28"/>
  <c r="E2812" i="28"/>
  <c r="F2812" i="28"/>
  <c r="E2813" i="28"/>
  <c r="F2813" i="28"/>
  <c r="E2814" i="28"/>
  <c r="F2814" i="28"/>
  <c r="E2815" i="28"/>
  <c r="F2815" i="28"/>
  <c r="E2816" i="28"/>
  <c r="F2816" i="28"/>
  <c r="E2817" i="28"/>
  <c r="F2817" i="28"/>
  <c r="E2818" i="28"/>
  <c r="F2818" i="28"/>
  <c r="E2819" i="28"/>
  <c r="F2819" i="28"/>
  <c r="E2820" i="28"/>
  <c r="F2820" i="28"/>
  <c r="E2821" i="28"/>
  <c r="F2821" i="28"/>
  <c r="E2822" i="28"/>
  <c r="F2822" i="28"/>
  <c r="E2823" i="28"/>
  <c r="F2823" i="28"/>
  <c r="E2824" i="28"/>
  <c r="F2824" i="28"/>
  <c r="E2825" i="28"/>
  <c r="F2825" i="28"/>
  <c r="E2826" i="28"/>
  <c r="F2826" i="28"/>
  <c r="E2827" i="28"/>
  <c r="F2827" i="28"/>
  <c r="E2828" i="28"/>
  <c r="F2828" i="28"/>
  <c r="E2829" i="28"/>
  <c r="F2829" i="28"/>
  <c r="E2830" i="28"/>
  <c r="F2830" i="28"/>
  <c r="E2831" i="28"/>
  <c r="F2831" i="28"/>
  <c r="E2832" i="28"/>
  <c r="F2832" i="28"/>
  <c r="E2833" i="28"/>
  <c r="F2833" i="28"/>
  <c r="E2834" i="28"/>
  <c r="F2834" i="28"/>
  <c r="E2835" i="28"/>
  <c r="F2835" i="28"/>
  <c r="E2836" i="28"/>
  <c r="F2836" i="28"/>
  <c r="E2837" i="28"/>
  <c r="F2837" i="28"/>
  <c r="E2838" i="28"/>
  <c r="F2838" i="28"/>
  <c r="E2839" i="28"/>
  <c r="F2839" i="28"/>
  <c r="E2840" i="28"/>
  <c r="F2840" i="28"/>
  <c r="E2841" i="28"/>
  <c r="F2841" i="28"/>
  <c r="E2842" i="28"/>
  <c r="F2842" i="28"/>
  <c r="E2843" i="28"/>
  <c r="F2843" i="28"/>
  <c r="E2844" i="28"/>
  <c r="F2844" i="28"/>
  <c r="E2845" i="28"/>
  <c r="F2845" i="28"/>
  <c r="E2846" i="28"/>
  <c r="F2846" i="28"/>
  <c r="E2847" i="28"/>
  <c r="F2847" i="28"/>
  <c r="E2848" i="28"/>
  <c r="F2848" i="28"/>
  <c r="E2849" i="28"/>
  <c r="F2849" i="28"/>
  <c r="E2850" i="28"/>
  <c r="F2850" i="28"/>
  <c r="E2851" i="28"/>
  <c r="F2851" i="28"/>
  <c r="E2852" i="28"/>
  <c r="F2852" i="28"/>
  <c r="E2853" i="28"/>
  <c r="F2853" i="28"/>
  <c r="E2854" i="28"/>
  <c r="F2854" i="28"/>
  <c r="E2855" i="28"/>
  <c r="F2855" i="28"/>
  <c r="E2856" i="28"/>
  <c r="F2856" i="28"/>
  <c r="E2857" i="28"/>
  <c r="F2857" i="28"/>
  <c r="E2858" i="28"/>
  <c r="F2858" i="28"/>
  <c r="E2859" i="28"/>
  <c r="F2859" i="28"/>
  <c r="E2860" i="28"/>
  <c r="F2860" i="28"/>
  <c r="E2861" i="28"/>
  <c r="F2861" i="28"/>
  <c r="E2862" i="28"/>
  <c r="F2862" i="28"/>
  <c r="E2863" i="28"/>
  <c r="F2863" i="28"/>
  <c r="E2864" i="28"/>
  <c r="F2864" i="28"/>
  <c r="E2865" i="28"/>
  <c r="F2865" i="28"/>
  <c r="E2866" i="28"/>
  <c r="F2866" i="28"/>
  <c r="E2867" i="28"/>
  <c r="F2867" i="28"/>
  <c r="E2868" i="28"/>
  <c r="F2868" i="28"/>
  <c r="E2869" i="28"/>
  <c r="F2869" i="28"/>
  <c r="E2870" i="28"/>
  <c r="F2870" i="28"/>
  <c r="E2871" i="28"/>
  <c r="F2871" i="28"/>
  <c r="E2872" i="28"/>
  <c r="F2872" i="28"/>
  <c r="E2873" i="28"/>
  <c r="F2873" i="28"/>
  <c r="E2874" i="28"/>
  <c r="F2874" i="28"/>
  <c r="E2875" i="28"/>
  <c r="F2875" i="28"/>
  <c r="E2876" i="28"/>
  <c r="F2876" i="28"/>
  <c r="E2877" i="28"/>
  <c r="F2877" i="28"/>
  <c r="E2878" i="28"/>
  <c r="F2878" i="28"/>
  <c r="E2879" i="28"/>
  <c r="F2879" i="28"/>
  <c r="E2880" i="28"/>
  <c r="F2880" i="28"/>
  <c r="E2881" i="28"/>
  <c r="F2881" i="28"/>
  <c r="E2882" i="28"/>
  <c r="F2882" i="28"/>
  <c r="E2883" i="28"/>
  <c r="F2883" i="28"/>
  <c r="E2884" i="28"/>
  <c r="F2884" i="28"/>
  <c r="E2885" i="28"/>
  <c r="F2885" i="28"/>
  <c r="E2886" i="28"/>
  <c r="F2886" i="28"/>
  <c r="E2887" i="28"/>
  <c r="F2887" i="28"/>
  <c r="E2888" i="28"/>
  <c r="F2888" i="28"/>
  <c r="E2889" i="28"/>
  <c r="F2889" i="28"/>
  <c r="E2890" i="28"/>
  <c r="F2890" i="28"/>
  <c r="E2891" i="28"/>
  <c r="F2891" i="28"/>
  <c r="E2892" i="28"/>
  <c r="F2892" i="28"/>
  <c r="E2893" i="28"/>
  <c r="F2893" i="28"/>
  <c r="E2894" i="28"/>
  <c r="F2894" i="28"/>
  <c r="E2895" i="28"/>
  <c r="F2895" i="28"/>
  <c r="E2896" i="28"/>
  <c r="F2896" i="28"/>
  <c r="E2897" i="28"/>
  <c r="F2897" i="28"/>
  <c r="E2898" i="28"/>
  <c r="F2898" i="28"/>
  <c r="E2899" i="28"/>
  <c r="F2899" i="28"/>
  <c r="E2900" i="28"/>
  <c r="F2900" i="28"/>
  <c r="E2901" i="28"/>
  <c r="F2901" i="28"/>
  <c r="E2902" i="28"/>
  <c r="F2902" i="28"/>
  <c r="E2903" i="28"/>
  <c r="F2903" i="28"/>
  <c r="E2904" i="28"/>
  <c r="F2904" i="28"/>
  <c r="E2905" i="28"/>
  <c r="F2905" i="28"/>
  <c r="E2906" i="28"/>
  <c r="F2906" i="28"/>
  <c r="E2907" i="28"/>
  <c r="F2907" i="28"/>
  <c r="E2908" i="28"/>
  <c r="F2908" i="28"/>
  <c r="E2909" i="28"/>
  <c r="F2909" i="28"/>
  <c r="E2910" i="28"/>
  <c r="F2910" i="28"/>
  <c r="E2911" i="28"/>
  <c r="F2911" i="28"/>
  <c r="E2912" i="28"/>
  <c r="F2912" i="28"/>
  <c r="E2913" i="28"/>
  <c r="F2913" i="28"/>
  <c r="E2914" i="28"/>
  <c r="F2914" i="28"/>
  <c r="E2915" i="28"/>
  <c r="F2915" i="28"/>
  <c r="E2916" i="28"/>
  <c r="F2916" i="28"/>
  <c r="E2917" i="28"/>
  <c r="F2917" i="28"/>
  <c r="E2918" i="28"/>
  <c r="F2918" i="28"/>
  <c r="E2919" i="28"/>
  <c r="F2919" i="28"/>
  <c r="E2920" i="28"/>
  <c r="F2920" i="28"/>
  <c r="E2921" i="28"/>
  <c r="F2921" i="28"/>
  <c r="E2922" i="28"/>
  <c r="F2922" i="28"/>
  <c r="E2923" i="28"/>
  <c r="F2923" i="28"/>
  <c r="E2924" i="28"/>
  <c r="F2924" i="28"/>
  <c r="E2925" i="28"/>
  <c r="F2925" i="28"/>
  <c r="E2926" i="28"/>
  <c r="F2926" i="28"/>
  <c r="E2927" i="28"/>
  <c r="F2927" i="28"/>
  <c r="E2928" i="28"/>
  <c r="F2928" i="28"/>
  <c r="E2929" i="28"/>
  <c r="F2929" i="28"/>
  <c r="E2930" i="28"/>
  <c r="F2930" i="28"/>
  <c r="E2931" i="28"/>
  <c r="F2931" i="28"/>
  <c r="E2932" i="28"/>
  <c r="F2932" i="28"/>
  <c r="E2933" i="28"/>
  <c r="F2933" i="28"/>
  <c r="E2934" i="28"/>
  <c r="F2934" i="28"/>
  <c r="E2935" i="28"/>
  <c r="F2935" i="28"/>
  <c r="E2936" i="28"/>
  <c r="F2936" i="28"/>
  <c r="E2937" i="28"/>
  <c r="F2937" i="28"/>
  <c r="E2938" i="28"/>
  <c r="F2938" i="28"/>
  <c r="E2939" i="28"/>
  <c r="F2939" i="28"/>
  <c r="E2940" i="28"/>
  <c r="F2940" i="28"/>
  <c r="E2941" i="28"/>
  <c r="F2941" i="28"/>
  <c r="E2942" i="28"/>
  <c r="F2942" i="28"/>
  <c r="E2943" i="28"/>
  <c r="F2943" i="28"/>
  <c r="E2944" i="28"/>
  <c r="F2944" i="28"/>
  <c r="E2945" i="28"/>
  <c r="F2945" i="28"/>
  <c r="E2946" i="28"/>
  <c r="F2946" i="28"/>
  <c r="E2947" i="28"/>
  <c r="F2947" i="28"/>
  <c r="E2948" i="28"/>
  <c r="F2948" i="28"/>
  <c r="E2949" i="28"/>
  <c r="F2949" i="28"/>
  <c r="E2950" i="28"/>
  <c r="F2950" i="28"/>
  <c r="E2951" i="28"/>
  <c r="F2951" i="28"/>
  <c r="E2952" i="28"/>
  <c r="F2952" i="28"/>
  <c r="E2953" i="28"/>
  <c r="F2953" i="28"/>
  <c r="E2954" i="28"/>
  <c r="F2954" i="28"/>
  <c r="E2955" i="28"/>
  <c r="F2955" i="28"/>
  <c r="E2956" i="28"/>
  <c r="F2956" i="28"/>
  <c r="E2957" i="28"/>
  <c r="F2957" i="28"/>
  <c r="E2958" i="28"/>
  <c r="F2958" i="28"/>
  <c r="E2959" i="28"/>
  <c r="F2959" i="28"/>
  <c r="E2960" i="28"/>
  <c r="F2960" i="28"/>
  <c r="E2961" i="28"/>
  <c r="F2961" i="28"/>
  <c r="E2962" i="28"/>
  <c r="F2962" i="28"/>
  <c r="E2963" i="28"/>
  <c r="F2963" i="28"/>
  <c r="E2964" i="28"/>
  <c r="F2964" i="28"/>
  <c r="E2965" i="28"/>
  <c r="F2965" i="28"/>
  <c r="E2966" i="28"/>
  <c r="F2966" i="28"/>
  <c r="E2967" i="28"/>
  <c r="F2967" i="28"/>
  <c r="E2968" i="28"/>
  <c r="F2968" i="28"/>
  <c r="E2969" i="28"/>
  <c r="F2969" i="28"/>
  <c r="E2970" i="28"/>
  <c r="F2970" i="28"/>
  <c r="E2971" i="28"/>
  <c r="F2971" i="28"/>
  <c r="E2972" i="28"/>
  <c r="F2972" i="28"/>
  <c r="E2973" i="28"/>
  <c r="F2973" i="28"/>
  <c r="E2974" i="28"/>
  <c r="F2974" i="28"/>
  <c r="E2975" i="28"/>
  <c r="F2975" i="28"/>
  <c r="E2976" i="28"/>
  <c r="F2976" i="28"/>
  <c r="E2977" i="28"/>
  <c r="F2977" i="28"/>
  <c r="E2978" i="28"/>
  <c r="F2978" i="28"/>
  <c r="E2979" i="28"/>
  <c r="F2979" i="28"/>
  <c r="E2980" i="28"/>
  <c r="F2980" i="28"/>
  <c r="E2981" i="28"/>
  <c r="F2981" i="28"/>
  <c r="E2982" i="28"/>
  <c r="F2982" i="28"/>
  <c r="E2983" i="28"/>
  <c r="F2983" i="28"/>
  <c r="E2984" i="28"/>
  <c r="F2984" i="28"/>
  <c r="E2985" i="28"/>
  <c r="F2985" i="28"/>
  <c r="E2986" i="28"/>
  <c r="F2986" i="28"/>
  <c r="E2987" i="28"/>
  <c r="F2987" i="28"/>
  <c r="E2988" i="28"/>
  <c r="F2988" i="28"/>
  <c r="E2989" i="28"/>
  <c r="F2989" i="28"/>
  <c r="E2990" i="28"/>
  <c r="F2990" i="28"/>
  <c r="E2991" i="28"/>
  <c r="F2991" i="28"/>
  <c r="E2992" i="28"/>
  <c r="F2992" i="28"/>
  <c r="E2993" i="28"/>
  <c r="F2993" i="28"/>
  <c r="E2994" i="28"/>
  <c r="F2994" i="28"/>
  <c r="E2995" i="28"/>
  <c r="F2995" i="28"/>
  <c r="E2996" i="28"/>
  <c r="F2996" i="28"/>
  <c r="E2997" i="28"/>
  <c r="F2997" i="28"/>
  <c r="E2998" i="28"/>
  <c r="F2998" i="28"/>
  <c r="E2999" i="28"/>
  <c r="F2999" i="28"/>
  <c r="E3000" i="28"/>
  <c r="F3000" i="28"/>
  <c r="E3001" i="28"/>
  <c r="F3001" i="28"/>
  <c r="E3002" i="28"/>
  <c r="F3002" i="28"/>
  <c r="E3003" i="28"/>
  <c r="F3003" i="28"/>
  <c r="E3004" i="28"/>
  <c r="F3004" i="28"/>
  <c r="E3005" i="28"/>
  <c r="F3005" i="28"/>
  <c r="E3006" i="28"/>
  <c r="F3006" i="28"/>
  <c r="E3007" i="28"/>
  <c r="F3007" i="28"/>
  <c r="E3008" i="28"/>
  <c r="F3008" i="28"/>
  <c r="E3009" i="28"/>
  <c r="F3009" i="28"/>
  <c r="E3010" i="28"/>
  <c r="F3010" i="28"/>
  <c r="E3011" i="28"/>
  <c r="F3011" i="28"/>
  <c r="E3012" i="28"/>
  <c r="F3012" i="28"/>
  <c r="E3013" i="28"/>
  <c r="F3013" i="28"/>
  <c r="E3014" i="28"/>
  <c r="F3014" i="28"/>
  <c r="E3015" i="28"/>
  <c r="F3015" i="28"/>
  <c r="E3016" i="28"/>
  <c r="F3016" i="28"/>
  <c r="E3017" i="28"/>
  <c r="F3017" i="28"/>
  <c r="E3018" i="28"/>
  <c r="F3018" i="28"/>
  <c r="E3019" i="28"/>
  <c r="F3019" i="28"/>
  <c r="E3020" i="28"/>
  <c r="F3020" i="28"/>
  <c r="E3021" i="28"/>
  <c r="F3021" i="28"/>
  <c r="E3022" i="28"/>
  <c r="F3022" i="28"/>
  <c r="E3023" i="28"/>
  <c r="F3023" i="28"/>
  <c r="E3024" i="28"/>
  <c r="F3024" i="28"/>
  <c r="E3025" i="28"/>
  <c r="F3025" i="28"/>
  <c r="E3026" i="28"/>
  <c r="F3026" i="28"/>
  <c r="E3027" i="28"/>
  <c r="F3027" i="28"/>
  <c r="E3028" i="28"/>
  <c r="F3028" i="28"/>
  <c r="E3029" i="28"/>
  <c r="F3029" i="28"/>
  <c r="E3030" i="28"/>
  <c r="F3030" i="28"/>
  <c r="E3031" i="28"/>
  <c r="F3031" i="28"/>
  <c r="E3032" i="28"/>
  <c r="F3032" i="28"/>
  <c r="E3033" i="28"/>
  <c r="F3033" i="28"/>
  <c r="E3034" i="28"/>
  <c r="F3034" i="28"/>
  <c r="E3035" i="28"/>
  <c r="F3035" i="28"/>
  <c r="E3036" i="28"/>
  <c r="F3036" i="28"/>
  <c r="E3037" i="28"/>
  <c r="F3037" i="28"/>
  <c r="E3038" i="28"/>
  <c r="F3038" i="28"/>
  <c r="E3039" i="28"/>
  <c r="F3039" i="28"/>
  <c r="E3040" i="28"/>
  <c r="F3040" i="28"/>
  <c r="E3041" i="28"/>
  <c r="F3041" i="28"/>
  <c r="E3042" i="28"/>
  <c r="F3042" i="28"/>
  <c r="E3043" i="28"/>
  <c r="F3043" i="28"/>
  <c r="E3044" i="28"/>
  <c r="F3044" i="28"/>
  <c r="E3045" i="28"/>
  <c r="F3045" i="28"/>
  <c r="E3046" i="28"/>
  <c r="F3046" i="28"/>
  <c r="E3047" i="28"/>
  <c r="F3047" i="28"/>
  <c r="E3048" i="28"/>
  <c r="F3048" i="28"/>
  <c r="E3049" i="28"/>
  <c r="F3049" i="28"/>
  <c r="E3050" i="28"/>
  <c r="F3050" i="28"/>
  <c r="E3051" i="28"/>
  <c r="F3051" i="28"/>
  <c r="E3052" i="28"/>
  <c r="F3052" i="28"/>
  <c r="E3053" i="28"/>
  <c r="F3053" i="28"/>
  <c r="E3054" i="28"/>
  <c r="F3054" i="28"/>
  <c r="E3055" i="28"/>
  <c r="F3055" i="28"/>
  <c r="E3056" i="28"/>
  <c r="F3056" i="28"/>
  <c r="E3057" i="28"/>
  <c r="F3057" i="28"/>
  <c r="E3058" i="28"/>
  <c r="F3058" i="28"/>
  <c r="E3059" i="28"/>
  <c r="F3059" i="28"/>
  <c r="E3060" i="28"/>
  <c r="F3060" i="28"/>
  <c r="E3061" i="28"/>
  <c r="F3061" i="28"/>
  <c r="E3062" i="28"/>
  <c r="F3062" i="28"/>
  <c r="E3063" i="28"/>
  <c r="F3063" i="28"/>
  <c r="E3064" i="28"/>
  <c r="F3064" i="28"/>
  <c r="E3065" i="28"/>
  <c r="F3065" i="28"/>
  <c r="E3066" i="28"/>
  <c r="F3066" i="28"/>
  <c r="E3067" i="28"/>
  <c r="F3067" i="28"/>
  <c r="E3068" i="28"/>
  <c r="F3068" i="28"/>
  <c r="E3069" i="28"/>
  <c r="F3069" i="28"/>
  <c r="E3070" i="28"/>
  <c r="F3070" i="28"/>
  <c r="E3071" i="28"/>
  <c r="F3071" i="28"/>
  <c r="E3072" i="28"/>
  <c r="F3072" i="28"/>
  <c r="E3073" i="28"/>
  <c r="F3073" i="28"/>
  <c r="E3074" i="28"/>
  <c r="F3074" i="28"/>
  <c r="E3075" i="28"/>
  <c r="F3075" i="28"/>
  <c r="E3076" i="28"/>
  <c r="F3076" i="28"/>
  <c r="E3077" i="28"/>
  <c r="F3077" i="28"/>
  <c r="E3078" i="28"/>
  <c r="F3078" i="28"/>
  <c r="E3079" i="28"/>
  <c r="F3079" i="28"/>
  <c r="E3080" i="28"/>
  <c r="F3080" i="28"/>
  <c r="E3081" i="28"/>
  <c r="F3081" i="28"/>
  <c r="E3082" i="28"/>
  <c r="F3082" i="28"/>
  <c r="E3083" i="28"/>
  <c r="F3083" i="28"/>
  <c r="E3084" i="28"/>
  <c r="F3084" i="28"/>
  <c r="E3085" i="28"/>
  <c r="F3085" i="28"/>
  <c r="E3086" i="28"/>
  <c r="F3086" i="28"/>
  <c r="E3087" i="28"/>
  <c r="F3087" i="28"/>
  <c r="E3088" i="28"/>
  <c r="F3088" i="28"/>
  <c r="E3089" i="28"/>
  <c r="F3089" i="28"/>
  <c r="E3090" i="28"/>
  <c r="F3090" i="28"/>
  <c r="E3091" i="28"/>
  <c r="F3091" i="28"/>
  <c r="E3092" i="28"/>
  <c r="F3092" i="28"/>
  <c r="E3093" i="28"/>
  <c r="F3093" i="28"/>
  <c r="E3094" i="28"/>
  <c r="F3094" i="28"/>
  <c r="E3095" i="28"/>
  <c r="F3095" i="28"/>
  <c r="E3096" i="28"/>
  <c r="F3096" i="28"/>
  <c r="E3097" i="28"/>
  <c r="F3097" i="28"/>
  <c r="E3098" i="28"/>
  <c r="F3098" i="28"/>
  <c r="E3099" i="28"/>
  <c r="F3099" i="28"/>
  <c r="E3100" i="28"/>
  <c r="F3100" i="28"/>
  <c r="E3101" i="28"/>
  <c r="F3101" i="28"/>
  <c r="E3102" i="28"/>
  <c r="F3102" i="28"/>
  <c r="E3103" i="28"/>
  <c r="F3103" i="28"/>
  <c r="E3104" i="28"/>
  <c r="F3104" i="28"/>
  <c r="E3105" i="28"/>
  <c r="F3105" i="28"/>
  <c r="E3106" i="28"/>
  <c r="F3106" i="28"/>
  <c r="E3107" i="28"/>
  <c r="F3107" i="28"/>
  <c r="E3108" i="28"/>
  <c r="F3108" i="28"/>
  <c r="E3109" i="28"/>
  <c r="F3109" i="28"/>
  <c r="E3110" i="28"/>
  <c r="F3110" i="28"/>
  <c r="E3111" i="28"/>
  <c r="F3111" i="28"/>
  <c r="E3112" i="28"/>
  <c r="F3112" i="28"/>
  <c r="E3113" i="28"/>
  <c r="F3113" i="28"/>
  <c r="E3114" i="28"/>
  <c r="F3114" i="28"/>
  <c r="E3115" i="28"/>
  <c r="F3115" i="28"/>
  <c r="E3116" i="28"/>
  <c r="F3116" i="28"/>
  <c r="E3117" i="28"/>
  <c r="F3117" i="28"/>
  <c r="E3118" i="28"/>
  <c r="F3118" i="28"/>
  <c r="E3119" i="28"/>
  <c r="F3119" i="28"/>
  <c r="E3120" i="28"/>
  <c r="F3120" i="28"/>
  <c r="E3121" i="28"/>
  <c r="F3121" i="28"/>
  <c r="E3122" i="28"/>
  <c r="F3122" i="28"/>
  <c r="E3123" i="28"/>
  <c r="F3123" i="28"/>
  <c r="E3124" i="28"/>
  <c r="F3124" i="28"/>
  <c r="E3125" i="28"/>
  <c r="F3125" i="28"/>
  <c r="E3126" i="28"/>
  <c r="F3126" i="28"/>
  <c r="E3127" i="28"/>
  <c r="F3127" i="28"/>
  <c r="E3128" i="28"/>
  <c r="F3128" i="28"/>
  <c r="E3129" i="28"/>
  <c r="F3129" i="28"/>
  <c r="E3130" i="28"/>
  <c r="F3130" i="28"/>
  <c r="E3131" i="28"/>
  <c r="F3131" i="28"/>
  <c r="E3132" i="28"/>
  <c r="F3132" i="28"/>
  <c r="E3133" i="28"/>
  <c r="F3133" i="28"/>
  <c r="E3134" i="28"/>
  <c r="F3134" i="28"/>
  <c r="E3135" i="28"/>
  <c r="F3135" i="28"/>
  <c r="E3136" i="28"/>
  <c r="F3136" i="28"/>
  <c r="E3137" i="28"/>
  <c r="F3137" i="28"/>
  <c r="E3138" i="28"/>
  <c r="F3138" i="28"/>
  <c r="E3139" i="28"/>
  <c r="F3139" i="28"/>
  <c r="E3140" i="28"/>
  <c r="F3140" i="28"/>
  <c r="E3141" i="28"/>
  <c r="F3141" i="28"/>
  <c r="E3142" i="28"/>
  <c r="F3142" i="28"/>
  <c r="E3143" i="28"/>
  <c r="F3143" i="28"/>
  <c r="E3144" i="28"/>
  <c r="F3144" i="28"/>
  <c r="E3145" i="28"/>
  <c r="F3145" i="28"/>
  <c r="E3146" i="28"/>
  <c r="F3146" i="28"/>
  <c r="E3147" i="28"/>
  <c r="F3147" i="28"/>
  <c r="E3148" i="28"/>
  <c r="F3148" i="28"/>
  <c r="E3149" i="28"/>
  <c r="F3149" i="28"/>
  <c r="E3150" i="28"/>
  <c r="F3150" i="28"/>
  <c r="E3151" i="28"/>
  <c r="F3151" i="28"/>
  <c r="E3152" i="28"/>
  <c r="F3152" i="28"/>
  <c r="E3153" i="28"/>
  <c r="F3153" i="28"/>
  <c r="E3154" i="28"/>
  <c r="F3154" i="28"/>
  <c r="E3155" i="28"/>
  <c r="F3155" i="28"/>
  <c r="E3156" i="28"/>
  <c r="F3156" i="28"/>
  <c r="E3157" i="28"/>
  <c r="F3157" i="28"/>
  <c r="E3158" i="28"/>
  <c r="F3158" i="28"/>
  <c r="E3159" i="28"/>
  <c r="F3159" i="28"/>
  <c r="E3160" i="28"/>
  <c r="F3160" i="28"/>
  <c r="E3161" i="28"/>
  <c r="F3161" i="28"/>
  <c r="E3162" i="28"/>
  <c r="F3162" i="28"/>
  <c r="E3163" i="28"/>
  <c r="F3163" i="28"/>
  <c r="E3164" i="28"/>
  <c r="F3164" i="28"/>
  <c r="E3165" i="28"/>
  <c r="F3165" i="28"/>
  <c r="E3166" i="28"/>
  <c r="F3166" i="28"/>
  <c r="E3167" i="28"/>
  <c r="F3167" i="28"/>
  <c r="E3168" i="28"/>
  <c r="F3168" i="28"/>
  <c r="E3169" i="28"/>
  <c r="F3169" i="28"/>
  <c r="E3170" i="28"/>
  <c r="F3170" i="28"/>
  <c r="E3171" i="28"/>
  <c r="F3171" i="28"/>
  <c r="E3172" i="28"/>
  <c r="F3172" i="28"/>
  <c r="E3173" i="28"/>
  <c r="F3173" i="28"/>
  <c r="E3174" i="28"/>
  <c r="F3174" i="28"/>
  <c r="E3175" i="28"/>
  <c r="F3175" i="28"/>
  <c r="E3176" i="28"/>
  <c r="F3176" i="28"/>
  <c r="E3177" i="28"/>
  <c r="F3177" i="28"/>
  <c r="E3178" i="28"/>
  <c r="F3178" i="28"/>
  <c r="E3179" i="28"/>
  <c r="F3179" i="28"/>
  <c r="E3180" i="28"/>
  <c r="F3180" i="28"/>
  <c r="E3181" i="28"/>
  <c r="F3181" i="28"/>
  <c r="E3182" i="28"/>
  <c r="F3182" i="28"/>
  <c r="E3183" i="28"/>
  <c r="F3183" i="28"/>
  <c r="E3184" i="28"/>
  <c r="F3184" i="28"/>
  <c r="E3185" i="28"/>
  <c r="F3185" i="28"/>
  <c r="E3186" i="28"/>
  <c r="F3186" i="28"/>
  <c r="E3187" i="28"/>
  <c r="F3187" i="28"/>
  <c r="E3188" i="28"/>
  <c r="F3188" i="28"/>
  <c r="E3189" i="28"/>
  <c r="F3189" i="28"/>
  <c r="E3190" i="28"/>
  <c r="F3190" i="28"/>
  <c r="E3191" i="28"/>
  <c r="F3191" i="28"/>
  <c r="E3192" i="28"/>
  <c r="F3192" i="28"/>
  <c r="E3193" i="28"/>
  <c r="F3193" i="28"/>
  <c r="E3194" i="28"/>
  <c r="F3194" i="28"/>
  <c r="E3195" i="28"/>
  <c r="F3195" i="28"/>
  <c r="E3196" i="28"/>
  <c r="F3196" i="28"/>
  <c r="E3197" i="28"/>
  <c r="F3197" i="28"/>
  <c r="E3198" i="28"/>
  <c r="F3198" i="28"/>
  <c r="E3199" i="28"/>
  <c r="F3199" i="28"/>
  <c r="E3200" i="28"/>
  <c r="F3200" i="28"/>
  <c r="E3201" i="28"/>
  <c r="F3201" i="28"/>
  <c r="E3202" i="28"/>
  <c r="F3202" i="28"/>
  <c r="E3203" i="28"/>
  <c r="F3203" i="28"/>
  <c r="E3204" i="28"/>
  <c r="F3204" i="28"/>
  <c r="E3205" i="28"/>
  <c r="F3205" i="28"/>
  <c r="E3206" i="28"/>
  <c r="F3206" i="28"/>
  <c r="E3207" i="28"/>
  <c r="F3207" i="28"/>
  <c r="E3208" i="28"/>
  <c r="F3208" i="28"/>
  <c r="E3209" i="28"/>
  <c r="F3209" i="28"/>
  <c r="E3210" i="28"/>
  <c r="F3210" i="28"/>
  <c r="E3211" i="28"/>
  <c r="F3211" i="28"/>
  <c r="E3212" i="28"/>
  <c r="F3212" i="28"/>
  <c r="E3213" i="28"/>
  <c r="F3213" i="28"/>
  <c r="E3214" i="28"/>
  <c r="F3214" i="28"/>
  <c r="E3215" i="28"/>
  <c r="F3215" i="28"/>
  <c r="E3216" i="28"/>
  <c r="F3216" i="28"/>
  <c r="E3217" i="28"/>
  <c r="F3217" i="28"/>
  <c r="E3218" i="28"/>
  <c r="F3218" i="28"/>
  <c r="E3219" i="28"/>
  <c r="F3219" i="28"/>
  <c r="E3220" i="28"/>
  <c r="F3220" i="28"/>
  <c r="E3221" i="28"/>
  <c r="F3221" i="28"/>
  <c r="E3222" i="28"/>
  <c r="F3222" i="28"/>
  <c r="E3223" i="28"/>
  <c r="F3223" i="28"/>
  <c r="E3224" i="28"/>
  <c r="F3224" i="28"/>
  <c r="E3225" i="28"/>
  <c r="F3225" i="28"/>
  <c r="E3226" i="28"/>
  <c r="F3226" i="28"/>
  <c r="E3227" i="28"/>
  <c r="F3227" i="28"/>
  <c r="E3228" i="28"/>
  <c r="F3228" i="28"/>
  <c r="E3229" i="28"/>
  <c r="F3229" i="28"/>
  <c r="E3230" i="28"/>
  <c r="F3230" i="28"/>
  <c r="E3231" i="28"/>
  <c r="F3231" i="28"/>
  <c r="E3232" i="28"/>
  <c r="F3232" i="28"/>
  <c r="E3233" i="28"/>
  <c r="F3233" i="28"/>
  <c r="E3234" i="28"/>
  <c r="F3234" i="28"/>
  <c r="E3235" i="28"/>
  <c r="F3235" i="28"/>
  <c r="E3236" i="28"/>
  <c r="F3236" i="28"/>
  <c r="E3237" i="28"/>
  <c r="F3237" i="28"/>
  <c r="E3238" i="28"/>
  <c r="F3238" i="28"/>
  <c r="E3239" i="28"/>
  <c r="F3239" i="28"/>
  <c r="E3240" i="28"/>
  <c r="F3240" i="28"/>
  <c r="E3241" i="28"/>
  <c r="F3241" i="28"/>
  <c r="E3242" i="28"/>
  <c r="F3242" i="28"/>
  <c r="E3243" i="28"/>
  <c r="F3243" i="28"/>
  <c r="E3244" i="28"/>
  <c r="F3244" i="28"/>
  <c r="E3245" i="28"/>
  <c r="F3245" i="28"/>
  <c r="E3246" i="28"/>
  <c r="F3246" i="28"/>
  <c r="E3247" i="28"/>
  <c r="F3247" i="28"/>
  <c r="E3248" i="28"/>
  <c r="F3248" i="28"/>
  <c r="E3249" i="28"/>
  <c r="F3249" i="28"/>
  <c r="E3250" i="28"/>
  <c r="F3250" i="28"/>
  <c r="E3251" i="28"/>
  <c r="F3251" i="28"/>
  <c r="E3252" i="28"/>
  <c r="F3252" i="28"/>
  <c r="E3253" i="28"/>
  <c r="F3253" i="28"/>
  <c r="E3254" i="28"/>
  <c r="F3254" i="28"/>
  <c r="E3255" i="28"/>
  <c r="F3255" i="28"/>
  <c r="E3256" i="28"/>
  <c r="F3256" i="28"/>
  <c r="E3257" i="28"/>
  <c r="F3257" i="28"/>
  <c r="E3258" i="28"/>
  <c r="F3258" i="28"/>
  <c r="E3259" i="28"/>
  <c r="F3259" i="28"/>
  <c r="E3260" i="28"/>
  <c r="F3260" i="28"/>
  <c r="E3261" i="28"/>
  <c r="F3261" i="28"/>
  <c r="E3262" i="28"/>
  <c r="F3262" i="28"/>
  <c r="E3263" i="28"/>
  <c r="F3263" i="28"/>
  <c r="E3264" i="28"/>
  <c r="F3264" i="28"/>
  <c r="E3265" i="28"/>
  <c r="F3265" i="28"/>
  <c r="E3266" i="28"/>
  <c r="F3266" i="28"/>
  <c r="E3267" i="28"/>
  <c r="F3267" i="28"/>
  <c r="E3268" i="28"/>
  <c r="F3268" i="28"/>
  <c r="E3269" i="28"/>
  <c r="F3269" i="28"/>
  <c r="E3270" i="28"/>
  <c r="F3270" i="28"/>
  <c r="E3271" i="28"/>
  <c r="F3271" i="28"/>
  <c r="E3272" i="28"/>
  <c r="F3272" i="28"/>
  <c r="E3273" i="28"/>
  <c r="F3273" i="28"/>
  <c r="E3274" i="28"/>
  <c r="F3274" i="28"/>
  <c r="E3275" i="28"/>
  <c r="F3275" i="28"/>
  <c r="E3276" i="28"/>
  <c r="F3276" i="28"/>
  <c r="E3277" i="28"/>
  <c r="F3277" i="28"/>
  <c r="E3278" i="28"/>
  <c r="F3278" i="28"/>
  <c r="E3279" i="28"/>
  <c r="F3279" i="28"/>
  <c r="E3280" i="28"/>
  <c r="F3280" i="28"/>
  <c r="E3281" i="28"/>
  <c r="F3281" i="28"/>
  <c r="E3282" i="28"/>
  <c r="F3282" i="28"/>
  <c r="E3283" i="28"/>
  <c r="F3283" i="28"/>
  <c r="E3284" i="28"/>
  <c r="F3284" i="28"/>
  <c r="E3285" i="28"/>
  <c r="F3285" i="28"/>
  <c r="E3286" i="28"/>
  <c r="F3286" i="28"/>
  <c r="E3287" i="28"/>
  <c r="F3287" i="28"/>
  <c r="E3288" i="28"/>
  <c r="F3288" i="28"/>
  <c r="E3289" i="28"/>
  <c r="F3289" i="28"/>
  <c r="E3290" i="28"/>
  <c r="F3290" i="28"/>
  <c r="E3291" i="28"/>
  <c r="F3291" i="28"/>
  <c r="E3292" i="28"/>
  <c r="F3292" i="28"/>
  <c r="E3293" i="28"/>
  <c r="F3293" i="28"/>
  <c r="E3294" i="28"/>
  <c r="F3294" i="28"/>
  <c r="E3295" i="28"/>
  <c r="F3295" i="28"/>
  <c r="E3296" i="28"/>
  <c r="F3296" i="28"/>
  <c r="E3297" i="28"/>
  <c r="F3297" i="28"/>
  <c r="E3298" i="28"/>
  <c r="F3298" i="28"/>
  <c r="E3299" i="28"/>
  <c r="F3299" i="28"/>
  <c r="E3300" i="28"/>
  <c r="F3300" i="28"/>
  <c r="E3301" i="28"/>
  <c r="F3301" i="28"/>
  <c r="E3302" i="28"/>
  <c r="F3302" i="28"/>
  <c r="E3303" i="28"/>
  <c r="F3303" i="28"/>
  <c r="E3304" i="28"/>
  <c r="F3304" i="28"/>
  <c r="E3305" i="28"/>
  <c r="F3305" i="28"/>
  <c r="E3306" i="28"/>
  <c r="F3306" i="28"/>
  <c r="E3307" i="28"/>
  <c r="F3307" i="28"/>
  <c r="E3308" i="28"/>
  <c r="F3308" i="28"/>
  <c r="E3309" i="28"/>
  <c r="F3309" i="28"/>
  <c r="E3310" i="28"/>
  <c r="F3310" i="28"/>
  <c r="E3311" i="28"/>
  <c r="F3311" i="28"/>
  <c r="E3312" i="28"/>
  <c r="F3312" i="28"/>
  <c r="E3313" i="28"/>
  <c r="F3313" i="28"/>
  <c r="E3314" i="28"/>
  <c r="F3314" i="28"/>
  <c r="E3315" i="28"/>
  <c r="F3315" i="28"/>
  <c r="E3316" i="28"/>
  <c r="F3316" i="28"/>
  <c r="E3317" i="28"/>
  <c r="F3317" i="28"/>
  <c r="E3318" i="28"/>
  <c r="F3318" i="28"/>
  <c r="E3319" i="28"/>
  <c r="F3319" i="28"/>
  <c r="E3320" i="28"/>
  <c r="F3320" i="28"/>
  <c r="E3321" i="28"/>
  <c r="F3321" i="28"/>
  <c r="E3322" i="28"/>
  <c r="F3322" i="28"/>
  <c r="E3323" i="28"/>
  <c r="F3323" i="28"/>
  <c r="E3324" i="28"/>
  <c r="F3324" i="28"/>
  <c r="E3325" i="28"/>
  <c r="F3325" i="28"/>
  <c r="E3326" i="28"/>
  <c r="F3326" i="28"/>
  <c r="E3327" i="28"/>
  <c r="F3327" i="28"/>
  <c r="E3328" i="28"/>
  <c r="F3328" i="28"/>
  <c r="E3329" i="28"/>
  <c r="F3329" i="28"/>
  <c r="E3330" i="28"/>
  <c r="F3330" i="28"/>
  <c r="E3331" i="28"/>
  <c r="F3331" i="28"/>
  <c r="E3332" i="28"/>
  <c r="F3332" i="28"/>
  <c r="E3333" i="28"/>
  <c r="F3333" i="28"/>
  <c r="E3334" i="28"/>
  <c r="F3334" i="28"/>
  <c r="E3335" i="28"/>
  <c r="F3335" i="28"/>
  <c r="E3336" i="28"/>
  <c r="F3336" i="28"/>
  <c r="E3337" i="28"/>
  <c r="F3337" i="28"/>
  <c r="E3338" i="28"/>
  <c r="F3338" i="28"/>
  <c r="E3339" i="28"/>
  <c r="F3339" i="28"/>
  <c r="E3340" i="28"/>
  <c r="F3340" i="28"/>
  <c r="E3341" i="28"/>
  <c r="F3341" i="28"/>
  <c r="E3342" i="28"/>
  <c r="F3342" i="28"/>
  <c r="E3343" i="28"/>
  <c r="F3343" i="28"/>
  <c r="E3344" i="28"/>
  <c r="F3344" i="28"/>
  <c r="E3345" i="28"/>
  <c r="F3345" i="28"/>
  <c r="E3346" i="28"/>
  <c r="F3346" i="28"/>
  <c r="E3347" i="28"/>
  <c r="F3347" i="28"/>
  <c r="E3348" i="28"/>
  <c r="F3348" i="28"/>
  <c r="E3349" i="28"/>
  <c r="F3349" i="28"/>
  <c r="E3350" i="28"/>
  <c r="F3350" i="28"/>
  <c r="E3351" i="28"/>
  <c r="F3351" i="28"/>
  <c r="E3352" i="28"/>
  <c r="F3352" i="28"/>
  <c r="E3353" i="28"/>
  <c r="F3353" i="28"/>
  <c r="E3354" i="28"/>
  <c r="F3354" i="28"/>
  <c r="E3355" i="28"/>
  <c r="F3355" i="28"/>
  <c r="E3356" i="28"/>
  <c r="F3356" i="28"/>
  <c r="E3357" i="28"/>
  <c r="F3357" i="28"/>
  <c r="E3358" i="28"/>
  <c r="F3358" i="28"/>
  <c r="E3359" i="28"/>
  <c r="F3359" i="28"/>
  <c r="E3360" i="28"/>
  <c r="F3360" i="28"/>
  <c r="E3361" i="28"/>
  <c r="F3361" i="28"/>
  <c r="E3362" i="28"/>
  <c r="F3362" i="28"/>
  <c r="E3363" i="28"/>
  <c r="F3363" i="28"/>
  <c r="E3364" i="28"/>
  <c r="F3364" i="28"/>
  <c r="E3365" i="28"/>
  <c r="F3365" i="28"/>
  <c r="E3366" i="28"/>
  <c r="F3366" i="28"/>
  <c r="E3367" i="28"/>
  <c r="F3367" i="28"/>
  <c r="E3368" i="28"/>
  <c r="F3368" i="28"/>
  <c r="E3369" i="28"/>
  <c r="F3369" i="28"/>
  <c r="E3370" i="28"/>
  <c r="F3370" i="28"/>
  <c r="E3371" i="28"/>
  <c r="F3371" i="28"/>
  <c r="E3372" i="28"/>
  <c r="F3372" i="28"/>
  <c r="E3373" i="28"/>
  <c r="F3373" i="28"/>
  <c r="E3374" i="28"/>
  <c r="F3374" i="28"/>
  <c r="E3375" i="28"/>
  <c r="F3375" i="28"/>
  <c r="E3376" i="28"/>
  <c r="F3376" i="28"/>
  <c r="E3377" i="28"/>
  <c r="F3377" i="28"/>
  <c r="E3378" i="28"/>
  <c r="F3378" i="28"/>
  <c r="E3379" i="28"/>
  <c r="F3379" i="28"/>
  <c r="E3380" i="28"/>
  <c r="F3380" i="28"/>
  <c r="E3381" i="28"/>
  <c r="F3381" i="28"/>
  <c r="E3382" i="28"/>
  <c r="F3382" i="28"/>
  <c r="E3383" i="28"/>
  <c r="F3383" i="28"/>
  <c r="E3384" i="28"/>
  <c r="F3384" i="28"/>
  <c r="E3385" i="28"/>
  <c r="F3385" i="28"/>
  <c r="E3386" i="28"/>
  <c r="F3386" i="28"/>
  <c r="E3387" i="28"/>
  <c r="F3387" i="28"/>
  <c r="E3388" i="28"/>
  <c r="F3388" i="28"/>
  <c r="E3389" i="28"/>
  <c r="F3389" i="28"/>
  <c r="E3390" i="28"/>
  <c r="F3390" i="28"/>
  <c r="E3391" i="28"/>
  <c r="F3391" i="28"/>
  <c r="E3392" i="28"/>
  <c r="F3392" i="28"/>
  <c r="E3393" i="28"/>
  <c r="F3393" i="28"/>
  <c r="E3394" i="28"/>
  <c r="F3394" i="28"/>
  <c r="E3395" i="28"/>
  <c r="F3395" i="28"/>
  <c r="E3396" i="28"/>
  <c r="F3396" i="28"/>
  <c r="E3397" i="28"/>
  <c r="F3397" i="28"/>
  <c r="E3398" i="28"/>
  <c r="F3398" i="28"/>
  <c r="E3399" i="28"/>
  <c r="F3399" i="28"/>
  <c r="E3400" i="28"/>
  <c r="F3400" i="28"/>
  <c r="E3401" i="28"/>
  <c r="F3401" i="28"/>
  <c r="E3402" i="28"/>
  <c r="F3402" i="28"/>
  <c r="E3403" i="28"/>
  <c r="F3403" i="28"/>
  <c r="E3404" i="28"/>
  <c r="F3404" i="28"/>
  <c r="E3405" i="28"/>
  <c r="F3405" i="28"/>
  <c r="E3406" i="28"/>
  <c r="F3406" i="28"/>
  <c r="E3407" i="28"/>
  <c r="F3407" i="28"/>
  <c r="E3408" i="28"/>
  <c r="F3408" i="28"/>
  <c r="E3409" i="28"/>
  <c r="F3409" i="28"/>
  <c r="E3410" i="28"/>
  <c r="F3410" i="28"/>
  <c r="E3411" i="28"/>
  <c r="F3411" i="28"/>
  <c r="E3412" i="28"/>
  <c r="F3412" i="28"/>
  <c r="E3413" i="28"/>
  <c r="F3413" i="28"/>
  <c r="E3414" i="28"/>
  <c r="F3414" i="28"/>
  <c r="E3415" i="28"/>
  <c r="F3415" i="28"/>
  <c r="E3416" i="28"/>
  <c r="F3416" i="28"/>
  <c r="E3417" i="28"/>
  <c r="F3417" i="28"/>
  <c r="E3418" i="28"/>
  <c r="F3418" i="28"/>
  <c r="E3419" i="28"/>
  <c r="F3419" i="28"/>
  <c r="E3420" i="28"/>
  <c r="F3420" i="28"/>
  <c r="E3421" i="28"/>
  <c r="F3421" i="28"/>
  <c r="E3422" i="28"/>
  <c r="F3422" i="28"/>
  <c r="E3423" i="28"/>
  <c r="F3423" i="28"/>
  <c r="E3424" i="28"/>
  <c r="F3424" i="28"/>
  <c r="E3425" i="28"/>
  <c r="F3425" i="28"/>
  <c r="E3426" i="28"/>
  <c r="F3426" i="28"/>
  <c r="E3427" i="28"/>
  <c r="F3427" i="28"/>
  <c r="E3428" i="28"/>
  <c r="F3428" i="28"/>
  <c r="E3429" i="28"/>
  <c r="F3429" i="28"/>
  <c r="E3430" i="28"/>
  <c r="F3430" i="28"/>
  <c r="E3431" i="28"/>
  <c r="F3431" i="28"/>
  <c r="E3432" i="28"/>
  <c r="F3432" i="28"/>
  <c r="E3433" i="28"/>
  <c r="F3433" i="28"/>
  <c r="E3434" i="28"/>
  <c r="F3434" i="28"/>
  <c r="E3435" i="28"/>
  <c r="F3435" i="28"/>
  <c r="E3436" i="28"/>
  <c r="F3436" i="28"/>
  <c r="E3437" i="28"/>
  <c r="F3437" i="28"/>
  <c r="E3438" i="28"/>
  <c r="F3438" i="28"/>
  <c r="E3439" i="28"/>
  <c r="F3439" i="28"/>
  <c r="E3440" i="28"/>
  <c r="F3440" i="28"/>
  <c r="E3441" i="28"/>
  <c r="F3441" i="28"/>
  <c r="E3442" i="28"/>
  <c r="F3442" i="28"/>
  <c r="E3443" i="28"/>
  <c r="F3443" i="28"/>
  <c r="E3444" i="28"/>
  <c r="F3444" i="28"/>
  <c r="E3445" i="28"/>
  <c r="F3445" i="28"/>
  <c r="E3446" i="28"/>
  <c r="F3446" i="28"/>
  <c r="E3447" i="28"/>
  <c r="F3447" i="28"/>
  <c r="E3448" i="28"/>
  <c r="F3448" i="28"/>
  <c r="E3449" i="28"/>
  <c r="F3449" i="28"/>
  <c r="E3450" i="28"/>
  <c r="F3450" i="28"/>
  <c r="E3451" i="28"/>
  <c r="F3451" i="28"/>
  <c r="E3452" i="28"/>
  <c r="F3452" i="28"/>
  <c r="E3453" i="28"/>
  <c r="F3453" i="28"/>
  <c r="E3454" i="28"/>
  <c r="F3454" i="28"/>
  <c r="E3455" i="28"/>
  <c r="F3455" i="28"/>
  <c r="E3456" i="28"/>
  <c r="F3456" i="28"/>
  <c r="E3457" i="28"/>
  <c r="F3457" i="28"/>
  <c r="E3458" i="28"/>
  <c r="F3458" i="28"/>
  <c r="E3459" i="28"/>
  <c r="F3459" i="28"/>
  <c r="E3460" i="28"/>
  <c r="F3460" i="28"/>
  <c r="E3461" i="28"/>
  <c r="F3461" i="28"/>
  <c r="E3462" i="28"/>
  <c r="F3462" i="28"/>
  <c r="E3463" i="28"/>
  <c r="F3463" i="28"/>
  <c r="E3464" i="28"/>
  <c r="F3464" i="28"/>
  <c r="E3465" i="28"/>
  <c r="F3465" i="28"/>
  <c r="E3466" i="28"/>
  <c r="F3466" i="28"/>
  <c r="E3467" i="28"/>
  <c r="F3467" i="28"/>
  <c r="E3468" i="28"/>
  <c r="F3468" i="28"/>
  <c r="E3469" i="28"/>
  <c r="F3469" i="28"/>
  <c r="E3470" i="28"/>
  <c r="F3470" i="28"/>
  <c r="E3471" i="28"/>
  <c r="F3471" i="28"/>
  <c r="E3472" i="28"/>
  <c r="F3472" i="28"/>
  <c r="E3473" i="28"/>
  <c r="F3473" i="28"/>
  <c r="E3474" i="28"/>
  <c r="F3474" i="28"/>
  <c r="E3475" i="28"/>
  <c r="F3475" i="28"/>
  <c r="E3476" i="28"/>
  <c r="F3476" i="28"/>
  <c r="E3477" i="28"/>
  <c r="F3477" i="28"/>
  <c r="E3478" i="28"/>
  <c r="F3478" i="28"/>
  <c r="E3479" i="28"/>
  <c r="F3479" i="28"/>
  <c r="E3480" i="28"/>
  <c r="F3480" i="28"/>
  <c r="E3481" i="28"/>
  <c r="F3481" i="28"/>
  <c r="E3482" i="28"/>
  <c r="F3482" i="28"/>
  <c r="E3483" i="28"/>
  <c r="F3483" i="28"/>
  <c r="E3484" i="28"/>
  <c r="F3484" i="28"/>
  <c r="E3485" i="28"/>
  <c r="F3485" i="28"/>
  <c r="E3486" i="28"/>
  <c r="F3486" i="28"/>
  <c r="E3487" i="28"/>
  <c r="F3487" i="28"/>
  <c r="E3488" i="28"/>
  <c r="F3488" i="28"/>
  <c r="E3489" i="28"/>
  <c r="F3489" i="28"/>
  <c r="E3490" i="28"/>
  <c r="F3490" i="28"/>
  <c r="E3491" i="28"/>
  <c r="F3491" i="28"/>
  <c r="E3492" i="28"/>
  <c r="F3492" i="28"/>
  <c r="E3493" i="28"/>
  <c r="F3493" i="28"/>
  <c r="E3494" i="28"/>
  <c r="F3494" i="28"/>
  <c r="E3495" i="28"/>
  <c r="F3495" i="28"/>
  <c r="E3496" i="28"/>
  <c r="F3496" i="28"/>
  <c r="E3497" i="28"/>
  <c r="F3497" i="28"/>
  <c r="E3498" i="28"/>
  <c r="F3498" i="28"/>
  <c r="E3499" i="28"/>
  <c r="F3499" i="28"/>
  <c r="E3500" i="28"/>
  <c r="F3500" i="28"/>
  <c r="E3501" i="28"/>
  <c r="F3501" i="28"/>
  <c r="E3502" i="28"/>
  <c r="F3502" i="28"/>
  <c r="E3503" i="28"/>
  <c r="F3503" i="28"/>
  <c r="E3504" i="28"/>
  <c r="F3504" i="28"/>
  <c r="E3505" i="28"/>
  <c r="F3505" i="28"/>
  <c r="E3506" i="28"/>
  <c r="F3506" i="28"/>
  <c r="E3507" i="28"/>
  <c r="F3507" i="28"/>
  <c r="E3508" i="28"/>
  <c r="F3508" i="28"/>
  <c r="E3509" i="28"/>
  <c r="F3509" i="28"/>
  <c r="E3510" i="28"/>
  <c r="F3510" i="28"/>
  <c r="E3511" i="28"/>
  <c r="F3511" i="28"/>
  <c r="E3512" i="28"/>
  <c r="F3512" i="28"/>
  <c r="E3513" i="28"/>
  <c r="F3513" i="28"/>
  <c r="E3514" i="28"/>
  <c r="F3514" i="28"/>
  <c r="E3515" i="28"/>
  <c r="F3515" i="28"/>
  <c r="E3516" i="28"/>
  <c r="F3516" i="28"/>
  <c r="E3517" i="28"/>
  <c r="F3517" i="28"/>
  <c r="E3518" i="28"/>
  <c r="F3518" i="28"/>
  <c r="E3519" i="28"/>
  <c r="F3519" i="28"/>
  <c r="E3520" i="28"/>
  <c r="F3520" i="28"/>
  <c r="E3521" i="28"/>
  <c r="F3521" i="28"/>
  <c r="E3522" i="28"/>
  <c r="F3522" i="28"/>
  <c r="E3523" i="28"/>
  <c r="F3523" i="28"/>
  <c r="E3524" i="28"/>
  <c r="F3524" i="28"/>
  <c r="E3525" i="28"/>
  <c r="F3525" i="28"/>
  <c r="E3526" i="28"/>
  <c r="F3526" i="28"/>
  <c r="E3527" i="28"/>
  <c r="F3527" i="28"/>
  <c r="E3528" i="28"/>
  <c r="F3528" i="28"/>
  <c r="E3529" i="28"/>
  <c r="F3529" i="28"/>
  <c r="E3530" i="28"/>
  <c r="F3530" i="28"/>
  <c r="E3531" i="28"/>
  <c r="F3531" i="28"/>
  <c r="E3532" i="28"/>
  <c r="F3532" i="28"/>
  <c r="E3533" i="28"/>
  <c r="F3533" i="28"/>
  <c r="E3534" i="28"/>
  <c r="F3534" i="28"/>
  <c r="E3535" i="28"/>
  <c r="F3535" i="28"/>
  <c r="E3536" i="28"/>
  <c r="F3536" i="28"/>
  <c r="E3537" i="28"/>
  <c r="F3537" i="28"/>
  <c r="E3538" i="28"/>
  <c r="F3538" i="28"/>
  <c r="E3539" i="28"/>
  <c r="F3539" i="28"/>
  <c r="E3540" i="28"/>
  <c r="F3540" i="28"/>
  <c r="E3541" i="28"/>
  <c r="F3541" i="28"/>
  <c r="E3542" i="28"/>
  <c r="F3542" i="28"/>
  <c r="E3543" i="28"/>
  <c r="F3543" i="28"/>
  <c r="E3544" i="28"/>
  <c r="F3544" i="28"/>
  <c r="E3545" i="28"/>
  <c r="F3545" i="28"/>
  <c r="E3546" i="28"/>
  <c r="F3546" i="28"/>
  <c r="E3547" i="28"/>
  <c r="F3547" i="28"/>
  <c r="E3548" i="28"/>
  <c r="F3548" i="28"/>
  <c r="E3549" i="28"/>
  <c r="F3549" i="28"/>
  <c r="E3550" i="28"/>
  <c r="F3550" i="28"/>
  <c r="E3551" i="28"/>
  <c r="F3551" i="28"/>
  <c r="E3552" i="28"/>
  <c r="F3552" i="28"/>
  <c r="E3553" i="28"/>
  <c r="F3553" i="28"/>
  <c r="E3554" i="28"/>
  <c r="F3554" i="28"/>
  <c r="E3555" i="28"/>
  <c r="F3555" i="28"/>
  <c r="E3556" i="28"/>
  <c r="F3556" i="28"/>
  <c r="E3557" i="28"/>
  <c r="F3557" i="28"/>
  <c r="E3558" i="28"/>
  <c r="F3558" i="28"/>
  <c r="E3559" i="28"/>
  <c r="F3559" i="28"/>
  <c r="E3560" i="28"/>
  <c r="F3560" i="28"/>
  <c r="E3561" i="28"/>
  <c r="F3561" i="28"/>
  <c r="E3562" i="28"/>
  <c r="F3562" i="28"/>
  <c r="E3563" i="28"/>
  <c r="F3563" i="28"/>
  <c r="E3564" i="28"/>
  <c r="F3564" i="28"/>
  <c r="E3565" i="28"/>
  <c r="F3565" i="28"/>
  <c r="E3566" i="28"/>
  <c r="F3566" i="28"/>
  <c r="E3567" i="28"/>
  <c r="F3567" i="28"/>
  <c r="E3568" i="28"/>
  <c r="F3568" i="28"/>
  <c r="E3569" i="28"/>
  <c r="F3569" i="28"/>
  <c r="E3570" i="28"/>
  <c r="F3570" i="28"/>
  <c r="E3571" i="28"/>
  <c r="F3571" i="28"/>
  <c r="E3572" i="28"/>
  <c r="F3572" i="28"/>
  <c r="E3573" i="28"/>
  <c r="F3573" i="28"/>
  <c r="E3574" i="28"/>
  <c r="F3574" i="28"/>
  <c r="E3575" i="28"/>
  <c r="F3575" i="28"/>
  <c r="E3576" i="28"/>
  <c r="F3576" i="28"/>
  <c r="E3577" i="28"/>
  <c r="F3577" i="28"/>
  <c r="E3578" i="28"/>
  <c r="F3578" i="28"/>
  <c r="E3579" i="28"/>
  <c r="F3579" i="28"/>
  <c r="E3580" i="28"/>
  <c r="F3580" i="28"/>
  <c r="E3581" i="28"/>
  <c r="F3581" i="28"/>
  <c r="E3582" i="28"/>
  <c r="F3582" i="28"/>
  <c r="E3583" i="28"/>
  <c r="F3583" i="28"/>
  <c r="E3584" i="28"/>
  <c r="F3584" i="28"/>
  <c r="E3585" i="28"/>
  <c r="F3585" i="28"/>
  <c r="E3586" i="28"/>
  <c r="F3586" i="28"/>
  <c r="E3587" i="28"/>
  <c r="F3587" i="28"/>
  <c r="E3588" i="28"/>
  <c r="F3588" i="28"/>
  <c r="E3589" i="28"/>
  <c r="F3589" i="28"/>
  <c r="E3590" i="28"/>
  <c r="F3590" i="28"/>
  <c r="E3591" i="28"/>
  <c r="F3591" i="28"/>
  <c r="E3592" i="28"/>
  <c r="F3592" i="28"/>
  <c r="E3593" i="28"/>
  <c r="F3593" i="28"/>
  <c r="E3594" i="28"/>
  <c r="F3594" i="28"/>
  <c r="E3595" i="28"/>
  <c r="F3595" i="28"/>
  <c r="E3596" i="28"/>
  <c r="F3596" i="28"/>
  <c r="E3597" i="28"/>
  <c r="F3597" i="28"/>
  <c r="E3598" i="28"/>
  <c r="F3598" i="28"/>
  <c r="E3599" i="28"/>
  <c r="F3599" i="28"/>
  <c r="E3600" i="28"/>
  <c r="F3600" i="28"/>
  <c r="E3601" i="28"/>
  <c r="F3601" i="28"/>
  <c r="E3602" i="28"/>
  <c r="F3602" i="28"/>
  <c r="E3603" i="28"/>
  <c r="F3603" i="28"/>
  <c r="E3604" i="28"/>
  <c r="F3604" i="28"/>
  <c r="E3605" i="28"/>
  <c r="F3605" i="28"/>
  <c r="E3606" i="28"/>
  <c r="F3606" i="28"/>
  <c r="E3607" i="28"/>
  <c r="F3607" i="28"/>
  <c r="E3608" i="28"/>
  <c r="F3608" i="28"/>
  <c r="E3609" i="28"/>
  <c r="F3609" i="28"/>
  <c r="E3610" i="28"/>
  <c r="F3610" i="28"/>
  <c r="E3611" i="28"/>
  <c r="F3611" i="28"/>
  <c r="E3612" i="28"/>
  <c r="F3612" i="28"/>
  <c r="E3613" i="28"/>
  <c r="F3613" i="28"/>
  <c r="E3614" i="28"/>
  <c r="F3614" i="28"/>
  <c r="E3615" i="28"/>
  <c r="F3615" i="28"/>
  <c r="E3616" i="28"/>
  <c r="F3616" i="28"/>
  <c r="E3617" i="28"/>
  <c r="F3617" i="28"/>
  <c r="E3618" i="28"/>
  <c r="F3618" i="28"/>
  <c r="E3619" i="28"/>
  <c r="F3619" i="28"/>
  <c r="E3620" i="28"/>
  <c r="F3620" i="28"/>
  <c r="E3621" i="28"/>
  <c r="F3621" i="28"/>
  <c r="E3622" i="28"/>
  <c r="F3622" i="28"/>
  <c r="E3623" i="28"/>
  <c r="F3623" i="28"/>
  <c r="E3624" i="28"/>
  <c r="F3624" i="28"/>
  <c r="E3625" i="28"/>
  <c r="F3625" i="28"/>
  <c r="E3626" i="28"/>
  <c r="F3626" i="28"/>
  <c r="E3627" i="28"/>
  <c r="F3627" i="28"/>
  <c r="E3628" i="28"/>
  <c r="F3628" i="28"/>
  <c r="E3629" i="28"/>
  <c r="F3629" i="28"/>
  <c r="E3630" i="28"/>
  <c r="F3630" i="28"/>
  <c r="E3631" i="28"/>
  <c r="F3631" i="28"/>
  <c r="E3632" i="28"/>
  <c r="F3632" i="28"/>
  <c r="E3633" i="28"/>
  <c r="F3633" i="28"/>
  <c r="E3634" i="28"/>
  <c r="F3634" i="28"/>
  <c r="E3635" i="28"/>
  <c r="F3635" i="28"/>
  <c r="E3636" i="28"/>
  <c r="F3636" i="28"/>
  <c r="E3637" i="28"/>
  <c r="F3637" i="28"/>
  <c r="E3638" i="28"/>
  <c r="F3638" i="28"/>
  <c r="E3639" i="28"/>
  <c r="F3639" i="28"/>
  <c r="E3640" i="28"/>
  <c r="F3640" i="28"/>
  <c r="E3641" i="28"/>
  <c r="F3641" i="28"/>
  <c r="E3642" i="28"/>
  <c r="F3642" i="28"/>
  <c r="E3643" i="28"/>
  <c r="F3643" i="28"/>
  <c r="E3644" i="28"/>
  <c r="F3644" i="28"/>
  <c r="E3645" i="28"/>
  <c r="F3645" i="28"/>
  <c r="E3646" i="28"/>
  <c r="F3646" i="28"/>
  <c r="E3647" i="28"/>
  <c r="F3647" i="28"/>
  <c r="E3648" i="28"/>
  <c r="F3648" i="28"/>
  <c r="E3649" i="28"/>
  <c r="F3649" i="28"/>
  <c r="E3650" i="28"/>
  <c r="F3650" i="28"/>
  <c r="E3651" i="28"/>
  <c r="F3651" i="28"/>
  <c r="E3652" i="28"/>
  <c r="F3652" i="28"/>
  <c r="E3653" i="28"/>
  <c r="F3653" i="28"/>
  <c r="E3654" i="28"/>
  <c r="F3654" i="28"/>
  <c r="E3655" i="28"/>
  <c r="F3655" i="28"/>
  <c r="E3656" i="28"/>
  <c r="F3656" i="28"/>
  <c r="E3657" i="28"/>
  <c r="F3657" i="28"/>
  <c r="E3658" i="28"/>
  <c r="F3658" i="28"/>
  <c r="E3659" i="28"/>
  <c r="F3659" i="28"/>
  <c r="E3660" i="28"/>
  <c r="F3660" i="28"/>
  <c r="E3661" i="28"/>
  <c r="F3661" i="28"/>
  <c r="E3662" i="28"/>
  <c r="F3662" i="28"/>
  <c r="E3663" i="28"/>
  <c r="F3663" i="28"/>
  <c r="E3664" i="28"/>
  <c r="F3664" i="28"/>
  <c r="E3665" i="28"/>
  <c r="F3665" i="28"/>
  <c r="E3666" i="28"/>
  <c r="F3666" i="28"/>
  <c r="E3667" i="28"/>
  <c r="F3667" i="28"/>
  <c r="E3668" i="28"/>
  <c r="F3668" i="28"/>
  <c r="E3669" i="28"/>
  <c r="F3669" i="28"/>
  <c r="E3670" i="28"/>
  <c r="F3670" i="28"/>
  <c r="E3671" i="28"/>
  <c r="F3671" i="28"/>
  <c r="E3672" i="28"/>
  <c r="F3672" i="28"/>
  <c r="E3673" i="28"/>
  <c r="F3673" i="28"/>
  <c r="E3674" i="28"/>
  <c r="F3674" i="28"/>
  <c r="E3675" i="28"/>
  <c r="F3675" i="28"/>
  <c r="E3676" i="28"/>
  <c r="F3676" i="28"/>
  <c r="E3677" i="28"/>
  <c r="F3677" i="28"/>
  <c r="E3678" i="28"/>
  <c r="F3678" i="28"/>
  <c r="E3679" i="28"/>
  <c r="F3679" i="28"/>
  <c r="E3680" i="28"/>
  <c r="F3680" i="28"/>
  <c r="E3681" i="28"/>
  <c r="F3681" i="28"/>
  <c r="E3682" i="28"/>
  <c r="F3682" i="28"/>
  <c r="E3683" i="28"/>
  <c r="F3683" i="28"/>
  <c r="E3684" i="28"/>
  <c r="F3684" i="28"/>
  <c r="E3685" i="28"/>
  <c r="F3685" i="28"/>
  <c r="E3686" i="28"/>
  <c r="F3686" i="28"/>
  <c r="E3687" i="28"/>
  <c r="F3687" i="28"/>
  <c r="E3688" i="28"/>
  <c r="F3688" i="28"/>
  <c r="E3689" i="28"/>
  <c r="F3689" i="28"/>
  <c r="E3690" i="28"/>
  <c r="F3690" i="28"/>
  <c r="E3691" i="28"/>
  <c r="F3691" i="28"/>
  <c r="E3692" i="28"/>
  <c r="F3692" i="28"/>
  <c r="E3693" i="28"/>
  <c r="F3693" i="28"/>
  <c r="E3694" i="28"/>
  <c r="F3694" i="28"/>
  <c r="E3695" i="28"/>
  <c r="F3695" i="28"/>
  <c r="E3696" i="28"/>
  <c r="F3696" i="28"/>
  <c r="E3697" i="28"/>
  <c r="F3697" i="28"/>
  <c r="E3698" i="28"/>
  <c r="F3698" i="28"/>
  <c r="E3699" i="28"/>
  <c r="F3699" i="28"/>
  <c r="E3700" i="28"/>
  <c r="F3700" i="28"/>
  <c r="E3701" i="28"/>
  <c r="F3701" i="28"/>
  <c r="E3702" i="28"/>
  <c r="F3702" i="28"/>
  <c r="E3703" i="28"/>
  <c r="F3703" i="28"/>
  <c r="E3704" i="28"/>
  <c r="F3704" i="28"/>
  <c r="E3705" i="28"/>
  <c r="F3705" i="28"/>
  <c r="E3706" i="28"/>
  <c r="F3706" i="28"/>
  <c r="E3707" i="28"/>
  <c r="F3707" i="28"/>
  <c r="E3708" i="28"/>
  <c r="F3708" i="28"/>
  <c r="E3709" i="28"/>
  <c r="F3709" i="28"/>
  <c r="E3710" i="28"/>
  <c r="F3710" i="28"/>
  <c r="E3711" i="28"/>
  <c r="F3711" i="28"/>
  <c r="E3712" i="28"/>
  <c r="F3712" i="28"/>
  <c r="E3713" i="28"/>
  <c r="F3713" i="28"/>
  <c r="E3714" i="28"/>
  <c r="F3714" i="28"/>
  <c r="E3715" i="28"/>
  <c r="F3715" i="28"/>
  <c r="E3716" i="28"/>
  <c r="F3716" i="28"/>
  <c r="E3717" i="28"/>
  <c r="F3717" i="28"/>
  <c r="E3718" i="28"/>
  <c r="F3718" i="28"/>
  <c r="E3719" i="28"/>
  <c r="F3719" i="28"/>
  <c r="E3720" i="28"/>
  <c r="F3720" i="28"/>
  <c r="E3721" i="28"/>
  <c r="F3721" i="28"/>
  <c r="E3722" i="28"/>
  <c r="F3722" i="28"/>
  <c r="E3723" i="28"/>
  <c r="F3723" i="28"/>
  <c r="E3724" i="28"/>
  <c r="F3724" i="28"/>
  <c r="E3725" i="28"/>
  <c r="F3725" i="28"/>
  <c r="E3726" i="28"/>
  <c r="F3726" i="28"/>
  <c r="E3727" i="28"/>
  <c r="F3727" i="28"/>
  <c r="E3728" i="28"/>
  <c r="F3728" i="28"/>
  <c r="E3729" i="28"/>
  <c r="F3729" i="28"/>
  <c r="E3730" i="28"/>
  <c r="F3730" i="28"/>
  <c r="E3731" i="28"/>
  <c r="F3731" i="28"/>
  <c r="E3732" i="28"/>
  <c r="F3732" i="28"/>
  <c r="E3733" i="28"/>
  <c r="F3733" i="28"/>
  <c r="E3734" i="28"/>
  <c r="F3734" i="28"/>
  <c r="E3735" i="28"/>
  <c r="F3735" i="28"/>
  <c r="E3736" i="28"/>
  <c r="F3736" i="28"/>
  <c r="E3737" i="28"/>
  <c r="F3737" i="28"/>
  <c r="E3738" i="28"/>
  <c r="F3738" i="28"/>
  <c r="E3739" i="28"/>
  <c r="F3739" i="28"/>
  <c r="E3740" i="28"/>
  <c r="F3740" i="28"/>
  <c r="E3741" i="28"/>
  <c r="F3741" i="28"/>
  <c r="E3742" i="28"/>
  <c r="F3742" i="28"/>
  <c r="E3743" i="28"/>
  <c r="F3743" i="28"/>
  <c r="E3744" i="28"/>
  <c r="F3744" i="28"/>
  <c r="E3745" i="28"/>
  <c r="F3745" i="28"/>
  <c r="E3746" i="28"/>
  <c r="F3746" i="28"/>
  <c r="E3747" i="28"/>
  <c r="F3747" i="28"/>
  <c r="E3748" i="28"/>
  <c r="F3748" i="28"/>
  <c r="E3749" i="28"/>
  <c r="F3749" i="28"/>
  <c r="E3750" i="28"/>
  <c r="F3750" i="28"/>
  <c r="E3751" i="28"/>
  <c r="F3751" i="28"/>
  <c r="E3752" i="28"/>
  <c r="F3752" i="28"/>
  <c r="E3753" i="28"/>
  <c r="F3753" i="28"/>
  <c r="E3754" i="28"/>
  <c r="F3754" i="28"/>
  <c r="E3755" i="28"/>
  <c r="F3755" i="28"/>
  <c r="E3756" i="28"/>
  <c r="F3756" i="28"/>
  <c r="E3757" i="28"/>
  <c r="F3757" i="28"/>
  <c r="E3758" i="28"/>
  <c r="F3758" i="28"/>
  <c r="E3759" i="28"/>
  <c r="F3759" i="28"/>
  <c r="E3760" i="28"/>
  <c r="F3760" i="28"/>
  <c r="E3761" i="28"/>
  <c r="F3761" i="28"/>
  <c r="E3762" i="28"/>
  <c r="F3762" i="28"/>
  <c r="E3763" i="28"/>
  <c r="F3763" i="28"/>
  <c r="E3764" i="28"/>
  <c r="F3764" i="28"/>
  <c r="E3765" i="28"/>
  <c r="F3765" i="28"/>
  <c r="E3766" i="28"/>
  <c r="F3766" i="28"/>
  <c r="E3767" i="28"/>
  <c r="F3767" i="28"/>
  <c r="E3768" i="28"/>
  <c r="F3768" i="28"/>
  <c r="E3769" i="28"/>
  <c r="F3769" i="28"/>
  <c r="E3770" i="28"/>
  <c r="F3770" i="28"/>
  <c r="E3771" i="28"/>
  <c r="F3771" i="28"/>
  <c r="E3772" i="28"/>
  <c r="F3772" i="28"/>
  <c r="E3773" i="28"/>
  <c r="F3773" i="28"/>
  <c r="E3774" i="28"/>
  <c r="F3774" i="28"/>
  <c r="E3775" i="28"/>
  <c r="F3775" i="28"/>
  <c r="E3776" i="28"/>
  <c r="F3776" i="28"/>
  <c r="E3777" i="28"/>
  <c r="F3777" i="28"/>
  <c r="E3778" i="28"/>
  <c r="F3778" i="28"/>
  <c r="E3779" i="28"/>
  <c r="F3779" i="28"/>
  <c r="E3780" i="28"/>
  <c r="F3780" i="28"/>
  <c r="E3781" i="28"/>
  <c r="F3781" i="28"/>
  <c r="E3782" i="28"/>
  <c r="F3782" i="28"/>
  <c r="E3783" i="28"/>
  <c r="F3783" i="28"/>
  <c r="E3784" i="28"/>
  <c r="F3784" i="28"/>
  <c r="E3785" i="28"/>
  <c r="F3785" i="28"/>
  <c r="E3786" i="28"/>
  <c r="F3786" i="28"/>
  <c r="E3787" i="28"/>
  <c r="F3787" i="28"/>
  <c r="E3788" i="28"/>
  <c r="F3788" i="28"/>
  <c r="E3789" i="28"/>
  <c r="F3789" i="28"/>
  <c r="E3790" i="28"/>
  <c r="F3790" i="28"/>
  <c r="E3791" i="28"/>
  <c r="F3791" i="28"/>
  <c r="E3792" i="28"/>
  <c r="F3792" i="28"/>
  <c r="E3793" i="28"/>
  <c r="F3793" i="28"/>
  <c r="E3794" i="28"/>
  <c r="F3794" i="28"/>
  <c r="E3795" i="28"/>
  <c r="F3795" i="28"/>
  <c r="E3796" i="28"/>
  <c r="F3796" i="28"/>
  <c r="E3797" i="28"/>
  <c r="F3797" i="28"/>
  <c r="E3798" i="28"/>
  <c r="F3798" i="28"/>
  <c r="E3799" i="28"/>
  <c r="F3799" i="28"/>
  <c r="E3800" i="28"/>
  <c r="F3800" i="28"/>
  <c r="E3801" i="28"/>
  <c r="F3801" i="28"/>
  <c r="E3802" i="28"/>
  <c r="F3802" i="28"/>
  <c r="E3803" i="28"/>
  <c r="F3803" i="28"/>
  <c r="E3804" i="28"/>
  <c r="F3804" i="28"/>
  <c r="E3805" i="28"/>
  <c r="F3805" i="28"/>
  <c r="E3806" i="28"/>
  <c r="F3806" i="28"/>
  <c r="E3807" i="28"/>
  <c r="F3807" i="28"/>
  <c r="E3808" i="28"/>
  <c r="F3808" i="28"/>
  <c r="E3809" i="28"/>
  <c r="F3809" i="28"/>
  <c r="E3810" i="28"/>
  <c r="F3810" i="28"/>
  <c r="E3811" i="28"/>
  <c r="F3811" i="28"/>
  <c r="E3812" i="28"/>
  <c r="F3812" i="28"/>
  <c r="E3813" i="28"/>
  <c r="F3813" i="28"/>
  <c r="E3814" i="28"/>
  <c r="F3814" i="28"/>
  <c r="E3815" i="28"/>
  <c r="F3815" i="28"/>
  <c r="E3816" i="28"/>
  <c r="F3816" i="28"/>
  <c r="E3817" i="28"/>
  <c r="F3817" i="28"/>
  <c r="E3818" i="28"/>
  <c r="F3818" i="28"/>
  <c r="E3819" i="28"/>
  <c r="F3819" i="28"/>
  <c r="E3820" i="28"/>
  <c r="F3820" i="28"/>
  <c r="E3821" i="28"/>
  <c r="F3821" i="28"/>
  <c r="E3822" i="28"/>
  <c r="F3822" i="28"/>
  <c r="E3823" i="28"/>
  <c r="F3823" i="28"/>
  <c r="E3824" i="28"/>
  <c r="F3824" i="28"/>
  <c r="E3825" i="28"/>
  <c r="F3825" i="28"/>
  <c r="E3826" i="28"/>
  <c r="F3826" i="28"/>
  <c r="E3827" i="28"/>
  <c r="F3827" i="28"/>
  <c r="E3828" i="28"/>
  <c r="F3828" i="28"/>
  <c r="E3829" i="28"/>
  <c r="F3829" i="28"/>
  <c r="E3830" i="28"/>
  <c r="F3830" i="28"/>
  <c r="E3831" i="28"/>
  <c r="F3831" i="28"/>
  <c r="E3832" i="28"/>
  <c r="F3832" i="28"/>
  <c r="E3833" i="28"/>
  <c r="F3833" i="28"/>
  <c r="E3834" i="28"/>
  <c r="F3834" i="28"/>
  <c r="E3835" i="28"/>
  <c r="F3835" i="28"/>
  <c r="E3836" i="28"/>
  <c r="F3836" i="28"/>
  <c r="E3837" i="28"/>
  <c r="F3837" i="28"/>
  <c r="E3838" i="28"/>
  <c r="F3838" i="28"/>
  <c r="E3839" i="28"/>
  <c r="F3839" i="28"/>
  <c r="E3840" i="28"/>
  <c r="F3840" i="28"/>
  <c r="E3841" i="28"/>
  <c r="F3841" i="28"/>
  <c r="E3842" i="28"/>
  <c r="F3842" i="28"/>
  <c r="E3843" i="28"/>
  <c r="F3843" i="28"/>
  <c r="E3844" i="28"/>
  <c r="F3844" i="28"/>
  <c r="E3845" i="28"/>
  <c r="F3845" i="28"/>
  <c r="E3846" i="28"/>
  <c r="F3846" i="28"/>
  <c r="E3847" i="28"/>
  <c r="F3847" i="28"/>
  <c r="E3848" i="28"/>
  <c r="F3848" i="28"/>
  <c r="E3849" i="28"/>
  <c r="F3849" i="28"/>
  <c r="E3850" i="28"/>
  <c r="F3850" i="28"/>
  <c r="E3851" i="28"/>
  <c r="F3851" i="28"/>
  <c r="E3852" i="28"/>
  <c r="F3852" i="28"/>
  <c r="E3853" i="28"/>
  <c r="F3853" i="28"/>
  <c r="E3854" i="28"/>
  <c r="F3854" i="28"/>
  <c r="E3855" i="28"/>
  <c r="F3855" i="28"/>
  <c r="E3856" i="28"/>
  <c r="F3856" i="28"/>
  <c r="E3857" i="28"/>
  <c r="F3857" i="28"/>
  <c r="E3858" i="28"/>
  <c r="F3858" i="28"/>
  <c r="E3859" i="28"/>
  <c r="F3859" i="28"/>
  <c r="E3860" i="28"/>
  <c r="F3860" i="28"/>
  <c r="E3861" i="28"/>
  <c r="F3861" i="28"/>
  <c r="E3862" i="28"/>
  <c r="F3862" i="28"/>
  <c r="E3863" i="28"/>
  <c r="F3863" i="28"/>
  <c r="E3864" i="28"/>
  <c r="F3864" i="28"/>
  <c r="E3865" i="28"/>
  <c r="F3865" i="28"/>
  <c r="E3866" i="28"/>
  <c r="F3866" i="28"/>
  <c r="E3867" i="28"/>
  <c r="F3867" i="28"/>
  <c r="E3868" i="28"/>
  <c r="F3868" i="28"/>
  <c r="E3869" i="28"/>
  <c r="F3869" i="28"/>
  <c r="E3870" i="28"/>
  <c r="F3870" i="28"/>
  <c r="E3871" i="28"/>
  <c r="F3871" i="28"/>
  <c r="E3872" i="28"/>
  <c r="F3872" i="28"/>
  <c r="E3873" i="28"/>
  <c r="F3873" i="28"/>
  <c r="E3874" i="28"/>
  <c r="F3874" i="28"/>
  <c r="E3875" i="28"/>
  <c r="F3875" i="28"/>
  <c r="E3876" i="28"/>
  <c r="F3876" i="28"/>
  <c r="E3877" i="28"/>
  <c r="F3877" i="28"/>
  <c r="E3878" i="28"/>
  <c r="F3878" i="28"/>
  <c r="E3879" i="28"/>
  <c r="F3879" i="28"/>
  <c r="E3880" i="28"/>
  <c r="F3880" i="28"/>
  <c r="E3881" i="28"/>
  <c r="F3881" i="28"/>
  <c r="E3882" i="28"/>
  <c r="F3882" i="28"/>
  <c r="E3883" i="28"/>
  <c r="F3883" i="28"/>
  <c r="E3884" i="28"/>
  <c r="F3884" i="28"/>
  <c r="E3885" i="28"/>
  <c r="F3885" i="28"/>
  <c r="E3886" i="28"/>
  <c r="F3886" i="28"/>
  <c r="E3887" i="28"/>
  <c r="F3887" i="28"/>
  <c r="E3888" i="28"/>
  <c r="F3888" i="28"/>
  <c r="E3889" i="28"/>
  <c r="F3889" i="28"/>
  <c r="E3890" i="28"/>
  <c r="F3890" i="28"/>
  <c r="E3891" i="28"/>
  <c r="F3891" i="28"/>
  <c r="E3892" i="28"/>
  <c r="F3892" i="28"/>
  <c r="E3893" i="28"/>
  <c r="F3893" i="28"/>
  <c r="E3894" i="28"/>
  <c r="F3894" i="28"/>
  <c r="E3895" i="28"/>
  <c r="F3895" i="28"/>
  <c r="E3896" i="28"/>
  <c r="F3896" i="28"/>
  <c r="E3897" i="28"/>
  <c r="F3897" i="28"/>
  <c r="E3898" i="28"/>
  <c r="F3898" i="28"/>
  <c r="E3899" i="28"/>
  <c r="F3899" i="28"/>
  <c r="E3900" i="28"/>
  <c r="F3900" i="28"/>
  <c r="E3901" i="28"/>
  <c r="F3901" i="28"/>
  <c r="E3902" i="28"/>
  <c r="F3902" i="28"/>
  <c r="E3903" i="28"/>
  <c r="F3903" i="28"/>
  <c r="E3904" i="28"/>
  <c r="F3904" i="28"/>
  <c r="E3905" i="28"/>
  <c r="F3905" i="28"/>
  <c r="E3906" i="28"/>
  <c r="F3906" i="28"/>
  <c r="E3907" i="28"/>
  <c r="F3907" i="28"/>
  <c r="E3908" i="28"/>
  <c r="F3908" i="28"/>
  <c r="E3909" i="28"/>
  <c r="F3909" i="28"/>
  <c r="E3910" i="28"/>
  <c r="F3910" i="28"/>
  <c r="E3911" i="28"/>
  <c r="F3911" i="28"/>
  <c r="E3912" i="28"/>
  <c r="F3912" i="28"/>
  <c r="E3913" i="28"/>
  <c r="F3913" i="28"/>
  <c r="E3914" i="28"/>
  <c r="F3914" i="28"/>
  <c r="E3915" i="28"/>
  <c r="F3915" i="28"/>
  <c r="E3916" i="28"/>
  <c r="F3916" i="28"/>
  <c r="E3917" i="28"/>
  <c r="F3917" i="28"/>
  <c r="E3918" i="28"/>
  <c r="F3918" i="28"/>
  <c r="E3919" i="28"/>
  <c r="F3919" i="28"/>
  <c r="E3920" i="28"/>
  <c r="F3920" i="28"/>
  <c r="E3921" i="28"/>
  <c r="F3921" i="28"/>
  <c r="E3922" i="28"/>
  <c r="F3922" i="28"/>
  <c r="E3923" i="28"/>
  <c r="F3923" i="28"/>
  <c r="E3924" i="28"/>
  <c r="F3924" i="28"/>
  <c r="E3925" i="28"/>
  <c r="F3925" i="28"/>
  <c r="E3926" i="28"/>
  <c r="F3926" i="28"/>
  <c r="E3927" i="28"/>
  <c r="F3927" i="28"/>
  <c r="E3928" i="28"/>
  <c r="F3928" i="28"/>
  <c r="E3929" i="28"/>
  <c r="F3929" i="28"/>
  <c r="E3930" i="28"/>
  <c r="F3930" i="28"/>
  <c r="E3931" i="28"/>
  <c r="F3931" i="28"/>
  <c r="E3932" i="28"/>
  <c r="F3932" i="28"/>
  <c r="E3933" i="28"/>
  <c r="F3933" i="28"/>
  <c r="E3934" i="28"/>
  <c r="F3934" i="28"/>
  <c r="E3935" i="28"/>
  <c r="F3935" i="28"/>
  <c r="E3936" i="28"/>
  <c r="F3936" i="28"/>
  <c r="E3937" i="28"/>
  <c r="F3937" i="28"/>
  <c r="E3938" i="28"/>
  <c r="F3938" i="28"/>
  <c r="E3939" i="28"/>
  <c r="F3939" i="28"/>
  <c r="E3940" i="28"/>
  <c r="F3940" i="28"/>
  <c r="E3941" i="28"/>
  <c r="F3941" i="28"/>
  <c r="E3942" i="28"/>
  <c r="F3942" i="28"/>
  <c r="E3943" i="28"/>
  <c r="F3943" i="28"/>
  <c r="E3944" i="28"/>
  <c r="F3944" i="28"/>
  <c r="E3945" i="28"/>
  <c r="F3945" i="28"/>
  <c r="E3946" i="28"/>
  <c r="F3946" i="28"/>
  <c r="E3947" i="28"/>
  <c r="F3947" i="28"/>
  <c r="E3948" i="28"/>
  <c r="F3948" i="28"/>
  <c r="E3949" i="28"/>
  <c r="F3949" i="28"/>
  <c r="E3950" i="28"/>
  <c r="F3950" i="28"/>
  <c r="E3951" i="28"/>
  <c r="F3951" i="28"/>
  <c r="E3952" i="28"/>
  <c r="F3952" i="28"/>
  <c r="E3953" i="28"/>
  <c r="F3953" i="28"/>
  <c r="E3954" i="28"/>
  <c r="F3954" i="28"/>
  <c r="E3955" i="28"/>
  <c r="F3955" i="28"/>
  <c r="E3956" i="28"/>
  <c r="F3956" i="28"/>
  <c r="E3957" i="28"/>
  <c r="F3957" i="28"/>
  <c r="E3958" i="28"/>
  <c r="F3958" i="28"/>
  <c r="E3959" i="28"/>
  <c r="F3959" i="28"/>
  <c r="E3960" i="28"/>
  <c r="F3960" i="28"/>
  <c r="E3961" i="28"/>
  <c r="F3961" i="28"/>
  <c r="E3962" i="28"/>
  <c r="F3962" i="28"/>
  <c r="E3963" i="28"/>
  <c r="F3963" i="28"/>
  <c r="E3964" i="28"/>
  <c r="F3964" i="28"/>
  <c r="E3965" i="28"/>
  <c r="F3965" i="28"/>
  <c r="E3966" i="28"/>
  <c r="F3966" i="28"/>
  <c r="E3967" i="28"/>
  <c r="F3967" i="28"/>
  <c r="E3968" i="28"/>
  <c r="F3968" i="28"/>
  <c r="E3969" i="28"/>
  <c r="F3969" i="28"/>
  <c r="E3970" i="28"/>
  <c r="F3970" i="28"/>
  <c r="E3971" i="28"/>
  <c r="F3971" i="28"/>
  <c r="E3972" i="28"/>
  <c r="F3972" i="28"/>
  <c r="E3973" i="28"/>
  <c r="F3973" i="28"/>
  <c r="E3974" i="28"/>
  <c r="F3974" i="28"/>
  <c r="E3975" i="28"/>
  <c r="F3975" i="28"/>
  <c r="E3976" i="28"/>
  <c r="F3976" i="28"/>
  <c r="E3977" i="28"/>
  <c r="F3977" i="28"/>
  <c r="E3978" i="28"/>
  <c r="F3978" i="28"/>
  <c r="E3979" i="28"/>
  <c r="F3979" i="28"/>
  <c r="E3980" i="28"/>
  <c r="F3980" i="28"/>
  <c r="E3981" i="28"/>
  <c r="F3981" i="28"/>
  <c r="E3982" i="28"/>
  <c r="F3982" i="28"/>
  <c r="E3983" i="28"/>
  <c r="F3983" i="28"/>
  <c r="E3984" i="28"/>
  <c r="F3984" i="28"/>
  <c r="E3985" i="28"/>
  <c r="F3985" i="28"/>
  <c r="E3986" i="28"/>
  <c r="F3986" i="28"/>
  <c r="E3987" i="28"/>
  <c r="F3987" i="28"/>
  <c r="E3988" i="28"/>
  <c r="F3988" i="28"/>
  <c r="E3989" i="28"/>
  <c r="F3989" i="28"/>
  <c r="E3990" i="28"/>
  <c r="F3990" i="28"/>
  <c r="E3991" i="28"/>
  <c r="F3991" i="28"/>
  <c r="E3992" i="28"/>
  <c r="F3992" i="28"/>
  <c r="E3993" i="28"/>
  <c r="F3993" i="28"/>
  <c r="E3994" i="28"/>
  <c r="F3994" i="28"/>
  <c r="E3995" i="28"/>
  <c r="F3995" i="28"/>
  <c r="E3996" i="28"/>
  <c r="F3996" i="28"/>
  <c r="E3997" i="28"/>
  <c r="F3997" i="28"/>
  <c r="E3998" i="28"/>
  <c r="F3998" i="28"/>
  <c r="E3999" i="28"/>
  <c r="F3999" i="28"/>
  <c r="E4000" i="28"/>
  <c r="F4000" i="28"/>
  <c r="E4001" i="28"/>
  <c r="F4001" i="28"/>
  <c r="E4002" i="28"/>
  <c r="F4002" i="28"/>
  <c r="E4003" i="28"/>
  <c r="F4003" i="28"/>
  <c r="E4004" i="28"/>
  <c r="F4004" i="28"/>
  <c r="E4005" i="28"/>
  <c r="F4005" i="28"/>
  <c r="E4006" i="28"/>
  <c r="F4006" i="28"/>
  <c r="E4007" i="28"/>
  <c r="F4007" i="28"/>
  <c r="E4008" i="28"/>
  <c r="F4008" i="28"/>
  <c r="E4009" i="28"/>
  <c r="F4009" i="28"/>
  <c r="E4010" i="28"/>
  <c r="F4010" i="28"/>
  <c r="E4011" i="28"/>
  <c r="F4011" i="28"/>
  <c r="E4012" i="28"/>
  <c r="F4012" i="28"/>
  <c r="E4013" i="28"/>
  <c r="F4013" i="28"/>
  <c r="E4014" i="28"/>
  <c r="F4014" i="28"/>
  <c r="E4015" i="28"/>
  <c r="F4015" i="28"/>
  <c r="E4016" i="28"/>
  <c r="F4016" i="28"/>
  <c r="E4017" i="28"/>
  <c r="F4017" i="28"/>
  <c r="E4018" i="28"/>
  <c r="F4018" i="28"/>
  <c r="E4019" i="28"/>
  <c r="F4019" i="28"/>
  <c r="E4020" i="28"/>
  <c r="F4020" i="28"/>
  <c r="E4021" i="28"/>
  <c r="F4021" i="28"/>
  <c r="E4022" i="28"/>
  <c r="F4022" i="28"/>
  <c r="E4023" i="28"/>
  <c r="F4023" i="28"/>
  <c r="E4024" i="28"/>
  <c r="F4024" i="28"/>
  <c r="E4025" i="28"/>
  <c r="F4025" i="28"/>
  <c r="E4026" i="28"/>
  <c r="F4026" i="28"/>
  <c r="E4027" i="28"/>
  <c r="F4027" i="28"/>
  <c r="E4028" i="28"/>
  <c r="F4028" i="28"/>
  <c r="E4029" i="28"/>
  <c r="F4029" i="28"/>
  <c r="E4030" i="28"/>
  <c r="F4030" i="28"/>
  <c r="E4031" i="28"/>
  <c r="F4031" i="28"/>
  <c r="E4032" i="28"/>
  <c r="F4032" i="28"/>
  <c r="E4033" i="28"/>
  <c r="F4033" i="28"/>
  <c r="E4034" i="28"/>
  <c r="F4034" i="28"/>
  <c r="E4035" i="28"/>
  <c r="F4035" i="28"/>
  <c r="E4036" i="28"/>
  <c r="F4036" i="28"/>
  <c r="E4037" i="28"/>
  <c r="F4037" i="28"/>
  <c r="E4038" i="28"/>
  <c r="F4038" i="28"/>
  <c r="E4039" i="28"/>
  <c r="F4039" i="28"/>
  <c r="E4040" i="28"/>
  <c r="F4040" i="28"/>
  <c r="E4041" i="28"/>
  <c r="F4041" i="28"/>
  <c r="E4042" i="28"/>
  <c r="F4042" i="28"/>
  <c r="E4043" i="28"/>
  <c r="F4043" i="28"/>
  <c r="E4044" i="28"/>
  <c r="F4044" i="28"/>
  <c r="E4045" i="28"/>
  <c r="F4045" i="28"/>
  <c r="E4046" i="28"/>
  <c r="F4046" i="28"/>
  <c r="E4047" i="28"/>
  <c r="F4047" i="28"/>
  <c r="E4048" i="28"/>
  <c r="F4048" i="28"/>
  <c r="E4049" i="28"/>
  <c r="F4049" i="28"/>
  <c r="E4050" i="28"/>
  <c r="F4050" i="28"/>
  <c r="E4051" i="28"/>
  <c r="F4051" i="28"/>
  <c r="E4052" i="28"/>
  <c r="F4052" i="28"/>
  <c r="E4053" i="28"/>
  <c r="F4053" i="28"/>
  <c r="E4054" i="28"/>
  <c r="F4054" i="28"/>
  <c r="E4055" i="28"/>
  <c r="F4055" i="28"/>
  <c r="E4056" i="28"/>
  <c r="F4056" i="28"/>
  <c r="E4057" i="28"/>
  <c r="F4057" i="28"/>
  <c r="E4058" i="28"/>
  <c r="F4058" i="28"/>
  <c r="E4059" i="28"/>
  <c r="F4059" i="28"/>
  <c r="E4060" i="28"/>
  <c r="F4060" i="28"/>
  <c r="E4061" i="28"/>
  <c r="F4061" i="28"/>
  <c r="E4062" i="28"/>
  <c r="F4062" i="28"/>
  <c r="E4063" i="28"/>
  <c r="F4063" i="28"/>
  <c r="E4064" i="28"/>
  <c r="F4064" i="28"/>
  <c r="E4065" i="28"/>
  <c r="F4065" i="28"/>
  <c r="E4066" i="28"/>
  <c r="F4066" i="28"/>
  <c r="E4067" i="28"/>
  <c r="F4067" i="28"/>
  <c r="E4068" i="28"/>
  <c r="F4068" i="28"/>
  <c r="E4069" i="28"/>
  <c r="F4069" i="28"/>
  <c r="E4070" i="28"/>
  <c r="F4070" i="28"/>
  <c r="E4071" i="28"/>
  <c r="F4071" i="28"/>
  <c r="E4072" i="28"/>
  <c r="F4072" i="28"/>
  <c r="E4073" i="28"/>
  <c r="F4073" i="28"/>
  <c r="E4074" i="28"/>
  <c r="F4074" i="28"/>
  <c r="E4075" i="28"/>
  <c r="F4075" i="28"/>
  <c r="E4076" i="28"/>
  <c r="F4076" i="28"/>
  <c r="E4077" i="28"/>
  <c r="F4077" i="28"/>
  <c r="E4078" i="28"/>
  <c r="F4078" i="28"/>
  <c r="E4079" i="28"/>
  <c r="F4079" i="28"/>
  <c r="E4080" i="28"/>
  <c r="F4080" i="28"/>
  <c r="E4081" i="28"/>
  <c r="F4081" i="28"/>
  <c r="E4082" i="28"/>
  <c r="F4082" i="28"/>
  <c r="E4083" i="28"/>
  <c r="F4083" i="28"/>
  <c r="E4084" i="28"/>
  <c r="F4084" i="28"/>
  <c r="E4085" i="28"/>
  <c r="F4085" i="28"/>
  <c r="E4086" i="28"/>
  <c r="F4086" i="28"/>
  <c r="E4087" i="28"/>
  <c r="F4087" i="28"/>
  <c r="E4088" i="28"/>
  <c r="F4088" i="28"/>
  <c r="E4089" i="28"/>
  <c r="F4089" i="28"/>
  <c r="E4090" i="28"/>
  <c r="F4090" i="28"/>
  <c r="E4091" i="28"/>
  <c r="F4091" i="28"/>
  <c r="E4092" i="28"/>
  <c r="F4092" i="28"/>
  <c r="E4093" i="28"/>
  <c r="F4093" i="28"/>
  <c r="E4094" i="28"/>
  <c r="F4094" i="28"/>
  <c r="E4095" i="28"/>
  <c r="F4095" i="28"/>
  <c r="E4096" i="28"/>
  <c r="F4096" i="28"/>
  <c r="E4097" i="28"/>
  <c r="F4097" i="28"/>
  <c r="E4098" i="28"/>
  <c r="F4098" i="28"/>
  <c r="E4099" i="28"/>
  <c r="F4099" i="28"/>
  <c r="E4100" i="28"/>
  <c r="F4100" i="28"/>
  <c r="E4101" i="28"/>
  <c r="F4101" i="28"/>
  <c r="E4102" i="28"/>
  <c r="F4102" i="28"/>
  <c r="E4103" i="28"/>
  <c r="F4103" i="28"/>
  <c r="E4104" i="28"/>
  <c r="F4104" i="28"/>
  <c r="E4105" i="28"/>
  <c r="F4105" i="28"/>
  <c r="E4106" i="28"/>
  <c r="F4106" i="28"/>
  <c r="E4107" i="28"/>
  <c r="F4107" i="28"/>
  <c r="E4108" i="28"/>
  <c r="F4108" i="28"/>
  <c r="E4109" i="28"/>
  <c r="F4109" i="28"/>
  <c r="E4110" i="28"/>
  <c r="F4110" i="28"/>
  <c r="E4111" i="28"/>
  <c r="F4111" i="28"/>
  <c r="E4112" i="28"/>
  <c r="F4112" i="28"/>
  <c r="E4113" i="28"/>
  <c r="F4113" i="28"/>
  <c r="E4114" i="28"/>
  <c r="F4114" i="28"/>
  <c r="E4115" i="28"/>
  <c r="F4115" i="28"/>
  <c r="E4116" i="28"/>
  <c r="F4116" i="28"/>
  <c r="E4117" i="28"/>
  <c r="F4117" i="28"/>
  <c r="E4118" i="28"/>
  <c r="F4118" i="28"/>
  <c r="E4119" i="28"/>
  <c r="F4119" i="28"/>
  <c r="E4120" i="28"/>
  <c r="F4120" i="28"/>
  <c r="E4121" i="28"/>
  <c r="F4121" i="28"/>
  <c r="E4122" i="28"/>
  <c r="F4122" i="28"/>
  <c r="E4123" i="28"/>
  <c r="F4123" i="28"/>
  <c r="E4124" i="28"/>
  <c r="F4124" i="28"/>
  <c r="E4125" i="28"/>
  <c r="F4125" i="28"/>
  <c r="E4126" i="28"/>
  <c r="F4126" i="28"/>
  <c r="E4127" i="28"/>
  <c r="F4127" i="28"/>
  <c r="E4128" i="28"/>
  <c r="F4128" i="28"/>
  <c r="E4129" i="28"/>
  <c r="F4129" i="28"/>
  <c r="E4130" i="28"/>
  <c r="F4130" i="28"/>
  <c r="E4131" i="28"/>
  <c r="F4131" i="28"/>
  <c r="E4132" i="28"/>
  <c r="F4132" i="28"/>
  <c r="E4133" i="28"/>
  <c r="F4133" i="28"/>
  <c r="E4134" i="28"/>
  <c r="F4134" i="28"/>
  <c r="E4135" i="28"/>
  <c r="F4135" i="28"/>
  <c r="E4136" i="28"/>
  <c r="F4136" i="28"/>
  <c r="E4137" i="28"/>
  <c r="F4137" i="28"/>
  <c r="E4138" i="28"/>
  <c r="F4138" i="28"/>
  <c r="E4139" i="28"/>
  <c r="F4139" i="28"/>
  <c r="E4140" i="28"/>
  <c r="F4140" i="28"/>
  <c r="E4141" i="28"/>
  <c r="F4141" i="28"/>
  <c r="E4142" i="28"/>
  <c r="F4142" i="28"/>
  <c r="E4143" i="28"/>
  <c r="F4143" i="28"/>
  <c r="E4144" i="28"/>
  <c r="F4144" i="28"/>
  <c r="E4145" i="28"/>
  <c r="F4145" i="28"/>
  <c r="E4146" i="28"/>
  <c r="F4146" i="28"/>
  <c r="E4147" i="28"/>
  <c r="F4147" i="28"/>
  <c r="E4148" i="28"/>
  <c r="F4148" i="28"/>
  <c r="E4149" i="28"/>
  <c r="F4149" i="28"/>
  <c r="E4150" i="28"/>
  <c r="F4150" i="28"/>
  <c r="E4151" i="28"/>
  <c r="F4151" i="28"/>
  <c r="E4152" i="28"/>
  <c r="F4152" i="28"/>
  <c r="E4153" i="28"/>
  <c r="F4153" i="28"/>
  <c r="E4154" i="28"/>
  <c r="F4154" i="28"/>
  <c r="E4155" i="28"/>
  <c r="F4155" i="28"/>
  <c r="E4156" i="28"/>
  <c r="F4156" i="28"/>
  <c r="E4157" i="28"/>
  <c r="F4157" i="28"/>
  <c r="E4158" i="28"/>
  <c r="F4158" i="28"/>
  <c r="E4159" i="28"/>
  <c r="F4159" i="28"/>
  <c r="E4160" i="28"/>
  <c r="F4160" i="28"/>
  <c r="E4161" i="28"/>
  <c r="F4161" i="28"/>
  <c r="E4162" i="28"/>
  <c r="F4162" i="28"/>
  <c r="E4163" i="28"/>
  <c r="F4163" i="28"/>
  <c r="E4164" i="28"/>
  <c r="F4164" i="28"/>
  <c r="E4165" i="28"/>
  <c r="F4165" i="28"/>
  <c r="E4166" i="28"/>
  <c r="F4166" i="28"/>
  <c r="E4167" i="28"/>
  <c r="F4167" i="28"/>
  <c r="E4168" i="28"/>
  <c r="F4168" i="28"/>
  <c r="E4169" i="28"/>
  <c r="F4169" i="28"/>
  <c r="E4170" i="28"/>
  <c r="F4170" i="28"/>
  <c r="E4171" i="28"/>
  <c r="F4171" i="28"/>
  <c r="E4172" i="28"/>
  <c r="F4172" i="28"/>
  <c r="E4173" i="28"/>
  <c r="F4173" i="28"/>
  <c r="E4174" i="28"/>
  <c r="F4174" i="28"/>
  <c r="E4175" i="28"/>
  <c r="F4175" i="28"/>
  <c r="E4176" i="28"/>
  <c r="F4176" i="28"/>
  <c r="E4177" i="28"/>
  <c r="F4177" i="28"/>
  <c r="E4178" i="28"/>
  <c r="F4178" i="28"/>
  <c r="E4179" i="28"/>
  <c r="F4179" i="28"/>
  <c r="E4180" i="28"/>
  <c r="F4180" i="28"/>
  <c r="E4181" i="28"/>
  <c r="F4181" i="28"/>
  <c r="E4182" i="28"/>
  <c r="F4182" i="28"/>
  <c r="E4183" i="28"/>
  <c r="F4183" i="28"/>
  <c r="E4184" i="28"/>
  <c r="F4184" i="28"/>
  <c r="E4185" i="28"/>
  <c r="F4185" i="28"/>
  <c r="E4186" i="28"/>
  <c r="F4186" i="28"/>
  <c r="E4187" i="28"/>
  <c r="F4187" i="28"/>
  <c r="E4188" i="28"/>
  <c r="F4188" i="28"/>
  <c r="E4189" i="28"/>
  <c r="F4189" i="28"/>
  <c r="E4190" i="28"/>
  <c r="F4190" i="28"/>
  <c r="E4191" i="28"/>
  <c r="F4191" i="28"/>
  <c r="E4192" i="28"/>
  <c r="F4192" i="28"/>
  <c r="E4193" i="28"/>
  <c r="F4193" i="28"/>
  <c r="E4194" i="28"/>
  <c r="F4194" i="28"/>
  <c r="E4195" i="28"/>
  <c r="F4195" i="28"/>
  <c r="E4196" i="28"/>
  <c r="F4196" i="28"/>
  <c r="E4197" i="28"/>
  <c r="F4197" i="28"/>
  <c r="E4198" i="28"/>
  <c r="F4198" i="28"/>
  <c r="E4199" i="28"/>
  <c r="F4199" i="28"/>
  <c r="E4200" i="28"/>
  <c r="F4200" i="28"/>
  <c r="E4201" i="28"/>
  <c r="F4201" i="28"/>
  <c r="E4202" i="28"/>
  <c r="F4202" i="28"/>
  <c r="E4203" i="28"/>
  <c r="F4203" i="28"/>
  <c r="E4204" i="28"/>
  <c r="F4204" i="28"/>
  <c r="E4205" i="28"/>
  <c r="F4205" i="28"/>
  <c r="E4206" i="28"/>
  <c r="F4206" i="28"/>
  <c r="E4207" i="28"/>
  <c r="F4207" i="28"/>
  <c r="E4208" i="28"/>
  <c r="F4208" i="28"/>
  <c r="E4209" i="28"/>
  <c r="F4209" i="28"/>
  <c r="E4210" i="28"/>
  <c r="F4210" i="28"/>
  <c r="E4211" i="28"/>
  <c r="F4211" i="28"/>
  <c r="E4212" i="28"/>
  <c r="F4212" i="28"/>
  <c r="E4213" i="28"/>
  <c r="F4213" i="28"/>
  <c r="E4214" i="28"/>
  <c r="F4214" i="28"/>
  <c r="E4215" i="28"/>
  <c r="F4215" i="28"/>
  <c r="E4216" i="28"/>
  <c r="F4216" i="28"/>
  <c r="E4217" i="28"/>
  <c r="F4217" i="28"/>
  <c r="E4218" i="28"/>
  <c r="F4218" i="28"/>
  <c r="E4219" i="28"/>
  <c r="F4219" i="28"/>
  <c r="E4220" i="28"/>
  <c r="F4220" i="28"/>
  <c r="E4221" i="28"/>
  <c r="F4221" i="28"/>
  <c r="E4222" i="28"/>
  <c r="F4222" i="28"/>
  <c r="E4223" i="28"/>
  <c r="F4223" i="28"/>
  <c r="E4224" i="28"/>
  <c r="F4224" i="28"/>
  <c r="E4225" i="28"/>
  <c r="F4225" i="28"/>
  <c r="E4226" i="28"/>
  <c r="F4226" i="28"/>
  <c r="E4227" i="28"/>
  <c r="F4227" i="28"/>
  <c r="E4228" i="28"/>
  <c r="F4228" i="28"/>
  <c r="E4229" i="28"/>
  <c r="F4229" i="28"/>
  <c r="E4230" i="28"/>
  <c r="F4230" i="28"/>
  <c r="E4231" i="28"/>
  <c r="F4231" i="28"/>
  <c r="E4232" i="28"/>
  <c r="F4232" i="28"/>
  <c r="E4233" i="28"/>
  <c r="F4233" i="28"/>
  <c r="E4234" i="28"/>
  <c r="F4234" i="28"/>
  <c r="E4235" i="28"/>
  <c r="F4235" i="28"/>
  <c r="E4236" i="28"/>
  <c r="F4236" i="28"/>
  <c r="E4237" i="28"/>
  <c r="F4237" i="28"/>
  <c r="E4238" i="28"/>
  <c r="F4238" i="28"/>
  <c r="E4239" i="28"/>
  <c r="F4239" i="28"/>
  <c r="E4240" i="28"/>
  <c r="F4240" i="28"/>
  <c r="E4241" i="28"/>
  <c r="F4241" i="28"/>
  <c r="E4242" i="28"/>
  <c r="F4242" i="28"/>
  <c r="E4243" i="28"/>
  <c r="F4243" i="28"/>
  <c r="E4244" i="28"/>
  <c r="F4244" i="28"/>
  <c r="E4245" i="28"/>
  <c r="F4245" i="28"/>
  <c r="E4246" i="28"/>
  <c r="F4246" i="28"/>
  <c r="E4247" i="28"/>
  <c r="F4247" i="28"/>
  <c r="E4248" i="28"/>
  <c r="F4248" i="28"/>
  <c r="E4249" i="28"/>
  <c r="F4249" i="28"/>
  <c r="E4250" i="28"/>
  <c r="F4250" i="28"/>
  <c r="E4251" i="28"/>
  <c r="F4251" i="28"/>
  <c r="E4252" i="28"/>
  <c r="F4252" i="28"/>
  <c r="E4253" i="28"/>
  <c r="F4253" i="28"/>
  <c r="E4254" i="28"/>
  <c r="F4254" i="28"/>
  <c r="E4255" i="28"/>
  <c r="F4255" i="28"/>
  <c r="E4256" i="28"/>
  <c r="F4256" i="28"/>
  <c r="E4257" i="28"/>
  <c r="F4257" i="28"/>
  <c r="E4258" i="28"/>
  <c r="F4258" i="28"/>
  <c r="E4259" i="28"/>
  <c r="F4259" i="28"/>
  <c r="E4260" i="28"/>
  <c r="F4260" i="28"/>
  <c r="E4261" i="28"/>
  <c r="F4261" i="28"/>
  <c r="E4262" i="28"/>
  <c r="F4262" i="28"/>
  <c r="E4263" i="28"/>
  <c r="F4263" i="28"/>
  <c r="E4264" i="28"/>
  <c r="F4264" i="28"/>
  <c r="E4265" i="28"/>
  <c r="F4265" i="28"/>
  <c r="E4266" i="28"/>
  <c r="F4266" i="28"/>
  <c r="E4267" i="28"/>
  <c r="F4267" i="28"/>
  <c r="E4268" i="28"/>
  <c r="F4268" i="28"/>
  <c r="E4269" i="28"/>
  <c r="F4269" i="28"/>
  <c r="E4270" i="28"/>
  <c r="F4270" i="28"/>
  <c r="E4271" i="28"/>
  <c r="F4271" i="28"/>
  <c r="E4272" i="28"/>
  <c r="F4272" i="28"/>
  <c r="E4273" i="28"/>
  <c r="F4273" i="28"/>
  <c r="E4274" i="28"/>
  <c r="F4274" i="28"/>
  <c r="E4275" i="28"/>
  <c r="F4275" i="28"/>
  <c r="E4276" i="28"/>
  <c r="F4276" i="28"/>
  <c r="E4277" i="28"/>
  <c r="F4277" i="28"/>
  <c r="E4278" i="28"/>
  <c r="F4278" i="28"/>
  <c r="E4279" i="28"/>
  <c r="F4279" i="28"/>
  <c r="E4280" i="28"/>
  <c r="F4280" i="28"/>
  <c r="E4281" i="28"/>
  <c r="F4281" i="28"/>
  <c r="E4282" i="28"/>
  <c r="F4282" i="28"/>
  <c r="E4283" i="28"/>
  <c r="F4283" i="28"/>
  <c r="E4284" i="28"/>
  <c r="F4284" i="28"/>
  <c r="E4285" i="28"/>
  <c r="F4285" i="28"/>
  <c r="E4286" i="28"/>
  <c r="F4286" i="28"/>
  <c r="E4287" i="28"/>
  <c r="F4287" i="28"/>
  <c r="E4288" i="28"/>
  <c r="F4288" i="28"/>
  <c r="E4289" i="28"/>
  <c r="F4289" i="28"/>
  <c r="E4290" i="28"/>
  <c r="F4290" i="28"/>
  <c r="E4291" i="28"/>
  <c r="F4291" i="28"/>
  <c r="E4292" i="28"/>
  <c r="F4292" i="28"/>
  <c r="E4293" i="28"/>
  <c r="F4293" i="28"/>
  <c r="E4294" i="28"/>
  <c r="F4294" i="28"/>
  <c r="E4295" i="28"/>
  <c r="F4295" i="28"/>
  <c r="E4296" i="28"/>
  <c r="F4296" i="28"/>
  <c r="E4297" i="28"/>
  <c r="F4297" i="28"/>
  <c r="E4298" i="28"/>
  <c r="F4298" i="28"/>
  <c r="E4299" i="28"/>
  <c r="F4299" i="28"/>
  <c r="E4300" i="28"/>
  <c r="F4300" i="28"/>
  <c r="E4301" i="28"/>
  <c r="F4301" i="28"/>
  <c r="E4302" i="28"/>
  <c r="F4302" i="28"/>
  <c r="E4303" i="28"/>
  <c r="F4303" i="28"/>
  <c r="E4304" i="28"/>
  <c r="F4304" i="28"/>
  <c r="E4305" i="28"/>
  <c r="F4305" i="28"/>
  <c r="E4306" i="28"/>
  <c r="F4306" i="28"/>
  <c r="E4307" i="28"/>
  <c r="F4307" i="28"/>
  <c r="E4308" i="28"/>
  <c r="F4308" i="28"/>
  <c r="E4309" i="28"/>
  <c r="F4309" i="28"/>
  <c r="E4310" i="28"/>
  <c r="F4310" i="28"/>
  <c r="E4311" i="28"/>
  <c r="F4311" i="28"/>
  <c r="E4312" i="28"/>
  <c r="F4312" i="28"/>
  <c r="E4313" i="28"/>
  <c r="F4313" i="28"/>
  <c r="E4314" i="28"/>
  <c r="F4314" i="28"/>
  <c r="E4315" i="28"/>
  <c r="F4315" i="28"/>
  <c r="E4316" i="28"/>
  <c r="F4316" i="28"/>
  <c r="E4317" i="28"/>
  <c r="F4317" i="28"/>
  <c r="E4318" i="28"/>
  <c r="F4318" i="28"/>
  <c r="E4319" i="28"/>
  <c r="F4319" i="28"/>
  <c r="E4320" i="28"/>
  <c r="F4320" i="28"/>
  <c r="E4321" i="28"/>
  <c r="F4321" i="28"/>
  <c r="E4322" i="28"/>
  <c r="F4322" i="28"/>
  <c r="E4323" i="28"/>
  <c r="F4323" i="28"/>
  <c r="E4324" i="28"/>
  <c r="F4324" i="28"/>
  <c r="E4325" i="28"/>
  <c r="F4325" i="28"/>
  <c r="E4326" i="28"/>
  <c r="F4326" i="28"/>
  <c r="E4327" i="28"/>
  <c r="F4327" i="28"/>
  <c r="E4328" i="28"/>
  <c r="F4328" i="28"/>
  <c r="E4329" i="28"/>
  <c r="F4329" i="28"/>
  <c r="E4330" i="28"/>
  <c r="F4330" i="28"/>
  <c r="E4331" i="28"/>
  <c r="F4331" i="28"/>
  <c r="E4332" i="28"/>
  <c r="F4332" i="28"/>
  <c r="E4333" i="28"/>
  <c r="F4333" i="28"/>
  <c r="E4334" i="28"/>
  <c r="F4334" i="28"/>
  <c r="E4335" i="28"/>
  <c r="F4335" i="28"/>
  <c r="E4336" i="28"/>
  <c r="F4336" i="28"/>
  <c r="E4337" i="28"/>
  <c r="F4337" i="28"/>
  <c r="E4338" i="28"/>
  <c r="F4338" i="28"/>
  <c r="E4339" i="28"/>
  <c r="F4339" i="28"/>
  <c r="E4340" i="28"/>
  <c r="F4340" i="28"/>
  <c r="E4341" i="28"/>
  <c r="F4341" i="28"/>
  <c r="E4342" i="28"/>
  <c r="F4342" i="28"/>
  <c r="E4343" i="28"/>
  <c r="F4343" i="28"/>
  <c r="E4344" i="28"/>
  <c r="F4344" i="28"/>
  <c r="E4345" i="28"/>
  <c r="F4345" i="28"/>
  <c r="E4346" i="28"/>
  <c r="F4346" i="28"/>
  <c r="E4347" i="28"/>
  <c r="F4347" i="28"/>
  <c r="E4348" i="28"/>
  <c r="F4348" i="28"/>
  <c r="E4349" i="28"/>
  <c r="F4349" i="28"/>
  <c r="E4350" i="28"/>
  <c r="F4350" i="28"/>
  <c r="E4351" i="28"/>
  <c r="F4351" i="28"/>
  <c r="E4352" i="28"/>
  <c r="F4352" i="28"/>
  <c r="E4353" i="28"/>
  <c r="F4353" i="28"/>
  <c r="E4354" i="28"/>
  <c r="F4354" i="28"/>
  <c r="E4355" i="28"/>
  <c r="F4355" i="28"/>
  <c r="E4356" i="28"/>
  <c r="F4356" i="28"/>
  <c r="E4357" i="28"/>
  <c r="F4357" i="28"/>
  <c r="E4358" i="28"/>
  <c r="F4358" i="28"/>
  <c r="E4359" i="28"/>
  <c r="F4359" i="28"/>
  <c r="E4360" i="28"/>
  <c r="F4360" i="28"/>
  <c r="E4361" i="28"/>
  <c r="F4361" i="28"/>
  <c r="E4362" i="28"/>
  <c r="F4362" i="28"/>
  <c r="E4363" i="28"/>
  <c r="F4363" i="28"/>
  <c r="E4364" i="28"/>
  <c r="F4364" i="28"/>
  <c r="E4365" i="28"/>
  <c r="F4365" i="28"/>
  <c r="E4366" i="28"/>
  <c r="F4366" i="28"/>
  <c r="E4367" i="28"/>
  <c r="F4367" i="28"/>
  <c r="E4368" i="28"/>
  <c r="F4368" i="28"/>
  <c r="E4369" i="28"/>
  <c r="F4369" i="28"/>
  <c r="E4370" i="28"/>
  <c r="F4370" i="28"/>
  <c r="E4371" i="28"/>
  <c r="F4371" i="28"/>
  <c r="E4372" i="28"/>
  <c r="F4372" i="28"/>
  <c r="E4373" i="28"/>
  <c r="F4373" i="28"/>
  <c r="E4374" i="28"/>
  <c r="F4374" i="28"/>
  <c r="E4375" i="28"/>
  <c r="F4375" i="28"/>
  <c r="E4376" i="28"/>
  <c r="F4376" i="28"/>
  <c r="E4377" i="28"/>
  <c r="F4377" i="28"/>
  <c r="E4378" i="28"/>
  <c r="F4378" i="28"/>
  <c r="E4379" i="28"/>
  <c r="F4379" i="28"/>
  <c r="E4380" i="28"/>
  <c r="F4380" i="28"/>
  <c r="E4381" i="28"/>
  <c r="F4381" i="28"/>
  <c r="E4382" i="28"/>
  <c r="F4382" i="28"/>
  <c r="E4383" i="28"/>
  <c r="F4383" i="28"/>
  <c r="E4384" i="28"/>
  <c r="F4384" i="28"/>
  <c r="E4385" i="28"/>
  <c r="F4385" i="28"/>
  <c r="E4386" i="28"/>
  <c r="F4386" i="28"/>
  <c r="E4387" i="28"/>
  <c r="F4387" i="28"/>
  <c r="E4388" i="28"/>
  <c r="F4388" i="28"/>
  <c r="E4389" i="28"/>
  <c r="F4389" i="28"/>
  <c r="E4390" i="28"/>
  <c r="F4390" i="28"/>
  <c r="E4391" i="28"/>
  <c r="F4391" i="28"/>
  <c r="E4392" i="28"/>
  <c r="F4392" i="28"/>
  <c r="E4393" i="28"/>
  <c r="F4393" i="28"/>
  <c r="E4394" i="28"/>
  <c r="F4394" i="28"/>
  <c r="E4395" i="28"/>
  <c r="F4395" i="28"/>
  <c r="E4396" i="28"/>
  <c r="F4396" i="28"/>
  <c r="E4397" i="28"/>
  <c r="F4397" i="28"/>
  <c r="E4398" i="28"/>
  <c r="F4398" i="28"/>
  <c r="E4399" i="28"/>
  <c r="F4399" i="28"/>
  <c r="E4400" i="28"/>
  <c r="F4400" i="28"/>
  <c r="E4401" i="28"/>
  <c r="F4401" i="28"/>
  <c r="E4402" i="28"/>
  <c r="F4402" i="28"/>
  <c r="E4403" i="28"/>
  <c r="F4403" i="28"/>
  <c r="E4404" i="28"/>
  <c r="F4404" i="28"/>
  <c r="E4405" i="28"/>
  <c r="F4405" i="28"/>
  <c r="E4406" i="28"/>
  <c r="F4406" i="28"/>
  <c r="E4407" i="28"/>
  <c r="F4407" i="28"/>
  <c r="E4408" i="28"/>
  <c r="F4408" i="28"/>
  <c r="E4409" i="28"/>
  <c r="F4409" i="28"/>
  <c r="E4410" i="28"/>
  <c r="F4410" i="28"/>
  <c r="E4411" i="28"/>
  <c r="F4411" i="28"/>
  <c r="E4412" i="28"/>
  <c r="F4412" i="28"/>
  <c r="E4413" i="28"/>
  <c r="F4413" i="28"/>
  <c r="E4414" i="28"/>
  <c r="F4414" i="28"/>
  <c r="E4415" i="28"/>
  <c r="F4415" i="28"/>
  <c r="E4416" i="28"/>
  <c r="F4416" i="28"/>
  <c r="E4417" i="28"/>
  <c r="F4417" i="28"/>
  <c r="E4418" i="28"/>
  <c r="F4418" i="28"/>
  <c r="E4419" i="28"/>
  <c r="F4419" i="28"/>
  <c r="E4420" i="28"/>
  <c r="F4420" i="28"/>
  <c r="E4421" i="28"/>
  <c r="F4421" i="28"/>
  <c r="E4422" i="28"/>
  <c r="F4422" i="28"/>
  <c r="E4423" i="28"/>
  <c r="F4423" i="28"/>
  <c r="E4424" i="28"/>
  <c r="F4424" i="28"/>
  <c r="E4425" i="28"/>
  <c r="F4425" i="28"/>
  <c r="E4426" i="28"/>
  <c r="F4426" i="28"/>
  <c r="E4427" i="28"/>
  <c r="F4427" i="28"/>
  <c r="E4428" i="28"/>
  <c r="F4428" i="28"/>
  <c r="E4429" i="28"/>
  <c r="F4429" i="28"/>
  <c r="E4430" i="28"/>
  <c r="F4430" i="28"/>
  <c r="E4431" i="28"/>
  <c r="F4431" i="28"/>
  <c r="E4432" i="28"/>
  <c r="F4432" i="28"/>
  <c r="E4433" i="28"/>
  <c r="F4433" i="28"/>
  <c r="E4434" i="28"/>
  <c r="F4434" i="28"/>
  <c r="E4435" i="28"/>
  <c r="F4435" i="28"/>
  <c r="E4436" i="28"/>
  <c r="F4436" i="28"/>
  <c r="E4437" i="28"/>
  <c r="F4437" i="28"/>
  <c r="E4438" i="28"/>
  <c r="F4438" i="28"/>
  <c r="E4439" i="28"/>
  <c r="F4439" i="28"/>
  <c r="E4440" i="28"/>
  <c r="F4440" i="28"/>
  <c r="E4441" i="28"/>
  <c r="F4441" i="28"/>
  <c r="E4442" i="28"/>
  <c r="F4442" i="28"/>
  <c r="E4443" i="28"/>
  <c r="F4443" i="28"/>
  <c r="E4444" i="28"/>
  <c r="F4444" i="28"/>
  <c r="E4445" i="28"/>
  <c r="F4445" i="28"/>
  <c r="E4446" i="28"/>
  <c r="F4446" i="28"/>
  <c r="E4447" i="28"/>
  <c r="F4447" i="28"/>
  <c r="E4448" i="28"/>
  <c r="F4448" i="28"/>
  <c r="E4449" i="28"/>
  <c r="F4449" i="28"/>
  <c r="E4450" i="28"/>
  <c r="F4450" i="28"/>
  <c r="E4451" i="28"/>
  <c r="F4451" i="28"/>
  <c r="E4452" i="28"/>
  <c r="F4452" i="28"/>
  <c r="E4453" i="28"/>
  <c r="F4453" i="28"/>
  <c r="E4454" i="28"/>
  <c r="F4454" i="28"/>
  <c r="E4455" i="28"/>
  <c r="F4455" i="28"/>
  <c r="E4456" i="28"/>
  <c r="F4456" i="28"/>
  <c r="E4457" i="28"/>
  <c r="F4457" i="28"/>
  <c r="E4458" i="28"/>
  <c r="F4458" i="28"/>
  <c r="E4459" i="28"/>
  <c r="F4459" i="28"/>
  <c r="E4460" i="28"/>
  <c r="F4460" i="28"/>
  <c r="E4461" i="28"/>
  <c r="F4461" i="28"/>
  <c r="E4462" i="28"/>
  <c r="F4462" i="28"/>
  <c r="E4463" i="28"/>
  <c r="F4463" i="28"/>
  <c r="E4464" i="28"/>
  <c r="F4464" i="28"/>
  <c r="E4465" i="28"/>
  <c r="F4465" i="28"/>
  <c r="E4466" i="28"/>
  <c r="F4466" i="28"/>
  <c r="E4467" i="28"/>
  <c r="F4467" i="28"/>
  <c r="E4468" i="28"/>
  <c r="F4468" i="28"/>
  <c r="E4469" i="28"/>
  <c r="F4469" i="28"/>
  <c r="E4470" i="28"/>
  <c r="F4470" i="28"/>
  <c r="E4471" i="28"/>
  <c r="F4471" i="28"/>
  <c r="E4472" i="28"/>
  <c r="F4472" i="28"/>
  <c r="E4473" i="28"/>
  <c r="F4473" i="28"/>
  <c r="E4474" i="28"/>
  <c r="F4474" i="28"/>
  <c r="E4475" i="28"/>
  <c r="F4475" i="28"/>
  <c r="E4476" i="28"/>
  <c r="F4476" i="28"/>
  <c r="E4477" i="28"/>
  <c r="F4477" i="28"/>
  <c r="E4478" i="28"/>
  <c r="F4478" i="28"/>
  <c r="E4479" i="28"/>
  <c r="F4479" i="28"/>
  <c r="E4480" i="28"/>
  <c r="F4480" i="28"/>
  <c r="E4481" i="28"/>
  <c r="F4481" i="28"/>
  <c r="E4482" i="28"/>
  <c r="F4482" i="28"/>
  <c r="E4483" i="28"/>
  <c r="F4483" i="28"/>
  <c r="E4484" i="28"/>
  <c r="F4484" i="28"/>
  <c r="E4485" i="28"/>
  <c r="F4485" i="28"/>
  <c r="E4486" i="28"/>
  <c r="F4486" i="28"/>
  <c r="E4487" i="28"/>
  <c r="F4487" i="28"/>
  <c r="E4488" i="28"/>
  <c r="F4488" i="28"/>
  <c r="E4489" i="28"/>
  <c r="F4489" i="28"/>
  <c r="E4490" i="28"/>
  <c r="F4490" i="28"/>
  <c r="E4491" i="28"/>
  <c r="F4491" i="28"/>
  <c r="E4492" i="28"/>
  <c r="F4492" i="28"/>
  <c r="E4493" i="28"/>
  <c r="F4493" i="28"/>
  <c r="E4494" i="28"/>
  <c r="F4494" i="28"/>
  <c r="E4495" i="28"/>
  <c r="F4495" i="28"/>
  <c r="E4496" i="28"/>
  <c r="F4496" i="28"/>
  <c r="E4497" i="28"/>
  <c r="F4497" i="28"/>
  <c r="E4498" i="28"/>
  <c r="F4498" i="28"/>
  <c r="E4499" i="28"/>
  <c r="F4499" i="28"/>
  <c r="E4500" i="28"/>
  <c r="F4500" i="28"/>
  <c r="E4501" i="28"/>
  <c r="F4501" i="28"/>
  <c r="E4502" i="28"/>
  <c r="F4502" i="28"/>
  <c r="E4503" i="28"/>
  <c r="F4503" i="28"/>
  <c r="E4504" i="28"/>
  <c r="F4504" i="28"/>
  <c r="E4505" i="28"/>
  <c r="F4505" i="28"/>
  <c r="E4506" i="28"/>
  <c r="F4506" i="28"/>
  <c r="E4507" i="28"/>
  <c r="F4507" i="28"/>
  <c r="E4508" i="28"/>
  <c r="F4508" i="28"/>
  <c r="E4509" i="28"/>
  <c r="F4509" i="28"/>
  <c r="E4510" i="28"/>
  <c r="F4510" i="28"/>
  <c r="E4511" i="28"/>
  <c r="F4511" i="28"/>
  <c r="E4512" i="28"/>
  <c r="F4512" i="28"/>
  <c r="E4513" i="28"/>
  <c r="F4513" i="28"/>
  <c r="E4514" i="28"/>
  <c r="F4514" i="28"/>
  <c r="E4515" i="28"/>
  <c r="F4515" i="28"/>
  <c r="E4516" i="28"/>
  <c r="F4516" i="28"/>
  <c r="E4517" i="28"/>
  <c r="F4517" i="28"/>
  <c r="E4518" i="28"/>
  <c r="F4518" i="28"/>
  <c r="E4519" i="28"/>
  <c r="F4519" i="28"/>
  <c r="E4520" i="28"/>
  <c r="F4520" i="28"/>
  <c r="E4521" i="28"/>
  <c r="F4521" i="28"/>
  <c r="E4522" i="28"/>
  <c r="F4522" i="28"/>
  <c r="E4523" i="28"/>
  <c r="F4523" i="28"/>
  <c r="E4524" i="28"/>
  <c r="F4524" i="28"/>
  <c r="E4525" i="28"/>
  <c r="F4525" i="28"/>
  <c r="E4526" i="28"/>
  <c r="F4526" i="28"/>
  <c r="E4527" i="28"/>
  <c r="F4527" i="28"/>
  <c r="E4528" i="28"/>
  <c r="F4528" i="28"/>
  <c r="E4529" i="28"/>
  <c r="F4529" i="28"/>
  <c r="E4530" i="28"/>
  <c r="F4530" i="28"/>
  <c r="E4531" i="28"/>
  <c r="F4531" i="28"/>
  <c r="E4532" i="28"/>
  <c r="F4532" i="28"/>
  <c r="E4533" i="28"/>
  <c r="F4533" i="28"/>
  <c r="E4534" i="28"/>
  <c r="F4534" i="28"/>
  <c r="E4535" i="28"/>
  <c r="F4535" i="28"/>
  <c r="E4536" i="28"/>
  <c r="F4536" i="28"/>
  <c r="E4537" i="28"/>
  <c r="F4537" i="28"/>
  <c r="E4538" i="28"/>
  <c r="F4538" i="28"/>
  <c r="E4539" i="28"/>
  <c r="F4539" i="28"/>
  <c r="E4540" i="28"/>
  <c r="F4540" i="28"/>
  <c r="E4541" i="28"/>
  <c r="F4541" i="28"/>
  <c r="E4542" i="28"/>
  <c r="F4542" i="28"/>
  <c r="E4543" i="28"/>
  <c r="F4543" i="28"/>
  <c r="E4544" i="28"/>
  <c r="F4544" i="28"/>
  <c r="E4545" i="28"/>
  <c r="F4545" i="28"/>
  <c r="E4546" i="28"/>
  <c r="F4546" i="28"/>
  <c r="E4547" i="28"/>
  <c r="F4547" i="28"/>
  <c r="E4548" i="28"/>
  <c r="F4548" i="28"/>
  <c r="E4549" i="28"/>
  <c r="F4549" i="28"/>
  <c r="E4550" i="28"/>
  <c r="F4550" i="28"/>
  <c r="E4551" i="28"/>
  <c r="F4551" i="28"/>
  <c r="E4552" i="28"/>
  <c r="F4552" i="28"/>
  <c r="E4553" i="28"/>
  <c r="F4553" i="28"/>
  <c r="E4554" i="28"/>
  <c r="F4554" i="28"/>
  <c r="E4555" i="28"/>
  <c r="F4555" i="28"/>
  <c r="E4556" i="28"/>
  <c r="F4556" i="28"/>
  <c r="E4557" i="28"/>
  <c r="F4557" i="28"/>
  <c r="E4558" i="28"/>
  <c r="F4558" i="28"/>
  <c r="E4559" i="28"/>
  <c r="F4559" i="28"/>
  <c r="E4560" i="28"/>
  <c r="F4560" i="28"/>
  <c r="E4561" i="28"/>
  <c r="F4561" i="28"/>
  <c r="E4562" i="28"/>
  <c r="F4562" i="28"/>
  <c r="E4563" i="28"/>
  <c r="F4563" i="28"/>
  <c r="E4564" i="28"/>
  <c r="F4564" i="28"/>
  <c r="E4565" i="28"/>
  <c r="F4565" i="28"/>
  <c r="E4566" i="28"/>
  <c r="F4566" i="28"/>
  <c r="E4567" i="28"/>
  <c r="F4567" i="28"/>
  <c r="E4568" i="28"/>
  <c r="F4568" i="28"/>
  <c r="E4569" i="28"/>
  <c r="F4569" i="28"/>
  <c r="E4570" i="28"/>
  <c r="F4570" i="28"/>
  <c r="E4571" i="28"/>
  <c r="F4571" i="28"/>
  <c r="E4572" i="28"/>
  <c r="F4572" i="28"/>
  <c r="E4573" i="28"/>
  <c r="F4573" i="28"/>
  <c r="E4574" i="28"/>
  <c r="F4574" i="28"/>
  <c r="E4575" i="28"/>
  <c r="F4575" i="28"/>
  <c r="E4576" i="28"/>
  <c r="F4576" i="28"/>
  <c r="E4577" i="28"/>
  <c r="F4577" i="28"/>
  <c r="E4578" i="28"/>
  <c r="F4578" i="28"/>
  <c r="E4579" i="28"/>
  <c r="F4579" i="28"/>
  <c r="E4580" i="28"/>
  <c r="F4580" i="28"/>
  <c r="E4581" i="28"/>
  <c r="F4581" i="28"/>
  <c r="E4582" i="28"/>
  <c r="F4582" i="28"/>
  <c r="E4583" i="28"/>
  <c r="F4583" i="28"/>
  <c r="E4584" i="28"/>
  <c r="F4584" i="28"/>
  <c r="E4585" i="28"/>
  <c r="F4585" i="28"/>
  <c r="E4586" i="28"/>
  <c r="F4586" i="28"/>
  <c r="E4587" i="28"/>
  <c r="F4587" i="28"/>
  <c r="E4588" i="28"/>
  <c r="F4588" i="28"/>
  <c r="E4589" i="28"/>
  <c r="F4589" i="28"/>
  <c r="E4590" i="28"/>
  <c r="F4590" i="28"/>
  <c r="E4591" i="28"/>
  <c r="F4591" i="28"/>
  <c r="E4592" i="28"/>
  <c r="F4592" i="28"/>
  <c r="E4593" i="28"/>
  <c r="F4593" i="28"/>
  <c r="E4594" i="28"/>
  <c r="F4594" i="28"/>
  <c r="E4595" i="28"/>
  <c r="F4595" i="28"/>
  <c r="E4596" i="28"/>
  <c r="F4596" i="28"/>
  <c r="E4597" i="28"/>
  <c r="F4597" i="28"/>
  <c r="E4598" i="28"/>
  <c r="F4598" i="28"/>
  <c r="E4599" i="28"/>
  <c r="F4599" i="28"/>
  <c r="E4600" i="28"/>
  <c r="F4600" i="28"/>
  <c r="E4601" i="28"/>
  <c r="F4601" i="28"/>
  <c r="E4602" i="28"/>
  <c r="F4602" i="28"/>
  <c r="E4603" i="28"/>
  <c r="F4603" i="28"/>
  <c r="E4604" i="28"/>
  <c r="F4604" i="28"/>
  <c r="E4605" i="28"/>
  <c r="F4605" i="28"/>
  <c r="E4606" i="28"/>
  <c r="F4606" i="28"/>
  <c r="E4607" i="28"/>
  <c r="F4607" i="28"/>
  <c r="E4608" i="28"/>
  <c r="F4608" i="28"/>
  <c r="E4609" i="28"/>
  <c r="F4609" i="28"/>
  <c r="E4610" i="28"/>
  <c r="F4610" i="28"/>
  <c r="E4611" i="28"/>
  <c r="F4611" i="28"/>
  <c r="E4612" i="28"/>
  <c r="F4612" i="28"/>
  <c r="E4613" i="28"/>
  <c r="F4613" i="28"/>
  <c r="E4614" i="28"/>
  <c r="F4614" i="28"/>
  <c r="E4615" i="28"/>
  <c r="F4615" i="28"/>
  <c r="E4616" i="28"/>
  <c r="F4616" i="28"/>
  <c r="E4617" i="28"/>
  <c r="F4617" i="28"/>
  <c r="E4618" i="28"/>
  <c r="F4618" i="28"/>
  <c r="E4619" i="28"/>
  <c r="F4619" i="28"/>
  <c r="E4620" i="28"/>
  <c r="F4620" i="28"/>
  <c r="E4621" i="28"/>
  <c r="F4621" i="28"/>
  <c r="E4622" i="28"/>
  <c r="F4622" i="28"/>
  <c r="E4623" i="28"/>
  <c r="F4623" i="28"/>
  <c r="E4624" i="28"/>
  <c r="F4624" i="28"/>
  <c r="E4625" i="28"/>
  <c r="F4625" i="28"/>
  <c r="E4626" i="28"/>
  <c r="F4626" i="28"/>
  <c r="E4627" i="28"/>
  <c r="F4627" i="28"/>
  <c r="E4628" i="28"/>
  <c r="F4628" i="28"/>
  <c r="E4629" i="28"/>
  <c r="F4629" i="28"/>
  <c r="E4630" i="28"/>
  <c r="F4630" i="28"/>
  <c r="E4631" i="28"/>
  <c r="F4631" i="28"/>
  <c r="E4632" i="28"/>
  <c r="F4632" i="28"/>
  <c r="E4633" i="28"/>
  <c r="F4633" i="28"/>
  <c r="E4634" i="28"/>
  <c r="F4634" i="28"/>
  <c r="E4635" i="28"/>
  <c r="F4635" i="28"/>
  <c r="E4636" i="28"/>
  <c r="F4636" i="28"/>
  <c r="E4637" i="28"/>
  <c r="F4637" i="28"/>
  <c r="E4638" i="28"/>
  <c r="F4638" i="28"/>
  <c r="E4639" i="28"/>
  <c r="F4639" i="28"/>
  <c r="E4640" i="28"/>
  <c r="F4640" i="28"/>
  <c r="E4641" i="28"/>
  <c r="F4641" i="28"/>
  <c r="E4642" i="28"/>
  <c r="F4642" i="28"/>
  <c r="E4643" i="28"/>
  <c r="F4643" i="28"/>
  <c r="E4644" i="28"/>
  <c r="F4644" i="28"/>
  <c r="E4645" i="28"/>
  <c r="F4645" i="28"/>
  <c r="E4646" i="28"/>
  <c r="F4646" i="28"/>
  <c r="E4647" i="28"/>
  <c r="F4647" i="28"/>
  <c r="E4648" i="28"/>
  <c r="F4648" i="28"/>
  <c r="E4649" i="28"/>
  <c r="F4649" i="28"/>
  <c r="E4650" i="28"/>
  <c r="F4650" i="28"/>
  <c r="E4651" i="28"/>
  <c r="F4651" i="28"/>
  <c r="E4652" i="28"/>
  <c r="F4652" i="28"/>
  <c r="E4653" i="28"/>
  <c r="F4653" i="28"/>
  <c r="E4654" i="28"/>
  <c r="F4654" i="28"/>
  <c r="E4655" i="28"/>
  <c r="F4655" i="28"/>
  <c r="E4656" i="28"/>
  <c r="F4656" i="28"/>
  <c r="E4657" i="28"/>
  <c r="F4657" i="28"/>
  <c r="E4658" i="28"/>
  <c r="F4658" i="28"/>
  <c r="E4659" i="28"/>
  <c r="F4659" i="28"/>
  <c r="E4660" i="28"/>
  <c r="F4660" i="28"/>
  <c r="E4661" i="28"/>
  <c r="F4661" i="28"/>
  <c r="E4662" i="28"/>
  <c r="F4662" i="28"/>
  <c r="E4663" i="28"/>
  <c r="F4663" i="28"/>
  <c r="E4664" i="28"/>
  <c r="F4664" i="28"/>
  <c r="E4665" i="28"/>
  <c r="F4665" i="28"/>
  <c r="E4666" i="28"/>
  <c r="F4666" i="28"/>
  <c r="E4667" i="28"/>
  <c r="F4667" i="28"/>
  <c r="E4668" i="28"/>
  <c r="F4668" i="28"/>
  <c r="E4669" i="28"/>
  <c r="F4669" i="28"/>
  <c r="E4670" i="28"/>
  <c r="F4670" i="28"/>
  <c r="E4671" i="28"/>
  <c r="F4671" i="28"/>
  <c r="E4672" i="28"/>
  <c r="F4672" i="28"/>
  <c r="E4673" i="28"/>
  <c r="F4673" i="28"/>
  <c r="E4674" i="28"/>
  <c r="F4674" i="28"/>
  <c r="E4675" i="28"/>
  <c r="F4675" i="28"/>
  <c r="E4676" i="28"/>
  <c r="F4676" i="28"/>
  <c r="E4677" i="28"/>
  <c r="F4677" i="28"/>
  <c r="E4678" i="28"/>
  <c r="F4678" i="28"/>
  <c r="E4679" i="28"/>
  <c r="F4679" i="28"/>
  <c r="E4680" i="28"/>
  <c r="F4680" i="28"/>
  <c r="E4681" i="28"/>
  <c r="F4681" i="28"/>
  <c r="E4682" i="28"/>
  <c r="F4682" i="28"/>
  <c r="E4683" i="28"/>
  <c r="F4683" i="28"/>
  <c r="E4684" i="28"/>
  <c r="F4684" i="28"/>
  <c r="E4685" i="28"/>
  <c r="F4685" i="28"/>
  <c r="E4686" i="28"/>
  <c r="F4686" i="28"/>
  <c r="E4687" i="28"/>
  <c r="F4687" i="28"/>
  <c r="E4688" i="28"/>
  <c r="F4688" i="28"/>
  <c r="E4689" i="28"/>
  <c r="F4689" i="28"/>
  <c r="E4690" i="28"/>
  <c r="F4690" i="28"/>
  <c r="E4691" i="28"/>
  <c r="F4691" i="28"/>
  <c r="E4692" i="28"/>
  <c r="F4692" i="28"/>
  <c r="E4693" i="28"/>
  <c r="F4693" i="28"/>
  <c r="E4694" i="28"/>
  <c r="F4694" i="28"/>
  <c r="E4695" i="28"/>
  <c r="F4695" i="28"/>
  <c r="E4696" i="28"/>
  <c r="F4696" i="28"/>
  <c r="E4697" i="28"/>
  <c r="F4697" i="28"/>
  <c r="E4698" i="28"/>
  <c r="F4698" i="28"/>
  <c r="E4699" i="28"/>
  <c r="F4699" i="28"/>
  <c r="E4700" i="28"/>
  <c r="F4700" i="28"/>
  <c r="E4701" i="28"/>
  <c r="F4701" i="28"/>
  <c r="E4702" i="28"/>
  <c r="F4702" i="28"/>
  <c r="E4703" i="28"/>
  <c r="F4703" i="28"/>
  <c r="E4704" i="28"/>
  <c r="F4704" i="28"/>
  <c r="E4705" i="28"/>
  <c r="F4705" i="28"/>
  <c r="E4706" i="28"/>
  <c r="F4706" i="28"/>
  <c r="E4707" i="28"/>
  <c r="F4707" i="28"/>
  <c r="E4708" i="28"/>
  <c r="F4708" i="28"/>
  <c r="E4709" i="28"/>
  <c r="F4709" i="28"/>
  <c r="E4710" i="28"/>
  <c r="F4710" i="28"/>
  <c r="E4711" i="28"/>
  <c r="F4711" i="28"/>
  <c r="E4712" i="28"/>
  <c r="F4712" i="28"/>
  <c r="E4713" i="28"/>
  <c r="F4713" i="28"/>
  <c r="E4714" i="28"/>
  <c r="F4714" i="28"/>
  <c r="E4715" i="28"/>
  <c r="F4715" i="28"/>
  <c r="E4716" i="28"/>
  <c r="F4716" i="28"/>
  <c r="E4717" i="28"/>
  <c r="F4717" i="28"/>
  <c r="E4718" i="28"/>
  <c r="F4718" i="28"/>
  <c r="E4719" i="28"/>
  <c r="F4719" i="28"/>
  <c r="E4720" i="28"/>
  <c r="F4720" i="28"/>
  <c r="E4721" i="28"/>
  <c r="F4721" i="28"/>
  <c r="E4722" i="28"/>
  <c r="F4722" i="28"/>
  <c r="E4723" i="28"/>
  <c r="F4723" i="28"/>
  <c r="E4724" i="28"/>
  <c r="F4724" i="28"/>
  <c r="E4725" i="28"/>
  <c r="F4725" i="28"/>
  <c r="E4726" i="28"/>
  <c r="F4726" i="28"/>
  <c r="E4727" i="28"/>
  <c r="F4727" i="28"/>
  <c r="E4728" i="28"/>
  <c r="F4728" i="28"/>
  <c r="E4729" i="28"/>
  <c r="F4729" i="28"/>
  <c r="E4730" i="28"/>
  <c r="F4730" i="28"/>
  <c r="E4731" i="28"/>
  <c r="F4731" i="28"/>
  <c r="E4732" i="28"/>
  <c r="F4732" i="28"/>
  <c r="E4733" i="28"/>
  <c r="F4733" i="28"/>
  <c r="E4734" i="28"/>
  <c r="F4734" i="28"/>
  <c r="E4735" i="28"/>
  <c r="F4735" i="28"/>
  <c r="E4736" i="28"/>
  <c r="F4736" i="28"/>
  <c r="E4737" i="28"/>
  <c r="F4737" i="28"/>
  <c r="E4738" i="28"/>
  <c r="F4738" i="28"/>
  <c r="E4739" i="28"/>
  <c r="F4739" i="28"/>
  <c r="E4740" i="28"/>
  <c r="F4740" i="28"/>
  <c r="E4741" i="28"/>
  <c r="F4741" i="28"/>
  <c r="E4742" i="28"/>
  <c r="F4742" i="28"/>
  <c r="E4743" i="28"/>
  <c r="F4743" i="28"/>
  <c r="E4744" i="28"/>
  <c r="F4744" i="28"/>
  <c r="E4745" i="28"/>
  <c r="F4745" i="28"/>
  <c r="E4746" i="28"/>
  <c r="F4746" i="28"/>
  <c r="E4747" i="28"/>
  <c r="F4747" i="28"/>
  <c r="E4748" i="28"/>
  <c r="F4748" i="28"/>
  <c r="E4749" i="28"/>
  <c r="F4749" i="28"/>
  <c r="E4750" i="28"/>
  <c r="F4750" i="28"/>
  <c r="E4751" i="28"/>
  <c r="F4751" i="28"/>
  <c r="E4752" i="28"/>
  <c r="F4752" i="28"/>
  <c r="E4753" i="28"/>
  <c r="F4753" i="28"/>
  <c r="E4754" i="28"/>
  <c r="F4754" i="28"/>
  <c r="E4755" i="28"/>
  <c r="F4755" i="28"/>
  <c r="E4756" i="28"/>
  <c r="F4756" i="28"/>
  <c r="E4757" i="28"/>
  <c r="F4757" i="28"/>
  <c r="E4758" i="28"/>
  <c r="F4758" i="28"/>
  <c r="E4759" i="28"/>
  <c r="F4759" i="28"/>
  <c r="E4760" i="28"/>
  <c r="F4760" i="28"/>
  <c r="E4761" i="28"/>
  <c r="F4761" i="28"/>
  <c r="E4762" i="28"/>
  <c r="F4762" i="28"/>
  <c r="E4763" i="28"/>
  <c r="F4763" i="28"/>
  <c r="E4764" i="28"/>
  <c r="F4764" i="28"/>
  <c r="E4765" i="28"/>
  <c r="F4765" i="28"/>
  <c r="E4766" i="28"/>
  <c r="F4766" i="28"/>
  <c r="E4767" i="28"/>
  <c r="F4767" i="28"/>
  <c r="E4768" i="28"/>
  <c r="F4768" i="28"/>
  <c r="E4769" i="28"/>
  <c r="F4769" i="28"/>
  <c r="E4770" i="28"/>
  <c r="F4770" i="28"/>
  <c r="E4771" i="28"/>
  <c r="F4771" i="28"/>
  <c r="E4772" i="28"/>
  <c r="F4772" i="28"/>
  <c r="E4773" i="28"/>
  <c r="F4773" i="28"/>
  <c r="E4774" i="28"/>
  <c r="F4774" i="28"/>
  <c r="E4775" i="28"/>
  <c r="F4775" i="28"/>
  <c r="E4776" i="28"/>
  <c r="F4776" i="28"/>
  <c r="E4777" i="28"/>
  <c r="F4777" i="28"/>
  <c r="E4778" i="28"/>
  <c r="F4778" i="28"/>
  <c r="E4779" i="28"/>
  <c r="F4779" i="28"/>
  <c r="E4780" i="28"/>
  <c r="F4780" i="28"/>
  <c r="E4781" i="28"/>
  <c r="F4781" i="28"/>
  <c r="E4782" i="28"/>
  <c r="F4782" i="28"/>
  <c r="E4783" i="28"/>
  <c r="F4783" i="28"/>
  <c r="E4784" i="28"/>
  <c r="F4784" i="28"/>
  <c r="E4785" i="28"/>
  <c r="F4785" i="28"/>
  <c r="E4786" i="28"/>
  <c r="F4786" i="28"/>
  <c r="E4787" i="28"/>
  <c r="F4787" i="28"/>
  <c r="E4788" i="28"/>
  <c r="F4788" i="28"/>
  <c r="E4789" i="28"/>
  <c r="F4789" i="28"/>
  <c r="E4790" i="28"/>
  <c r="F4790" i="28"/>
  <c r="E4791" i="28"/>
  <c r="F4791" i="28"/>
  <c r="E4792" i="28"/>
  <c r="F4792" i="28"/>
  <c r="E4793" i="28"/>
  <c r="F4793" i="28"/>
  <c r="E4794" i="28"/>
  <c r="F4794" i="28"/>
  <c r="E4795" i="28"/>
  <c r="F4795" i="28"/>
  <c r="E4796" i="28"/>
  <c r="F4796" i="28"/>
  <c r="E4797" i="28"/>
  <c r="F4797" i="28"/>
  <c r="E4798" i="28"/>
  <c r="F4798" i="28"/>
  <c r="E4799" i="28"/>
  <c r="F4799" i="28"/>
  <c r="E4800" i="28"/>
  <c r="F4800" i="28"/>
  <c r="E4801" i="28"/>
  <c r="F4801" i="28"/>
  <c r="E4802" i="28"/>
  <c r="F4802" i="28"/>
  <c r="E4803" i="28"/>
  <c r="F4803" i="28"/>
  <c r="E4804" i="28"/>
  <c r="F4804" i="28"/>
  <c r="E4805" i="28"/>
  <c r="F4805" i="28"/>
  <c r="E4806" i="28"/>
  <c r="F4806" i="28"/>
  <c r="E4807" i="28"/>
  <c r="F4807" i="28"/>
  <c r="E4808" i="28"/>
  <c r="F4808" i="28"/>
  <c r="E4809" i="28"/>
  <c r="F4809" i="28"/>
  <c r="E4810" i="28"/>
  <c r="F4810" i="28"/>
  <c r="E4811" i="28"/>
  <c r="F4811" i="28"/>
  <c r="E4812" i="28"/>
  <c r="F4812" i="28"/>
  <c r="E4813" i="28"/>
  <c r="F4813" i="28"/>
  <c r="E4814" i="28"/>
  <c r="F4814" i="28"/>
  <c r="E4815" i="28"/>
  <c r="F4815" i="28"/>
  <c r="E4816" i="28"/>
  <c r="F4816" i="28"/>
  <c r="E4817" i="28"/>
  <c r="F4817" i="28"/>
  <c r="E4818" i="28"/>
  <c r="F4818" i="28"/>
  <c r="E4819" i="28"/>
  <c r="F4819" i="28"/>
  <c r="E4820" i="28"/>
  <c r="F4820" i="28"/>
  <c r="E4821" i="28"/>
  <c r="F4821" i="28"/>
  <c r="E4822" i="28"/>
  <c r="F4822" i="28"/>
  <c r="E4823" i="28"/>
  <c r="F4823" i="28"/>
  <c r="E4824" i="28"/>
  <c r="F4824" i="28"/>
  <c r="E4825" i="28"/>
  <c r="F4825" i="28"/>
  <c r="E4826" i="28"/>
  <c r="F4826" i="28"/>
  <c r="E4827" i="28"/>
  <c r="F4827" i="28"/>
  <c r="E4828" i="28"/>
  <c r="F4828" i="28"/>
  <c r="E4829" i="28"/>
  <c r="F4829" i="28"/>
  <c r="E4830" i="28"/>
  <c r="F4830" i="28"/>
  <c r="E4831" i="28"/>
  <c r="F4831" i="28"/>
  <c r="E4832" i="28"/>
  <c r="F4832" i="28"/>
  <c r="E4833" i="28"/>
  <c r="F4833" i="28"/>
  <c r="E4834" i="28"/>
  <c r="F4834" i="28"/>
  <c r="E4835" i="28"/>
  <c r="F4835" i="28"/>
  <c r="E4836" i="28"/>
  <c r="F4836" i="28"/>
  <c r="E4837" i="28"/>
  <c r="F4837" i="28"/>
  <c r="E4838" i="28"/>
  <c r="F4838" i="28"/>
  <c r="E4839" i="28"/>
  <c r="F4839" i="28"/>
  <c r="E4840" i="28"/>
  <c r="F4840" i="28"/>
  <c r="E4841" i="28"/>
  <c r="F4841" i="28"/>
  <c r="E4842" i="28"/>
  <c r="F4842" i="28"/>
  <c r="E4843" i="28"/>
  <c r="F4843" i="28"/>
  <c r="E4844" i="28"/>
  <c r="F4844" i="28"/>
  <c r="E4845" i="28"/>
  <c r="F4845" i="28"/>
  <c r="E4846" i="28"/>
  <c r="F4846" i="28"/>
  <c r="E4847" i="28"/>
  <c r="F4847" i="28"/>
  <c r="E4848" i="28"/>
  <c r="F4848" i="28"/>
  <c r="E4849" i="28"/>
  <c r="F4849" i="28"/>
  <c r="E4850" i="28"/>
  <c r="F4850" i="28"/>
  <c r="E4851" i="28"/>
  <c r="F4851" i="28"/>
  <c r="E4852" i="28"/>
  <c r="F4852" i="28"/>
  <c r="E4853" i="28"/>
  <c r="F4853" i="28"/>
  <c r="E4854" i="28"/>
  <c r="F4854" i="28"/>
  <c r="E4855" i="28"/>
  <c r="F4855" i="28"/>
  <c r="E4856" i="28"/>
  <c r="F4856" i="28"/>
  <c r="E4857" i="28"/>
  <c r="F4857" i="28"/>
  <c r="E4858" i="28"/>
  <c r="F4858" i="28"/>
  <c r="E4859" i="28"/>
  <c r="F4859" i="28"/>
  <c r="E4860" i="28"/>
  <c r="F4860" i="28"/>
  <c r="E4861" i="28"/>
  <c r="F4861" i="28"/>
  <c r="E4862" i="28"/>
  <c r="F4862" i="28"/>
  <c r="E4863" i="28"/>
  <c r="F4863" i="28"/>
  <c r="E4864" i="28"/>
  <c r="F4864" i="28"/>
  <c r="E4865" i="28"/>
  <c r="F4865" i="28"/>
  <c r="E4866" i="28"/>
  <c r="F4866" i="28"/>
  <c r="E4867" i="28"/>
  <c r="F4867" i="28"/>
  <c r="E4868" i="28"/>
  <c r="F4868" i="28"/>
  <c r="E4869" i="28"/>
  <c r="F4869" i="28"/>
  <c r="E4870" i="28"/>
  <c r="F4870" i="28"/>
  <c r="E4871" i="28"/>
  <c r="F4871" i="28"/>
  <c r="E4872" i="28"/>
  <c r="F4872" i="28"/>
  <c r="E4873" i="28"/>
  <c r="F4873" i="28"/>
  <c r="E4874" i="28"/>
  <c r="F4874" i="28"/>
  <c r="E4875" i="28"/>
  <c r="F4875" i="28"/>
  <c r="E4876" i="28"/>
  <c r="F4876" i="28"/>
  <c r="E4877" i="28"/>
  <c r="F4877" i="28"/>
  <c r="E4878" i="28"/>
  <c r="F4878" i="28"/>
  <c r="E4879" i="28"/>
  <c r="F4879" i="28"/>
  <c r="E4880" i="28"/>
  <c r="F4880" i="28"/>
  <c r="E4881" i="28"/>
  <c r="F4881" i="28"/>
  <c r="E4882" i="28"/>
  <c r="F4882" i="28"/>
  <c r="E4883" i="28"/>
  <c r="F4883" i="28"/>
  <c r="E4884" i="28"/>
  <c r="F4884" i="28"/>
  <c r="E4885" i="28"/>
  <c r="F4885" i="28"/>
  <c r="E4886" i="28"/>
  <c r="F4886" i="28"/>
  <c r="E4887" i="28"/>
  <c r="F4887" i="28"/>
  <c r="E4888" i="28"/>
  <c r="F4888" i="28"/>
  <c r="E4889" i="28"/>
  <c r="F4889" i="28"/>
  <c r="E4890" i="28"/>
  <c r="F4890" i="28"/>
  <c r="E4891" i="28"/>
  <c r="F4891" i="28"/>
  <c r="E4892" i="28"/>
  <c r="F4892" i="28"/>
  <c r="E4893" i="28"/>
  <c r="F4893" i="28"/>
  <c r="E4894" i="28"/>
  <c r="F4894" i="28"/>
  <c r="E4895" i="28"/>
  <c r="F4895" i="28"/>
  <c r="E4896" i="28"/>
  <c r="F4896" i="28"/>
  <c r="E4897" i="28"/>
  <c r="F4897" i="28"/>
  <c r="E4898" i="28"/>
  <c r="F4898" i="28"/>
  <c r="E4899" i="28"/>
  <c r="F4899" i="28"/>
  <c r="E4900" i="28"/>
  <c r="F4900" i="28"/>
  <c r="E4901" i="28"/>
  <c r="F4901" i="28"/>
  <c r="E4902" i="28"/>
  <c r="F4902" i="28"/>
  <c r="E4903" i="28"/>
  <c r="F4903" i="28"/>
  <c r="E4904" i="28"/>
  <c r="F4904" i="28"/>
  <c r="E4905" i="28"/>
  <c r="F4905" i="28"/>
  <c r="E4906" i="28"/>
  <c r="F4906" i="28"/>
  <c r="E4907" i="28"/>
  <c r="F4907" i="28"/>
  <c r="E4908" i="28"/>
  <c r="F4908" i="28"/>
  <c r="E4909" i="28"/>
  <c r="F4909" i="28"/>
  <c r="E4910" i="28"/>
  <c r="F4910" i="28"/>
  <c r="E4911" i="28"/>
  <c r="F4911" i="28"/>
  <c r="E4912" i="28"/>
  <c r="F4912" i="28"/>
  <c r="E4913" i="28"/>
  <c r="F4913" i="28"/>
  <c r="E4914" i="28"/>
  <c r="F4914" i="28"/>
  <c r="E4915" i="28"/>
  <c r="F4915" i="28"/>
  <c r="E4916" i="28"/>
  <c r="F4916" i="28"/>
  <c r="E4917" i="28"/>
  <c r="F4917" i="28"/>
  <c r="E4918" i="28"/>
  <c r="F4918" i="28"/>
  <c r="E4919" i="28"/>
  <c r="F4919" i="28"/>
  <c r="E4920" i="28"/>
  <c r="F4920" i="28"/>
  <c r="E4921" i="28"/>
  <c r="F4921" i="28"/>
  <c r="E4922" i="28"/>
  <c r="F4922" i="28"/>
  <c r="E4923" i="28"/>
  <c r="F4923" i="28"/>
  <c r="E4924" i="28"/>
  <c r="F4924" i="28"/>
  <c r="E4925" i="28"/>
  <c r="F4925" i="28"/>
  <c r="E4926" i="28"/>
  <c r="F4926" i="28"/>
  <c r="E4927" i="28"/>
  <c r="F4927" i="28"/>
  <c r="E4928" i="28"/>
  <c r="F4928" i="28"/>
  <c r="E4929" i="28"/>
  <c r="F4929" i="28"/>
  <c r="E4930" i="28"/>
  <c r="F4930" i="28"/>
  <c r="E4931" i="28"/>
  <c r="F4931" i="28"/>
  <c r="E4932" i="28"/>
  <c r="F4932" i="28"/>
  <c r="E4933" i="28"/>
  <c r="F4933" i="28"/>
  <c r="E4934" i="28"/>
  <c r="F4934" i="28"/>
  <c r="E4935" i="28"/>
  <c r="F4935" i="28"/>
  <c r="E4936" i="28"/>
  <c r="F4936" i="28"/>
  <c r="E4937" i="28"/>
  <c r="F4937" i="28"/>
  <c r="E4938" i="28"/>
  <c r="F4938" i="28"/>
  <c r="E4939" i="28"/>
  <c r="F4939" i="28"/>
  <c r="E4940" i="28"/>
  <c r="F4940" i="28"/>
  <c r="E4941" i="28"/>
  <c r="F4941" i="28"/>
  <c r="E4942" i="28"/>
  <c r="F4942" i="28"/>
  <c r="E4943" i="28"/>
  <c r="F4943" i="28"/>
  <c r="E4944" i="28"/>
  <c r="F4944" i="28"/>
  <c r="E4945" i="28"/>
  <c r="F4945" i="28"/>
  <c r="E4946" i="28"/>
  <c r="F4946" i="28"/>
  <c r="E4947" i="28"/>
  <c r="F4947" i="28"/>
  <c r="E4948" i="28"/>
  <c r="F4948" i="28"/>
  <c r="E4949" i="28"/>
  <c r="F4949" i="28"/>
  <c r="E4950" i="28"/>
  <c r="F4950" i="28"/>
  <c r="E4951" i="28"/>
  <c r="F4951" i="28"/>
  <c r="E4952" i="28"/>
  <c r="F4952" i="28"/>
  <c r="E4953" i="28"/>
  <c r="F4953" i="28"/>
  <c r="E4954" i="28"/>
  <c r="F4954" i="28"/>
  <c r="E4955" i="28"/>
  <c r="F4955" i="28"/>
  <c r="E4956" i="28"/>
  <c r="F4956" i="28"/>
  <c r="E4957" i="28"/>
  <c r="F4957" i="28"/>
  <c r="E4958" i="28"/>
  <c r="F4958" i="28"/>
  <c r="E4959" i="28"/>
  <c r="F4959" i="28"/>
  <c r="E4960" i="28"/>
  <c r="F4960" i="28"/>
  <c r="E4961" i="28"/>
  <c r="F4961" i="28"/>
  <c r="E4962" i="28"/>
  <c r="F4962" i="28"/>
  <c r="E4963" i="28"/>
  <c r="F4963" i="28"/>
  <c r="E4964" i="28"/>
  <c r="F4964" i="28"/>
  <c r="E4965" i="28"/>
  <c r="F4965" i="28"/>
  <c r="E4966" i="28"/>
  <c r="F4966" i="28"/>
  <c r="E4967" i="28"/>
  <c r="F4967" i="28"/>
  <c r="E4968" i="28"/>
  <c r="F4968" i="28"/>
  <c r="E4969" i="28"/>
  <c r="F4969" i="28"/>
  <c r="E4970" i="28"/>
  <c r="F4970" i="28"/>
  <c r="E4971" i="28"/>
  <c r="F4971" i="28"/>
  <c r="E4972" i="28"/>
  <c r="F4972" i="28"/>
  <c r="E4973" i="28"/>
  <c r="F4973" i="28"/>
  <c r="E4974" i="28"/>
  <c r="F4974" i="28"/>
  <c r="E4975" i="28"/>
  <c r="F4975" i="28"/>
  <c r="E4976" i="28"/>
  <c r="F4976" i="28"/>
  <c r="E4977" i="28"/>
  <c r="F4977" i="28"/>
  <c r="E4978" i="28"/>
  <c r="F4978" i="28"/>
  <c r="E4979" i="28"/>
  <c r="F4979" i="28"/>
  <c r="E4980" i="28"/>
  <c r="F4980" i="28"/>
  <c r="E4981" i="28"/>
  <c r="F4981" i="28"/>
  <c r="E4982" i="28"/>
  <c r="F4982" i="28"/>
  <c r="E4983" i="28"/>
  <c r="F4983" i="28"/>
  <c r="E4984" i="28"/>
  <c r="F4984" i="28"/>
  <c r="E4985" i="28"/>
  <c r="F4985" i="28"/>
  <c r="E4986" i="28"/>
  <c r="F4986" i="28"/>
  <c r="E4987" i="28"/>
  <c r="F4987" i="28"/>
  <c r="E4988" i="28"/>
  <c r="F4988" i="28"/>
  <c r="E4989" i="28"/>
  <c r="F4989" i="28"/>
  <c r="E4990" i="28"/>
  <c r="F4990" i="28"/>
  <c r="E4991" i="28"/>
  <c r="F4991" i="28"/>
  <c r="E4992" i="28"/>
  <c r="F4992" i="28"/>
  <c r="E4993" i="28"/>
  <c r="F4993" i="28"/>
  <c r="E4994" i="28"/>
  <c r="F4994" i="28"/>
  <c r="E4995" i="28"/>
  <c r="F4995" i="28"/>
  <c r="E4996" i="28"/>
  <c r="F4996" i="28"/>
  <c r="E4997" i="28"/>
  <c r="F4997" i="28"/>
  <c r="E4998" i="28"/>
  <c r="F4998" i="28"/>
  <c r="E4999" i="28"/>
  <c r="F4999" i="28"/>
  <c r="AK303" i="3" l="1"/>
  <c r="AK307" i="3"/>
  <c r="AK311" i="3"/>
  <c r="AK304" i="3"/>
  <c r="AK308" i="3"/>
  <c r="AK312" i="3"/>
  <c r="AK301" i="3"/>
  <c r="AK305" i="3"/>
  <c r="AK309" i="3"/>
  <c r="AK313" i="3"/>
  <c r="AK302" i="3"/>
  <c r="AK306" i="3"/>
  <c r="AK310" i="3"/>
  <c r="AH256" i="3"/>
  <c r="AK300" i="3" l="1"/>
  <c r="AC256" i="3"/>
  <c r="E155" i="30" l="1"/>
  <c r="E99" i="30"/>
  <c r="E85" i="30"/>
  <c r="E71" i="30"/>
  <c r="AA256" i="3" l="1"/>
  <c r="U256" i="3" l="1"/>
  <c r="O3" i="36" l="1"/>
  <c r="O2" i="36"/>
  <c r="P339" i="35" l="1"/>
  <c r="P340" i="35"/>
  <c r="P341" i="35"/>
  <c r="P342" i="35"/>
  <c r="P343" i="35"/>
  <c r="P344" i="35"/>
  <c r="P285" i="35"/>
  <c r="P286" i="35"/>
  <c r="P287" i="35"/>
  <c r="P288" i="35"/>
  <c r="P289" i="35"/>
  <c r="P290" i="35"/>
  <c r="P291" i="35"/>
  <c r="P292" i="35"/>
  <c r="P293" i="35"/>
  <c r="P294" i="35"/>
  <c r="P295" i="35"/>
  <c r="P296" i="35"/>
  <c r="P297" i="35"/>
  <c r="P298" i="35"/>
  <c r="P299" i="35"/>
  <c r="P300" i="35"/>
  <c r="P301" i="35"/>
  <c r="P302" i="35"/>
  <c r="P303" i="35"/>
  <c r="P304" i="35"/>
  <c r="P305" i="35"/>
  <c r="P306" i="35"/>
  <c r="P307" i="35"/>
  <c r="P308" i="35"/>
  <c r="P309" i="35"/>
  <c r="P310" i="35"/>
  <c r="P311" i="35"/>
  <c r="P312" i="35"/>
  <c r="P313" i="35"/>
  <c r="P314" i="35"/>
  <c r="P315" i="35"/>
  <c r="P316" i="35"/>
  <c r="P317" i="35"/>
  <c r="P318" i="35"/>
  <c r="P319" i="35"/>
  <c r="P320" i="35"/>
  <c r="P321" i="35"/>
  <c r="P322" i="35"/>
  <c r="P323" i="35"/>
  <c r="P324" i="35"/>
  <c r="P325" i="35"/>
  <c r="P326" i="35"/>
  <c r="P327" i="35"/>
  <c r="P328" i="35"/>
  <c r="P329" i="35"/>
  <c r="P330" i="35"/>
  <c r="P331" i="35"/>
  <c r="P332" i="35"/>
  <c r="P333" i="35"/>
  <c r="P334" i="35"/>
  <c r="P335" i="35"/>
  <c r="P336" i="35"/>
  <c r="P337" i="35"/>
  <c r="P338" i="35"/>
  <c r="P279" i="35" l="1"/>
  <c r="P280" i="35"/>
  <c r="P281" i="35"/>
  <c r="P282" i="35"/>
  <c r="P283" i="35"/>
  <c r="P284" i="35"/>
  <c r="P260" i="35" l="1"/>
  <c r="P261" i="35"/>
  <c r="P262" i="35"/>
  <c r="P263" i="35"/>
  <c r="P264" i="35"/>
  <c r="P265" i="35"/>
  <c r="P266" i="35"/>
  <c r="P267" i="35"/>
  <c r="P268" i="35"/>
  <c r="P269" i="35"/>
  <c r="P270" i="35"/>
  <c r="P271" i="35"/>
  <c r="P272" i="35"/>
  <c r="P273" i="35"/>
  <c r="P274" i="35"/>
  <c r="P275" i="35"/>
  <c r="P276" i="35"/>
  <c r="P277" i="35"/>
  <c r="P278" i="35"/>
  <c r="P259" i="35" l="1"/>
  <c r="P258" i="35"/>
  <c r="P257" i="35"/>
  <c r="P256" i="35"/>
  <c r="P255" i="35"/>
  <c r="P254" i="35"/>
  <c r="P253" i="35"/>
  <c r="P252" i="35"/>
  <c r="P251" i="35"/>
  <c r="P250" i="35"/>
  <c r="P249" i="35"/>
  <c r="P248" i="35"/>
  <c r="P247" i="35"/>
  <c r="P246" i="35"/>
  <c r="P245" i="35"/>
  <c r="P244" i="35"/>
  <c r="P230" i="35" l="1"/>
  <c r="P231" i="35"/>
  <c r="P232" i="35"/>
  <c r="P233" i="35"/>
  <c r="P234" i="35"/>
  <c r="P235" i="35"/>
  <c r="P236" i="35"/>
  <c r="P237" i="35"/>
  <c r="P238" i="35"/>
  <c r="P239" i="35"/>
  <c r="P240" i="35"/>
  <c r="P241" i="35"/>
  <c r="P242" i="35"/>
  <c r="P243" i="35"/>
  <c r="P215" i="35" l="1"/>
  <c r="P216" i="35"/>
  <c r="P217" i="35"/>
  <c r="P218" i="35"/>
  <c r="P219" i="35"/>
  <c r="P220" i="35"/>
  <c r="P221" i="35"/>
  <c r="P222" i="35"/>
  <c r="P223" i="35"/>
  <c r="P224" i="35"/>
  <c r="P225" i="35"/>
  <c r="P226" i="35"/>
  <c r="P227" i="35"/>
  <c r="P228" i="35"/>
  <c r="P229" i="35"/>
  <c r="P191" i="35" l="1"/>
  <c r="P192" i="35"/>
  <c r="P193" i="35"/>
  <c r="P194" i="35"/>
  <c r="P195" i="35"/>
  <c r="P196" i="35"/>
  <c r="P197" i="35"/>
  <c r="P198" i="35"/>
  <c r="P199" i="35"/>
  <c r="P200" i="35"/>
  <c r="P201" i="35"/>
  <c r="P202" i="35"/>
  <c r="P203" i="35"/>
  <c r="P204" i="35"/>
  <c r="P205" i="35"/>
  <c r="P206" i="35"/>
  <c r="P207" i="35"/>
  <c r="P208" i="35"/>
  <c r="P209" i="35"/>
  <c r="P210" i="35"/>
  <c r="P211" i="35"/>
  <c r="P212" i="35"/>
  <c r="P213" i="35"/>
  <c r="P214" i="35"/>
  <c r="P183" i="35" l="1"/>
  <c r="P184" i="35"/>
  <c r="P185" i="35"/>
  <c r="P186" i="35"/>
  <c r="P187" i="35"/>
  <c r="P188" i="35"/>
  <c r="P189" i="35"/>
  <c r="P190" i="35"/>
  <c r="P151" i="35" l="1"/>
  <c r="P152" i="35"/>
  <c r="P153" i="35"/>
  <c r="P154" i="35"/>
  <c r="P155" i="35"/>
  <c r="P156" i="35"/>
  <c r="P157" i="35"/>
  <c r="P158" i="35"/>
  <c r="P159" i="35"/>
  <c r="P160" i="35"/>
  <c r="P161" i="35"/>
  <c r="P162" i="35"/>
  <c r="P163" i="35"/>
  <c r="P164" i="35"/>
  <c r="P165" i="35"/>
  <c r="P166" i="35"/>
  <c r="P167" i="35"/>
  <c r="P168" i="35"/>
  <c r="P169" i="35"/>
  <c r="P170" i="35"/>
  <c r="P171" i="35"/>
  <c r="P172" i="35"/>
  <c r="P173" i="35"/>
  <c r="P174" i="35"/>
  <c r="P175" i="35"/>
  <c r="P176" i="35"/>
  <c r="P177" i="35"/>
  <c r="P178" i="35"/>
  <c r="P179" i="35"/>
  <c r="P180" i="35"/>
  <c r="P181" i="35"/>
  <c r="P182" i="35"/>
  <c r="P146" i="35" l="1"/>
  <c r="P147" i="35"/>
  <c r="P148" i="35"/>
  <c r="P149" i="35"/>
  <c r="P150" i="35"/>
  <c r="V790" i="34"/>
  <c r="V791" i="34"/>
  <c r="V792" i="34"/>
  <c r="V793" i="34"/>
  <c r="V794" i="34"/>
  <c r="V795" i="34"/>
  <c r="V796" i="34"/>
  <c r="V797" i="34"/>
  <c r="V798" i="34"/>
  <c r="V799" i="34"/>
  <c r="V800" i="34"/>
  <c r="V801" i="34"/>
  <c r="V802" i="34"/>
  <c r="V803" i="34"/>
  <c r="V804" i="34"/>
  <c r="V805" i="34"/>
  <c r="V806" i="34"/>
  <c r="V807" i="34"/>
  <c r="V808" i="34"/>
  <c r="V809" i="34"/>
  <c r="V810" i="34"/>
  <c r="V811" i="34"/>
  <c r="V812" i="34"/>
  <c r="V813" i="34"/>
  <c r="V814" i="34"/>
  <c r="V815" i="34"/>
  <c r="V816" i="34"/>
  <c r="V817" i="34"/>
  <c r="V818" i="34"/>
  <c r="V819" i="34"/>
  <c r="V820" i="34"/>
  <c r="V821" i="34"/>
  <c r="V822" i="34"/>
  <c r="V823" i="34"/>
  <c r="V824" i="34"/>
  <c r="V825" i="34"/>
  <c r="V826" i="34"/>
  <c r="V827" i="34"/>
  <c r="V828" i="34"/>
  <c r="V829" i="34"/>
  <c r="V830" i="34"/>
  <c r="V831" i="34"/>
  <c r="V832" i="34"/>
  <c r="P110" i="35" l="1"/>
  <c r="P111" i="35"/>
  <c r="P112" i="35"/>
  <c r="P113" i="35"/>
  <c r="P114" i="35"/>
  <c r="P115" i="35"/>
  <c r="P116" i="35"/>
  <c r="P117" i="35"/>
  <c r="P118" i="35"/>
  <c r="P119" i="35"/>
  <c r="P120" i="35"/>
  <c r="P121" i="35"/>
  <c r="P122" i="35"/>
  <c r="P123" i="35"/>
  <c r="P124" i="35"/>
  <c r="P125" i="35"/>
  <c r="P126" i="35"/>
  <c r="P127" i="35"/>
  <c r="P128" i="35"/>
  <c r="P129" i="35"/>
  <c r="P130" i="35"/>
  <c r="P131" i="35"/>
  <c r="P132" i="35"/>
  <c r="P133" i="35"/>
  <c r="P134" i="35"/>
  <c r="P135" i="35"/>
  <c r="P136" i="35"/>
  <c r="P137" i="35"/>
  <c r="P138" i="35"/>
  <c r="P139" i="35"/>
  <c r="P140" i="35"/>
  <c r="P141" i="35"/>
  <c r="P142" i="35"/>
  <c r="P143" i="35"/>
  <c r="P144" i="35"/>
  <c r="P145" i="35"/>
  <c r="V528" i="34"/>
  <c r="V529" i="34"/>
  <c r="V530" i="34"/>
  <c r="V531" i="34"/>
  <c r="V532" i="34"/>
  <c r="V533" i="34"/>
  <c r="V534" i="34"/>
  <c r="V535" i="34"/>
  <c r="V536" i="34"/>
  <c r="V537" i="34"/>
  <c r="V538" i="34"/>
  <c r="V539" i="34"/>
  <c r="V540" i="34"/>
  <c r="V541" i="34"/>
  <c r="V542" i="34"/>
  <c r="V543" i="34"/>
  <c r="V544" i="34"/>
  <c r="V545" i="34"/>
  <c r="V546" i="34"/>
  <c r="V547" i="34"/>
  <c r="V548" i="34"/>
  <c r="V549" i="34"/>
  <c r="V550" i="34"/>
  <c r="V551" i="34"/>
  <c r="V552" i="34"/>
  <c r="V553" i="34"/>
  <c r="V554" i="34"/>
  <c r="V555" i="34"/>
  <c r="V556" i="34"/>
  <c r="V557" i="34"/>
  <c r="V558" i="34"/>
  <c r="V559" i="34"/>
  <c r="V560" i="34"/>
  <c r="V561" i="34"/>
  <c r="V562" i="34"/>
  <c r="V563" i="34"/>
  <c r="V564" i="34"/>
  <c r="V565" i="34"/>
  <c r="V566" i="34"/>
  <c r="V567" i="34"/>
  <c r="V568" i="34"/>
  <c r="V569" i="34"/>
  <c r="V570" i="34"/>
  <c r="V571" i="34"/>
  <c r="V572" i="34"/>
  <c r="V573" i="34"/>
  <c r="V574" i="34"/>
  <c r="V575" i="34"/>
  <c r="V576" i="34"/>
  <c r="V577" i="34"/>
  <c r="V578" i="34"/>
  <c r="V579" i="34"/>
  <c r="V580" i="34"/>
  <c r="V581" i="34"/>
  <c r="V582" i="34"/>
  <c r="V583" i="34"/>
  <c r="V584" i="34"/>
  <c r="V585" i="34"/>
  <c r="V586" i="34"/>
  <c r="V587" i="34"/>
  <c r="V588" i="34"/>
  <c r="V589" i="34"/>
  <c r="V590" i="34"/>
  <c r="V591" i="34"/>
  <c r="V592" i="34"/>
  <c r="V593" i="34"/>
  <c r="V594" i="34"/>
  <c r="V595" i="34"/>
  <c r="V596" i="34"/>
  <c r="V597" i="34"/>
  <c r="V598" i="34"/>
  <c r="V599" i="34"/>
  <c r="V600" i="34"/>
  <c r="V601" i="34"/>
  <c r="V602" i="34"/>
  <c r="V603" i="34"/>
  <c r="V604" i="34"/>
  <c r="V605" i="34"/>
  <c r="V606" i="34"/>
  <c r="V607" i="34"/>
  <c r="V608" i="34"/>
  <c r="V609" i="34"/>
  <c r="V610" i="34"/>
  <c r="V611" i="34"/>
  <c r="V612" i="34"/>
  <c r="V613" i="34"/>
  <c r="V614" i="34"/>
  <c r="V615" i="34"/>
  <c r="V616" i="34"/>
  <c r="V617" i="34"/>
  <c r="V618" i="34"/>
  <c r="V619" i="34"/>
  <c r="V620" i="34"/>
  <c r="V621" i="34"/>
  <c r="V622" i="34"/>
  <c r="V623" i="34"/>
  <c r="V624" i="34"/>
  <c r="V625" i="34"/>
  <c r="V626" i="34"/>
  <c r="V627" i="34"/>
  <c r="V628" i="34"/>
  <c r="V629" i="34"/>
  <c r="V630" i="34"/>
  <c r="V631" i="34"/>
  <c r="V632" i="34"/>
  <c r="V633" i="34"/>
  <c r="V634" i="34"/>
  <c r="V635" i="34"/>
  <c r="V636" i="34"/>
  <c r="V637" i="34"/>
  <c r="V638" i="34"/>
  <c r="V639" i="34"/>
  <c r="V640" i="34"/>
  <c r="V641" i="34"/>
  <c r="V642" i="34"/>
  <c r="V643" i="34"/>
  <c r="V644" i="34"/>
  <c r="V645" i="34"/>
  <c r="V646" i="34"/>
  <c r="V647" i="34"/>
  <c r="V648" i="34"/>
  <c r="V649" i="34"/>
  <c r="V650" i="34"/>
  <c r="V651" i="34"/>
  <c r="V652" i="34"/>
  <c r="V653" i="34"/>
  <c r="V654" i="34"/>
  <c r="V655" i="34"/>
  <c r="V656" i="34"/>
  <c r="V657" i="34"/>
  <c r="V658" i="34"/>
  <c r="V659" i="34"/>
  <c r="V660" i="34"/>
  <c r="V661" i="34"/>
  <c r="V662" i="34"/>
  <c r="V663" i="34"/>
  <c r="V664" i="34"/>
  <c r="V665" i="34"/>
  <c r="V666" i="34"/>
  <c r="V667" i="34"/>
  <c r="V668" i="34"/>
  <c r="V669" i="34"/>
  <c r="V670" i="34"/>
  <c r="V671" i="34"/>
  <c r="V672" i="34"/>
  <c r="V673" i="34"/>
  <c r="V674" i="34"/>
  <c r="V675" i="34"/>
  <c r="V676" i="34"/>
  <c r="V677" i="34"/>
  <c r="V678" i="34"/>
  <c r="V679" i="34"/>
  <c r="V680" i="34"/>
  <c r="V681" i="34"/>
  <c r="V682" i="34"/>
  <c r="V683" i="34"/>
  <c r="V684" i="34"/>
  <c r="V685" i="34"/>
  <c r="V686" i="34"/>
  <c r="V687" i="34"/>
  <c r="V688" i="34"/>
  <c r="V689" i="34"/>
  <c r="V690" i="34"/>
  <c r="V691" i="34"/>
  <c r="V692" i="34"/>
  <c r="V693" i="34"/>
  <c r="V694" i="34"/>
  <c r="V695" i="34"/>
  <c r="V696" i="34"/>
  <c r="V697" i="34"/>
  <c r="V698" i="34"/>
  <c r="V699" i="34"/>
  <c r="V700" i="34"/>
  <c r="V701" i="34"/>
  <c r="V702" i="34"/>
  <c r="V703" i="34"/>
  <c r="V704" i="34"/>
  <c r="V705" i="34"/>
  <c r="V706" i="34"/>
  <c r="V707" i="34"/>
  <c r="V708" i="34"/>
  <c r="V709" i="34"/>
  <c r="V710" i="34"/>
  <c r="V711" i="34"/>
  <c r="V712" i="34"/>
  <c r="V713" i="34"/>
  <c r="V714" i="34"/>
  <c r="V715" i="34"/>
  <c r="V716" i="34"/>
  <c r="V717" i="34"/>
  <c r="V718" i="34"/>
  <c r="V719" i="34"/>
  <c r="V720" i="34"/>
  <c r="V721" i="34"/>
  <c r="V722" i="34"/>
  <c r="V723" i="34"/>
  <c r="V724" i="34"/>
  <c r="V725" i="34"/>
  <c r="V726" i="34"/>
  <c r="V727" i="34"/>
  <c r="V728" i="34"/>
  <c r="V729" i="34"/>
  <c r="V730" i="34"/>
  <c r="V731" i="34"/>
  <c r="V732" i="34"/>
  <c r="V733" i="34"/>
  <c r="V734" i="34"/>
  <c r="V735" i="34"/>
  <c r="V736" i="34"/>
  <c r="V737" i="34"/>
  <c r="V738" i="34"/>
  <c r="V739" i="34"/>
  <c r="V740" i="34"/>
  <c r="V741" i="34"/>
  <c r="V742" i="34"/>
  <c r="V743" i="34"/>
  <c r="V744" i="34"/>
  <c r="V745" i="34"/>
  <c r="V746" i="34"/>
  <c r="V747" i="34"/>
  <c r="V748" i="34"/>
  <c r="V749" i="34"/>
  <c r="V750" i="34"/>
  <c r="V751" i="34"/>
  <c r="V752" i="34"/>
  <c r="V753" i="34"/>
  <c r="V754" i="34"/>
  <c r="V755" i="34"/>
  <c r="V756" i="34"/>
  <c r="V757" i="34"/>
  <c r="V758" i="34"/>
  <c r="V759" i="34"/>
  <c r="V760" i="34"/>
  <c r="V761" i="34"/>
  <c r="V762" i="34"/>
  <c r="V763" i="34"/>
  <c r="V764" i="34"/>
  <c r="V765" i="34"/>
  <c r="V766" i="34"/>
  <c r="V767" i="34"/>
  <c r="V768" i="34"/>
  <c r="V769" i="34"/>
  <c r="V770" i="34"/>
  <c r="V771" i="34"/>
  <c r="V772" i="34"/>
  <c r="V773" i="34"/>
  <c r="V774" i="34"/>
  <c r="V775" i="34"/>
  <c r="V776" i="34"/>
  <c r="V777" i="34"/>
  <c r="V778" i="34"/>
  <c r="V779" i="34"/>
  <c r="V780" i="34"/>
  <c r="V781" i="34"/>
  <c r="V782" i="34"/>
  <c r="V783" i="34"/>
  <c r="V784" i="34"/>
  <c r="V785" i="34"/>
  <c r="V786" i="34"/>
  <c r="V787" i="34"/>
  <c r="V788" i="34"/>
  <c r="V789" i="34"/>
  <c r="P34" i="35" l="1"/>
  <c r="P35" i="35"/>
  <c r="P36" i="35"/>
  <c r="P37" i="35"/>
  <c r="P38" i="35"/>
  <c r="P39" i="35"/>
  <c r="P40" i="35"/>
  <c r="P41" i="35"/>
  <c r="P42" i="35"/>
  <c r="P43" i="35"/>
  <c r="P44" i="35"/>
  <c r="P45" i="35"/>
  <c r="P46" i="35"/>
  <c r="P47" i="35"/>
  <c r="P48" i="35"/>
  <c r="P49" i="35"/>
  <c r="P50" i="35"/>
  <c r="P51" i="35"/>
  <c r="P52" i="35"/>
  <c r="P53" i="35"/>
  <c r="P54" i="35"/>
  <c r="P55" i="35"/>
  <c r="P56" i="35"/>
  <c r="P57" i="35"/>
  <c r="P58" i="35"/>
  <c r="P59" i="35"/>
  <c r="P60" i="35"/>
  <c r="P61" i="35"/>
  <c r="P62" i="35"/>
  <c r="P63" i="35"/>
  <c r="P64" i="35"/>
  <c r="P65" i="35"/>
  <c r="P66" i="35"/>
  <c r="P67" i="35"/>
  <c r="P68" i="35"/>
  <c r="P69" i="35"/>
  <c r="P70" i="35"/>
  <c r="P71" i="35"/>
  <c r="P72" i="35"/>
  <c r="P73" i="35"/>
  <c r="P74" i="35"/>
  <c r="P75" i="35"/>
  <c r="P76" i="35"/>
  <c r="P77" i="35"/>
  <c r="P78" i="35"/>
  <c r="P79" i="35"/>
  <c r="P80" i="35"/>
  <c r="P81" i="35"/>
  <c r="P82" i="35"/>
  <c r="P83" i="35"/>
  <c r="P84" i="35"/>
  <c r="P85" i="35"/>
  <c r="P86" i="35"/>
  <c r="P87" i="35"/>
  <c r="P88" i="35"/>
  <c r="P89" i="35"/>
  <c r="P90" i="35"/>
  <c r="P91" i="35"/>
  <c r="P92" i="35"/>
  <c r="P93" i="35"/>
  <c r="P94" i="35"/>
  <c r="P95" i="35"/>
  <c r="P96" i="35"/>
  <c r="P97" i="35"/>
  <c r="P98" i="35"/>
  <c r="P99" i="35"/>
  <c r="P100" i="35"/>
  <c r="P101" i="35"/>
  <c r="P102" i="35"/>
  <c r="P103" i="35"/>
  <c r="P104" i="35"/>
  <c r="P105" i="35"/>
  <c r="P106" i="35"/>
  <c r="P107" i="35"/>
  <c r="P108" i="35"/>
  <c r="P109" i="35"/>
  <c r="AJ209" i="3" l="1"/>
  <c r="P3" i="35"/>
  <c r="P4" i="35"/>
  <c r="P5" i="35"/>
  <c r="AJ205" i="3" s="1"/>
  <c r="P6" i="35"/>
  <c r="P7" i="35"/>
  <c r="P8" i="35"/>
  <c r="P9" i="35"/>
  <c r="P10" i="35"/>
  <c r="P11" i="35"/>
  <c r="P12" i="35"/>
  <c r="P13" i="35"/>
  <c r="P14" i="35"/>
  <c r="P15" i="35"/>
  <c r="P16" i="35"/>
  <c r="P17" i="35"/>
  <c r="P18" i="35"/>
  <c r="P19" i="35"/>
  <c r="P20" i="35"/>
  <c r="P21" i="35"/>
  <c r="P22" i="35"/>
  <c r="P23" i="35"/>
  <c r="P24" i="35"/>
  <c r="P25" i="35"/>
  <c r="P26" i="35"/>
  <c r="P27" i="35"/>
  <c r="P28" i="35"/>
  <c r="P29" i="35"/>
  <c r="P30" i="35"/>
  <c r="P31" i="35"/>
  <c r="P32" i="35"/>
  <c r="P33" i="35"/>
  <c r="P2" i="35"/>
  <c r="AD211" i="3" l="1"/>
  <c r="AJ203" i="3"/>
  <c r="AJ201" i="3"/>
  <c r="AJ199" i="3"/>
  <c r="AJ197" i="3"/>
  <c r="AJ222" i="3"/>
  <c r="AJ220" i="3"/>
  <c r="AJ218" i="3"/>
  <c r="AJ216" i="3"/>
  <c r="AJ214" i="3"/>
  <c r="AJ212" i="3"/>
  <c r="AJ207" i="3"/>
  <c r="AJ208" i="3"/>
  <c r="AJ206" i="3"/>
  <c r="AJ204" i="3"/>
  <c r="AJ202" i="3"/>
  <c r="AJ200" i="3"/>
  <c r="AJ198" i="3"/>
  <c r="AJ223" i="3"/>
  <c r="AJ221" i="3"/>
  <c r="AJ219" i="3"/>
  <c r="AJ217" i="3"/>
  <c r="AJ215" i="3"/>
  <c r="AJ213" i="3"/>
  <c r="AJ211" i="3"/>
  <c r="AG209" i="3"/>
  <c r="Z209" i="3"/>
  <c r="AI208" i="3"/>
  <c r="AE208" i="3"/>
  <c r="AG207" i="3"/>
  <c r="AA207" i="3"/>
  <c r="AI206" i="3"/>
  <c r="AE206" i="3"/>
  <c r="AG205" i="3"/>
  <c r="AB205" i="3"/>
  <c r="AI204" i="3"/>
  <c r="AE204" i="3"/>
  <c r="AF203" i="3"/>
  <c r="AG202" i="3"/>
  <c r="U202" i="3"/>
  <c r="AH201" i="3"/>
  <c r="AD201" i="3"/>
  <c r="AI200" i="3"/>
  <c r="AE200" i="3"/>
  <c r="AF199" i="3"/>
  <c r="AG198" i="3"/>
  <c r="AC198" i="3"/>
  <c r="AH197" i="3"/>
  <c r="AD197" i="3"/>
  <c r="AH223" i="3"/>
  <c r="AD223" i="3"/>
  <c r="AI222" i="3"/>
  <c r="AE222" i="3"/>
  <c r="AF221" i="3"/>
  <c r="AF220" i="3"/>
  <c r="AF219" i="3"/>
  <c r="AG218" i="3"/>
  <c r="AG217" i="3"/>
  <c r="AG216" i="3"/>
  <c r="Z216" i="3"/>
  <c r="AH215" i="3"/>
  <c r="AD215" i="3"/>
  <c r="AI214" i="3"/>
  <c r="AE214" i="3"/>
  <c r="AI213" i="3"/>
  <c r="AE213" i="3"/>
  <c r="AF212" i="3"/>
  <c r="AG211" i="3"/>
  <c r="N197" i="3"/>
  <c r="AF209" i="3"/>
  <c r="O209" i="3"/>
  <c r="AH208" i="3"/>
  <c r="AD208" i="3"/>
  <c r="AF207" i="3"/>
  <c r="P207" i="3"/>
  <c r="AH206" i="3"/>
  <c r="AD206" i="3"/>
  <c r="AF205" i="3"/>
  <c r="R205" i="3"/>
  <c r="AH204" i="3"/>
  <c r="AD204" i="3"/>
  <c r="AI203" i="3"/>
  <c r="AE203" i="3"/>
  <c r="AF202" i="3"/>
  <c r="AG201" i="3"/>
  <c r="AA201" i="3"/>
  <c r="AH200" i="3"/>
  <c r="AD200" i="3"/>
  <c r="AI199" i="3"/>
  <c r="AE199" i="3"/>
  <c r="AF198" i="3"/>
  <c r="AG197" i="3"/>
  <c r="AG223" i="3"/>
  <c r="AB223" i="3"/>
  <c r="AH222" i="3"/>
  <c r="AD222" i="3"/>
  <c r="AI221" i="3"/>
  <c r="AE221" i="3"/>
  <c r="AI220" i="3"/>
  <c r="AE220" i="3"/>
  <c r="AI219" i="3"/>
  <c r="AE219" i="3"/>
  <c r="AF218" i="3"/>
  <c r="AF217" i="3"/>
  <c r="AF216" i="3"/>
  <c r="AG215" i="3"/>
  <c r="P215" i="3"/>
  <c r="AH214" i="3"/>
  <c r="AD214" i="3"/>
  <c r="AH213" i="3"/>
  <c r="AD213" i="3"/>
  <c r="AI212" i="3"/>
  <c r="AE212" i="3"/>
  <c r="AF211" i="3"/>
  <c r="AI209" i="3"/>
  <c r="AE209" i="3"/>
  <c r="AG208" i="3"/>
  <c r="Z208" i="3"/>
  <c r="AI207" i="3"/>
  <c r="AE207" i="3"/>
  <c r="AG206" i="3"/>
  <c r="AB206" i="3"/>
  <c r="AI205" i="3"/>
  <c r="AE205" i="3"/>
  <c r="AG204" i="3"/>
  <c r="Y204" i="3"/>
  <c r="AH203" i="3"/>
  <c r="AD203" i="3"/>
  <c r="AI202" i="3"/>
  <c r="AE202" i="3"/>
  <c r="AF201" i="3"/>
  <c r="AG200" i="3"/>
  <c r="Q200" i="3"/>
  <c r="AH199" i="3"/>
  <c r="AD199" i="3"/>
  <c r="AI198" i="3"/>
  <c r="AE198" i="3"/>
  <c r="AF197" i="3"/>
  <c r="AF223" i="3"/>
  <c r="AG222" i="3"/>
  <c r="V222" i="3"/>
  <c r="AH221" i="3"/>
  <c r="AD221" i="3"/>
  <c r="AH220" i="3"/>
  <c r="AD220" i="3"/>
  <c r="AH219" i="3"/>
  <c r="AD219" i="3"/>
  <c r="AI218" i="3"/>
  <c r="AE218" i="3"/>
  <c r="AI217" i="3"/>
  <c r="AE217" i="3"/>
  <c r="AI216" i="3"/>
  <c r="AE216" i="3"/>
  <c r="AF215" i="3"/>
  <c r="AG214" i="3"/>
  <c r="AG213" i="3"/>
  <c r="AB213" i="3"/>
  <c r="AH212" i="3"/>
  <c r="AD212" i="3"/>
  <c r="AI211" i="3"/>
  <c r="AE211" i="3"/>
  <c r="AH209" i="3"/>
  <c r="AD209" i="3"/>
  <c r="AF208" i="3"/>
  <c r="P208" i="3"/>
  <c r="AH207" i="3"/>
  <c r="AD207" i="3"/>
  <c r="AF206" i="3"/>
  <c r="Q206" i="3"/>
  <c r="AH205" i="3"/>
  <c r="AD205" i="3"/>
  <c r="AF204" i="3"/>
  <c r="AG203" i="3"/>
  <c r="O203" i="3"/>
  <c r="AH202" i="3"/>
  <c r="AD202" i="3"/>
  <c r="AI201" i="3"/>
  <c r="AE201" i="3"/>
  <c r="AF200" i="3"/>
  <c r="AG199" i="3"/>
  <c r="W199" i="3"/>
  <c r="AH198" i="3"/>
  <c r="AD198" i="3"/>
  <c r="AI197" i="3"/>
  <c r="AE197" i="3"/>
  <c r="AI223" i="3"/>
  <c r="AE223" i="3"/>
  <c r="AF222" i="3"/>
  <c r="AG221" i="3"/>
  <c r="AG220" i="3"/>
  <c r="AG219" i="3"/>
  <c r="X219" i="3"/>
  <c r="AH218" i="3"/>
  <c r="AD218" i="3"/>
  <c r="AH217" i="3"/>
  <c r="AD217" i="3"/>
  <c r="AH216" i="3"/>
  <c r="AD216" i="3"/>
  <c r="AI215" i="3"/>
  <c r="AE215" i="3"/>
  <c r="AF214" i="3"/>
  <c r="AF213" i="3"/>
  <c r="AG212" i="3"/>
  <c r="R212" i="3"/>
  <c r="AH211" i="3"/>
  <c r="N218" i="3"/>
  <c r="M198" i="3"/>
  <c r="L221" i="3"/>
  <c r="K201" i="3"/>
  <c r="H211" i="3"/>
  <c r="G203" i="3"/>
  <c r="I204" i="3"/>
  <c r="J211" i="3"/>
  <c r="N211" i="3"/>
  <c r="R211" i="3"/>
  <c r="V211" i="3"/>
  <c r="Z211" i="3"/>
  <c r="H212" i="3"/>
  <c r="L212" i="3"/>
  <c r="P212" i="3"/>
  <c r="T212" i="3"/>
  <c r="X212" i="3"/>
  <c r="AB212" i="3"/>
  <c r="J213" i="3"/>
  <c r="N213" i="3"/>
  <c r="R213" i="3"/>
  <c r="V213" i="3"/>
  <c r="Z213" i="3"/>
  <c r="H214" i="3"/>
  <c r="L214" i="3"/>
  <c r="P214" i="3"/>
  <c r="T214" i="3"/>
  <c r="X214" i="3"/>
  <c r="AB214" i="3"/>
  <c r="J215" i="3"/>
  <c r="N215" i="3"/>
  <c r="R215" i="3"/>
  <c r="V215" i="3"/>
  <c r="Z215" i="3"/>
  <c r="H216" i="3"/>
  <c r="L216" i="3"/>
  <c r="P216" i="3"/>
  <c r="T216" i="3"/>
  <c r="X216" i="3"/>
  <c r="AB216" i="3"/>
  <c r="J217" i="3"/>
  <c r="N217" i="3"/>
  <c r="R217" i="3"/>
  <c r="V217" i="3"/>
  <c r="Z217" i="3"/>
  <c r="H218" i="3"/>
  <c r="L218" i="3"/>
  <c r="P218" i="3"/>
  <c r="T218" i="3"/>
  <c r="X218" i="3"/>
  <c r="AB218" i="3"/>
  <c r="J219" i="3"/>
  <c r="N219" i="3"/>
  <c r="R219" i="3"/>
  <c r="V219" i="3"/>
  <c r="Z219" i="3"/>
  <c r="H220" i="3"/>
  <c r="L220" i="3"/>
  <c r="P220" i="3"/>
  <c r="T220" i="3"/>
  <c r="X220" i="3"/>
  <c r="AB220" i="3"/>
  <c r="J221" i="3"/>
  <c r="N221" i="3"/>
  <c r="R221" i="3"/>
  <c r="V221" i="3"/>
  <c r="Z221" i="3"/>
  <c r="H222" i="3"/>
  <c r="L222" i="3"/>
  <c r="P222" i="3"/>
  <c r="T222" i="3"/>
  <c r="X222" i="3"/>
  <c r="AB222" i="3"/>
  <c r="J223" i="3"/>
  <c r="N223" i="3"/>
  <c r="R223" i="3"/>
  <c r="K211" i="3"/>
  <c r="O211" i="3"/>
  <c r="S211" i="3"/>
  <c r="W211" i="3"/>
  <c r="AA211" i="3"/>
  <c r="I212" i="3"/>
  <c r="M212" i="3"/>
  <c r="Q212" i="3"/>
  <c r="U212" i="3"/>
  <c r="Y212" i="3"/>
  <c r="AC212" i="3"/>
  <c r="K213" i="3"/>
  <c r="O213" i="3"/>
  <c r="S213" i="3"/>
  <c r="W213" i="3"/>
  <c r="AA213" i="3"/>
  <c r="I214" i="3"/>
  <c r="M214" i="3"/>
  <c r="Q214" i="3"/>
  <c r="U214" i="3"/>
  <c r="Y214" i="3"/>
  <c r="AC214" i="3"/>
  <c r="K215" i="3"/>
  <c r="O215" i="3"/>
  <c r="S215" i="3"/>
  <c r="W215" i="3"/>
  <c r="AA215" i="3"/>
  <c r="I216" i="3"/>
  <c r="M216" i="3"/>
  <c r="Q216" i="3"/>
  <c r="U216" i="3"/>
  <c r="Y216" i="3"/>
  <c r="AC216" i="3"/>
  <c r="K217" i="3"/>
  <c r="O217" i="3"/>
  <c r="S217" i="3"/>
  <c r="W217" i="3"/>
  <c r="AA217" i="3"/>
  <c r="I218" i="3"/>
  <c r="M218" i="3"/>
  <c r="Q218" i="3"/>
  <c r="U218" i="3"/>
  <c r="Y218" i="3"/>
  <c r="AC218" i="3"/>
  <c r="K219" i="3"/>
  <c r="O219" i="3"/>
  <c r="S219" i="3"/>
  <c r="W219" i="3"/>
  <c r="AA219" i="3"/>
  <c r="I220" i="3"/>
  <c r="M220" i="3"/>
  <c r="Q220" i="3"/>
  <c r="U220" i="3"/>
  <c r="Y220" i="3"/>
  <c r="AC220" i="3"/>
  <c r="K221" i="3"/>
  <c r="O221" i="3"/>
  <c r="S221" i="3"/>
  <c r="W221" i="3"/>
  <c r="AA221" i="3"/>
  <c r="I222" i="3"/>
  <c r="M222" i="3"/>
  <c r="Q222" i="3"/>
  <c r="U222" i="3"/>
  <c r="Y222" i="3"/>
  <c r="AC222" i="3"/>
  <c r="K223" i="3"/>
  <c r="O223" i="3"/>
  <c r="S223" i="3"/>
  <c r="W223" i="3"/>
  <c r="AA223" i="3"/>
  <c r="G222" i="3"/>
  <c r="G218" i="3"/>
  <c r="G214" i="3"/>
  <c r="H197" i="3"/>
  <c r="L197" i="3"/>
  <c r="P197" i="3"/>
  <c r="T197" i="3"/>
  <c r="X197" i="3"/>
  <c r="AB197" i="3"/>
  <c r="J198" i="3"/>
  <c r="I211" i="3"/>
  <c r="Q211" i="3"/>
  <c r="Y211" i="3"/>
  <c r="K212" i="3"/>
  <c r="S212" i="3"/>
  <c r="AA212" i="3"/>
  <c r="M213" i="3"/>
  <c r="U213" i="3"/>
  <c r="AC213" i="3"/>
  <c r="O214" i="3"/>
  <c r="W214" i="3"/>
  <c r="I215" i="3"/>
  <c r="Q215" i="3"/>
  <c r="Y215" i="3"/>
  <c r="K216" i="3"/>
  <c r="S216" i="3"/>
  <c r="AA216" i="3"/>
  <c r="M217" i="3"/>
  <c r="U217" i="3"/>
  <c r="AC217" i="3"/>
  <c r="O218" i="3"/>
  <c r="W218" i="3"/>
  <c r="I219" i="3"/>
  <c r="Q219" i="3"/>
  <c r="Y219" i="3"/>
  <c r="K220" i="3"/>
  <c r="S220" i="3"/>
  <c r="AA220" i="3"/>
  <c r="M221" i="3"/>
  <c r="U221" i="3"/>
  <c r="AC221" i="3"/>
  <c r="O222" i="3"/>
  <c r="W222" i="3"/>
  <c r="I223" i="3"/>
  <c r="Q223" i="3"/>
  <c r="X223" i="3"/>
  <c r="AC223" i="3"/>
  <c r="G219" i="3"/>
  <c r="G213" i="3"/>
  <c r="J197" i="3"/>
  <c r="O197" i="3"/>
  <c r="U197" i="3"/>
  <c r="Z197" i="3"/>
  <c r="I198" i="3"/>
  <c r="N198" i="3"/>
  <c r="R198" i="3"/>
  <c r="V198" i="3"/>
  <c r="Z198" i="3"/>
  <c r="H199" i="3"/>
  <c r="L199" i="3"/>
  <c r="P199" i="3"/>
  <c r="T199" i="3"/>
  <c r="X199" i="3"/>
  <c r="AB199" i="3"/>
  <c r="J200" i="3"/>
  <c r="N200" i="3"/>
  <c r="R200" i="3"/>
  <c r="V200" i="3"/>
  <c r="Z200" i="3"/>
  <c r="H201" i="3"/>
  <c r="L201" i="3"/>
  <c r="P201" i="3"/>
  <c r="T201" i="3"/>
  <c r="X201" i="3"/>
  <c r="AB201" i="3"/>
  <c r="J202" i="3"/>
  <c r="N202" i="3"/>
  <c r="R202" i="3"/>
  <c r="V202" i="3"/>
  <c r="Z202" i="3"/>
  <c r="H203" i="3"/>
  <c r="L203" i="3"/>
  <c r="P203" i="3"/>
  <c r="T203" i="3"/>
  <c r="X203" i="3"/>
  <c r="AB203" i="3"/>
  <c r="J204" i="3"/>
  <c r="N204" i="3"/>
  <c r="R204" i="3"/>
  <c r="V204" i="3"/>
  <c r="Z204" i="3"/>
  <c r="H205" i="3"/>
  <c r="L205" i="3"/>
  <c r="L211" i="3"/>
  <c r="T211" i="3"/>
  <c r="AB211" i="3"/>
  <c r="N212" i="3"/>
  <c r="V212" i="3"/>
  <c r="H213" i="3"/>
  <c r="P213" i="3"/>
  <c r="X213" i="3"/>
  <c r="J214" i="3"/>
  <c r="R214" i="3"/>
  <c r="Z214" i="3"/>
  <c r="L215" i="3"/>
  <c r="T215" i="3"/>
  <c r="AB215" i="3"/>
  <c r="N216" i="3"/>
  <c r="V216" i="3"/>
  <c r="H217" i="3"/>
  <c r="P217" i="3"/>
  <c r="X217" i="3"/>
  <c r="J218" i="3"/>
  <c r="R218" i="3"/>
  <c r="Z218" i="3"/>
  <c r="L219" i="3"/>
  <c r="T219" i="3"/>
  <c r="AB219" i="3"/>
  <c r="N220" i="3"/>
  <c r="V220" i="3"/>
  <c r="H221" i="3"/>
  <c r="P221" i="3"/>
  <c r="X221" i="3"/>
  <c r="J222" i="3"/>
  <c r="R222" i="3"/>
  <c r="Z222" i="3"/>
  <c r="L223" i="3"/>
  <c r="T223" i="3"/>
  <c r="Y223" i="3"/>
  <c r="G223" i="3"/>
  <c r="G217" i="3"/>
  <c r="G212" i="3"/>
  <c r="K197" i="3"/>
  <c r="Q197" i="3"/>
  <c r="V197" i="3"/>
  <c r="AA197" i="3"/>
  <c r="K198" i="3"/>
  <c r="O198" i="3"/>
  <c r="S198" i="3"/>
  <c r="W198" i="3"/>
  <c r="AA198" i="3"/>
  <c r="I199" i="3"/>
  <c r="M199" i="3"/>
  <c r="Q199" i="3"/>
  <c r="U199" i="3"/>
  <c r="Y199" i="3"/>
  <c r="AC199" i="3"/>
  <c r="K200" i="3"/>
  <c r="O200" i="3"/>
  <c r="S200" i="3"/>
  <c r="W200" i="3"/>
  <c r="AA200" i="3"/>
  <c r="I201" i="3"/>
  <c r="M201" i="3"/>
  <c r="Q201" i="3"/>
  <c r="U201" i="3"/>
  <c r="Y201" i="3"/>
  <c r="AC201" i="3"/>
  <c r="K202" i="3"/>
  <c r="O202" i="3"/>
  <c r="S202" i="3"/>
  <c r="W202" i="3"/>
  <c r="AA202" i="3"/>
  <c r="I203" i="3"/>
  <c r="M203" i="3"/>
  <c r="Q203" i="3"/>
  <c r="U203" i="3"/>
  <c r="Y203" i="3"/>
  <c r="AC203" i="3"/>
  <c r="K204" i="3"/>
  <c r="O204" i="3"/>
  <c r="S204" i="3"/>
  <c r="W204" i="3"/>
  <c r="AA204" i="3"/>
  <c r="I205" i="3"/>
  <c r="M205" i="3"/>
  <c r="Q205" i="3"/>
  <c r="U205" i="3"/>
  <c r="Y205" i="3"/>
  <c r="AC205" i="3"/>
  <c r="K206" i="3"/>
  <c r="O206" i="3"/>
  <c r="S206" i="3"/>
  <c r="W206" i="3"/>
  <c r="AA206" i="3"/>
  <c r="I207" i="3"/>
  <c r="M207" i="3"/>
  <c r="Q207" i="3"/>
  <c r="U207" i="3"/>
  <c r="Y207" i="3"/>
  <c r="AC207" i="3"/>
  <c r="K208" i="3"/>
  <c r="O208" i="3"/>
  <c r="S208" i="3"/>
  <c r="W208" i="3"/>
  <c r="AA208" i="3"/>
  <c r="I209" i="3"/>
  <c r="M209" i="3"/>
  <c r="Q209" i="3"/>
  <c r="U209" i="3"/>
  <c r="Y209" i="3"/>
  <c r="AC209" i="3"/>
  <c r="G206" i="3"/>
  <c r="G202" i="3"/>
  <c r="G198" i="3"/>
  <c r="M211" i="3"/>
  <c r="AC211" i="3"/>
  <c r="W212" i="3"/>
  <c r="Q213" i="3"/>
  <c r="K214" i="3"/>
  <c r="AA214" i="3"/>
  <c r="U215" i="3"/>
  <c r="O216" i="3"/>
  <c r="I217" i="3"/>
  <c r="Y217" i="3"/>
  <c r="S218" i="3"/>
  <c r="M219" i="3"/>
  <c r="AC219" i="3"/>
  <c r="W220" i="3"/>
  <c r="Q221" i="3"/>
  <c r="K222" i="3"/>
  <c r="AA222" i="3"/>
  <c r="U223" i="3"/>
  <c r="G221" i="3"/>
  <c r="G211" i="3"/>
  <c r="R197" i="3"/>
  <c r="AC197" i="3"/>
  <c r="P198" i="3"/>
  <c r="X198" i="3"/>
  <c r="J199" i="3"/>
  <c r="R199" i="3"/>
  <c r="Z199" i="3"/>
  <c r="L200" i="3"/>
  <c r="T200" i="3"/>
  <c r="AB200" i="3"/>
  <c r="N201" i="3"/>
  <c r="V201" i="3"/>
  <c r="H202" i="3"/>
  <c r="P202" i="3"/>
  <c r="X202" i="3"/>
  <c r="J203" i="3"/>
  <c r="R203" i="3"/>
  <c r="Z203" i="3"/>
  <c r="L204" i="3"/>
  <c r="T204" i="3"/>
  <c r="AB204" i="3"/>
  <c r="N205" i="3"/>
  <c r="S205" i="3"/>
  <c r="X205" i="3"/>
  <c r="H206" i="3"/>
  <c r="M206" i="3"/>
  <c r="R206" i="3"/>
  <c r="X206" i="3"/>
  <c r="AC206" i="3"/>
  <c r="L207" i="3"/>
  <c r="R207" i="3"/>
  <c r="W207" i="3"/>
  <c r="AB207" i="3"/>
  <c r="L208" i="3"/>
  <c r="Q208" i="3"/>
  <c r="V208" i="3"/>
  <c r="AB208" i="3"/>
  <c r="K209" i="3"/>
  <c r="P209" i="3"/>
  <c r="V209" i="3"/>
  <c r="AA209" i="3"/>
  <c r="G207" i="3"/>
  <c r="G201" i="3"/>
  <c r="P211" i="3"/>
  <c r="J212" i="3"/>
  <c r="Z212" i="3"/>
  <c r="T213" i="3"/>
  <c r="N214" i="3"/>
  <c r="H215" i="3"/>
  <c r="X215" i="3"/>
  <c r="R216" i="3"/>
  <c r="L217" i="3"/>
  <c r="AB217" i="3"/>
  <c r="V218" i="3"/>
  <c r="P219" i="3"/>
  <c r="J220" i="3"/>
  <c r="Z220" i="3"/>
  <c r="T221" i="3"/>
  <c r="N222" i="3"/>
  <c r="H223" i="3"/>
  <c r="V223" i="3"/>
  <c r="G220" i="3"/>
  <c r="I197" i="3"/>
  <c r="S197" i="3"/>
  <c r="H198" i="3"/>
  <c r="Q198" i="3"/>
  <c r="Y198" i="3"/>
  <c r="K199" i="3"/>
  <c r="S199" i="3"/>
  <c r="AA199" i="3"/>
  <c r="M200" i="3"/>
  <c r="U200" i="3"/>
  <c r="AC200" i="3"/>
  <c r="O201" i="3"/>
  <c r="W201" i="3"/>
  <c r="I202" i="3"/>
  <c r="Q202" i="3"/>
  <c r="Y202" i="3"/>
  <c r="K203" i="3"/>
  <c r="S203" i="3"/>
  <c r="AA203" i="3"/>
  <c r="M204" i="3"/>
  <c r="U204" i="3"/>
  <c r="AC204" i="3"/>
  <c r="O205" i="3"/>
  <c r="T205" i="3"/>
  <c r="Z205" i="3"/>
  <c r="I206" i="3"/>
  <c r="N206" i="3"/>
  <c r="T206" i="3"/>
  <c r="Y206" i="3"/>
  <c r="H207" i="3"/>
  <c r="N207" i="3"/>
  <c r="S207" i="3"/>
  <c r="X207" i="3"/>
  <c r="H208" i="3"/>
  <c r="M208" i="3"/>
  <c r="R208" i="3"/>
  <c r="X208" i="3"/>
  <c r="AC208" i="3"/>
  <c r="L209" i="3"/>
  <c r="R209" i="3"/>
  <c r="W209" i="3"/>
  <c r="AB209" i="3"/>
  <c r="G205" i="3"/>
  <c r="G200" i="3"/>
  <c r="G197" i="3"/>
  <c r="G208" i="3"/>
  <c r="T209" i="3"/>
  <c r="J209" i="3"/>
  <c r="U208" i="3"/>
  <c r="J208" i="3"/>
  <c r="V207" i="3"/>
  <c r="K207" i="3"/>
  <c r="V206" i="3"/>
  <c r="L206" i="3"/>
  <c r="W205" i="3"/>
  <c r="K205" i="3"/>
  <c r="Q204" i="3"/>
  <c r="W203" i="3"/>
  <c r="AC202" i="3"/>
  <c r="M202" i="3"/>
  <c r="S201" i="3"/>
  <c r="Y200" i="3"/>
  <c r="I200" i="3"/>
  <c r="O199" i="3"/>
  <c r="U198" i="3"/>
  <c r="Y197" i="3"/>
  <c r="G215" i="3"/>
  <c r="P223" i="3"/>
  <c r="AB221" i="3"/>
  <c r="R220" i="3"/>
  <c r="H219" i="3"/>
  <c r="T217" i="3"/>
  <c r="J216" i="3"/>
  <c r="V214" i="3"/>
  <c r="L213" i="3"/>
  <c r="X211" i="3"/>
  <c r="G199" i="3"/>
  <c r="G209" i="3"/>
  <c r="S209" i="3"/>
  <c r="H209" i="3"/>
  <c r="T208" i="3"/>
  <c r="I208" i="3"/>
  <c r="T207" i="3"/>
  <c r="J207" i="3"/>
  <c r="U206" i="3"/>
  <c r="J206" i="3"/>
  <c r="V205" i="3"/>
  <c r="J205" i="3"/>
  <c r="P204" i="3"/>
  <c r="V203" i="3"/>
  <c r="AB202" i="3"/>
  <c r="L202" i="3"/>
  <c r="R201" i="3"/>
  <c r="X200" i="3"/>
  <c r="H200" i="3"/>
  <c r="N199" i="3"/>
  <c r="T198" i="3"/>
  <c r="W197" i="3"/>
  <c r="G216" i="3"/>
  <c r="M223" i="3"/>
  <c r="Y221" i="3"/>
  <c r="O220" i="3"/>
  <c r="AA218" i="3"/>
  <c r="Q217" i="3"/>
  <c r="AC215" i="3"/>
  <c r="S214" i="3"/>
  <c r="I213" i="3"/>
  <c r="U211" i="3"/>
  <c r="G204" i="3"/>
  <c r="X209" i="3"/>
  <c r="N209" i="3"/>
  <c r="Y208" i="3"/>
  <c r="N208" i="3"/>
  <c r="Z207" i="3"/>
  <c r="O207" i="3"/>
  <c r="Z206" i="3"/>
  <c r="P206" i="3"/>
  <c r="AA205" i="3"/>
  <c r="P205" i="3"/>
  <c r="X204" i="3"/>
  <c r="H204" i="3"/>
  <c r="N203" i="3"/>
  <c r="T202" i="3"/>
  <c r="Z201" i="3"/>
  <c r="J201" i="3"/>
  <c r="P200" i="3"/>
  <c r="V199" i="3"/>
  <c r="AB198" i="3"/>
  <c r="L198" i="3"/>
  <c r="M197" i="3"/>
  <c r="Z223" i="3"/>
  <c r="S222" i="3"/>
  <c r="I221" i="3"/>
  <c r="U219" i="3"/>
  <c r="K218" i="3"/>
  <c r="W216" i="3"/>
  <c r="M215" i="3"/>
  <c r="Y213" i="3"/>
  <c r="O212" i="3"/>
  <c r="O29" i="36"/>
  <c r="O30" i="36"/>
  <c r="O31" i="36"/>
  <c r="O32" i="36"/>
  <c r="O33" i="36"/>
  <c r="O34" i="36"/>
  <c r="O35" i="36"/>
  <c r="O36" i="36"/>
  <c r="O37" i="36"/>
  <c r="O38" i="36"/>
  <c r="O39" i="36"/>
  <c r="O40" i="36"/>
  <c r="O41" i="36"/>
  <c r="O42" i="36"/>
  <c r="O43" i="36"/>
  <c r="O44" i="36"/>
  <c r="O45" i="36"/>
  <c r="O46" i="36"/>
  <c r="O47" i="36"/>
  <c r="O48" i="36"/>
  <c r="O49" i="36"/>
  <c r="O50" i="36"/>
  <c r="O51" i="36"/>
  <c r="O52" i="36"/>
  <c r="O53" i="36"/>
  <c r="O54" i="36"/>
  <c r="O55" i="36"/>
  <c r="O56" i="36"/>
  <c r="O4" i="36"/>
  <c r="O5" i="36"/>
  <c r="O6" i="36"/>
  <c r="O7" i="36"/>
  <c r="O8" i="36"/>
  <c r="O9" i="36"/>
  <c r="O10" i="36"/>
  <c r="O11" i="36"/>
  <c r="O12" i="36"/>
  <c r="O13" i="36"/>
  <c r="O14" i="36"/>
  <c r="O15" i="36"/>
  <c r="O16" i="36"/>
  <c r="O17" i="36"/>
  <c r="O18" i="36"/>
  <c r="O19" i="36"/>
  <c r="O20" i="36"/>
  <c r="O21" i="36"/>
  <c r="O22" i="36"/>
  <c r="O23" i="36"/>
  <c r="O24" i="36"/>
  <c r="O25" i="36"/>
  <c r="O26" i="36"/>
  <c r="O27" i="36"/>
  <c r="O28" i="36"/>
  <c r="V9" i="34"/>
  <c r="AI183" i="3" l="1"/>
  <c r="AJ184" i="3"/>
  <c r="AI187" i="3"/>
  <c r="AJ188" i="3"/>
  <c r="AI191" i="3"/>
  <c r="AJ192" i="3"/>
  <c r="AI195" i="3"/>
  <c r="AJ169" i="3"/>
  <c r="AI189" i="3"/>
  <c r="AJ194" i="3"/>
  <c r="AI170" i="3"/>
  <c r="AI174" i="3"/>
  <c r="AI178" i="3"/>
  <c r="AJ183" i="3"/>
  <c r="AI186" i="3"/>
  <c r="AJ187" i="3"/>
  <c r="AI190" i="3"/>
  <c r="AJ191" i="3"/>
  <c r="AI194" i="3"/>
  <c r="AJ195" i="3"/>
  <c r="AI171" i="3"/>
  <c r="AJ172" i="3"/>
  <c r="AI175" i="3"/>
  <c r="AJ176" i="3"/>
  <c r="AI179" i="3"/>
  <c r="AJ180" i="3"/>
  <c r="AI185" i="3"/>
  <c r="AJ186" i="3"/>
  <c r="AJ190" i="3"/>
  <c r="AI193" i="3"/>
  <c r="AJ171" i="3"/>
  <c r="AJ175" i="3"/>
  <c r="AJ179" i="3"/>
  <c r="AI184" i="3"/>
  <c r="AJ185" i="3"/>
  <c r="AI188" i="3"/>
  <c r="AJ189" i="3"/>
  <c r="AI192" i="3"/>
  <c r="AJ193" i="3"/>
  <c r="AI169" i="3"/>
  <c r="AJ170" i="3"/>
  <c r="AI173" i="3"/>
  <c r="AJ174" i="3"/>
  <c r="AI177" i="3"/>
  <c r="AJ178" i="3"/>
  <c r="AI181" i="3"/>
  <c r="AI172" i="3"/>
  <c r="AJ173" i="3"/>
  <c r="AI176" i="3"/>
  <c r="AJ177" i="3"/>
  <c r="AI180" i="3"/>
  <c r="AJ181" i="3"/>
  <c r="AE183" i="3"/>
  <c r="AE184" i="3"/>
  <c r="AE185" i="3"/>
  <c r="AE186" i="3"/>
  <c r="AE187" i="3"/>
  <c r="AE188" i="3"/>
  <c r="AE191" i="3"/>
  <c r="AE192" i="3"/>
  <c r="AE193" i="3"/>
  <c r="AE195" i="3"/>
  <c r="AE170" i="3"/>
  <c r="AE172" i="3"/>
  <c r="AE174" i="3"/>
  <c r="AE176" i="3"/>
  <c r="AE178" i="3"/>
  <c r="AE180" i="3"/>
  <c r="AF184" i="3"/>
  <c r="AF185" i="3"/>
  <c r="AF187" i="3"/>
  <c r="AF189" i="3"/>
  <c r="AF191" i="3"/>
  <c r="AF194" i="3"/>
  <c r="AF195" i="3"/>
  <c r="AF170" i="3"/>
  <c r="AF172" i="3"/>
  <c r="AF174" i="3"/>
  <c r="AF176" i="3"/>
  <c r="AF178" i="3"/>
  <c r="AF180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E189" i="3"/>
  <c r="AE190" i="3"/>
  <c r="AE194" i="3"/>
  <c r="AE169" i="3"/>
  <c r="AE171" i="3"/>
  <c r="AE173" i="3"/>
  <c r="AE175" i="3"/>
  <c r="AE177" i="3"/>
  <c r="AE179" i="3"/>
  <c r="AE181" i="3"/>
  <c r="AF183" i="3"/>
  <c r="AF186" i="3"/>
  <c r="AF188" i="3"/>
  <c r="AF190" i="3"/>
  <c r="AF192" i="3"/>
  <c r="AF193" i="3"/>
  <c r="AF169" i="3"/>
  <c r="AF171" i="3"/>
  <c r="AF173" i="3"/>
  <c r="AF175" i="3"/>
  <c r="AF177" i="3"/>
  <c r="AF179" i="3"/>
  <c r="AF181" i="3"/>
  <c r="AD183" i="3"/>
  <c r="AH183" i="3"/>
  <c r="AD184" i="3"/>
  <c r="AH184" i="3"/>
  <c r="AD185" i="3"/>
  <c r="AH185" i="3"/>
  <c r="AD186" i="3"/>
  <c r="AH186" i="3"/>
  <c r="AD187" i="3"/>
  <c r="AH187" i="3"/>
  <c r="AD188" i="3"/>
  <c r="AH188" i="3"/>
  <c r="AD189" i="3"/>
  <c r="AH189" i="3"/>
  <c r="AD190" i="3"/>
  <c r="AH190" i="3"/>
  <c r="AD191" i="3"/>
  <c r="AH191" i="3"/>
  <c r="AD192" i="3"/>
  <c r="AH192" i="3"/>
  <c r="AD193" i="3"/>
  <c r="AH193" i="3"/>
  <c r="AD194" i="3"/>
  <c r="AH194" i="3"/>
  <c r="AD195" i="3"/>
  <c r="AH195" i="3"/>
  <c r="AD169" i="3"/>
  <c r="AH169" i="3"/>
  <c r="AD170" i="3"/>
  <c r="AH170" i="3"/>
  <c r="AD171" i="3"/>
  <c r="AH171" i="3"/>
  <c r="AD172" i="3"/>
  <c r="AH172" i="3"/>
  <c r="AD173" i="3"/>
  <c r="AH173" i="3"/>
  <c r="AD174" i="3"/>
  <c r="AH174" i="3"/>
  <c r="AD175" i="3"/>
  <c r="AH175" i="3"/>
  <c r="AD176" i="3"/>
  <c r="AH176" i="3"/>
  <c r="AD177" i="3"/>
  <c r="AH177" i="3"/>
  <c r="AD178" i="3"/>
  <c r="AH178" i="3"/>
  <c r="AD179" i="3"/>
  <c r="AH179" i="3"/>
  <c r="AD180" i="3"/>
  <c r="AH180" i="3"/>
  <c r="AD181" i="3"/>
  <c r="AH181" i="3"/>
  <c r="H183" i="3"/>
  <c r="L183" i="3"/>
  <c r="P183" i="3"/>
  <c r="T183" i="3"/>
  <c r="X183" i="3"/>
  <c r="AB183" i="3"/>
  <c r="J184" i="3"/>
  <c r="N184" i="3"/>
  <c r="R184" i="3"/>
  <c r="V184" i="3"/>
  <c r="Z184" i="3"/>
  <c r="H185" i="3"/>
  <c r="L185" i="3"/>
  <c r="P185" i="3"/>
  <c r="T185" i="3"/>
  <c r="X185" i="3"/>
  <c r="AB185" i="3"/>
  <c r="J186" i="3"/>
  <c r="N186" i="3"/>
  <c r="R186" i="3"/>
  <c r="V186" i="3"/>
  <c r="Z186" i="3"/>
  <c r="H187" i="3"/>
  <c r="L187" i="3"/>
  <c r="P187" i="3"/>
  <c r="T187" i="3"/>
  <c r="X187" i="3"/>
  <c r="AB187" i="3"/>
  <c r="J188" i="3"/>
  <c r="N188" i="3"/>
  <c r="R188" i="3"/>
  <c r="V188" i="3"/>
  <c r="Z188" i="3"/>
  <c r="H189" i="3"/>
  <c r="L189" i="3"/>
  <c r="P189" i="3"/>
  <c r="T189" i="3"/>
  <c r="X189" i="3"/>
  <c r="AB189" i="3"/>
  <c r="J190" i="3"/>
  <c r="N190" i="3"/>
  <c r="R190" i="3"/>
  <c r="V190" i="3"/>
  <c r="Z190" i="3"/>
  <c r="H191" i="3"/>
  <c r="L191" i="3"/>
  <c r="P191" i="3"/>
  <c r="T191" i="3"/>
  <c r="X191" i="3"/>
  <c r="AB191" i="3"/>
  <c r="J192" i="3"/>
  <c r="N192" i="3"/>
  <c r="R192" i="3"/>
  <c r="V192" i="3"/>
  <c r="Z192" i="3"/>
  <c r="H193" i="3"/>
  <c r="L193" i="3"/>
  <c r="P193" i="3"/>
  <c r="T193" i="3"/>
  <c r="X193" i="3"/>
  <c r="AB193" i="3"/>
  <c r="J194" i="3"/>
  <c r="N194" i="3"/>
  <c r="R194" i="3"/>
  <c r="V194" i="3"/>
  <c r="Z194" i="3"/>
  <c r="H195" i="3"/>
  <c r="L195" i="3"/>
  <c r="P195" i="3"/>
  <c r="T195" i="3"/>
  <c r="X195" i="3"/>
  <c r="AB195" i="3"/>
  <c r="G193" i="3"/>
  <c r="G189" i="3"/>
  <c r="G185" i="3"/>
  <c r="I169" i="3"/>
  <c r="M169" i="3"/>
  <c r="Q169" i="3"/>
  <c r="U169" i="3"/>
  <c r="Y169" i="3"/>
  <c r="AC169" i="3"/>
  <c r="K170" i="3"/>
  <c r="O170" i="3"/>
  <c r="S170" i="3"/>
  <c r="W170" i="3"/>
  <c r="AA170" i="3"/>
  <c r="I171" i="3"/>
  <c r="M171" i="3"/>
  <c r="Q171" i="3"/>
  <c r="U171" i="3"/>
  <c r="Y171" i="3"/>
  <c r="AC171" i="3"/>
  <c r="K172" i="3"/>
  <c r="O172" i="3"/>
  <c r="S172" i="3"/>
  <c r="W172" i="3"/>
  <c r="AA172" i="3"/>
  <c r="I173" i="3"/>
  <c r="M173" i="3"/>
  <c r="Q173" i="3"/>
  <c r="U173" i="3"/>
  <c r="Y173" i="3"/>
  <c r="AC173" i="3"/>
  <c r="K174" i="3"/>
  <c r="O174" i="3"/>
  <c r="S174" i="3"/>
  <c r="I183" i="3"/>
  <c r="M183" i="3"/>
  <c r="Q183" i="3"/>
  <c r="U183" i="3"/>
  <c r="Y183" i="3"/>
  <c r="AC183" i="3"/>
  <c r="K184" i="3"/>
  <c r="O184" i="3"/>
  <c r="S184" i="3"/>
  <c r="W184" i="3"/>
  <c r="AA184" i="3"/>
  <c r="I185" i="3"/>
  <c r="M185" i="3"/>
  <c r="Q185" i="3"/>
  <c r="U185" i="3"/>
  <c r="Y185" i="3"/>
  <c r="AC185" i="3"/>
  <c r="K186" i="3"/>
  <c r="O186" i="3"/>
  <c r="S186" i="3"/>
  <c r="W186" i="3"/>
  <c r="AA186" i="3"/>
  <c r="I187" i="3"/>
  <c r="M187" i="3"/>
  <c r="Q187" i="3"/>
  <c r="U187" i="3"/>
  <c r="Y187" i="3"/>
  <c r="AC187" i="3"/>
  <c r="K188" i="3"/>
  <c r="O188" i="3"/>
  <c r="S188" i="3"/>
  <c r="W188" i="3"/>
  <c r="AA188" i="3"/>
  <c r="I189" i="3"/>
  <c r="M189" i="3"/>
  <c r="Q189" i="3"/>
  <c r="U189" i="3"/>
  <c r="Y189" i="3"/>
  <c r="AC189" i="3"/>
  <c r="K190" i="3"/>
  <c r="O190" i="3"/>
  <c r="S190" i="3"/>
  <c r="W190" i="3"/>
  <c r="AA190" i="3"/>
  <c r="I191" i="3"/>
  <c r="M191" i="3"/>
  <c r="Q191" i="3"/>
  <c r="U191" i="3"/>
  <c r="Y191" i="3"/>
  <c r="AC191" i="3"/>
  <c r="K192" i="3"/>
  <c r="O192" i="3"/>
  <c r="S192" i="3"/>
  <c r="W192" i="3"/>
  <c r="AA192" i="3"/>
  <c r="I193" i="3"/>
  <c r="M193" i="3"/>
  <c r="Q193" i="3"/>
  <c r="U193" i="3"/>
  <c r="Y193" i="3"/>
  <c r="AC193" i="3"/>
  <c r="K194" i="3"/>
  <c r="O194" i="3"/>
  <c r="S194" i="3"/>
  <c r="W194" i="3"/>
  <c r="AA194" i="3"/>
  <c r="I195" i="3"/>
  <c r="M195" i="3"/>
  <c r="Q195" i="3"/>
  <c r="U195" i="3"/>
  <c r="Y195" i="3"/>
  <c r="AC195" i="3"/>
  <c r="G192" i="3"/>
  <c r="G188" i="3"/>
  <c r="G184" i="3"/>
  <c r="J169" i="3"/>
  <c r="N169" i="3"/>
  <c r="R169" i="3"/>
  <c r="V169" i="3"/>
  <c r="Z169" i="3"/>
  <c r="H170" i="3"/>
  <c r="L170" i="3"/>
  <c r="P170" i="3"/>
  <c r="T170" i="3"/>
  <c r="X170" i="3"/>
  <c r="AB170" i="3"/>
  <c r="J171" i="3"/>
  <c r="N171" i="3"/>
  <c r="R171" i="3"/>
  <c r="V171" i="3"/>
  <c r="Z171" i="3"/>
  <c r="H172" i="3"/>
  <c r="L172" i="3"/>
  <c r="P172" i="3"/>
  <c r="T172" i="3"/>
  <c r="X172" i="3"/>
  <c r="AB172" i="3"/>
  <c r="J173" i="3"/>
  <c r="N173" i="3"/>
  <c r="R173" i="3"/>
  <c r="V173" i="3"/>
  <c r="Z173" i="3"/>
  <c r="H174" i="3"/>
  <c r="L174" i="3"/>
  <c r="P174" i="3"/>
  <c r="T174" i="3"/>
  <c r="J183" i="3"/>
  <c r="R183" i="3"/>
  <c r="Z183" i="3"/>
  <c r="L184" i="3"/>
  <c r="T184" i="3"/>
  <c r="AB184" i="3"/>
  <c r="N185" i="3"/>
  <c r="V185" i="3"/>
  <c r="H186" i="3"/>
  <c r="P186" i="3"/>
  <c r="X186" i="3"/>
  <c r="J187" i="3"/>
  <c r="R187" i="3"/>
  <c r="Z187" i="3"/>
  <c r="L188" i="3"/>
  <c r="T188" i="3"/>
  <c r="AB188" i="3"/>
  <c r="N189" i="3"/>
  <c r="V189" i="3"/>
  <c r="H190" i="3"/>
  <c r="P190" i="3"/>
  <c r="X190" i="3"/>
  <c r="J191" i="3"/>
  <c r="R191" i="3"/>
  <c r="Z191" i="3"/>
  <c r="L192" i="3"/>
  <c r="T192" i="3"/>
  <c r="AB192" i="3"/>
  <c r="N193" i="3"/>
  <c r="V193" i="3"/>
  <c r="H194" i="3"/>
  <c r="P194" i="3"/>
  <c r="X194" i="3"/>
  <c r="J195" i="3"/>
  <c r="R195" i="3"/>
  <c r="Z195" i="3"/>
  <c r="G191" i="3"/>
  <c r="G183" i="3"/>
  <c r="O169" i="3"/>
  <c r="W169" i="3"/>
  <c r="I170" i="3"/>
  <c r="Q170" i="3"/>
  <c r="Y170" i="3"/>
  <c r="K171" i="3"/>
  <c r="S171" i="3"/>
  <c r="AA171" i="3"/>
  <c r="M172" i="3"/>
  <c r="U172" i="3"/>
  <c r="AC172" i="3"/>
  <c r="O173" i="3"/>
  <c r="W173" i="3"/>
  <c r="I174" i="3"/>
  <c r="Q174" i="3"/>
  <c r="W174" i="3"/>
  <c r="AA174" i="3"/>
  <c r="I175" i="3"/>
  <c r="M175" i="3"/>
  <c r="Q175" i="3"/>
  <c r="U175" i="3"/>
  <c r="Y175" i="3"/>
  <c r="AC175" i="3"/>
  <c r="N183" i="3"/>
  <c r="V183" i="3"/>
  <c r="H184" i="3"/>
  <c r="P184" i="3"/>
  <c r="X184" i="3"/>
  <c r="J185" i="3"/>
  <c r="R185" i="3"/>
  <c r="Z185" i="3"/>
  <c r="L186" i="3"/>
  <c r="T186" i="3"/>
  <c r="AB186" i="3"/>
  <c r="N187" i="3"/>
  <c r="V187" i="3"/>
  <c r="H188" i="3"/>
  <c r="P188" i="3"/>
  <c r="X188" i="3"/>
  <c r="J189" i="3"/>
  <c r="R189" i="3"/>
  <c r="Z189" i="3"/>
  <c r="L190" i="3"/>
  <c r="T190" i="3"/>
  <c r="AB190" i="3"/>
  <c r="N191" i="3"/>
  <c r="V191" i="3"/>
  <c r="H192" i="3"/>
  <c r="P192" i="3"/>
  <c r="X192" i="3"/>
  <c r="J193" i="3"/>
  <c r="R193" i="3"/>
  <c r="Z193" i="3"/>
  <c r="L194" i="3"/>
  <c r="T194" i="3"/>
  <c r="AB194" i="3"/>
  <c r="N195" i="3"/>
  <c r="V195" i="3"/>
  <c r="G195" i="3"/>
  <c r="G187" i="3"/>
  <c r="K169" i="3"/>
  <c r="S169" i="3"/>
  <c r="AA169" i="3"/>
  <c r="M170" i="3"/>
  <c r="U170" i="3"/>
  <c r="AC170" i="3"/>
  <c r="O171" i="3"/>
  <c r="W171" i="3"/>
  <c r="I172" i="3"/>
  <c r="Q172" i="3"/>
  <c r="Y172" i="3"/>
  <c r="K173" i="3"/>
  <c r="S173" i="3"/>
  <c r="AA173" i="3"/>
  <c r="M174" i="3"/>
  <c r="U174" i="3"/>
  <c r="O183" i="3"/>
  <c r="W183" i="3"/>
  <c r="I184" i="3"/>
  <c r="Q184" i="3"/>
  <c r="Y184" i="3"/>
  <c r="K185" i="3"/>
  <c r="S185" i="3"/>
  <c r="AA185" i="3"/>
  <c r="M186" i="3"/>
  <c r="U186" i="3"/>
  <c r="AC186" i="3"/>
  <c r="O187" i="3"/>
  <c r="W187" i="3"/>
  <c r="I188" i="3"/>
  <c r="Q188" i="3"/>
  <c r="Y188" i="3"/>
  <c r="K189" i="3"/>
  <c r="S189" i="3"/>
  <c r="AA189" i="3"/>
  <c r="M190" i="3"/>
  <c r="U190" i="3"/>
  <c r="AC190" i="3"/>
  <c r="O191" i="3"/>
  <c r="W191" i="3"/>
  <c r="I192" i="3"/>
  <c r="Q192" i="3"/>
  <c r="Y192" i="3"/>
  <c r="K193" i="3"/>
  <c r="S193" i="3"/>
  <c r="AA193" i="3"/>
  <c r="M194" i="3"/>
  <c r="U194" i="3"/>
  <c r="AC194" i="3"/>
  <c r="O195" i="3"/>
  <c r="W195" i="3"/>
  <c r="G194" i="3"/>
  <c r="S183" i="3"/>
  <c r="AC184" i="3"/>
  <c r="Q186" i="3"/>
  <c r="AA187" i="3"/>
  <c r="O189" i="3"/>
  <c r="Y190" i="3"/>
  <c r="M192" i="3"/>
  <c r="W193" i="3"/>
  <c r="K195" i="3"/>
  <c r="G186" i="3"/>
  <c r="T169" i="3"/>
  <c r="N170" i="3"/>
  <c r="H171" i="3"/>
  <c r="X171" i="3"/>
  <c r="R172" i="3"/>
  <c r="L173" i="3"/>
  <c r="AB173" i="3"/>
  <c r="V174" i="3"/>
  <c r="AB174" i="3"/>
  <c r="K175" i="3"/>
  <c r="P175" i="3"/>
  <c r="V175" i="3"/>
  <c r="AA175" i="3"/>
  <c r="J176" i="3"/>
  <c r="N176" i="3"/>
  <c r="R176" i="3"/>
  <c r="V176" i="3"/>
  <c r="Z176" i="3"/>
  <c r="H177" i="3"/>
  <c r="L177" i="3"/>
  <c r="P177" i="3"/>
  <c r="T177" i="3"/>
  <c r="X177" i="3"/>
  <c r="AB177" i="3"/>
  <c r="J178" i="3"/>
  <c r="N178" i="3"/>
  <c r="R178" i="3"/>
  <c r="V178" i="3"/>
  <c r="Z178" i="3"/>
  <c r="H179" i="3"/>
  <c r="L179" i="3"/>
  <c r="P179" i="3"/>
  <c r="T179" i="3"/>
  <c r="X179" i="3"/>
  <c r="AB179" i="3"/>
  <c r="J180" i="3"/>
  <c r="N180" i="3"/>
  <c r="R180" i="3"/>
  <c r="V180" i="3"/>
  <c r="Z180" i="3"/>
  <c r="H181" i="3"/>
  <c r="L181" i="3"/>
  <c r="P181" i="3"/>
  <c r="T181" i="3"/>
  <c r="X181" i="3"/>
  <c r="AB181" i="3"/>
  <c r="G179" i="3"/>
  <c r="G175" i="3"/>
  <c r="G171" i="3"/>
  <c r="AA183" i="3"/>
  <c r="O185" i="3"/>
  <c r="Y186" i="3"/>
  <c r="M188" i="3"/>
  <c r="W189" i="3"/>
  <c r="K191" i="3"/>
  <c r="U192" i="3"/>
  <c r="I194" i="3"/>
  <c r="S195" i="3"/>
  <c r="H169" i="3"/>
  <c r="X169" i="3"/>
  <c r="R170" i="3"/>
  <c r="L171" i="3"/>
  <c r="AB171" i="3"/>
  <c r="V172" i="3"/>
  <c r="P173" i="3"/>
  <c r="J174" i="3"/>
  <c r="X174" i="3"/>
  <c r="AC174" i="3"/>
  <c r="L175" i="3"/>
  <c r="R175" i="3"/>
  <c r="W175" i="3"/>
  <c r="AB175" i="3"/>
  <c r="K176" i="3"/>
  <c r="O176" i="3"/>
  <c r="S176" i="3"/>
  <c r="W176" i="3"/>
  <c r="AA176" i="3"/>
  <c r="I177" i="3"/>
  <c r="M177" i="3"/>
  <c r="Q177" i="3"/>
  <c r="U177" i="3"/>
  <c r="Y177" i="3"/>
  <c r="AC177" i="3"/>
  <c r="K178" i="3"/>
  <c r="O178" i="3"/>
  <c r="S178" i="3"/>
  <c r="W178" i="3"/>
  <c r="AA178" i="3"/>
  <c r="I179" i="3"/>
  <c r="M179" i="3"/>
  <c r="Q179" i="3"/>
  <c r="U179" i="3"/>
  <c r="Y179" i="3"/>
  <c r="AC179" i="3"/>
  <c r="K180" i="3"/>
  <c r="O180" i="3"/>
  <c r="S180" i="3"/>
  <c r="W180" i="3"/>
  <c r="AA180" i="3"/>
  <c r="I181" i="3"/>
  <c r="M181" i="3"/>
  <c r="Q181" i="3"/>
  <c r="U181" i="3"/>
  <c r="Y181" i="3"/>
  <c r="AC181" i="3"/>
  <c r="G178" i="3"/>
  <c r="G174" i="3"/>
  <c r="G170" i="3"/>
  <c r="M184" i="3"/>
  <c r="W185" i="3"/>
  <c r="K187" i="3"/>
  <c r="U188" i="3"/>
  <c r="I190" i="3"/>
  <c r="S191" i="3"/>
  <c r="AC192" i="3"/>
  <c r="Q194" i="3"/>
  <c r="AA195" i="3"/>
  <c r="L169" i="3"/>
  <c r="AB169" i="3"/>
  <c r="V170" i="3"/>
  <c r="P171" i="3"/>
  <c r="J172" i="3"/>
  <c r="Z172" i="3"/>
  <c r="T173" i="3"/>
  <c r="N174" i="3"/>
  <c r="Y174" i="3"/>
  <c r="H175" i="3"/>
  <c r="N175" i="3"/>
  <c r="S175" i="3"/>
  <c r="X175" i="3"/>
  <c r="H176" i="3"/>
  <c r="L176" i="3"/>
  <c r="P176" i="3"/>
  <c r="T176" i="3"/>
  <c r="X176" i="3"/>
  <c r="AB176" i="3"/>
  <c r="J177" i="3"/>
  <c r="N177" i="3"/>
  <c r="R177" i="3"/>
  <c r="V177" i="3"/>
  <c r="Z177" i="3"/>
  <c r="H178" i="3"/>
  <c r="L178" i="3"/>
  <c r="P178" i="3"/>
  <c r="T178" i="3"/>
  <c r="X178" i="3"/>
  <c r="AB178" i="3"/>
  <c r="J179" i="3"/>
  <c r="N179" i="3"/>
  <c r="R179" i="3"/>
  <c r="V179" i="3"/>
  <c r="Z179" i="3"/>
  <c r="H180" i="3"/>
  <c r="L180" i="3"/>
  <c r="P180" i="3"/>
  <c r="T180" i="3"/>
  <c r="X180" i="3"/>
  <c r="AB180" i="3"/>
  <c r="J181" i="3"/>
  <c r="N181" i="3"/>
  <c r="S187" i="3"/>
  <c r="O193" i="3"/>
  <c r="J170" i="3"/>
  <c r="H173" i="3"/>
  <c r="J175" i="3"/>
  <c r="I176" i="3"/>
  <c r="Y176" i="3"/>
  <c r="S177" i="3"/>
  <c r="M178" i="3"/>
  <c r="AC178" i="3"/>
  <c r="W179" i="3"/>
  <c r="Q180" i="3"/>
  <c r="K181" i="3"/>
  <c r="V181" i="3"/>
  <c r="G173" i="3"/>
  <c r="K183" i="3"/>
  <c r="AC188" i="3"/>
  <c r="Y194" i="3"/>
  <c r="Z170" i="3"/>
  <c r="X173" i="3"/>
  <c r="O175" i="3"/>
  <c r="M176" i="3"/>
  <c r="AC176" i="3"/>
  <c r="Q178" i="3"/>
  <c r="K179" i="3"/>
  <c r="AA179" i="3"/>
  <c r="U180" i="3"/>
  <c r="O181" i="3"/>
  <c r="G180" i="3"/>
  <c r="U184" i="3"/>
  <c r="Q190" i="3"/>
  <c r="G190" i="3"/>
  <c r="T171" i="3"/>
  <c r="R174" i="3"/>
  <c r="T175" i="3"/>
  <c r="Q176" i="3"/>
  <c r="K177" i="3"/>
  <c r="AA177" i="3"/>
  <c r="U178" i="3"/>
  <c r="O179" i="3"/>
  <c r="I180" i="3"/>
  <c r="Y180" i="3"/>
  <c r="R181" i="3"/>
  <c r="Z181" i="3"/>
  <c r="G177" i="3"/>
  <c r="G169" i="3"/>
  <c r="S181" i="3"/>
  <c r="G181" i="3"/>
  <c r="I186" i="3"/>
  <c r="AA191" i="3"/>
  <c r="P169" i="3"/>
  <c r="N172" i="3"/>
  <c r="Z174" i="3"/>
  <c r="Z175" i="3"/>
  <c r="U176" i="3"/>
  <c r="O177" i="3"/>
  <c r="I178" i="3"/>
  <c r="Y178" i="3"/>
  <c r="S179" i="3"/>
  <c r="M180" i="3"/>
  <c r="AC180" i="3"/>
  <c r="AA181" i="3"/>
  <c r="G176" i="3"/>
  <c r="W177" i="3"/>
  <c r="W181" i="3"/>
  <c r="G172" i="3"/>
  <c r="V1970" i="34" l="1"/>
  <c r="V1971" i="34"/>
  <c r="V1972" i="34"/>
  <c r="V1973" i="34"/>
  <c r="V1974" i="34"/>
  <c r="V1975" i="34"/>
  <c r="V1976" i="34"/>
  <c r="V1977" i="34"/>
  <c r="V1978" i="34"/>
  <c r="V1979" i="34"/>
  <c r="V1980" i="34"/>
  <c r="V1981" i="34"/>
  <c r="V1982" i="34"/>
  <c r="V1983" i="34"/>
  <c r="V1984" i="34"/>
  <c r="V1985" i="34"/>
  <c r="V1986" i="34"/>
  <c r="V1987" i="34"/>
  <c r="V1988" i="34"/>
  <c r="V1989" i="34"/>
  <c r="V1990" i="34"/>
  <c r="V1991" i="34"/>
  <c r="V1992" i="34"/>
  <c r="V1993" i="34"/>
  <c r="V1994" i="34"/>
  <c r="V1995" i="34"/>
  <c r="V1996" i="34"/>
  <c r="V1997" i="34"/>
  <c r="V1998" i="34"/>
  <c r="V1999" i="34"/>
  <c r="V2000" i="34"/>
  <c r="V2001" i="34"/>
  <c r="V2002" i="34"/>
  <c r="V2003" i="34"/>
  <c r="V2004" i="34"/>
  <c r="V2005" i="34"/>
  <c r="V2006" i="34"/>
  <c r="V2007" i="34"/>
  <c r="V2008" i="34"/>
  <c r="V2009" i="34"/>
  <c r="V2010" i="34"/>
  <c r="V2011" i="34"/>
  <c r="V2012" i="34"/>
  <c r="V2013" i="34"/>
  <c r="V2014" i="34"/>
  <c r="V2015" i="34"/>
  <c r="V2016" i="34"/>
  <c r="V2017" i="34"/>
  <c r="V2018" i="34"/>
  <c r="V2019" i="34"/>
  <c r="V2020" i="34"/>
  <c r="V2021" i="34"/>
  <c r="V2022" i="34"/>
  <c r="V2023" i="34"/>
  <c r="V2024" i="34"/>
  <c r="V2025" i="34"/>
  <c r="V1969" i="34"/>
  <c r="V1922" i="34"/>
  <c r="V1923" i="34"/>
  <c r="V1924" i="34"/>
  <c r="V1925" i="34"/>
  <c r="V1926" i="34"/>
  <c r="V1927" i="34"/>
  <c r="V1928" i="34"/>
  <c r="V1929" i="34"/>
  <c r="V1930" i="34"/>
  <c r="V1931" i="34"/>
  <c r="V1932" i="34"/>
  <c r="V1933" i="34"/>
  <c r="V1934" i="34"/>
  <c r="V1935" i="34"/>
  <c r="V1936" i="34"/>
  <c r="V1937" i="34"/>
  <c r="V1938" i="34"/>
  <c r="V1939" i="34"/>
  <c r="V1940" i="34"/>
  <c r="V1941" i="34"/>
  <c r="V1942" i="34"/>
  <c r="V1943" i="34"/>
  <c r="V1944" i="34"/>
  <c r="V1945" i="34"/>
  <c r="V1946" i="34"/>
  <c r="V1947" i="34"/>
  <c r="V1948" i="34"/>
  <c r="V1949" i="34"/>
  <c r="V1950" i="34"/>
  <c r="V1951" i="34"/>
  <c r="V1952" i="34"/>
  <c r="V1953" i="34"/>
  <c r="V1954" i="34"/>
  <c r="V1955" i="34"/>
  <c r="V1956" i="34"/>
  <c r="V1957" i="34"/>
  <c r="V1958" i="34"/>
  <c r="V1959" i="34"/>
  <c r="V1960" i="34"/>
  <c r="V1961" i="34"/>
  <c r="V1962" i="34"/>
  <c r="V1963" i="34"/>
  <c r="V1964" i="34"/>
  <c r="V1965" i="34"/>
  <c r="V1966" i="34"/>
  <c r="V1967" i="34"/>
  <c r="V1968" i="34"/>
  <c r="V1921" i="34"/>
  <c r="V1920" i="34"/>
  <c r="V61" i="34"/>
  <c r="V833" i="34"/>
  <c r="V834" i="34"/>
  <c r="V835" i="34"/>
  <c r="V836" i="34"/>
  <c r="V837" i="34"/>
  <c r="V838" i="34"/>
  <c r="V839" i="34"/>
  <c r="V840" i="34"/>
  <c r="V841" i="34"/>
  <c r="V842" i="34"/>
  <c r="V843" i="34"/>
  <c r="V844" i="34"/>
  <c r="V845" i="34"/>
  <c r="V846" i="34"/>
  <c r="V847" i="34"/>
  <c r="V848" i="34"/>
  <c r="V849" i="34"/>
  <c r="V850" i="34"/>
  <c r="V851" i="34"/>
  <c r="V852" i="34"/>
  <c r="V853" i="34"/>
  <c r="V854" i="34"/>
  <c r="V855" i="34"/>
  <c r="V856" i="34"/>
  <c r="V857" i="34"/>
  <c r="V858" i="34"/>
  <c r="V859" i="34"/>
  <c r="V860" i="34"/>
  <c r="V861" i="34"/>
  <c r="V862" i="34"/>
  <c r="V863" i="34"/>
  <c r="V864" i="34"/>
  <c r="V865" i="34"/>
  <c r="V866" i="34"/>
  <c r="V867" i="34"/>
  <c r="V868" i="34"/>
  <c r="V869" i="34"/>
  <c r="V870" i="34"/>
  <c r="V871" i="34"/>
  <c r="V872" i="34"/>
  <c r="V873" i="34"/>
  <c r="V874" i="34"/>
  <c r="V875" i="34"/>
  <c r="V876" i="34"/>
  <c r="V877" i="34"/>
  <c r="V878" i="34"/>
  <c r="V879" i="34"/>
  <c r="V880" i="34"/>
  <c r="V881" i="34"/>
  <c r="V882" i="34"/>
  <c r="V883" i="34"/>
  <c r="V884" i="34"/>
  <c r="V885" i="34"/>
  <c r="V886" i="34"/>
  <c r="V887" i="34"/>
  <c r="V888" i="34"/>
  <c r="V889" i="34"/>
  <c r="V890" i="34"/>
  <c r="V891" i="34"/>
  <c r="V892" i="34"/>
  <c r="V893" i="34"/>
  <c r="V894" i="34"/>
  <c r="V895" i="34"/>
  <c r="V896" i="34"/>
  <c r="V897" i="34"/>
  <c r="V898" i="34"/>
  <c r="V899" i="34"/>
  <c r="V900" i="34"/>
  <c r="V901" i="34"/>
  <c r="V902" i="34"/>
  <c r="V903" i="34"/>
  <c r="V904" i="34"/>
  <c r="V905" i="34"/>
  <c r="V906" i="34"/>
  <c r="V907" i="34"/>
  <c r="V908" i="34"/>
  <c r="V909" i="34"/>
  <c r="V910" i="34"/>
  <c r="V911" i="34"/>
  <c r="V912" i="34"/>
  <c r="V913" i="34"/>
  <c r="V914" i="34"/>
  <c r="V915" i="34"/>
  <c r="V916" i="34"/>
  <c r="V917" i="34"/>
  <c r="V918" i="34"/>
  <c r="V919" i="34"/>
  <c r="V920" i="34"/>
  <c r="V921" i="34"/>
  <c r="V922" i="34"/>
  <c r="V923" i="34"/>
  <c r="V924" i="34"/>
  <c r="V925" i="34"/>
  <c r="V926" i="34"/>
  <c r="V927" i="34"/>
  <c r="V928" i="34"/>
  <c r="V929" i="34"/>
  <c r="V930" i="34"/>
  <c r="V931" i="34"/>
  <c r="V932" i="34"/>
  <c r="V933" i="34"/>
  <c r="V934" i="34"/>
  <c r="V935" i="34"/>
  <c r="V936" i="34"/>
  <c r="V937" i="34"/>
  <c r="V938" i="34"/>
  <c r="V939" i="34"/>
  <c r="V940" i="34"/>
  <c r="V941" i="34"/>
  <c r="V942" i="34"/>
  <c r="V943" i="34"/>
  <c r="V944" i="34"/>
  <c r="V945" i="34"/>
  <c r="V946" i="34"/>
  <c r="V947" i="34"/>
  <c r="V948" i="34"/>
  <c r="V949" i="34"/>
  <c r="V950" i="34"/>
  <c r="V951" i="34"/>
  <c r="V952" i="34"/>
  <c r="V953" i="34"/>
  <c r="V954" i="34"/>
  <c r="V955" i="34"/>
  <c r="V956" i="34"/>
  <c r="V957" i="34"/>
  <c r="V958" i="34"/>
  <c r="V959" i="34"/>
  <c r="V960" i="34"/>
  <c r="V961" i="34"/>
  <c r="V962" i="34"/>
  <c r="V963" i="34"/>
  <c r="V964" i="34"/>
  <c r="V965" i="34"/>
  <c r="V966" i="34"/>
  <c r="V967" i="34"/>
  <c r="V968" i="34"/>
  <c r="V969" i="34"/>
  <c r="V970" i="34"/>
  <c r="V971" i="34"/>
  <c r="V972" i="34"/>
  <c r="V973" i="34"/>
  <c r="V974" i="34"/>
  <c r="V975" i="34"/>
  <c r="V976" i="34"/>
  <c r="V977" i="34"/>
  <c r="V978" i="34"/>
  <c r="V979" i="34"/>
  <c r="V980" i="34"/>
  <c r="V981" i="34"/>
  <c r="V982" i="34"/>
  <c r="V983" i="34"/>
  <c r="V984" i="34"/>
  <c r="V985" i="34"/>
  <c r="V986" i="34"/>
  <c r="V987" i="34"/>
  <c r="V988" i="34"/>
  <c r="V989" i="34"/>
  <c r="V990" i="34"/>
  <c r="V991" i="34"/>
  <c r="V992" i="34"/>
  <c r="V993" i="34"/>
  <c r="V994" i="34"/>
  <c r="V995" i="34"/>
  <c r="V996" i="34"/>
  <c r="V997" i="34"/>
  <c r="V998" i="34"/>
  <c r="V999" i="34"/>
  <c r="V1000" i="34"/>
  <c r="V1001" i="34"/>
  <c r="V1002" i="34"/>
  <c r="V1003" i="34"/>
  <c r="V1004" i="34"/>
  <c r="V1005" i="34"/>
  <c r="V1006" i="34"/>
  <c r="V1007" i="34"/>
  <c r="V1008" i="34"/>
  <c r="V1009" i="34"/>
  <c r="V1010" i="34"/>
  <c r="V1011" i="34"/>
  <c r="V1012" i="34"/>
  <c r="V1013" i="34"/>
  <c r="V1014" i="34"/>
  <c r="V1015" i="34"/>
  <c r="V1016" i="34"/>
  <c r="V1017" i="34"/>
  <c r="V1018" i="34"/>
  <c r="V1019" i="34"/>
  <c r="V1020" i="34"/>
  <c r="V1021" i="34"/>
  <c r="V1022" i="34"/>
  <c r="V1023" i="34"/>
  <c r="V1024" i="34"/>
  <c r="V1025" i="34"/>
  <c r="V1026" i="34"/>
  <c r="V1027" i="34"/>
  <c r="V1028" i="34"/>
  <c r="V1029" i="34"/>
  <c r="V1030" i="34"/>
  <c r="V1031" i="34"/>
  <c r="V1032" i="34"/>
  <c r="V1033" i="34"/>
  <c r="V1034" i="34"/>
  <c r="V1035" i="34"/>
  <c r="V1036" i="34"/>
  <c r="V1037" i="34"/>
  <c r="V1038" i="34"/>
  <c r="V1039" i="34"/>
  <c r="V1040" i="34"/>
  <c r="V1041" i="34"/>
  <c r="V1042" i="34"/>
  <c r="V1043" i="34"/>
  <c r="V1044" i="34"/>
  <c r="V1045" i="34"/>
  <c r="V1046" i="34"/>
  <c r="V1047" i="34"/>
  <c r="V1048" i="34"/>
  <c r="V1049" i="34"/>
  <c r="V1050" i="34"/>
  <c r="V1051" i="34"/>
  <c r="V1052" i="34"/>
  <c r="V1053" i="34"/>
  <c r="V1054" i="34"/>
  <c r="V1055" i="34"/>
  <c r="V1056" i="34"/>
  <c r="V1057" i="34"/>
  <c r="V1058" i="34"/>
  <c r="V1059" i="34"/>
  <c r="V1060" i="34"/>
  <c r="V1061" i="34"/>
  <c r="V1062" i="34"/>
  <c r="V1063" i="34"/>
  <c r="V1064" i="34"/>
  <c r="V1065" i="34"/>
  <c r="V1066" i="34"/>
  <c r="V1067" i="34"/>
  <c r="V1068" i="34"/>
  <c r="V1069" i="34"/>
  <c r="V1070" i="34"/>
  <c r="V1071" i="34"/>
  <c r="V1072" i="34"/>
  <c r="V1073" i="34"/>
  <c r="V1074" i="34"/>
  <c r="V1075" i="34"/>
  <c r="V1076" i="34"/>
  <c r="V1077" i="34"/>
  <c r="V1078" i="34"/>
  <c r="V1079" i="34"/>
  <c r="V1080" i="34"/>
  <c r="V1081" i="34"/>
  <c r="V1082" i="34"/>
  <c r="V1083" i="34"/>
  <c r="V1084" i="34"/>
  <c r="V1085" i="34"/>
  <c r="V1086" i="34"/>
  <c r="V1087" i="34"/>
  <c r="V1088" i="34"/>
  <c r="V1089" i="34"/>
  <c r="V1090" i="34"/>
  <c r="V1091" i="34"/>
  <c r="V1092" i="34"/>
  <c r="V1093" i="34"/>
  <c r="V1094" i="34"/>
  <c r="V1095" i="34"/>
  <c r="V1096" i="34"/>
  <c r="V1097" i="34"/>
  <c r="V1098" i="34"/>
  <c r="V1099" i="34"/>
  <c r="V1100" i="34"/>
  <c r="V1101" i="34"/>
  <c r="V1102" i="34"/>
  <c r="V1103" i="34"/>
  <c r="V1104" i="34"/>
  <c r="V1105" i="34"/>
  <c r="V1106" i="34"/>
  <c r="V1107" i="34"/>
  <c r="V1108" i="34"/>
  <c r="V1109" i="34"/>
  <c r="V1110" i="34"/>
  <c r="V1111" i="34"/>
  <c r="V1112" i="34"/>
  <c r="V1113" i="34"/>
  <c r="V1114" i="34"/>
  <c r="V1115" i="34"/>
  <c r="V1116" i="34"/>
  <c r="V1117" i="34"/>
  <c r="V1118" i="34"/>
  <c r="V1119" i="34"/>
  <c r="V1120" i="34"/>
  <c r="V1121" i="34"/>
  <c r="V1122" i="34"/>
  <c r="V1123" i="34"/>
  <c r="V1124" i="34"/>
  <c r="V1125" i="34"/>
  <c r="V1126" i="34"/>
  <c r="V1127" i="34"/>
  <c r="V1128" i="34"/>
  <c r="V1129" i="34"/>
  <c r="V1130" i="34"/>
  <c r="V1131" i="34"/>
  <c r="V1132" i="34"/>
  <c r="V1133" i="34"/>
  <c r="V1134" i="34"/>
  <c r="V1135" i="34"/>
  <c r="V1136" i="34"/>
  <c r="V1137" i="34"/>
  <c r="V1138" i="34"/>
  <c r="V1139" i="34"/>
  <c r="V1140" i="34"/>
  <c r="V1141" i="34"/>
  <c r="V1142" i="34"/>
  <c r="V1143" i="34"/>
  <c r="V1144" i="34"/>
  <c r="V1145" i="34"/>
  <c r="V1146" i="34"/>
  <c r="V1147" i="34"/>
  <c r="V1148" i="34"/>
  <c r="V1149" i="34"/>
  <c r="V1150" i="34"/>
  <c r="V1151" i="34"/>
  <c r="V1152" i="34"/>
  <c r="V1153" i="34"/>
  <c r="V1154" i="34"/>
  <c r="V1155" i="34"/>
  <c r="V1156" i="34"/>
  <c r="V1157" i="34"/>
  <c r="V1158" i="34"/>
  <c r="V1159" i="34"/>
  <c r="V1160" i="34"/>
  <c r="V1161" i="34"/>
  <c r="V1162" i="34"/>
  <c r="V1163" i="34"/>
  <c r="V1164" i="34"/>
  <c r="V1165" i="34"/>
  <c r="V1166" i="34"/>
  <c r="V1167" i="34"/>
  <c r="V1168" i="34"/>
  <c r="V1169" i="34"/>
  <c r="V1170" i="34"/>
  <c r="V1171" i="34"/>
  <c r="V1172" i="34"/>
  <c r="V1173" i="34"/>
  <c r="V1174" i="34"/>
  <c r="V1175" i="34"/>
  <c r="V1176" i="34"/>
  <c r="V1177" i="34"/>
  <c r="V1178" i="34"/>
  <c r="V1179" i="34"/>
  <c r="V1180" i="34"/>
  <c r="V1181" i="34"/>
  <c r="V1182" i="34"/>
  <c r="V1183" i="34"/>
  <c r="V1184" i="34"/>
  <c r="V1185" i="34"/>
  <c r="V1186" i="34"/>
  <c r="V1187" i="34"/>
  <c r="V1188" i="34"/>
  <c r="V1189" i="34"/>
  <c r="V1190" i="34"/>
  <c r="V1191" i="34"/>
  <c r="V1192" i="34"/>
  <c r="V1193" i="34"/>
  <c r="V1194" i="34"/>
  <c r="V1195" i="34"/>
  <c r="V1196" i="34"/>
  <c r="V1197" i="34"/>
  <c r="V1198" i="34"/>
  <c r="V1199" i="34"/>
  <c r="V1200" i="34"/>
  <c r="V1201" i="34"/>
  <c r="V1202" i="34"/>
  <c r="V1203" i="34"/>
  <c r="V1204" i="34"/>
  <c r="V1205" i="34"/>
  <c r="V1206" i="34"/>
  <c r="V1207" i="34"/>
  <c r="V1208" i="34"/>
  <c r="V1209" i="34"/>
  <c r="V1210" i="34"/>
  <c r="V1211" i="34"/>
  <c r="V1212" i="34"/>
  <c r="V1213" i="34"/>
  <c r="V1214" i="34"/>
  <c r="V1215" i="34"/>
  <c r="V1216" i="34"/>
  <c r="V1217" i="34"/>
  <c r="V1218" i="34"/>
  <c r="V1219" i="34"/>
  <c r="V1220" i="34"/>
  <c r="V1221" i="34"/>
  <c r="V1222" i="34"/>
  <c r="V1223" i="34"/>
  <c r="V1224" i="34"/>
  <c r="V1225" i="34"/>
  <c r="V1226" i="34"/>
  <c r="V1227" i="34"/>
  <c r="V1228" i="34"/>
  <c r="V1229" i="34"/>
  <c r="V1230" i="34"/>
  <c r="V1231" i="34"/>
  <c r="V1232" i="34"/>
  <c r="V1233" i="34"/>
  <c r="V1234" i="34"/>
  <c r="V1235" i="34"/>
  <c r="V1236" i="34"/>
  <c r="V1237" i="34"/>
  <c r="V1238" i="34"/>
  <c r="V1239" i="34"/>
  <c r="V1240" i="34"/>
  <c r="V1241" i="34"/>
  <c r="V1242" i="34"/>
  <c r="V1243" i="34"/>
  <c r="V1244" i="34"/>
  <c r="V1245" i="34"/>
  <c r="V1246" i="34"/>
  <c r="V1247" i="34"/>
  <c r="V1248" i="34"/>
  <c r="V1249" i="34"/>
  <c r="V1250" i="34"/>
  <c r="V1251" i="34"/>
  <c r="V1252" i="34"/>
  <c r="V1253" i="34"/>
  <c r="V1254" i="34"/>
  <c r="V1255" i="34"/>
  <c r="V1256" i="34"/>
  <c r="V1257" i="34"/>
  <c r="V1258" i="34"/>
  <c r="V1259" i="34"/>
  <c r="V1260" i="34"/>
  <c r="V1261" i="34"/>
  <c r="V1262" i="34"/>
  <c r="V1263" i="34"/>
  <c r="V1264" i="34"/>
  <c r="V1265" i="34"/>
  <c r="V1266" i="34"/>
  <c r="V1267" i="34"/>
  <c r="V1268" i="34"/>
  <c r="V1269" i="34"/>
  <c r="V1270" i="34"/>
  <c r="V1271" i="34"/>
  <c r="V1272" i="34"/>
  <c r="V1273" i="34"/>
  <c r="V1274" i="34"/>
  <c r="V1275" i="34"/>
  <c r="V1276" i="34"/>
  <c r="V1277" i="34"/>
  <c r="V1278" i="34"/>
  <c r="V1279" i="34"/>
  <c r="V1280" i="34"/>
  <c r="V1281" i="34"/>
  <c r="V1282" i="34"/>
  <c r="V1283" i="34"/>
  <c r="V1284" i="34"/>
  <c r="V1285" i="34"/>
  <c r="V1286" i="34"/>
  <c r="V1287" i="34"/>
  <c r="V1288" i="34"/>
  <c r="V1289" i="34"/>
  <c r="V1290" i="34"/>
  <c r="V1291" i="34"/>
  <c r="V1292" i="34"/>
  <c r="V1293" i="34"/>
  <c r="V1294" i="34"/>
  <c r="V1295" i="34"/>
  <c r="V1296" i="34"/>
  <c r="V1297" i="34"/>
  <c r="V1298" i="34"/>
  <c r="V1299" i="34"/>
  <c r="V1300" i="34"/>
  <c r="V1301" i="34"/>
  <c r="V1302" i="34"/>
  <c r="V1303" i="34"/>
  <c r="V1304" i="34"/>
  <c r="V1305" i="34"/>
  <c r="V1306" i="34"/>
  <c r="V1307" i="34"/>
  <c r="V1308" i="34"/>
  <c r="V1309" i="34"/>
  <c r="V1310" i="34"/>
  <c r="V1311" i="34"/>
  <c r="V1312" i="34"/>
  <c r="V1313" i="34"/>
  <c r="V1314" i="34"/>
  <c r="V1315" i="34"/>
  <c r="V1316" i="34"/>
  <c r="V1317" i="34"/>
  <c r="V1318" i="34"/>
  <c r="V1319" i="34"/>
  <c r="V1320" i="34"/>
  <c r="V1321" i="34"/>
  <c r="V1322" i="34"/>
  <c r="V1323" i="34"/>
  <c r="V1324" i="34"/>
  <c r="V1325" i="34"/>
  <c r="V1326" i="34"/>
  <c r="V1327" i="34"/>
  <c r="V1328" i="34"/>
  <c r="V1329" i="34"/>
  <c r="V1330" i="34"/>
  <c r="V1331" i="34"/>
  <c r="V1332" i="34"/>
  <c r="V1333" i="34"/>
  <c r="V1334" i="34"/>
  <c r="V1335" i="34"/>
  <c r="V1336" i="34"/>
  <c r="V1337" i="34"/>
  <c r="V1338" i="34"/>
  <c r="V1339" i="34"/>
  <c r="V1340" i="34"/>
  <c r="V1341" i="34"/>
  <c r="V1342" i="34"/>
  <c r="V1343" i="34"/>
  <c r="V1344" i="34"/>
  <c r="V1345" i="34"/>
  <c r="V1346" i="34"/>
  <c r="V1347" i="34"/>
  <c r="V1348" i="34"/>
  <c r="V1349" i="34"/>
  <c r="V1350" i="34"/>
  <c r="V1351" i="34"/>
  <c r="V1352" i="34"/>
  <c r="V1353" i="34"/>
  <c r="V1354" i="34"/>
  <c r="V1355" i="34"/>
  <c r="V1356" i="34"/>
  <c r="V1357" i="34"/>
  <c r="V1358" i="34"/>
  <c r="V1359" i="34"/>
  <c r="V1360" i="34"/>
  <c r="V1361" i="34"/>
  <c r="V1362" i="34"/>
  <c r="V1363" i="34"/>
  <c r="V1364" i="34"/>
  <c r="V1365" i="34"/>
  <c r="V1366" i="34"/>
  <c r="V1367" i="34"/>
  <c r="V1368" i="34"/>
  <c r="V1369" i="34"/>
  <c r="V1370" i="34"/>
  <c r="V1371" i="34"/>
  <c r="V1372" i="34"/>
  <c r="V1373" i="34"/>
  <c r="V1374" i="34"/>
  <c r="V1375" i="34"/>
  <c r="V1376" i="34"/>
  <c r="V1377" i="34"/>
  <c r="V1378" i="34"/>
  <c r="V1379" i="34"/>
  <c r="V1380" i="34"/>
  <c r="V1381" i="34"/>
  <c r="V1382" i="34"/>
  <c r="V1383" i="34"/>
  <c r="V1384" i="34"/>
  <c r="V1385" i="34"/>
  <c r="V1386" i="34"/>
  <c r="V1387" i="34"/>
  <c r="V1388" i="34"/>
  <c r="V1389" i="34"/>
  <c r="V1390" i="34"/>
  <c r="V1391" i="34"/>
  <c r="V1392" i="34"/>
  <c r="V1393" i="34"/>
  <c r="V1394" i="34"/>
  <c r="V1395" i="34"/>
  <c r="V1396" i="34"/>
  <c r="V1397" i="34"/>
  <c r="V1398" i="34"/>
  <c r="V1399" i="34"/>
  <c r="V1400" i="34"/>
  <c r="V1401" i="34"/>
  <c r="V1402" i="34"/>
  <c r="V1403" i="34"/>
  <c r="V1404" i="34"/>
  <c r="V1405" i="34"/>
  <c r="V1406" i="34"/>
  <c r="V1407" i="34"/>
  <c r="V1408" i="34"/>
  <c r="V1409" i="34"/>
  <c r="V1410" i="34"/>
  <c r="V1411" i="34"/>
  <c r="V1412" i="34"/>
  <c r="V1413" i="34"/>
  <c r="V1414" i="34"/>
  <c r="V1415" i="34"/>
  <c r="V1416" i="34"/>
  <c r="V1417" i="34"/>
  <c r="V1418" i="34"/>
  <c r="V1419" i="34"/>
  <c r="V1420" i="34"/>
  <c r="V1421" i="34"/>
  <c r="V1422" i="34"/>
  <c r="V1423" i="34"/>
  <c r="V1424" i="34"/>
  <c r="V1425" i="34"/>
  <c r="V1426" i="34"/>
  <c r="V1427" i="34"/>
  <c r="V1428" i="34"/>
  <c r="V1429" i="34"/>
  <c r="V1430" i="34"/>
  <c r="V1431" i="34"/>
  <c r="V1432" i="34"/>
  <c r="V1433" i="34"/>
  <c r="V1434" i="34"/>
  <c r="V1435" i="34"/>
  <c r="V1436" i="34"/>
  <c r="V1437" i="34"/>
  <c r="V1438" i="34"/>
  <c r="V1439" i="34"/>
  <c r="V1440" i="34"/>
  <c r="V1441" i="34"/>
  <c r="V1442" i="34"/>
  <c r="V1443" i="34"/>
  <c r="V1444" i="34"/>
  <c r="V1445" i="34"/>
  <c r="V1446" i="34"/>
  <c r="V1447" i="34"/>
  <c r="V1448" i="34"/>
  <c r="V1449" i="34"/>
  <c r="V1450" i="34"/>
  <c r="V1451" i="34"/>
  <c r="V1452" i="34"/>
  <c r="V1453" i="34"/>
  <c r="V1454" i="34"/>
  <c r="V1455" i="34"/>
  <c r="V1456" i="34"/>
  <c r="V1457" i="34"/>
  <c r="V1458" i="34"/>
  <c r="V1459" i="34"/>
  <c r="V1460" i="34"/>
  <c r="V1461" i="34"/>
  <c r="V1462" i="34"/>
  <c r="V1463" i="34"/>
  <c r="V1464" i="34"/>
  <c r="V1465" i="34"/>
  <c r="V1466" i="34"/>
  <c r="V1467" i="34"/>
  <c r="V1468" i="34"/>
  <c r="V1469" i="34"/>
  <c r="V1470" i="34"/>
  <c r="V1471" i="34"/>
  <c r="V1472" i="34"/>
  <c r="V1473" i="34"/>
  <c r="V1474" i="34"/>
  <c r="V1475" i="34"/>
  <c r="V1476" i="34"/>
  <c r="V1477" i="34"/>
  <c r="V1478" i="34"/>
  <c r="V1479" i="34"/>
  <c r="V1480" i="34"/>
  <c r="V1481" i="34"/>
  <c r="V1482" i="34"/>
  <c r="V1483" i="34"/>
  <c r="V1484" i="34"/>
  <c r="V1485" i="34"/>
  <c r="V1486" i="34"/>
  <c r="V1487" i="34"/>
  <c r="V1488" i="34"/>
  <c r="V1489" i="34"/>
  <c r="V1490" i="34"/>
  <c r="V1491" i="34"/>
  <c r="V1492" i="34"/>
  <c r="V1493" i="34"/>
  <c r="V1494" i="34"/>
  <c r="V1495" i="34"/>
  <c r="V1496" i="34"/>
  <c r="V1497" i="34"/>
  <c r="V1498" i="34"/>
  <c r="V1499" i="34"/>
  <c r="V1500" i="34"/>
  <c r="V1501" i="34"/>
  <c r="V1502" i="34"/>
  <c r="V1503" i="34"/>
  <c r="V1504" i="34"/>
  <c r="V1505" i="34"/>
  <c r="V1506" i="34"/>
  <c r="V1507" i="34"/>
  <c r="V1508" i="34"/>
  <c r="V1509" i="34"/>
  <c r="V1510" i="34"/>
  <c r="V1511" i="34"/>
  <c r="V1512" i="34"/>
  <c r="V1513" i="34"/>
  <c r="V1514" i="34"/>
  <c r="V1515" i="34"/>
  <c r="V1516" i="34"/>
  <c r="V1517" i="34"/>
  <c r="V1518" i="34"/>
  <c r="V1519" i="34"/>
  <c r="V1520" i="34"/>
  <c r="V1521" i="34"/>
  <c r="V1522" i="34"/>
  <c r="V1523" i="34"/>
  <c r="V1524" i="34"/>
  <c r="V1525" i="34"/>
  <c r="V1526" i="34"/>
  <c r="V1527" i="34"/>
  <c r="V1528" i="34"/>
  <c r="V1529" i="34"/>
  <c r="V1530" i="34"/>
  <c r="V1531" i="34"/>
  <c r="V1532" i="34"/>
  <c r="V1533" i="34"/>
  <c r="V1534" i="34"/>
  <c r="V1535" i="34"/>
  <c r="V1536" i="34"/>
  <c r="V1537" i="34"/>
  <c r="V1538" i="34"/>
  <c r="V1539" i="34"/>
  <c r="V1540" i="34"/>
  <c r="V1541" i="34"/>
  <c r="V1542" i="34"/>
  <c r="V1543" i="34"/>
  <c r="V1544" i="34"/>
  <c r="V1545" i="34"/>
  <c r="V1546" i="34"/>
  <c r="V1547" i="34"/>
  <c r="V1548" i="34"/>
  <c r="V1549" i="34"/>
  <c r="V1550" i="34"/>
  <c r="V1551" i="34"/>
  <c r="V1552" i="34"/>
  <c r="V1553" i="34"/>
  <c r="V1554" i="34"/>
  <c r="V1555" i="34"/>
  <c r="V1556" i="34"/>
  <c r="V1557" i="34"/>
  <c r="V1558" i="34"/>
  <c r="V1559" i="34"/>
  <c r="V1560" i="34"/>
  <c r="V1561" i="34"/>
  <c r="V1562" i="34"/>
  <c r="V1563" i="34"/>
  <c r="V1564" i="34"/>
  <c r="V1565" i="34"/>
  <c r="V1566" i="34"/>
  <c r="V1567" i="34"/>
  <c r="V1568" i="34"/>
  <c r="V1569" i="34"/>
  <c r="V1570" i="34"/>
  <c r="V1571" i="34"/>
  <c r="V1572" i="34"/>
  <c r="V1573" i="34"/>
  <c r="V1574" i="34"/>
  <c r="V1575" i="34"/>
  <c r="V1576" i="34"/>
  <c r="V1577" i="34"/>
  <c r="V1578" i="34"/>
  <c r="V1579" i="34"/>
  <c r="V1580" i="34"/>
  <c r="V1581" i="34"/>
  <c r="V1582" i="34"/>
  <c r="V1583" i="34"/>
  <c r="V1584" i="34"/>
  <c r="V1585" i="34"/>
  <c r="V1586" i="34"/>
  <c r="V1587" i="34"/>
  <c r="V1588" i="34"/>
  <c r="V1589" i="34"/>
  <c r="V1590" i="34"/>
  <c r="V1591" i="34"/>
  <c r="V1592" i="34"/>
  <c r="V1593" i="34"/>
  <c r="V1594" i="34"/>
  <c r="V1595" i="34"/>
  <c r="V1596" i="34"/>
  <c r="V1597" i="34"/>
  <c r="V1598" i="34"/>
  <c r="V1599" i="34"/>
  <c r="V1600" i="34"/>
  <c r="V1601" i="34"/>
  <c r="V1602" i="34"/>
  <c r="V1603" i="34"/>
  <c r="V1604" i="34"/>
  <c r="V1605" i="34"/>
  <c r="V1606" i="34"/>
  <c r="V1607" i="34"/>
  <c r="V1608" i="34"/>
  <c r="V1609" i="34"/>
  <c r="V1610" i="34"/>
  <c r="V1611" i="34"/>
  <c r="V1612" i="34"/>
  <c r="V1613" i="34"/>
  <c r="V1614" i="34"/>
  <c r="V1615" i="34"/>
  <c r="V1616" i="34"/>
  <c r="V1617" i="34"/>
  <c r="V1618" i="34"/>
  <c r="V1619" i="34"/>
  <c r="V1620" i="34"/>
  <c r="V1621" i="34"/>
  <c r="V1622" i="34"/>
  <c r="V1623" i="34"/>
  <c r="V1624" i="34"/>
  <c r="V1625" i="34"/>
  <c r="V1626" i="34"/>
  <c r="V1627" i="34"/>
  <c r="V1628" i="34"/>
  <c r="V1629" i="34"/>
  <c r="V1630" i="34"/>
  <c r="V1631" i="34"/>
  <c r="V1632" i="34"/>
  <c r="V1633" i="34"/>
  <c r="V1634" i="34"/>
  <c r="V1635" i="34"/>
  <c r="V1636" i="34"/>
  <c r="V1637" i="34"/>
  <c r="V1638" i="34"/>
  <c r="V1639" i="34"/>
  <c r="V1640" i="34"/>
  <c r="V1641" i="34"/>
  <c r="V1642" i="34"/>
  <c r="V1643" i="34"/>
  <c r="V1644" i="34"/>
  <c r="V1645" i="34"/>
  <c r="V1646" i="34"/>
  <c r="V1647" i="34"/>
  <c r="V1648" i="34"/>
  <c r="V1649" i="34"/>
  <c r="V1650" i="34"/>
  <c r="V1651" i="34"/>
  <c r="V1652" i="34"/>
  <c r="V1653" i="34"/>
  <c r="V1654" i="34"/>
  <c r="V1655" i="34"/>
  <c r="V1656" i="34"/>
  <c r="V1657" i="34"/>
  <c r="V1658" i="34"/>
  <c r="V1659" i="34"/>
  <c r="V1660" i="34"/>
  <c r="V1661" i="34"/>
  <c r="V1662" i="34"/>
  <c r="V1663" i="34"/>
  <c r="V1664" i="34"/>
  <c r="V1665" i="34"/>
  <c r="V1666" i="34"/>
  <c r="V1667" i="34"/>
  <c r="V1668" i="34"/>
  <c r="V1669" i="34"/>
  <c r="V1670" i="34"/>
  <c r="V1671" i="34"/>
  <c r="V1672" i="34"/>
  <c r="V1673" i="34"/>
  <c r="V1674" i="34"/>
  <c r="V1675" i="34"/>
  <c r="V1676" i="34"/>
  <c r="V1677" i="34"/>
  <c r="V1678" i="34"/>
  <c r="V1679" i="34"/>
  <c r="V1680" i="34"/>
  <c r="V1681" i="34"/>
  <c r="V1682" i="34"/>
  <c r="V1683" i="34"/>
  <c r="V1684" i="34"/>
  <c r="V1685" i="34"/>
  <c r="V1686" i="34"/>
  <c r="V1687" i="34"/>
  <c r="V1688" i="34"/>
  <c r="V1689" i="34"/>
  <c r="V1690" i="34"/>
  <c r="V1691" i="34"/>
  <c r="V1692" i="34"/>
  <c r="V1693" i="34"/>
  <c r="V1694" i="34"/>
  <c r="V1695" i="34"/>
  <c r="V1696" i="34"/>
  <c r="V1697" i="34"/>
  <c r="V1698" i="34"/>
  <c r="V1699" i="34"/>
  <c r="V1700" i="34"/>
  <c r="V1701" i="34"/>
  <c r="V1702" i="34"/>
  <c r="V1703" i="34"/>
  <c r="V1704" i="34"/>
  <c r="V1705" i="34"/>
  <c r="V1706" i="34"/>
  <c r="V1707" i="34"/>
  <c r="V1708" i="34"/>
  <c r="V1709" i="34"/>
  <c r="V1710" i="34"/>
  <c r="V1711" i="34"/>
  <c r="V1712" i="34"/>
  <c r="V1713" i="34"/>
  <c r="V1714" i="34"/>
  <c r="V1715" i="34"/>
  <c r="V1716" i="34"/>
  <c r="V1717" i="34"/>
  <c r="V1718" i="34"/>
  <c r="V1719" i="34"/>
  <c r="V1720" i="34"/>
  <c r="V1721" i="34"/>
  <c r="V1722" i="34"/>
  <c r="V1723" i="34"/>
  <c r="V1724" i="34"/>
  <c r="V1725" i="34"/>
  <c r="V1726" i="34"/>
  <c r="V1727" i="34"/>
  <c r="V1728" i="34"/>
  <c r="V1729" i="34"/>
  <c r="V1730" i="34"/>
  <c r="V1731" i="34"/>
  <c r="V1732" i="34"/>
  <c r="V1733" i="34"/>
  <c r="V1734" i="34"/>
  <c r="V1735" i="34"/>
  <c r="V1736" i="34"/>
  <c r="V1737" i="34"/>
  <c r="V1738" i="34"/>
  <c r="V1739" i="34"/>
  <c r="V1740" i="34"/>
  <c r="V1741" i="34"/>
  <c r="V1742" i="34"/>
  <c r="V1743" i="34"/>
  <c r="V1744" i="34"/>
  <c r="V1745" i="34"/>
  <c r="V1746" i="34"/>
  <c r="V1747" i="34"/>
  <c r="V1748" i="34"/>
  <c r="V1749" i="34"/>
  <c r="V1750" i="34"/>
  <c r="V1751" i="34"/>
  <c r="V1752" i="34"/>
  <c r="V1753" i="34"/>
  <c r="V1754" i="34"/>
  <c r="V1755" i="34"/>
  <c r="V1756" i="34"/>
  <c r="V1757" i="34"/>
  <c r="V1758" i="34"/>
  <c r="V1759" i="34"/>
  <c r="V1760" i="34"/>
  <c r="V1761" i="34"/>
  <c r="V1762" i="34"/>
  <c r="V1763" i="34"/>
  <c r="V1764" i="34"/>
  <c r="V1765" i="34"/>
  <c r="V1766" i="34"/>
  <c r="V1767" i="34"/>
  <c r="V1768" i="34"/>
  <c r="V1769" i="34"/>
  <c r="V1770" i="34"/>
  <c r="V1771" i="34"/>
  <c r="V1772" i="34"/>
  <c r="V1773" i="34"/>
  <c r="V1774" i="34"/>
  <c r="V1775" i="34"/>
  <c r="V1776" i="34"/>
  <c r="V1777" i="34"/>
  <c r="V1778" i="34"/>
  <c r="V1779" i="34"/>
  <c r="V1780" i="34"/>
  <c r="V1781" i="34"/>
  <c r="V1782" i="34"/>
  <c r="V1783" i="34"/>
  <c r="V1784" i="34"/>
  <c r="V1785" i="34"/>
  <c r="V1786" i="34"/>
  <c r="V1787" i="34"/>
  <c r="V1788" i="34"/>
  <c r="V1789" i="34"/>
  <c r="V1790" i="34"/>
  <c r="V1791" i="34"/>
  <c r="V1792" i="34"/>
  <c r="V1793" i="34"/>
  <c r="V1794" i="34"/>
  <c r="V1795" i="34"/>
  <c r="V1796" i="34"/>
  <c r="V1797" i="34"/>
  <c r="V1798" i="34"/>
  <c r="V1799" i="34"/>
  <c r="V1800" i="34"/>
  <c r="V1801" i="34"/>
  <c r="V1802" i="34"/>
  <c r="V1803" i="34"/>
  <c r="V1804" i="34"/>
  <c r="V1805" i="34"/>
  <c r="V1806" i="34"/>
  <c r="V1807" i="34"/>
  <c r="V1808" i="34"/>
  <c r="V1809" i="34"/>
  <c r="V1810" i="34"/>
  <c r="V1811" i="34"/>
  <c r="V1812" i="34"/>
  <c r="V1813" i="34"/>
  <c r="V1814" i="34"/>
  <c r="V1815" i="34"/>
  <c r="V1816" i="34"/>
  <c r="V1817" i="34"/>
  <c r="V1818" i="34"/>
  <c r="V1819" i="34"/>
  <c r="V1820" i="34"/>
  <c r="V1821" i="34"/>
  <c r="V1822" i="34"/>
  <c r="V1823" i="34"/>
  <c r="V1824" i="34"/>
  <c r="V1825" i="34"/>
  <c r="V1826" i="34"/>
  <c r="V1827" i="34"/>
  <c r="V1828" i="34"/>
  <c r="V1829" i="34"/>
  <c r="V1830" i="34"/>
  <c r="V1831" i="34"/>
  <c r="V1832" i="34"/>
  <c r="V1833" i="34"/>
  <c r="V1834" i="34"/>
  <c r="V1835" i="34"/>
  <c r="V1836" i="34"/>
  <c r="V1837" i="34"/>
  <c r="V1838" i="34"/>
  <c r="V1839" i="34"/>
  <c r="V1840" i="34"/>
  <c r="V1841" i="34"/>
  <c r="V1842" i="34"/>
  <c r="V1843" i="34"/>
  <c r="V1844" i="34"/>
  <c r="V1845" i="34"/>
  <c r="V1846" i="34"/>
  <c r="V1847" i="34"/>
  <c r="V1848" i="34"/>
  <c r="V1849" i="34"/>
  <c r="V1850" i="34"/>
  <c r="V1851" i="34"/>
  <c r="V1852" i="34"/>
  <c r="V1853" i="34"/>
  <c r="V1854" i="34"/>
  <c r="V1855" i="34"/>
  <c r="V1856" i="34"/>
  <c r="V1857" i="34"/>
  <c r="V1858" i="34"/>
  <c r="V1859" i="34"/>
  <c r="V1860" i="34"/>
  <c r="V1861" i="34"/>
  <c r="V1862" i="34"/>
  <c r="V1863" i="34"/>
  <c r="V1864" i="34"/>
  <c r="V1865" i="34"/>
  <c r="V1866" i="34"/>
  <c r="V1867" i="34"/>
  <c r="V1868" i="34"/>
  <c r="V1869" i="34"/>
  <c r="V1870" i="34"/>
  <c r="V1871" i="34"/>
  <c r="V1872" i="34"/>
  <c r="V1873" i="34"/>
  <c r="V1874" i="34"/>
  <c r="V1875" i="34"/>
  <c r="V1876" i="34"/>
  <c r="V1877" i="34"/>
  <c r="V1878" i="34"/>
  <c r="V1879" i="34"/>
  <c r="V1880" i="34"/>
  <c r="V1881" i="34"/>
  <c r="V1882" i="34"/>
  <c r="V1883" i="34"/>
  <c r="V1884" i="34"/>
  <c r="V1885" i="34"/>
  <c r="V1886" i="34"/>
  <c r="V1887" i="34"/>
  <c r="V1888" i="34"/>
  <c r="V1889" i="34"/>
  <c r="V1890" i="34"/>
  <c r="V1891" i="34"/>
  <c r="V1892" i="34"/>
  <c r="V1893" i="34"/>
  <c r="V1894" i="34"/>
  <c r="V1895" i="34"/>
  <c r="V1896" i="34"/>
  <c r="V1897" i="34"/>
  <c r="V1898" i="34"/>
  <c r="V1899" i="34"/>
  <c r="V1900" i="34"/>
  <c r="V1901" i="34"/>
  <c r="V1902" i="34"/>
  <c r="V1903" i="34"/>
  <c r="V1904" i="34"/>
  <c r="V1905" i="34"/>
  <c r="V1906" i="34"/>
  <c r="V1907" i="34"/>
  <c r="V1908" i="34"/>
  <c r="V1909" i="34"/>
  <c r="V1910" i="34"/>
  <c r="V1911" i="34"/>
  <c r="V1912" i="34"/>
  <c r="V1913" i="34"/>
  <c r="V1914" i="34"/>
  <c r="V1915" i="34"/>
  <c r="V1916" i="34"/>
  <c r="V1917" i="34"/>
  <c r="V1918" i="34"/>
  <c r="V1919" i="34"/>
  <c r="V3" i="34"/>
  <c r="V4" i="34"/>
  <c r="V5" i="34"/>
  <c r="V6" i="34"/>
  <c r="V7" i="34"/>
  <c r="V8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2" i="34"/>
  <c r="V23" i="34"/>
  <c r="V24" i="34"/>
  <c r="V25" i="34"/>
  <c r="V26" i="34"/>
  <c r="V27" i="34"/>
  <c r="V28" i="34"/>
  <c r="V29" i="34"/>
  <c r="V30" i="34"/>
  <c r="V31" i="34"/>
  <c r="V32" i="34"/>
  <c r="V33" i="34"/>
  <c r="V34" i="34"/>
  <c r="V35" i="34"/>
  <c r="V36" i="34"/>
  <c r="V37" i="34"/>
  <c r="V38" i="34"/>
  <c r="V39" i="34"/>
  <c r="V40" i="34"/>
  <c r="V41" i="34"/>
  <c r="V42" i="34"/>
  <c r="V43" i="34"/>
  <c r="V44" i="34"/>
  <c r="V45" i="34"/>
  <c r="V46" i="34"/>
  <c r="V47" i="34"/>
  <c r="V48" i="34"/>
  <c r="V49" i="34"/>
  <c r="V50" i="34"/>
  <c r="V51" i="34"/>
  <c r="V52" i="34"/>
  <c r="V53" i="34"/>
  <c r="V54" i="34"/>
  <c r="V55" i="34"/>
  <c r="V56" i="34"/>
  <c r="V57" i="34"/>
  <c r="V58" i="34"/>
  <c r="V59" i="34"/>
  <c r="V60" i="34"/>
  <c r="V62" i="34"/>
  <c r="V63" i="34"/>
  <c r="V64" i="34"/>
  <c r="V65" i="34"/>
  <c r="V66" i="34"/>
  <c r="V67" i="34"/>
  <c r="V68" i="34"/>
  <c r="V69" i="34"/>
  <c r="V70" i="34"/>
  <c r="V71" i="34"/>
  <c r="V72" i="34"/>
  <c r="V73" i="34"/>
  <c r="V74" i="34"/>
  <c r="V75" i="34"/>
  <c r="V76" i="34"/>
  <c r="V77" i="34"/>
  <c r="V78" i="34"/>
  <c r="V79" i="34"/>
  <c r="V80" i="34"/>
  <c r="V81" i="34"/>
  <c r="V82" i="34"/>
  <c r="V83" i="34"/>
  <c r="V84" i="34"/>
  <c r="V85" i="34"/>
  <c r="V86" i="34"/>
  <c r="V87" i="34"/>
  <c r="V88" i="34"/>
  <c r="V89" i="34"/>
  <c r="V90" i="34"/>
  <c r="V91" i="34"/>
  <c r="V92" i="34"/>
  <c r="V93" i="34"/>
  <c r="V94" i="34"/>
  <c r="V95" i="34"/>
  <c r="V96" i="34"/>
  <c r="V97" i="34"/>
  <c r="V98" i="34"/>
  <c r="V99" i="34"/>
  <c r="V100" i="34"/>
  <c r="V101" i="34"/>
  <c r="V102" i="34"/>
  <c r="V103" i="34"/>
  <c r="V104" i="34"/>
  <c r="V105" i="34"/>
  <c r="V106" i="34"/>
  <c r="V107" i="34"/>
  <c r="V108" i="34"/>
  <c r="V109" i="34"/>
  <c r="V110" i="34"/>
  <c r="V111" i="34"/>
  <c r="V112" i="34"/>
  <c r="V113" i="34"/>
  <c r="V114" i="34"/>
  <c r="V115" i="34"/>
  <c r="V116" i="34"/>
  <c r="V117" i="34"/>
  <c r="V118" i="34"/>
  <c r="V119" i="34"/>
  <c r="V120" i="34"/>
  <c r="V121" i="34"/>
  <c r="V122" i="34"/>
  <c r="V123" i="34"/>
  <c r="V124" i="34"/>
  <c r="V125" i="34"/>
  <c r="V126" i="34"/>
  <c r="V127" i="34"/>
  <c r="V128" i="34"/>
  <c r="V129" i="34"/>
  <c r="V130" i="34"/>
  <c r="V131" i="34"/>
  <c r="V132" i="34"/>
  <c r="V133" i="34"/>
  <c r="V134" i="34"/>
  <c r="V135" i="34"/>
  <c r="V136" i="34"/>
  <c r="V137" i="34"/>
  <c r="V138" i="34"/>
  <c r="V139" i="34"/>
  <c r="V140" i="34"/>
  <c r="V141" i="34"/>
  <c r="V142" i="34"/>
  <c r="V143" i="34"/>
  <c r="V144" i="34"/>
  <c r="V145" i="34"/>
  <c r="V146" i="34"/>
  <c r="V147" i="34"/>
  <c r="V148" i="34"/>
  <c r="V149" i="34"/>
  <c r="V150" i="34"/>
  <c r="V151" i="34"/>
  <c r="V152" i="34"/>
  <c r="V153" i="34"/>
  <c r="V154" i="34"/>
  <c r="V155" i="34"/>
  <c r="V156" i="34"/>
  <c r="V157" i="34"/>
  <c r="V158" i="34"/>
  <c r="V159" i="34"/>
  <c r="V160" i="34"/>
  <c r="V161" i="34"/>
  <c r="V162" i="34"/>
  <c r="V163" i="34"/>
  <c r="V164" i="34"/>
  <c r="V165" i="34"/>
  <c r="V166" i="34"/>
  <c r="V167" i="34"/>
  <c r="V168" i="34"/>
  <c r="V169" i="34"/>
  <c r="V170" i="34"/>
  <c r="V171" i="34"/>
  <c r="V172" i="34"/>
  <c r="V173" i="34"/>
  <c r="V174" i="34"/>
  <c r="V175" i="34"/>
  <c r="V176" i="34"/>
  <c r="V177" i="34"/>
  <c r="V178" i="34"/>
  <c r="V179" i="34"/>
  <c r="V180" i="34"/>
  <c r="V181" i="34"/>
  <c r="V182" i="34"/>
  <c r="V183" i="34"/>
  <c r="V184" i="34"/>
  <c r="V185" i="34"/>
  <c r="V186" i="34"/>
  <c r="V187" i="34"/>
  <c r="V188" i="34"/>
  <c r="V189" i="34"/>
  <c r="V190" i="34"/>
  <c r="V191" i="34"/>
  <c r="V192" i="34"/>
  <c r="V193" i="34"/>
  <c r="V194" i="34"/>
  <c r="V195" i="34"/>
  <c r="V196" i="34"/>
  <c r="V197" i="34"/>
  <c r="V198" i="34"/>
  <c r="V199" i="34"/>
  <c r="V200" i="34"/>
  <c r="V201" i="34"/>
  <c r="V202" i="34"/>
  <c r="V203" i="34"/>
  <c r="V204" i="34"/>
  <c r="V205" i="34"/>
  <c r="V206" i="34"/>
  <c r="V207" i="34"/>
  <c r="V208" i="34"/>
  <c r="V209" i="34"/>
  <c r="V210" i="34"/>
  <c r="V211" i="34"/>
  <c r="V212" i="34"/>
  <c r="V213" i="34"/>
  <c r="V214" i="34"/>
  <c r="V215" i="34"/>
  <c r="V216" i="34"/>
  <c r="V217" i="34"/>
  <c r="V218" i="34"/>
  <c r="V219" i="34"/>
  <c r="V220" i="34"/>
  <c r="V221" i="34"/>
  <c r="V222" i="34"/>
  <c r="V223" i="34"/>
  <c r="V224" i="34"/>
  <c r="V225" i="34"/>
  <c r="V226" i="34"/>
  <c r="V227" i="34"/>
  <c r="V228" i="34"/>
  <c r="V229" i="34"/>
  <c r="V230" i="34"/>
  <c r="V231" i="34"/>
  <c r="V232" i="34"/>
  <c r="V233" i="34"/>
  <c r="V234" i="34"/>
  <c r="V235" i="34"/>
  <c r="V236" i="34"/>
  <c r="V237" i="34"/>
  <c r="V238" i="34"/>
  <c r="V239" i="34"/>
  <c r="V240" i="34"/>
  <c r="V241" i="34"/>
  <c r="V242" i="34"/>
  <c r="V243" i="34"/>
  <c r="V244" i="34"/>
  <c r="V245" i="34"/>
  <c r="V246" i="34"/>
  <c r="V247" i="34"/>
  <c r="V248" i="34"/>
  <c r="V249" i="34"/>
  <c r="V250" i="34"/>
  <c r="V251" i="34"/>
  <c r="V252" i="34"/>
  <c r="V253" i="34"/>
  <c r="V254" i="34"/>
  <c r="V255" i="34"/>
  <c r="V256" i="34"/>
  <c r="V257" i="34"/>
  <c r="V258" i="34"/>
  <c r="V259" i="34"/>
  <c r="V260" i="34"/>
  <c r="V261" i="34"/>
  <c r="V262" i="34"/>
  <c r="V263" i="34"/>
  <c r="V264" i="34"/>
  <c r="V265" i="34"/>
  <c r="V266" i="34"/>
  <c r="V267" i="34"/>
  <c r="V268" i="34"/>
  <c r="V269" i="34"/>
  <c r="V270" i="34"/>
  <c r="V271" i="34"/>
  <c r="V272" i="34"/>
  <c r="V273" i="34"/>
  <c r="V274" i="34"/>
  <c r="V275" i="34"/>
  <c r="V276" i="34"/>
  <c r="V277" i="34"/>
  <c r="V278" i="34"/>
  <c r="V279" i="34"/>
  <c r="V280" i="34"/>
  <c r="V281" i="34"/>
  <c r="V282" i="34"/>
  <c r="V283" i="34"/>
  <c r="V284" i="34"/>
  <c r="V285" i="34"/>
  <c r="V286" i="34"/>
  <c r="V287" i="34"/>
  <c r="V288" i="34"/>
  <c r="V289" i="34"/>
  <c r="V290" i="34"/>
  <c r="V291" i="34"/>
  <c r="V292" i="34"/>
  <c r="V293" i="34"/>
  <c r="V294" i="34"/>
  <c r="V295" i="34"/>
  <c r="V296" i="34"/>
  <c r="V297" i="34"/>
  <c r="V298" i="34"/>
  <c r="V299" i="34"/>
  <c r="V300" i="34"/>
  <c r="V301" i="34"/>
  <c r="V302" i="34"/>
  <c r="V303" i="34"/>
  <c r="V304" i="34"/>
  <c r="V305" i="34"/>
  <c r="V306" i="34"/>
  <c r="V307" i="34"/>
  <c r="V308" i="34"/>
  <c r="V309" i="34"/>
  <c r="V310" i="34"/>
  <c r="V311" i="34"/>
  <c r="V312" i="34"/>
  <c r="V313" i="34"/>
  <c r="V314" i="34"/>
  <c r="V315" i="34"/>
  <c r="V316" i="34"/>
  <c r="V317" i="34"/>
  <c r="V318" i="34"/>
  <c r="V319" i="34"/>
  <c r="V320" i="34"/>
  <c r="V321" i="34"/>
  <c r="V322" i="34"/>
  <c r="V323" i="34"/>
  <c r="V324" i="34"/>
  <c r="V325" i="34"/>
  <c r="V326" i="34"/>
  <c r="V327" i="34"/>
  <c r="V328" i="34"/>
  <c r="V329" i="34"/>
  <c r="V330" i="34"/>
  <c r="V331" i="34"/>
  <c r="V332" i="34"/>
  <c r="V333" i="34"/>
  <c r="V334" i="34"/>
  <c r="V335" i="34"/>
  <c r="V336" i="34"/>
  <c r="V337" i="34"/>
  <c r="V338" i="34"/>
  <c r="V339" i="34"/>
  <c r="V340" i="34"/>
  <c r="V341" i="34"/>
  <c r="V342" i="34"/>
  <c r="V343" i="34"/>
  <c r="V344" i="34"/>
  <c r="V345" i="34"/>
  <c r="V346" i="34"/>
  <c r="V347" i="34"/>
  <c r="V348" i="34"/>
  <c r="V349" i="34"/>
  <c r="V350" i="34"/>
  <c r="V351" i="34"/>
  <c r="V352" i="34"/>
  <c r="V353" i="34"/>
  <c r="V354" i="34"/>
  <c r="V355" i="34"/>
  <c r="V356" i="34"/>
  <c r="V357" i="34"/>
  <c r="V358" i="34"/>
  <c r="V359" i="34"/>
  <c r="V360" i="34"/>
  <c r="V361" i="34"/>
  <c r="V362" i="34"/>
  <c r="V363" i="34"/>
  <c r="V364" i="34"/>
  <c r="V365" i="34"/>
  <c r="V366" i="34"/>
  <c r="V367" i="34"/>
  <c r="V368" i="34"/>
  <c r="V369" i="34"/>
  <c r="V370" i="34"/>
  <c r="V371" i="34"/>
  <c r="V372" i="34"/>
  <c r="V373" i="34"/>
  <c r="V374" i="34"/>
  <c r="V375" i="34"/>
  <c r="V376" i="34"/>
  <c r="V377" i="34"/>
  <c r="V378" i="34"/>
  <c r="V379" i="34"/>
  <c r="V380" i="34"/>
  <c r="V381" i="34"/>
  <c r="V382" i="34"/>
  <c r="V383" i="34"/>
  <c r="V384" i="34"/>
  <c r="V385" i="34"/>
  <c r="V386" i="34"/>
  <c r="V387" i="34"/>
  <c r="V388" i="34"/>
  <c r="V389" i="34"/>
  <c r="V390" i="34"/>
  <c r="V391" i="34"/>
  <c r="V392" i="34"/>
  <c r="V393" i="34"/>
  <c r="V394" i="34"/>
  <c r="V395" i="34"/>
  <c r="V396" i="34"/>
  <c r="V397" i="34"/>
  <c r="V398" i="34"/>
  <c r="V399" i="34"/>
  <c r="V400" i="34"/>
  <c r="V401" i="34"/>
  <c r="V402" i="34"/>
  <c r="V403" i="34"/>
  <c r="V404" i="34"/>
  <c r="V405" i="34"/>
  <c r="V406" i="34"/>
  <c r="V407" i="34"/>
  <c r="V408" i="34"/>
  <c r="V409" i="34"/>
  <c r="V410" i="34"/>
  <c r="V411" i="34"/>
  <c r="V412" i="34"/>
  <c r="V413" i="34"/>
  <c r="V414" i="34"/>
  <c r="V415" i="34"/>
  <c r="V416" i="34"/>
  <c r="V417" i="34"/>
  <c r="V418" i="34"/>
  <c r="V419" i="34"/>
  <c r="V420" i="34"/>
  <c r="V421" i="34"/>
  <c r="V422" i="34"/>
  <c r="V423" i="34"/>
  <c r="V424" i="34"/>
  <c r="V425" i="34"/>
  <c r="V426" i="34"/>
  <c r="V427" i="34"/>
  <c r="V428" i="34"/>
  <c r="V429" i="34"/>
  <c r="V430" i="34"/>
  <c r="V431" i="34"/>
  <c r="V432" i="34"/>
  <c r="V433" i="34"/>
  <c r="V434" i="34"/>
  <c r="V435" i="34"/>
  <c r="V436" i="34"/>
  <c r="V437" i="34"/>
  <c r="V438" i="34"/>
  <c r="V439" i="34"/>
  <c r="V440" i="34"/>
  <c r="V441" i="34"/>
  <c r="V442" i="34"/>
  <c r="V443" i="34"/>
  <c r="V444" i="34"/>
  <c r="V445" i="34"/>
  <c r="V446" i="34"/>
  <c r="V447" i="34"/>
  <c r="V448" i="34"/>
  <c r="V449" i="34"/>
  <c r="V450" i="34"/>
  <c r="V451" i="34"/>
  <c r="V452" i="34"/>
  <c r="V453" i="34"/>
  <c r="V454" i="34"/>
  <c r="V455" i="34"/>
  <c r="V456" i="34"/>
  <c r="V457" i="34"/>
  <c r="V458" i="34"/>
  <c r="V459" i="34"/>
  <c r="V460" i="34"/>
  <c r="V461" i="34"/>
  <c r="V462" i="34"/>
  <c r="V463" i="34"/>
  <c r="V464" i="34"/>
  <c r="V465" i="34"/>
  <c r="V466" i="34"/>
  <c r="V467" i="34"/>
  <c r="V468" i="34"/>
  <c r="V469" i="34"/>
  <c r="V470" i="34"/>
  <c r="V471" i="34"/>
  <c r="V472" i="34"/>
  <c r="V473" i="34"/>
  <c r="V474" i="34"/>
  <c r="V475" i="34"/>
  <c r="V476" i="34"/>
  <c r="V477" i="34"/>
  <c r="V478" i="34"/>
  <c r="V479" i="34"/>
  <c r="V480" i="34"/>
  <c r="V481" i="34"/>
  <c r="V482" i="34"/>
  <c r="V483" i="34"/>
  <c r="V484" i="34"/>
  <c r="V485" i="34"/>
  <c r="V486" i="34"/>
  <c r="V487" i="34"/>
  <c r="V488" i="34"/>
  <c r="V489" i="34"/>
  <c r="V490" i="34"/>
  <c r="V491" i="34"/>
  <c r="V492" i="34"/>
  <c r="V493" i="34"/>
  <c r="V494" i="34"/>
  <c r="V495" i="34"/>
  <c r="V496" i="34"/>
  <c r="V497" i="34"/>
  <c r="V498" i="34"/>
  <c r="V499" i="34"/>
  <c r="V500" i="34"/>
  <c r="V501" i="34"/>
  <c r="V502" i="34"/>
  <c r="V503" i="34"/>
  <c r="V504" i="34"/>
  <c r="V505" i="34"/>
  <c r="V506" i="34"/>
  <c r="V507" i="34"/>
  <c r="V508" i="34"/>
  <c r="V509" i="34"/>
  <c r="V510" i="34"/>
  <c r="V511" i="34"/>
  <c r="V512" i="34"/>
  <c r="V513" i="34"/>
  <c r="V514" i="34"/>
  <c r="V515" i="34"/>
  <c r="V516" i="34"/>
  <c r="V517" i="34"/>
  <c r="V518" i="34"/>
  <c r="V519" i="34"/>
  <c r="V520" i="34"/>
  <c r="V521" i="34"/>
  <c r="V522" i="34"/>
  <c r="V523" i="34"/>
  <c r="V524" i="34"/>
  <c r="V525" i="34"/>
  <c r="V526" i="34"/>
  <c r="V527" i="34"/>
  <c r="V2" i="34"/>
  <c r="AJ156" i="3" l="1"/>
  <c r="AJ226" i="3" s="1"/>
  <c r="AJ158" i="3"/>
  <c r="AJ228" i="3" s="1"/>
  <c r="AJ160" i="3"/>
  <c r="AJ230" i="3" s="1"/>
  <c r="AJ162" i="3"/>
  <c r="AJ232" i="3" s="1"/>
  <c r="AJ164" i="3"/>
  <c r="AJ234" i="3" s="1"/>
  <c r="AJ166" i="3"/>
  <c r="AJ236" i="3" s="1"/>
  <c r="AJ155" i="3"/>
  <c r="AJ225" i="3" s="1"/>
  <c r="AJ157" i="3"/>
  <c r="AJ227" i="3" s="1"/>
  <c r="AJ159" i="3"/>
  <c r="AJ229" i="3" s="1"/>
  <c r="AJ161" i="3"/>
  <c r="AJ231" i="3" s="1"/>
  <c r="AJ163" i="3"/>
  <c r="AJ233" i="3" s="1"/>
  <c r="AJ165" i="3"/>
  <c r="AJ235" i="3" s="1"/>
  <c r="AJ167" i="3"/>
  <c r="AJ237" i="3" s="1"/>
  <c r="AI155" i="3"/>
  <c r="AI225" i="3" s="1"/>
  <c r="AI159" i="3"/>
  <c r="AI229" i="3" s="1"/>
  <c r="AI163" i="3"/>
  <c r="AI233" i="3" s="1"/>
  <c r="AI167" i="3"/>
  <c r="AI237" i="3" s="1"/>
  <c r="AI162" i="3"/>
  <c r="AI232" i="3" s="1"/>
  <c r="AI157" i="3"/>
  <c r="AI227" i="3" s="1"/>
  <c r="AI165" i="3"/>
  <c r="AI235" i="3" s="1"/>
  <c r="AI160" i="3"/>
  <c r="AI230" i="3" s="1"/>
  <c r="AI158" i="3"/>
  <c r="AI228" i="3" s="1"/>
  <c r="AI166" i="3"/>
  <c r="AI236" i="3" s="1"/>
  <c r="AI161" i="3"/>
  <c r="AI231" i="3" s="1"/>
  <c r="AI156" i="3"/>
  <c r="AI226" i="3" s="1"/>
  <c r="AI164" i="3"/>
  <c r="AI234" i="3" s="1"/>
  <c r="AH155" i="3"/>
  <c r="AH225" i="3" s="1"/>
  <c r="AH156" i="3"/>
  <c r="AH226" i="3" s="1"/>
  <c r="AH157" i="3"/>
  <c r="AH227" i="3" s="1"/>
  <c r="AH158" i="3"/>
  <c r="AH228" i="3" s="1"/>
  <c r="AH159" i="3"/>
  <c r="AH229" i="3" s="1"/>
  <c r="AH160" i="3"/>
  <c r="AH230" i="3" s="1"/>
  <c r="AH161" i="3"/>
  <c r="AH231" i="3" s="1"/>
  <c r="AH162" i="3"/>
  <c r="AH232" i="3" s="1"/>
  <c r="AH163" i="3"/>
  <c r="AH233" i="3" s="1"/>
  <c r="AH164" i="3"/>
  <c r="AH234" i="3" s="1"/>
  <c r="AH165" i="3"/>
  <c r="AH235" i="3" s="1"/>
  <c r="AH166" i="3"/>
  <c r="AH236" i="3" s="1"/>
  <c r="AH167" i="3"/>
  <c r="AH237" i="3" s="1"/>
  <c r="AG155" i="3"/>
  <c r="AG225" i="3" s="1"/>
  <c r="AG156" i="3"/>
  <c r="AG226" i="3" s="1"/>
  <c r="AG157" i="3"/>
  <c r="AG227" i="3" s="1"/>
  <c r="AG158" i="3"/>
  <c r="AG228" i="3" s="1"/>
  <c r="AG159" i="3"/>
  <c r="AG229" i="3" s="1"/>
  <c r="AG160" i="3"/>
  <c r="AG230" i="3" s="1"/>
  <c r="AG161" i="3"/>
  <c r="AG231" i="3" s="1"/>
  <c r="AG162" i="3"/>
  <c r="AG232" i="3" s="1"/>
  <c r="AG163" i="3"/>
  <c r="AG233" i="3" s="1"/>
  <c r="AG164" i="3"/>
  <c r="AG234" i="3" s="1"/>
  <c r="AG165" i="3"/>
  <c r="AG235" i="3" s="1"/>
  <c r="AG166" i="3"/>
  <c r="AG236" i="3" s="1"/>
  <c r="AG167" i="3"/>
  <c r="AG237" i="3" s="1"/>
  <c r="AF155" i="3"/>
  <c r="AF225" i="3" s="1"/>
  <c r="AF156" i="3"/>
  <c r="AF226" i="3" s="1"/>
  <c r="AF157" i="3"/>
  <c r="AF227" i="3" s="1"/>
  <c r="AF158" i="3"/>
  <c r="AF228" i="3" s="1"/>
  <c r="AF159" i="3"/>
  <c r="AF229" i="3" s="1"/>
  <c r="AF160" i="3"/>
  <c r="AF230" i="3" s="1"/>
  <c r="AF161" i="3"/>
  <c r="AF231" i="3" s="1"/>
  <c r="AF162" i="3"/>
  <c r="AF232" i="3" s="1"/>
  <c r="AF163" i="3"/>
  <c r="AF233" i="3" s="1"/>
  <c r="AF164" i="3"/>
  <c r="AF234" i="3" s="1"/>
  <c r="AF165" i="3"/>
  <c r="AF235" i="3" s="1"/>
  <c r="AF166" i="3"/>
  <c r="AF236" i="3" s="1"/>
  <c r="AF167" i="3"/>
  <c r="AF237" i="3" s="1"/>
  <c r="AD155" i="3"/>
  <c r="AD225" i="3" s="1"/>
  <c r="AD156" i="3"/>
  <c r="AD226" i="3" s="1"/>
  <c r="AD157" i="3"/>
  <c r="AD227" i="3" s="1"/>
  <c r="AD158" i="3"/>
  <c r="AD228" i="3" s="1"/>
  <c r="AD159" i="3"/>
  <c r="AD229" i="3" s="1"/>
  <c r="AD160" i="3"/>
  <c r="AD230" i="3" s="1"/>
  <c r="AD161" i="3"/>
  <c r="AD231" i="3" s="1"/>
  <c r="AD162" i="3"/>
  <c r="AD232" i="3" s="1"/>
  <c r="AD163" i="3"/>
  <c r="AD233" i="3" s="1"/>
  <c r="AD164" i="3"/>
  <c r="AD234" i="3" s="1"/>
  <c r="AD165" i="3"/>
  <c r="AD235" i="3" s="1"/>
  <c r="AD166" i="3"/>
  <c r="AD236" i="3" s="1"/>
  <c r="AD167" i="3"/>
  <c r="AD237" i="3" s="1"/>
  <c r="AE155" i="3"/>
  <c r="AE225" i="3" s="1"/>
  <c r="AE156" i="3"/>
  <c r="AE226" i="3" s="1"/>
  <c r="AE157" i="3"/>
  <c r="AE227" i="3" s="1"/>
  <c r="AE158" i="3"/>
  <c r="AE228" i="3" s="1"/>
  <c r="AE159" i="3"/>
  <c r="AE229" i="3" s="1"/>
  <c r="AE160" i="3"/>
  <c r="AE230" i="3" s="1"/>
  <c r="AE161" i="3"/>
  <c r="AE231" i="3" s="1"/>
  <c r="AE162" i="3"/>
  <c r="AE232" i="3" s="1"/>
  <c r="AE163" i="3"/>
  <c r="AE233" i="3" s="1"/>
  <c r="AE164" i="3"/>
  <c r="AE234" i="3" s="1"/>
  <c r="AE165" i="3"/>
  <c r="AE235" i="3" s="1"/>
  <c r="AE166" i="3"/>
  <c r="AE236" i="3" s="1"/>
  <c r="AE167" i="3"/>
  <c r="AE237" i="3" s="1"/>
  <c r="G159" i="3"/>
  <c r="G229" i="3" s="1"/>
  <c r="J155" i="3"/>
  <c r="J225" i="3" s="1"/>
  <c r="N155" i="3"/>
  <c r="N225" i="3" s="1"/>
  <c r="R155" i="3"/>
  <c r="R225" i="3" s="1"/>
  <c r="V155" i="3"/>
  <c r="V225" i="3" s="1"/>
  <c r="Z155" i="3"/>
  <c r="Z225" i="3" s="1"/>
  <c r="H156" i="3"/>
  <c r="H226" i="3" s="1"/>
  <c r="L156" i="3"/>
  <c r="L226" i="3" s="1"/>
  <c r="P156" i="3"/>
  <c r="P226" i="3" s="1"/>
  <c r="T156" i="3"/>
  <c r="T226" i="3" s="1"/>
  <c r="X156" i="3"/>
  <c r="X226" i="3" s="1"/>
  <c r="AB156" i="3"/>
  <c r="AB226" i="3" s="1"/>
  <c r="J157" i="3"/>
  <c r="J227" i="3" s="1"/>
  <c r="N157" i="3"/>
  <c r="N227" i="3" s="1"/>
  <c r="R157" i="3"/>
  <c r="R227" i="3" s="1"/>
  <c r="V157" i="3"/>
  <c r="V227" i="3" s="1"/>
  <c r="Z157" i="3"/>
  <c r="Z227" i="3" s="1"/>
  <c r="H158" i="3"/>
  <c r="H228" i="3" s="1"/>
  <c r="L158" i="3"/>
  <c r="L228" i="3" s="1"/>
  <c r="P158" i="3"/>
  <c r="P228" i="3" s="1"/>
  <c r="T158" i="3"/>
  <c r="T228" i="3" s="1"/>
  <c r="X158" i="3"/>
  <c r="X228" i="3" s="1"/>
  <c r="AB158" i="3"/>
  <c r="AB228" i="3" s="1"/>
  <c r="J159" i="3"/>
  <c r="J229" i="3" s="1"/>
  <c r="N159" i="3"/>
  <c r="N229" i="3" s="1"/>
  <c r="R159" i="3"/>
  <c r="R229" i="3" s="1"/>
  <c r="V159" i="3"/>
  <c r="V229" i="3" s="1"/>
  <c r="Z159" i="3"/>
  <c r="Z229" i="3" s="1"/>
  <c r="H160" i="3"/>
  <c r="H230" i="3" s="1"/>
  <c r="L160" i="3"/>
  <c r="L230" i="3" s="1"/>
  <c r="P160" i="3"/>
  <c r="P230" i="3" s="1"/>
  <c r="T160" i="3"/>
  <c r="T230" i="3" s="1"/>
  <c r="X160" i="3"/>
  <c r="X230" i="3" s="1"/>
  <c r="AB160" i="3"/>
  <c r="AB230" i="3" s="1"/>
  <c r="J161" i="3"/>
  <c r="J231" i="3" s="1"/>
  <c r="N161" i="3"/>
  <c r="N231" i="3" s="1"/>
  <c r="R161" i="3"/>
  <c r="R231" i="3" s="1"/>
  <c r="V161" i="3"/>
  <c r="V231" i="3" s="1"/>
  <c r="Z161" i="3"/>
  <c r="Z231" i="3" s="1"/>
  <c r="H162" i="3"/>
  <c r="H232" i="3" s="1"/>
  <c r="L162" i="3"/>
  <c r="L232" i="3" s="1"/>
  <c r="P162" i="3"/>
  <c r="P232" i="3" s="1"/>
  <c r="T162" i="3"/>
  <c r="T232" i="3" s="1"/>
  <c r="X162" i="3"/>
  <c r="X232" i="3" s="1"/>
  <c r="AB162" i="3"/>
  <c r="AB232" i="3" s="1"/>
  <c r="J163" i="3"/>
  <c r="J233" i="3" s="1"/>
  <c r="N163" i="3"/>
  <c r="N233" i="3" s="1"/>
  <c r="R163" i="3"/>
  <c r="R233" i="3" s="1"/>
  <c r="V163" i="3"/>
  <c r="V233" i="3" s="1"/>
  <c r="Z163" i="3"/>
  <c r="Z233" i="3" s="1"/>
  <c r="H164" i="3"/>
  <c r="H234" i="3" s="1"/>
  <c r="L164" i="3"/>
  <c r="L234" i="3" s="1"/>
  <c r="P164" i="3"/>
  <c r="P234" i="3" s="1"/>
  <c r="T164" i="3"/>
  <c r="T234" i="3" s="1"/>
  <c r="X164" i="3"/>
  <c r="X234" i="3" s="1"/>
  <c r="AB164" i="3"/>
  <c r="AB234" i="3" s="1"/>
  <c r="J165" i="3"/>
  <c r="J235" i="3" s="1"/>
  <c r="N165" i="3"/>
  <c r="N235" i="3" s="1"/>
  <c r="R165" i="3"/>
  <c r="R235" i="3" s="1"/>
  <c r="V165" i="3"/>
  <c r="V235" i="3" s="1"/>
  <c r="Z165" i="3"/>
  <c r="Z235" i="3" s="1"/>
  <c r="H166" i="3"/>
  <c r="H236" i="3" s="1"/>
  <c r="L166" i="3"/>
  <c r="L236" i="3" s="1"/>
  <c r="P166" i="3"/>
  <c r="P236" i="3" s="1"/>
  <c r="T166" i="3"/>
  <c r="T236" i="3" s="1"/>
  <c r="X166" i="3"/>
  <c r="X236" i="3" s="1"/>
  <c r="AB166" i="3"/>
  <c r="AB236" i="3" s="1"/>
  <c r="J167" i="3"/>
  <c r="J237" i="3" s="1"/>
  <c r="N167" i="3"/>
  <c r="N237" i="3" s="1"/>
  <c r="R167" i="3"/>
  <c r="R237" i="3" s="1"/>
  <c r="V167" i="3"/>
  <c r="V237" i="3" s="1"/>
  <c r="Z167" i="3"/>
  <c r="Z237" i="3" s="1"/>
  <c r="G167" i="3"/>
  <c r="G237" i="3" s="1"/>
  <c r="G163" i="3"/>
  <c r="G233" i="3" s="1"/>
  <c r="K155" i="3"/>
  <c r="K225" i="3" s="1"/>
  <c r="O155" i="3"/>
  <c r="O225" i="3" s="1"/>
  <c r="S155" i="3"/>
  <c r="S225" i="3" s="1"/>
  <c r="W155" i="3"/>
  <c r="W225" i="3" s="1"/>
  <c r="AA155" i="3"/>
  <c r="AA225" i="3" s="1"/>
  <c r="I156" i="3"/>
  <c r="I226" i="3" s="1"/>
  <c r="M156" i="3"/>
  <c r="M226" i="3" s="1"/>
  <c r="Q156" i="3"/>
  <c r="Q226" i="3" s="1"/>
  <c r="U156" i="3"/>
  <c r="U226" i="3" s="1"/>
  <c r="Y156" i="3"/>
  <c r="Y226" i="3" s="1"/>
  <c r="AC156" i="3"/>
  <c r="AC226" i="3" s="1"/>
  <c r="K157" i="3"/>
  <c r="K227" i="3" s="1"/>
  <c r="O157" i="3"/>
  <c r="O227" i="3" s="1"/>
  <c r="S157" i="3"/>
  <c r="S227" i="3" s="1"/>
  <c r="W157" i="3"/>
  <c r="W227" i="3" s="1"/>
  <c r="AA157" i="3"/>
  <c r="AA227" i="3" s="1"/>
  <c r="I158" i="3"/>
  <c r="I228" i="3" s="1"/>
  <c r="M158" i="3"/>
  <c r="M228" i="3" s="1"/>
  <c r="Q158" i="3"/>
  <c r="Q228" i="3" s="1"/>
  <c r="U158" i="3"/>
  <c r="U228" i="3" s="1"/>
  <c r="Y158" i="3"/>
  <c r="Y228" i="3" s="1"/>
  <c r="AC158" i="3"/>
  <c r="AC228" i="3" s="1"/>
  <c r="K159" i="3"/>
  <c r="K229" i="3" s="1"/>
  <c r="O159" i="3"/>
  <c r="O229" i="3" s="1"/>
  <c r="S159" i="3"/>
  <c r="S229" i="3" s="1"/>
  <c r="W159" i="3"/>
  <c r="W229" i="3" s="1"/>
  <c r="AA159" i="3"/>
  <c r="AA229" i="3" s="1"/>
  <c r="I160" i="3"/>
  <c r="I230" i="3" s="1"/>
  <c r="M160" i="3"/>
  <c r="M230" i="3" s="1"/>
  <c r="Q160" i="3"/>
  <c r="Q230" i="3" s="1"/>
  <c r="U160" i="3"/>
  <c r="U230" i="3" s="1"/>
  <c r="Y160" i="3"/>
  <c r="Y230" i="3" s="1"/>
  <c r="AC160" i="3"/>
  <c r="AC230" i="3" s="1"/>
  <c r="K161" i="3"/>
  <c r="K231" i="3" s="1"/>
  <c r="O161" i="3"/>
  <c r="O231" i="3" s="1"/>
  <c r="S161" i="3"/>
  <c r="S231" i="3" s="1"/>
  <c r="W161" i="3"/>
  <c r="W231" i="3" s="1"/>
  <c r="AA161" i="3"/>
  <c r="AA231" i="3" s="1"/>
  <c r="I162" i="3"/>
  <c r="I232" i="3" s="1"/>
  <c r="M162" i="3"/>
  <c r="M232" i="3" s="1"/>
  <c r="Q162" i="3"/>
  <c r="Q232" i="3" s="1"/>
  <c r="U162" i="3"/>
  <c r="U232" i="3" s="1"/>
  <c r="Y162" i="3"/>
  <c r="Y232" i="3" s="1"/>
  <c r="AC162" i="3"/>
  <c r="AC232" i="3" s="1"/>
  <c r="K163" i="3"/>
  <c r="K233" i="3" s="1"/>
  <c r="O163" i="3"/>
  <c r="O233" i="3" s="1"/>
  <c r="S163" i="3"/>
  <c r="S233" i="3" s="1"/>
  <c r="W163" i="3"/>
  <c r="W233" i="3" s="1"/>
  <c r="AA163" i="3"/>
  <c r="AA233" i="3" s="1"/>
  <c r="I164" i="3"/>
  <c r="I234" i="3" s="1"/>
  <c r="M164" i="3"/>
  <c r="M234" i="3" s="1"/>
  <c r="Q164" i="3"/>
  <c r="Q234" i="3" s="1"/>
  <c r="U164" i="3"/>
  <c r="U234" i="3" s="1"/>
  <c r="Y164" i="3"/>
  <c r="Y234" i="3" s="1"/>
  <c r="AC164" i="3"/>
  <c r="AC234" i="3" s="1"/>
  <c r="K165" i="3"/>
  <c r="K235" i="3" s="1"/>
  <c r="O165" i="3"/>
  <c r="O235" i="3" s="1"/>
  <c r="S165" i="3"/>
  <c r="S235" i="3" s="1"/>
  <c r="W165" i="3"/>
  <c r="W235" i="3" s="1"/>
  <c r="AA165" i="3"/>
  <c r="AA235" i="3" s="1"/>
  <c r="I166" i="3"/>
  <c r="I236" i="3" s="1"/>
  <c r="M166" i="3"/>
  <c r="M236" i="3" s="1"/>
  <c r="Q166" i="3"/>
  <c r="Q236" i="3" s="1"/>
  <c r="U166" i="3"/>
  <c r="U236" i="3" s="1"/>
  <c r="Y166" i="3"/>
  <c r="Y236" i="3" s="1"/>
  <c r="AC166" i="3"/>
  <c r="AC236" i="3" s="1"/>
  <c r="K167" i="3"/>
  <c r="K237" i="3" s="1"/>
  <c r="O167" i="3"/>
  <c r="O237" i="3" s="1"/>
  <c r="S167" i="3"/>
  <c r="S237" i="3" s="1"/>
  <c r="W167" i="3"/>
  <c r="W237" i="3" s="1"/>
  <c r="AA167" i="3"/>
  <c r="AA237" i="3" s="1"/>
  <c r="G166" i="3"/>
  <c r="G236" i="3" s="1"/>
  <c r="I155" i="3"/>
  <c r="I225" i="3" s="1"/>
  <c r="M155" i="3"/>
  <c r="M225" i="3" s="1"/>
  <c r="Q155" i="3"/>
  <c r="Q225" i="3" s="1"/>
  <c r="U155" i="3"/>
  <c r="U225" i="3" s="1"/>
  <c r="Y155" i="3"/>
  <c r="Y225" i="3" s="1"/>
  <c r="AC155" i="3"/>
  <c r="AC225" i="3" s="1"/>
  <c r="K156" i="3"/>
  <c r="K226" i="3" s="1"/>
  <c r="O156" i="3"/>
  <c r="O226" i="3" s="1"/>
  <c r="S156" i="3"/>
  <c r="S226" i="3" s="1"/>
  <c r="W156" i="3"/>
  <c r="W226" i="3" s="1"/>
  <c r="AA156" i="3"/>
  <c r="AA226" i="3" s="1"/>
  <c r="I157" i="3"/>
  <c r="I227" i="3" s="1"/>
  <c r="M157" i="3"/>
  <c r="M227" i="3" s="1"/>
  <c r="Q157" i="3"/>
  <c r="Q227" i="3" s="1"/>
  <c r="U157" i="3"/>
  <c r="U227" i="3" s="1"/>
  <c r="Y157" i="3"/>
  <c r="Y227" i="3" s="1"/>
  <c r="AC157" i="3"/>
  <c r="AC227" i="3" s="1"/>
  <c r="K158" i="3"/>
  <c r="K228" i="3" s="1"/>
  <c r="O158" i="3"/>
  <c r="O228" i="3" s="1"/>
  <c r="S158" i="3"/>
  <c r="S228" i="3" s="1"/>
  <c r="W158" i="3"/>
  <c r="W228" i="3" s="1"/>
  <c r="AA158" i="3"/>
  <c r="AA228" i="3" s="1"/>
  <c r="I159" i="3"/>
  <c r="I229" i="3" s="1"/>
  <c r="M159" i="3"/>
  <c r="M229" i="3" s="1"/>
  <c r="Q159" i="3"/>
  <c r="Q229" i="3" s="1"/>
  <c r="U159" i="3"/>
  <c r="U229" i="3" s="1"/>
  <c r="Y159" i="3"/>
  <c r="Y229" i="3" s="1"/>
  <c r="AC159" i="3"/>
  <c r="AC229" i="3" s="1"/>
  <c r="K160" i="3"/>
  <c r="K230" i="3" s="1"/>
  <c r="O160" i="3"/>
  <c r="O230" i="3" s="1"/>
  <c r="S160" i="3"/>
  <c r="S230" i="3" s="1"/>
  <c r="W160" i="3"/>
  <c r="W230" i="3" s="1"/>
  <c r="AA160" i="3"/>
  <c r="AA230" i="3" s="1"/>
  <c r="I161" i="3"/>
  <c r="I231" i="3" s="1"/>
  <c r="M161" i="3"/>
  <c r="M231" i="3" s="1"/>
  <c r="Q161" i="3"/>
  <c r="Q231" i="3" s="1"/>
  <c r="U161" i="3"/>
  <c r="U231" i="3" s="1"/>
  <c r="Y161" i="3"/>
  <c r="Y231" i="3" s="1"/>
  <c r="AC161" i="3"/>
  <c r="AC231" i="3" s="1"/>
  <c r="K162" i="3"/>
  <c r="K232" i="3" s="1"/>
  <c r="O162" i="3"/>
  <c r="O232" i="3" s="1"/>
  <c r="S162" i="3"/>
  <c r="S232" i="3" s="1"/>
  <c r="W162" i="3"/>
  <c r="W232" i="3" s="1"/>
  <c r="AA162" i="3"/>
  <c r="AA232" i="3" s="1"/>
  <c r="I163" i="3"/>
  <c r="I233" i="3" s="1"/>
  <c r="M163" i="3"/>
  <c r="M233" i="3" s="1"/>
  <c r="Q163" i="3"/>
  <c r="Q233" i="3" s="1"/>
  <c r="U163" i="3"/>
  <c r="U233" i="3" s="1"/>
  <c r="Y163" i="3"/>
  <c r="Y233" i="3" s="1"/>
  <c r="AC163" i="3"/>
  <c r="AC233" i="3" s="1"/>
  <c r="K164" i="3"/>
  <c r="K234" i="3" s="1"/>
  <c r="O164" i="3"/>
  <c r="O234" i="3" s="1"/>
  <c r="S164" i="3"/>
  <c r="S234" i="3" s="1"/>
  <c r="W164" i="3"/>
  <c r="W234" i="3" s="1"/>
  <c r="AA164" i="3"/>
  <c r="AA234" i="3" s="1"/>
  <c r="I165" i="3"/>
  <c r="I235" i="3" s="1"/>
  <c r="M165" i="3"/>
  <c r="M235" i="3" s="1"/>
  <c r="Q165" i="3"/>
  <c r="Q235" i="3" s="1"/>
  <c r="U165" i="3"/>
  <c r="U235" i="3" s="1"/>
  <c r="Y165" i="3"/>
  <c r="Y235" i="3" s="1"/>
  <c r="AC165" i="3"/>
  <c r="AC235" i="3" s="1"/>
  <c r="K166" i="3"/>
  <c r="K236" i="3" s="1"/>
  <c r="O166" i="3"/>
  <c r="O236" i="3" s="1"/>
  <c r="S166" i="3"/>
  <c r="S236" i="3" s="1"/>
  <c r="W166" i="3"/>
  <c r="W236" i="3" s="1"/>
  <c r="AA166" i="3"/>
  <c r="AA236" i="3" s="1"/>
  <c r="I167" i="3"/>
  <c r="I237" i="3" s="1"/>
  <c r="M167" i="3"/>
  <c r="M237" i="3" s="1"/>
  <c r="Q167" i="3"/>
  <c r="Q237" i="3" s="1"/>
  <c r="U167" i="3"/>
  <c r="U237" i="3" s="1"/>
  <c r="Y167" i="3"/>
  <c r="Y237" i="3" s="1"/>
  <c r="AC167" i="3"/>
  <c r="AC237" i="3" s="1"/>
  <c r="G164" i="3"/>
  <c r="G234" i="3" s="1"/>
  <c r="H155" i="3"/>
  <c r="H225" i="3" s="1"/>
  <c r="L155" i="3"/>
  <c r="L225" i="3" s="1"/>
  <c r="P155" i="3"/>
  <c r="P225" i="3" s="1"/>
  <c r="T155" i="3"/>
  <c r="T225" i="3" s="1"/>
  <c r="X155" i="3"/>
  <c r="X225" i="3" s="1"/>
  <c r="AB155" i="3"/>
  <c r="AB225" i="3" s="1"/>
  <c r="J156" i="3"/>
  <c r="J226" i="3" s="1"/>
  <c r="N156" i="3"/>
  <c r="N226" i="3" s="1"/>
  <c r="R156" i="3"/>
  <c r="R226" i="3" s="1"/>
  <c r="V156" i="3"/>
  <c r="V226" i="3" s="1"/>
  <c r="Z156" i="3"/>
  <c r="Z226" i="3" s="1"/>
  <c r="H157" i="3"/>
  <c r="H227" i="3" s="1"/>
  <c r="L157" i="3"/>
  <c r="L227" i="3" s="1"/>
  <c r="P157" i="3"/>
  <c r="P227" i="3" s="1"/>
  <c r="T157" i="3"/>
  <c r="T227" i="3" s="1"/>
  <c r="X157" i="3"/>
  <c r="X227" i="3" s="1"/>
  <c r="AB157" i="3"/>
  <c r="AB227" i="3" s="1"/>
  <c r="J158" i="3"/>
  <c r="J228" i="3" s="1"/>
  <c r="N158" i="3"/>
  <c r="N228" i="3" s="1"/>
  <c r="R158" i="3"/>
  <c r="R228" i="3" s="1"/>
  <c r="V158" i="3"/>
  <c r="V228" i="3" s="1"/>
  <c r="Z158" i="3"/>
  <c r="Z228" i="3" s="1"/>
  <c r="H159" i="3"/>
  <c r="H229" i="3" s="1"/>
  <c r="L159" i="3"/>
  <c r="L229" i="3" s="1"/>
  <c r="P159" i="3"/>
  <c r="P229" i="3" s="1"/>
  <c r="T159" i="3"/>
  <c r="T229" i="3" s="1"/>
  <c r="X159" i="3"/>
  <c r="X229" i="3" s="1"/>
  <c r="AB159" i="3"/>
  <c r="AB229" i="3" s="1"/>
  <c r="J160" i="3"/>
  <c r="J230" i="3" s="1"/>
  <c r="N160" i="3"/>
  <c r="N230" i="3" s="1"/>
  <c r="R160" i="3"/>
  <c r="R230" i="3" s="1"/>
  <c r="V160" i="3"/>
  <c r="V230" i="3" s="1"/>
  <c r="Z160" i="3"/>
  <c r="Z230" i="3" s="1"/>
  <c r="H161" i="3"/>
  <c r="H231" i="3" s="1"/>
  <c r="L161" i="3"/>
  <c r="L231" i="3" s="1"/>
  <c r="P161" i="3"/>
  <c r="P231" i="3" s="1"/>
  <c r="T161" i="3"/>
  <c r="T231" i="3" s="1"/>
  <c r="X161" i="3"/>
  <c r="X231" i="3" s="1"/>
  <c r="AB161" i="3"/>
  <c r="AB231" i="3" s="1"/>
  <c r="J162" i="3"/>
  <c r="J232" i="3" s="1"/>
  <c r="N162" i="3"/>
  <c r="N232" i="3" s="1"/>
  <c r="R162" i="3"/>
  <c r="R232" i="3" s="1"/>
  <c r="V162" i="3"/>
  <c r="V232" i="3" s="1"/>
  <c r="Z162" i="3"/>
  <c r="Z232" i="3" s="1"/>
  <c r="H163" i="3"/>
  <c r="H233" i="3" s="1"/>
  <c r="L163" i="3"/>
  <c r="L233" i="3" s="1"/>
  <c r="P163" i="3"/>
  <c r="P233" i="3" s="1"/>
  <c r="T163" i="3"/>
  <c r="T233" i="3" s="1"/>
  <c r="X163" i="3"/>
  <c r="X233" i="3" s="1"/>
  <c r="AB163" i="3"/>
  <c r="AB233" i="3" s="1"/>
  <c r="J164" i="3"/>
  <c r="J234" i="3" s="1"/>
  <c r="N164" i="3"/>
  <c r="N234" i="3" s="1"/>
  <c r="R164" i="3"/>
  <c r="R234" i="3" s="1"/>
  <c r="V164" i="3"/>
  <c r="V234" i="3" s="1"/>
  <c r="Z164" i="3"/>
  <c r="Z234" i="3" s="1"/>
  <c r="H165" i="3"/>
  <c r="H235" i="3" s="1"/>
  <c r="L165" i="3"/>
  <c r="L235" i="3" s="1"/>
  <c r="P165" i="3"/>
  <c r="P235" i="3" s="1"/>
  <c r="T165" i="3"/>
  <c r="T235" i="3" s="1"/>
  <c r="X165" i="3"/>
  <c r="X235" i="3" s="1"/>
  <c r="AB165" i="3"/>
  <c r="AB235" i="3" s="1"/>
  <c r="J166" i="3"/>
  <c r="J236" i="3" s="1"/>
  <c r="N166" i="3"/>
  <c r="N236" i="3" s="1"/>
  <c r="R166" i="3"/>
  <c r="R236" i="3" s="1"/>
  <c r="V166" i="3"/>
  <c r="V236" i="3" s="1"/>
  <c r="Z166" i="3"/>
  <c r="Z236" i="3" s="1"/>
  <c r="H167" i="3"/>
  <c r="H237" i="3" s="1"/>
  <c r="L167" i="3"/>
  <c r="L237" i="3" s="1"/>
  <c r="P167" i="3"/>
  <c r="P237" i="3" s="1"/>
  <c r="T167" i="3"/>
  <c r="T237" i="3" s="1"/>
  <c r="X167" i="3"/>
  <c r="X237" i="3" s="1"/>
  <c r="AB167" i="3"/>
  <c r="AB237" i="3" s="1"/>
  <c r="G165" i="3"/>
  <c r="G235" i="3" s="1"/>
  <c r="G160" i="3"/>
  <c r="G230" i="3" s="1"/>
  <c r="G157" i="3"/>
  <c r="G227" i="3" s="1"/>
  <c r="G161" i="3"/>
  <c r="G231" i="3" s="1"/>
  <c r="G158" i="3"/>
  <c r="G228" i="3" s="1"/>
  <c r="G162" i="3"/>
  <c r="G232" i="3" s="1"/>
  <c r="G156" i="3"/>
  <c r="G226" i="3" s="1"/>
  <c r="G155" i="3"/>
  <c r="G225" i="3" s="1"/>
  <c r="AJ256" i="3" l="1"/>
  <c r="AB182" i="3" l="1"/>
  <c r="AB210" i="3"/>
  <c r="E294" i="3" l="1"/>
  <c r="F294" i="3" s="1"/>
  <c r="E295" i="3"/>
  <c r="F295" i="3" s="1"/>
  <c r="E296" i="3"/>
  <c r="F296" i="3" s="1"/>
  <c r="E297" i="3"/>
  <c r="F297" i="3" s="1"/>
  <c r="E298" i="3"/>
  <c r="F298" i="3" s="1"/>
  <c r="E299" i="3"/>
  <c r="F299" i="3" s="1"/>
  <c r="E228" i="30" l="1"/>
  <c r="E214" i="30"/>
  <c r="E200" i="30"/>
  <c r="E186" i="30"/>
  <c r="E172" i="30"/>
  <c r="E158" i="30"/>
  <c r="E255" i="30"/>
  <c r="E253" i="30"/>
  <c r="E251" i="30"/>
  <c r="E249" i="30"/>
  <c r="E247" i="30"/>
  <c r="E245" i="30"/>
  <c r="E243" i="30"/>
  <c r="E244" i="30" l="1"/>
  <c r="E248" i="30"/>
  <c r="E252" i="30"/>
  <c r="E246" i="30"/>
  <c r="E250" i="30"/>
  <c r="E254" i="30"/>
  <c r="H239" i="3"/>
  <c r="I239" i="3"/>
  <c r="J239" i="3"/>
  <c r="K239" i="3"/>
  <c r="L239" i="3"/>
  <c r="M239" i="3"/>
  <c r="N239" i="3"/>
  <c r="O239" i="3"/>
  <c r="P239" i="3"/>
  <c r="Q239" i="3"/>
  <c r="R239" i="3"/>
  <c r="S239" i="3"/>
  <c r="T239" i="3"/>
  <c r="U239" i="3"/>
  <c r="V239" i="3"/>
  <c r="W239" i="3"/>
  <c r="X239" i="3"/>
  <c r="Y239" i="3"/>
  <c r="Z239" i="3"/>
  <c r="AA239" i="3"/>
  <c r="AB239" i="3"/>
  <c r="AC239" i="3"/>
  <c r="AD239" i="3"/>
  <c r="AE239" i="3"/>
  <c r="AF239" i="3"/>
  <c r="AG239" i="3"/>
  <c r="AH239" i="3"/>
  <c r="AI239" i="3"/>
  <c r="AJ239" i="3"/>
  <c r="H240" i="3"/>
  <c r="I240" i="3"/>
  <c r="J240" i="3"/>
  <c r="K240" i="3"/>
  <c r="L240" i="3"/>
  <c r="M240" i="3"/>
  <c r="N240" i="3"/>
  <c r="O240" i="3"/>
  <c r="P240" i="3"/>
  <c r="Q240" i="3"/>
  <c r="R240" i="3"/>
  <c r="S240" i="3"/>
  <c r="T240" i="3"/>
  <c r="U240" i="3"/>
  <c r="V240" i="3"/>
  <c r="W240" i="3"/>
  <c r="X240" i="3"/>
  <c r="Y240" i="3"/>
  <c r="Z240" i="3"/>
  <c r="AA240" i="3"/>
  <c r="AB240" i="3"/>
  <c r="AC240" i="3"/>
  <c r="AD240" i="3"/>
  <c r="AE240" i="3"/>
  <c r="AF240" i="3"/>
  <c r="AG240" i="3"/>
  <c r="AH240" i="3"/>
  <c r="AI240" i="3"/>
  <c r="AJ240" i="3"/>
  <c r="H241" i="3"/>
  <c r="I241" i="3"/>
  <c r="J241" i="3"/>
  <c r="K241" i="3"/>
  <c r="L241" i="3"/>
  <c r="M241" i="3"/>
  <c r="N241" i="3"/>
  <c r="O241" i="3"/>
  <c r="P241" i="3"/>
  <c r="Q241" i="3"/>
  <c r="R241" i="3"/>
  <c r="S241" i="3"/>
  <c r="T241" i="3"/>
  <c r="U241" i="3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AI241" i="3"/>
  <c r="AJ241" i="3"/>
  <c r="H242" i="3"/>
  <c r="I242" i="3"/>
  <c r="J242" i="3"/>
  <c r="K242" i="3"/>
  <c r="L242" i="3"/>
  <c r="M242" i="3"/>
  <c r="N242" i="3"/>
  <c r="O242" i="3"/>
  <c r="P242" i="3"/>
  <c r="Q242" i="3"/>
  <c r="R242" i="3"/>
  <c r="S242" i="3"/>
  <c r="T242" i="3"/>
  <c r="U242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AI242" i="3"/>
  <c r="AJ242" i="3"/>
  <c r="H243" i="3"/>
  <c r="I243" i="3"/>
  <c r="J243" i="3"/>
  <c r="K243" i="3"/>
  <c r="L243" i="3"/>
  <c r="M243" i="3"/>
  <c r="N243" i="3"/>
  <c r="O243" i="3"/>
  <c r="P243" i="3"/>
  <c r="Q243" i="3"/>
  <c r="R243" i="3"/>
  <c r="S243" i="3"/>
  <c r="T243" i="3"/>
  <c r="U243" i="3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AI243" i="3"/>
  <c r="AJ243" i="3"/>
  <c r="H244" i="3"/>
  <c r="I244" i="3"/>
  <c r="J244" i="3"/>
  <c r="K244" i="3"/>
  <c r="L244" i="3"/>
  <c r="M244" i="3"/>
  <c r="N244" i="3"/>
  <c r="O244" i="3"/>
  <c r="P244" i="3"/>
  <c r="Q244" i="3"/>
  <c r="R244" i="3"/>
  <c r="S244" i="3"/>
  <c r="T244" i="3"/>
  <c r="U244" i="3"/>
  <c r="V244" i="3"/>
  <c r="W244" i="3"/>
  <c r="X244" i="3"/>
  <c r="Y244" i="3"/>
  <c r="Z244" i="3"/>
  <c r="AA244" i="3"/>
  <c r="AB244" i="3"/>
  <c r="AC244" i="3"/>
  <c r="AD244" i="3"/>
  <c r="AE244" i="3"/>
  <c r="AF244" i="3"/>
  <c r="AG244" i="3"/>
  <c r="AH244" i="3"/>
  <c r="AI244" i="3"/>
  <c r="AJ244" i="3"/>
  <c r="H245" i="3"/>
  <c r="I245" i="3"/>
  <c r="J245" i="3"/>
  <c r="K245" i="3"/>
  <c r="L245" i="3"/>
  <c r="M245" i="3"/>
  <c r="N245" i="3"/>
  <c r="O245" i="3"/>
  <c r="P245" i="3"/>
  <c r="Q245" i="3"/>
  <c r="R245" i="3"/>
  <c r="S245" i="3"/>
  <c r="T245" i="3"/>
  <c r="U245" i="3"/>
  <c r="V245" i="3"/>
  <c r="W245" i="3"/>
  <c r="X245" i="3"/>
  <c r="Y245" i="3"/>
  <c r="Z245" i="3"/>
  <c r="AA245" i="3"/>
  <c r="AB245" i="3"/>
  <c r="AC245" i="3"/>
  <c r="AD245" i="3"/>
  <c r="AE245" i="3"/>
  <c r="AF245" i="3"/>
  <c r="AG245" i="3"/>
  <c r="AH245" i="3"/>
  <c r="AI245" i="3"/>
  <c r="AJ245" i="3"/>
  <c r="H246" i="3"/>
  <c r="I246" i="3"/>
  <c r="J246" i="3"/>
  <c r="K246" i="3"/>
  <c r="L246" i="3"/>
  <c r="M246" i="3"/>
  <c r="N246" i="3"/>
  <c r="O246" i="3"/>
  <c r="P246" i="3"/>
  <c r="Q246" i="3"/>
  <c r="R246" i="3"/>
  <c r="S246" i="3"/>
  <c r="T246" i="3"/>
  <c r="U246" i="3"/>
  <c r="V246" i="3"/>
  <c r="W246" i="3"/>
  <c r="X246" i="3"/>
  <c r="Y246" i="3"/>
  <c r="Z246" i="3"/>
  <c r="AA246" i="3"/>
  <c r="AB246" i="3"/>
  <c r="AC246" i="3"/>
  <c r="AD246" i="3"/>
  <c r="AE246" i="3"/>
  <c r="AF246" i="3"/>
  <c r="AG246" i="3"/>
  <c r="AH246" i="3"/>
  <c r="AI246" i="3"/>
  <c r="AJ246" i="3"/>
  <c r="H247" i="3"/>
  <c r="I247" i="3"/>
  <c r="J247" i="3"/>
  <c r="K247" i="3"/>
  <c r="L247" i="3"/>
  <c r="M247" i="3"/>
  <c r="N247" i="3"/>
  <c r="O247" i="3"/>
  <c r="P247" i="3"/>
  <c r="Q247" i="3"/>
  <c r="R247" i="3"/>
  <c r="S247" i="3"/>
  <c r="T247" i="3"/>
  <c r="U247" i="3"/>
  <c r="V247" i="3"/>
  <c r="W247" i="3"/>
  <c r="X247" i="3"/>
  <c r="Y247" i="3"/>
  <c r="Z247" i="3"/>
  <c r="AA247" i="3"/>
  <c r="AB247" i="3"/>
  <c r="AC247" i="3"/>
  <c r="AD247" i="3"/>
  <c r="AE247" i="3"/>
  <c r="AF247" i="3"/>
  <c r="AG247" i="3"/>
  <c r="AH247" i="3"/>
  <c r="AI247" i="3"/>
  <c r="AJ247" i="3"/>
  <c r="H248" i="3"/>
  <c r="I248" i="3"/>
  <c r="J248" i="3"/>
  <c r="K248" i="3"/>
  <c r="L248" i="3"/>
  <c r="M248" i="3"/>
  <c r="N248" i="3"/>
  <c r="O248" i="3"/>
  <c r="P248" i="3"/>
  <c r="Q248" i="3"/>
  <c r="R248" i="3"/>
  <c r="S248" i="3"/>
  <c r="T248" i="3"/>
  <c r="U248" i="3"/>
  <c r="V248" i="3"/>
  <c r="W248" i="3"/>
  <c r="X248" i="3"/>
  <c r="Y248" i="3"/>
  <c r="Z248" i="3"/>
  <c r="AA248" i="3"/>
  <c r="AB248" i="3"/>
  <c r="AC248" i="3"/>
  <c r="AD248" i="3"/>
  <c r="AE248" i="3"/>
  <c r="AF248" i="3"/>
  <c r="AG248" i="3"/>
  <c r="AH248" i="3"/>
  <c r="AI248" i="3"/>
  <c r="AJ248" i="3"/>
  <c r="H249" i="3"/>
  <c r="I249" i="3"/>
  <c r="J249" i="3"/>
  <c r="K249" i="3"/>
  <c r="L249" i="3"/>
  <c r="M249" i="3"/>
  <c r="N249" i="3"/>
  <c r="O249" i="3"/>
  <c r="P249" i="3"/>
  <c r="Q249" i="3"/>
  <c r="R249" i="3"/>
  <c r="S249" i="3"/>
  <c r="T249" i="3"/>
  <c r="U249" i="3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AI249" i="3"/>
  <c r="AJ249" i="3"/>
  <c r="H250" i="3"/>
  <c r="I250" i="3"/>
  <c r="J250" i="3"/>
  <c r="K250" i="3"/>
  <c r="L250" i="3"/>
  <c r="M250" i="3"/>
  <c r="N250" i="3"/>
  <c r="O250" i="3"/>
  <c r="P250" i="3"/>
  <c r="Q250" i="3"/>
  <c r="R250" i="3"/>
  <c r="S250" i="3"/>
  <c r="T250" i="3"/>
  <c r="U250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AI250" i="3"/>
  <c r="AJ250" i="3"/>
  <c r="H251" i="3"/>
  <c r="I251" i="3"/>
  <c r="J251" i="3"/>
  <c r="K251" i="3"/>
  <c r="L251" i="3"/>
  <c r="M251" i="3"/>
  <c r="N251" i="3"/>
  <c r="O251" i="3"/>
  <c r="P251" i="3"/>
  <c r="Q251" i="3"/>
  <c r="R251" i="3"/>
  <c r="S251" i="3"/>
  <c r="T251" i="3"/>
  <c r="U251" i="3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AI251" i="3"/>
  <c r="AJ251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E242" i="30" l="1"/>
  <c r="E237" i="3"/>
  <c r="F237" i="3" s="1"/>
  <c r="E236" i="3"/>
  <c r="F236" i="3" s="1"/>
  <c r="E235" i="3"/>
  <c r="F235" i="3" s="1"/>
  <c r="E234" i="3"/>
  <c r="F234" i="3" s="1"/>
  <c r="E233" i="3"/>
  <c r="F233" i="3" s="1"/>
  <c r="E232" i="3"/>
  <c r="E231" i="3"/>
  <c r="E230" i="3"/>
  <c r="F230" i="3" s="1"/>
  <c r="E229" i="3"/>
  <c r="F229" i="3" s="1"/>
  <c r="E228" i="3"/>
  <c r="F228" i="3" s="1"/>
  <c r="E227" i="3"/>
  <c r="F227" i="3" s="1"/>
  <c r="E226" i="3"/>
  <c r="F226" i="3" s="1"/>
  <c r="E225" i="3"/>
  <c r="F225" i="3" s="1"/>
  <c r="AJ224" i="3"/>
  <c r="AI224" i="3"/>
  <c r="AH224" i="3"/>
  <c r="AG224" i="3"/>
  <c r="AF224" i="3"/>
  <c r="AE224" i="3"/>
  <c r="AD224" i="3"/>
  <c r="AC224" i="3"/>
  <c r="AB224" i="3"/>
  <c r="AA224" i="3"/>
  <c r="Z224" i="3"/>
  <c r="Y224" i="3"/>
  <c r="X224" i="3"/>
  <c r="W224" i="3"/>
  <c r="V224" i="3"/>
  <c r="U224" i="3"/>
  <c r="T224" i="3"/>
  <c r="S224" i="3"/>
  <c r="R224" i="3"/>
  <c r="Q224" i="3"/>
  <c r="P224" i="3"/>
  <c r="O224" i="3"/>
  <c r="N224" i="3"/>
  <c r="M224" i="3"/>
  <c r="L224" i="3"/>
  <c r="K224" i="3"/>
  <c r="J224" i="3"/>
  <c r="I224" i="3"/>
  <c r="H224" i="3"/>
  <c r="G224" i="3"/>
  <c r="E254" i="3"/>
  <c r="E255" i="3"/>
  <c r="G256" i="3"/>
  <c r="H256" i="3"/>
  <c r="I256" i="3"/>
  <c r="J256" i="3"/>
  <c r="K256" i="3"/>
  <c r="L256" i="3"/>
  <c r="M256" i="3"/>
  <c r="O256" i="3"/>
  <c r="P256" i="3"/>
  <c r="Q256" i="3"/>
  <c r="R256" i="3"/>
  <c r="S256" i="3"/>
  <c r="T256" i="3"/>
  <c r="V256" i="3"/>
  <c r="W256" i="3"/>
  <c r="X256" i="3"/>
  <c r="Y256" i="3"/>
  <c r="Z256" i="3"/>
  <c r="AB256" i="3"/>
  <c r="AD256" i="3"/>
  <c r="AE256" i="3"/>
  <c r="AF256" i="3"/>
  <c r="AG256" i="3"/>
  <c r="AI256" i="3"/>
  <c r="E257" i="3"/>
  <c r="E258" i="3"/>
  <c r="G259" i="3"/>
  <c r="H259" i="3"/>
  <c r="I259" i="3"/>
  <c r="J259" i="3"/>
  <c r="K259" i="3"/>
  <c r="L259" i="3"/>
  <c r="M259" i="3"/>
  <c r="N259" i="3"/>
  <c r="O259" i="3"/>
  <c r="P259" i="3"/>
  <c r="Q259" i="3"/>
  <c r="R259" i="3"/>
  <c r="S259" i="3"/>
  <c r="T259" i="3"/>
  <c r="U259" i="3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AI259" i="3"/>
  <c r="AJ259" i="3"/>
  <c r="E264" i="3"/>
  <c r="E265" i="3"/>
  <c r="E259" i="3" l="1"/>
  <c r="F232" i="3"/>
  <c r="F231" i="3"/>
  <c r="E256" i="3"/>
  <c r="E224" i="3"/>
  <c r="E263" i="3"/>
  <c r="E223" i="3"/>
  <c r="E222" i="3"/>
  <c r="F222" i="3" s="1"/>
  <c r="E221" i="3"/>
  <c r="F221" i="3" s="1"/>
  <c r="E220" i="3"/>
  <c r="F220" i="3" s="1"/>
  <c r="E219" i="3"/>
  <c r="F219" i="3" s="1"/>
  <c r="E218" i="3"/>
  <c r="F218" i="3" s="1"/>
  <c r="E217" i="3"/>
  <c r="F217" i="3" s="1"/>
  <c r="E216" i="3"/>
  <c r="F216" i="3" s="1"/>
  <c r="E215" i="3"/>
  <c r="F215" i="3" s="1"/>
  <c r="E214" i="3"/>
  <c r="E213" i="3"/>
  <c r="E212" i="3"/>
  <c r="F212" i="3" s="1"/>
  <c r="E211" i="3"/>
  <c r="AJ210" i="3"/>
  <c r="AJ238" i="3" s="1"/>
  <c r="AI210" i="3"/>
  <c r="AI238" i="3" s="1"/>
  <c r="AH210" i="3"/>
  <c r="AH238" i="3" s="1"/>
  <c r="AG210" i="3"/>
  <c r="AG238" i="3" s="1"/>
  <c r="AF210" i="3"/>
  <c r="AF238" i="3" s="1"/>
  <c r="AE210" i="3"/>
  <c r="AE238" i="3" s="1"/>
  <c r="AD210" i="3"/>
  <c r="AD238" i="3" s="1"/>
  <c r="AC210" i="3"/>
  <c r="AC238" i="3" s="1"/>
  <c r="AB238" i="3"/>
  <c r="AA210" i="3"/>
  <c r="AA238" i="3" s="1"/>
  <c r="Z210" i="3"/>
  <c r="Z238" i="3" s="1"/>
  <c r="Y210" i="3"/>
  <c r="Y238" i="3" s="1"/>
  <c r="X210" i="3"/>
  <c r="X238" i="3" s="1"/>
  <c r="W210" i="3"/>
  <c r="W238" i="3" s="1"/>
  <c r="V210" i="3"/>
  <c r="V238" i="3" s="1"/>
  <c r="U210" i="3"/>
  <c r="U238" i="3" s="1"/>
  <c r="T210" i="3"/>
  <c r="T238" i="3" s="1"/>
  <c r="S210" i="3"/>
  <c r="S238" i="3" s="1"/>
  <c r="R210" i="3"/>
  <c r="R238" i="3" s="1"/>
  <c r="Q210" i="3"/>
  <c r="Q238" i="3" s="1"/>
  <c r="P210" i="3"/>
  <c r="P238" i="3" s="1"/>
  <c r="O210" i="3"/>
  <c r="O238" i="3" s="1"/>
  <c r="N210" i="3"/>
  <c r="N238" i="3" s="1"/>
  <c r="M210" i="3"/>
  <c r="M238" i="3" s="1"/>
  <c r="L210" i="3"/>
  <c r="L238" i="3" s="1"/>
  <c r="K210" i="3"/>
  <c r="K238" i="3" s="1"/>
  <c r="J210" i="3"/>
  <c r="J238" i="3" s="1"/>
  <c r="I210" i="3"/>
  <c r="I238" i="3" s="1"/>
  <c r="H210" i="3"/>
  <c r="H238" i="3" s="1"/>
  <c r="G210" i="3"/>
  <c r="G238" i="3" s="1"/>
  <c r="E209" i="3"/>
  <c r="F209" i="3" s="1"/>
  <c r="E208" i="3"/>
  <c r="F208" i="3" s="1"/>
  <c r="E207" i="3"/>
  <c r="F207" i="3" s="1"/>
  <c r="E206" i="3"/>
  <c r="F206" i="3" s="1"/>
  <c r="E205" i="3"/>
  <c r="F205" i="3" s="1"/>
  <c r="E204" i="3"/>
  <c r="F204" i="3" s="1"/>
  <c r="E203" i="3"/>
  <c r="F203" i="3" s="1"/>
  <c r="E202" i="3"/>
  <c r="F202" i="3" s="1"/>
  <c r="E201" i="3"/>
  <c r="F201" i="3" s="1"/>
  <c r="E200" i="3"/>
  <c r="F200" i="3" s="1"/>
  <c r="E199" i="3"/>
  <c r="F199" i="3" s="1"/>
  <c r="E198" i="3"/>
  <c r="F198" i="3" s="1"/>
  <c r="E197" i="3"/>
  <c r="F197" i="3" s="1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E195" i="3"/>
  <c r="F195" i="3" s="1"/>
  <c r="E194" i="3"/>
  <c r="F194" i="3" s="1"/>
  <c r="E193" i="3"/>
  <c r="F193" i="3" s="1"/>
  <c r="E192" i="3"/>
  <c r="F192" i="3" s="1"/>
  <c r="E191" i="3"/>
  <c r="F191" i="3" s="1"/>
  <c r="E190" i="3"/>
  <c r="F190" i="3" s="1"/>
  <c r="E189" i="3"/>
  <c r="F189" i="3" s="1"/>
  <c r="E188" i="3"/>
  <c r="F188" i="3" s="1"/>
  <c r="E187" i="3"/>
  <c r="F187" i="3" s="1"/>
  <c r="E186" i="3"/>
  <c r="F186" i="3" s="1"/>
  <c r="E185" i="3"/>
  <c r="F185" i="3" s="1"/>
  <c r="E184" i="3"/>
  <c r="F184" i="3" s="1"/>
  <c r="E183" i="3"/>
  <c r="F183" i="3" s="1"/>
  <c r="AJ182" i="3"/>
  <c r="AI182" i="3"/>
  <c r="AH182" i="3"/>
  <c r="AG182" i="3"/>
  <c r="AF182" i="3"/>
  <c r="AE182" i="3"/>
  <c r="AD182" i="3"/>
  <c r="AC182" i="3"/>
  <c r="AA182" i="3"/>
  <c r="Z182" i="3"/>
  <c r="Y182" i="3"/>
  <c r="X182" i="3"/>
  <c r="W182" i="3"/>
  <c r="V182" i="3"/>
  <c r="U182" i="3"/>
  <c r="T182" i="3"/>
  <c r="S182" i="3"/>
  <c r="R182" i="3"/>
  <c r="Q182" i="3"/>
  <c r="P182" i="3"/>
  <c r="O182" i="3"/>
  <c r="N182" i="3"/>
  <c r="M182" i="3"/>
  <c r="L182" i="3"/>
  <c r="K182" i="3"/>
  <c r="J182" i="3"/>
  <c r="I182" i="3"/>
  <c r="H182" i="3"/>
  <c r="G182" i="3"/>
  <c r="E181" i="3"/>
  <c r="F181" i="3" s="1"/>
  <c r="E180" i="3"/>
  <c r="F180" i="3" s="1"/>
  <c r="E179" i="3"/>
  <c r="F179" i="3" s="1"/>
  <c r="E178" i="3"/>
  <c r="F178" i="3" s="1"/>
  <c r="E177" i="3"/>
  <c r="F177" i="3" s="1"/>
  <c r="E176" i="3"/>
  <c r="F176" i="3" s="1"/>
  <c r="E175" i="3"/>
  <c r="F175" i="3" s="1"/>
  <c r="E174" i="3"/>
  <c r="F174" i="3" s="1"/>
  <c r="E173" i="3"/>
  <c r="F173" i="3" s="1"/>
  <c r="E172" i="3"/>
  <c r="F172" i="3" s="1"/>
  <c r="E171" i="3"/>
  <c r="F171" i="3" s="1"/>
  <c r="E170" i="3"/>
  <c r="F170" i="3" s="1"/>
  <c r="E169" i="3"/>
  <c r="F169" i="3" s="1"/>
  <c r="AJ168" i="3"/>
  <c r="AI168" i="3"/>
  <c r="AH168" i="3"/>
  <c r="AG168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H154" i="3"/>
  <c r="I154" i="3"/>
  <c r="J154" i="3"/>
  <c r="L154" i="3"/>
  <c r="M154" i="3"/>
  <c r="N154" i="3"/>
  <c r="P154" i="3"/>
  <c r="Q154" i="3"/>
  <c r="R154" i="3"/>
  <c r="T154" i="3"/>
  <c r="U154" i="3"/>
  <c r="V154" i="3"/>
  <c r="X154" i="3"/>
  <c r="Y154" i="3"/>
  <c r="Z154" i="3"/>
  <c r="AB154" i="3"/>
  <c r="AC154" i="3"/>
  <c r="AD154" i="3"/>
  <c r="AF154" i="3"/>
  <c r="AG154" i="3"/>
  <c r="AH154" i="3"/>
  <c r="AJ154" i="3"/>
  <c r="K154" i="3"/>
  <c r="O154" i="3"/>
  <c r="S154" i="3"/>
  <c r="W154" i="3"/>
  <c r="AA154" i="3"/>
  <c r="AE154" i="3"/>
  <c r="AI154" i="3"/>
  <c r="E248" i="3" l="1"/>
  <c r="F223" i="3"/>
  <c r="E251" i="3"/>
  <c r="E250" i="3"/>
  <c r="E244" i="3"/>
  <c r="E247" i="3"/>
  <c r="E245" i="3"/>
  <c r="E243" i="3"/>
  <c r="E249" i="3"/>
  <c r="F214" i="3"/>
  <c r="E242" i="3"/>
  <c r="F213" i="3"/>
  <c r="E241" i="3"/>
  <c r="E240" i="3"/>
  <c r="F211" i="3"/>
  <c r="E239" i="3"/>
  <c r="E246" i="3"/>
  <c r="F224" i="3"/>
  <c r="E210" i="3"/>
  <c r="F210" i="3" s="1"/>
  <c r="E196" i="3"/>
  <c r="F196" i="3" s="1"/>
  <c r="E168" i="3"/>
  <c r="F168" i="3" s="1"/>
  <c r="E182" i="3"/>
  <c r="F182" i="3" s="1"/>
  <c r="G154" i="3"/>
  <c r="E154" i="3" s="1"/>
  <c r="F154" i="3" s="1"/>
  <c r="E157" i="3"/>
  <c r="F157" i="3" s="1"/>
  <c r="E163" i="3"/>
  <c r="F163" i="3" s="1"/>
  <c r="E167" i="3"/>
  <c r="F167" i="3" s="1"/>
  <c r="E155" i="3"/>
  <c r="F155" i="3" s="1"/>
  <c r="E162" i="3"/>
  <c r="F162" i="3" s="1"/>
  <c r="E166" i="3"/>
  <c r="F166" i="3" s="1"/>
  <c r="E161" i="3"/>
  <c r="F161" i="3" s="1"/>
  <c r="E165" i="3"/>
  <c r="F165" i="3" s="1"/>
  <c r="E158" i="3"/>
  <c r="F158" i="3" s="1"/>
  <c r="E160" i="3"/>
  <c r="F160" i="3" s="1"/>
  <c r="E156" i="3"/>
  <c r="F156" i="3" s="1"/>
  <c r="E159" i="3"/>
  <c r="F159" i="3" s="1"/>
  <c r="E164" i="3"/>
  <c r="F164" i="3" s="1"/>
  <c r="M25" i="3"/>
  <c r="E238" i="3" l="1"/>
  <c r="K27" i="26" l="1"/>
  <c r="J27" i="26"/>
  <c r="G137" i="3"/>
  <c r="H137" i="3"/>
  <c r="I137" i="3"/>
  <c r="J137" i="3"/>
  <c r="K137" i="3"/>
  <c r="L137" i="3"/>
  <c r="M137" i="3"/>
  <c r="N137" i="3"/>
  <c r="O137" i="3"/>
  <c r="P137" i="3"/>
  <c r="Q137" i="3"/>
  <c r="R137" i="3"/>
  <c r="S137" i="3"/>
  <c r="T137" i="3"/>
  <c r="U137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G39" i="3"/>
  <c r="G53" i="3" s="1"/>
  <c r="G67" i="3" s="1"/>
  <c r="H39" i="3"/>
  <c r="H53" i="3" s="1"/>
  <c r="H67" i="3" s="1"/>
  <c r="I39" i="3"/>
  <c r="I53" i="3" s="1"/>
  <c r="I67" i="3" s="1"/>
  <c r="J39" i="3"/>
  <c r="J53" i="3" s="1"/>
  <c r="J67" i="3" s="1"/>
  <c r="K39" i="3"/>
  <c r="K53" i="3" s="1"/>
  <c r="K67" i="3" s="1"/>
  <c r="L39" i="3"/>
  <c r="L53" i="3" s="1"/>
  <c r="L67" i="3" s="1"/>
  <c r="M39" i="3"/>
  <c r="M53" i="3" s="1"/>
  <c r="M67" i="3" s="1"/>
  <c r="N39" i="3"/>
  <c r="N53" i="3" s="1"/>
  <c r="N67" i="3" s="1"/>
  <c r="O39" i="3"/>
  <c r="O53" i="3" s="1"/>
  <c r="O67" i="3" s="1"/>
  <c r="P39" i="3"/>
  <c r="P53" i="3" s="1"/>
  <c r="P67" i="3" s="1"/>
  <c r="Q39" i="3"/>
  <c r="Q53" i="3" s="1"/>
  <c r="Q67" i="3" s="1"/>
  <c r="R39" i="3"/>
  <c r="R53" i="3" s="1"/>
  <c r="R67" i="3" s="1"/>
  <c r="S39" i="3"/>
  <c r="S53" i="3" s="1"/>
  <c r="S67" i="3" s="1"/>
  <c r="T39" i="3"/>
  <c r="T53" i="3" s="1"/>
  <c r="T67" i="3" s="1"/>
  <c r="U39" i="3"/>
  <c r="U53" i="3" s="1"/>
  <c r="U67" i="3" s="1"/>
  <c r="V39" i="3"/>
  <c r="V53" i="3" s="1"/>
  <c r="V67" i="3" s="1"/>
  <c r="W39" i="3"/>
  <c r="W53" i="3" s="1"/>
  <c r="W67" i="3" s="1"/>
  <c r="X39" i="3"/>
  <c r="X53" i="3" s="1"/>
  <c r="X67" i="3" s="1"/>
  <c r="Y39" i="3"/>
  <c r="Y53" i="3" s="1"/>
  <c r="Y67" i="3" s="1"/>
  <c r="Z39" i="3"/>
  <c r="Z53" i="3" s="1"/>
  <c r="Z67" i="3" s="1"/>
  <c r="AA39" i="3"/>
  <c r="AA53" i="3" s="1"/>
  <c r="AA67" i="3" s="1"/>
  <c r="AB39" i="3"/>
  <c r="AB53" i="3" s="1"/>
  <c r="AB67" i="3" s="1"/>
  <c r="AC39" i="3"/>
  <c r="AC53" i="3" s="1"/>
  <c r="AC67" i="3" s="1"/>
  <c r="AD39" i="3"/>
  <c r="AD53" i="3" s="1"/>
  <c r="AD67" i="3" s="1"/>
  <c r="AE39" i="3"/>
  <c r="AE53" i="3" s="1"/>
  <c r="AE67" i="3" s="1"/>
  <c r="AF39" i="3"/>
  <c r="AF53" i="3" s="1"/>
  <c r="AF67" i="3" s="1"/>
  <c r="AG39" i="3"/>
  <c r="AG53" i="3" s="1"/>
  <c r="AG67" i="3" s="1"/>
  <c r="AH39" i="3"/>
  <c r="AH53" i="3" s="1"/>
  <c r="AH67" i="3" s="1"/>
  <c r="AI39" i="3"/>
  <c r="AI53" i="3" s="1"/>
  <c r="AI67" i="3" s="1"/>
  <c r="AJ39" i="3"/>
  <c r="AJ53" i="3" s="1"/>
  <c r="AJ67" i="3" s="1"/>
  <c r="G25" i="3"/>
  <c r="H25" i="3"/>
  <c r="I25" i="3"/>
  <c r="J25" i="3"/>
  <c r="K25" i="3"/>
  <c r="L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J23" i="26" l="1"/>
  <c r="AJ151" i="3"/>
  <c r="AI151" i="3"/>
  <c r="AE151" i="3"/>
  <c r="AF151" i="3"/>
  <c r="AB151" i="3"/>
  <c r="X151" i="3"/>
  <c r="T151" i="3"/>
  <c r="P151" i="3"/>
  <c r="L151" i="3"/>
  <c r="H151" i="3"/>
  <c r="AC151" i="3"/>
  <c r="Y151" i="3"/>
  <c r="U151" i="3"/>
  <c r="Q151" i="3"/>
  <c r="M151" i="3"/>
  <c r="I151" i="3"/>
  <c r="AG151" i="3"/>
  <c r="AA151" i="3"/>
  <c r="W151" i="3"/>
  <c r="S151" i="3"/>
  <c r="O151" i="3"/>
  <c r="K151" i="3"/>
  <c r="G151" i="3"/>
  <c r="AH151" i="3"/>
  <c r="AD151" i="3"/>
  <c r="Z151" i="3"/>
  <c r="V151" i="3"/>
  <c r="R151" i="3"/>
  <c r="N151" i="3"/>
  <c r="J151" i="3"/>
  <c r="E137" i="3"/>
  <c r="E123" i="3"/>
  <c r="E109" i="3"/>
  <c r="F109" i="3" s="1"/>
  <c r="E53" i="3"/>
  <c r="E39" i="3"/>
  <c r="F39" i="3" s="1"/>
  <c r="E25" i="3"/>
  <c r="F25" i="3" s="1"/>
  <c r="F123" i="3" l="1"/>
  <c r="C23" i="26"/>
  <c r="G23" i="26"/>
  <c r="K23" i="26"/>
  <c r="D23" i="26"/>
  <c r="H23" i="26"/>
  <c r="L23" i="26"/>
  <c r="E23" i="26"/>
  <c r="I23" i="26"/>
  <c r="F23" i="26"/>
  <c r="E95" i="3"/>
  <c r="E44" i="26" s="1"/>
  <c r="F137" i="3"/>
  <c r="E151" i="3"/>
  <c r="F44" i="26" s="1"/>
  <c r="E81" i="3"/>
  <c r="D44" i="26" s="1"/>
  <c r="F53" i="3"/>
  <c r="E67" i="3"/>
  <c r="C44" i="26" s="1"/>
  <c r="AJ313" i="3" l="1"/>
  <c r="AI313" i="3"/>
  <c r="AH313" i="3"/>
  <c r="AG313" i="3"/>
  <c r="Y313" i="3"/>
  <c r="X313" i="3"/>
  <c r="W313" i="3"/>
  <c r="V313" i="3"/>
  <c r="T313" i="3"/>
  <c r="S313" i="3"/>
  <c r="AD313" i="3"/>
  <c r="U313" i="3"/>
  <c r="Q313" i="3"/>
  <c r="AB313" i="3"/>
  <c r="AA313" i="3"/>
  <c r="AF313" i="3"/>
  <c r="AE313" i="3"/>
  <c r="AC313" i="3"/>
  <c r="Z313" i="3"/>
  <c r="R313" i="3"/>
  <c r="K313" i="3" l="1"/>
  <c r="L313" i="3"/>
  <c r="M313" i="3" l="1"/>
  <c r="P313" i="3"/>
  <c r="G313" i="3"/>
  <c r="O313" i="3"/>
  <c r="I313" i="3"/>
  <c r="N313" i="3"/>
  <c r="J313" i="3"/>
  <c r="H313" i="3"/>
  <c r="G309" i="3"/>
  <c r="Y302" i="3"/>
  <c r="Y301" i="3"/>
  <c r="V301" i="3"/>
  <c r="S309" i="3"/>
  <c r="Z302" i="3"/>
  <c r="X301" i="3"/>
  <c r="O312" i="3"/>
  <c r="M310" i="3"/>
  <c r="AA301" i="3"/>
  <c r="W301" i="3"/>
  <c r="U310" i="3"/>
  <c r="I312" i="3"/>
  <c r="AA310" i="3"/>
  <c r="AA306" i="3"/>
  <c r="AA302" i="3"/>
  <c r="AA311" i="3"/>
  <c r="AA307" i="3"/>
  <c r="AA303" i="3"/>
  <c r="AA312" i="3"/>
  <c r="AA308" i="3"/>
  <c r="AA304" i="3"/>
  <c r="AA309" i="3"/>
  <c r="AA305" i="3"/>
  <c r="Y312" i="3"/>
  <c r="Y310" i="3"/>
  <c r="Y308" i="3"/>
  <c r="Y306" i="3"/>
  <c r="Y304" i="3"/>
  <c r="X312" i="3"/>
  <c r="Z311" i="3"/>
  <c r="X310" i="3"/>
  <c r="Z309" i="3"/>
  <c r="X308" i="3"/>
  <c r="Z307" i="3"/>
  <c r="X306" i="3"/>
  <c r="Z305" i="3"/>
  <c r="X304" i="3"/>
  <c r="Z303" i="3"/>
  <c r="X302" i="3"/>
  <c r="Z301" i="3"/>
  <c r="Y311" i="3"/>
  <c r="Y309" i="3"/>
  <c r="Y307" i="3"/>
  <c r="Y305" i="3"/>
  <c r="Y303" i="3"/>
  <c r="Z312" i="3"/>
  <c r="X311" i="3"/>
  <c r="Z310" i="3"/>
  <c r="X309" i="3"/>
  <c r="Z308" i="3"/>
  <c r="X307" i="3"/>
  <c r="Z306" i="3"/>
  <c r="X305" i="3"/>
  <c r="Z304" i="3"/>
  <c r="X303" i="3"/>
  <c r="W310" i="3"/>
  <c r="W306" i="3"/>
  <c r="W302" i="3"/>
  <c r="W311" i="3"/>
  <c r="W307" i="3"/>
  <c r="W303" i="3"/>
  <c r="W312" i="3"/>
  <c r="W308" i="3"/>
  <c r="W304" i="3"/>
  <c r="W309" i="3"/>
  <c r="W305" i="3"/>
  <c r="V312" i="3"/>
  <c r="V311" i="3"/>
  <c r="V310" i="3"/>
  <c r="V309" i="3"/>
  <c r="V308" i="3"/>
  <c r="V307" i="3"/>
  <c r="V306" i="3"/>
  <c r="V305" i="3"/>
  <c r="V304" i="3"/>
  <c r="V303" i="3"/>
  <c r="V302" i="3"/>
  <c r="G303" i="3"/>
  <c r="O311" i="3"/>
  <c r="P301" i="3"/>
  <c r="L301" i="3"/>
  <c r="H301" i="3"/>
  <c r="S312" i="3"/>
  <c r="U312" i="3"/>
  <c r="I310" i="3"/>
  <c r="G311" i="3"/>
  <c r="R302" i="3"/>
  <c r="G307" i="3"/>
  <c r="T301" i="3"/>
  <c r="T303" i="3"/>
  <c r="T305" i="3"/>
  <c r="T307" i="3"/>
  <c r="T309" i="3"/>
  <c r="T311" i="3"/>
  <c r="T302" i="3"/>
  <c r="T304" i="3"/>
  <c r="T306" i="3"/>
  <c r="T308" i="3"/>
  <c r="T310" i="3"/>
  <c r="T312" i="3"/>
  <c r="Q301" i="3"/>
  <c r="Q303" i="3"/>
  <c r="Q305" i="3"/>
  <c r="Q307" i="3"/>
  <c r="Q309" i="3"/>
  <c r="Q311" i="3"/>
  <c r="Q302" i="3"/>
  <c r="Q304" i="3"/>
  <c r="Q306" i="3"/>
  <c r="Q308" i="3"/>
  <c r="O302" i="3"/>
  <c r="O304" i="3"/>
  <c r="O306" i="3"/>
  <c r="O308" i="3"/>
  <c r="O310" i="3"/>
  <c r="O301" i="3"/>
  <c r="O303" i="3"/>
  <c r="O305" i="3"/>
  <c r="O307" i="3"/>
  <c r="N302" i="3"/>
  <c r="N304" i="3"/>
  <c r="N306" i="3"/>
  <c r="N308" i="3"/>
  <c r="N310" i="3"/>
  <c r="N312" i="3"/>
  <c r="N301" i="3"/>
  <c r="N303" i="3"/>
  <c r="N305" i="3"/>
  <c r="N307" i="3"/>
  <c r="N309" i="3"/>
  <c r="N311" i="3"/>
  <c r="M301" i="3"/>
  <c r="M303" i="3"/>
  <c r="M305" i="3"/>
  <c r="M307" i="3"/>
  <c r="M309" i="3"/>
  <c r="M311" i="3"/>
  <c r="M302" i="3"/>
  <c r="M304" i="3"/>
  <c r="M306" i="3"/>
  <c r="M308" i="3"/>
  <c r="K302" i="3"/>
  <c r="K304" i="3"/>
  <c r="K306" i="3"/>
  <c r="K308" i="3"/>
  <c r="K310" i="3"/>
  <c r="K312" i="3"/>
  <c r="K301" i="3"/>
  <c r="K303" i="3"/>
  <c r="K305" i="3"/>
  <c r="K307" i="3"/>
  <c r="K309" i="3"/>
  <c r="M312" i="3"/>
  <c r="K311" i="3"/>
  <c r="G302" i="3"/>
  <c r="G306" i="3"/>
  <c r="G310" i="3"/>
  <c r="G304" i="3"/>
  <c r="G308" i="3"/>
  <c r="G312" i="3"/>
  <c r="U301" i="3"/>
  <c r="U303" i="3"/>
  <c r="U305" i="3"/>
  <c r="U307" i="3"/>
  <c r="U309" i="3"/>
  <c r="U311" i="3"/>
  <c r="U302" i="3"/>
  <c r="U304" i="3"/>
  <c r="U306" i="3"/>
  <c r="U308" i="3"/>
  <c r="S302" i="3"/>
  <c r="S304" i="3"/>
  <c r="S306" i="3"/>
  <c r="S308" i="3"/>
  <c r="S310" i="3"/>
  <c r="S301" i="3"/>
  <c r="S303" i="3"/>
  <c r="S305" i="3"/>
  <c r="S307" i="3"/>
  <c r="J302" i="3"/>
  <c r="J304" i="3"/>
  <c r="J306" i="3"/>
  <c r="J308" i="3"/>
  <c r="J310" i="3"/>
  <c r="J312" i="3"/>
  <c r="J301" i="3"/>
  <c r="J303" i="3"/>
  <c r="J305" i="3"/>
  <c r="J307" i="3"/>
  <c r="J309" i="3"/>
  <c r="J311" i="3"/>
  <c r="I301" i="3"/>
  <c r="I303" i="3"/>
  <c r="I305" i="3"/>
  <c r="I307" i="3"/>
  <c r="I309" i="3"/>
  <c r="I311" i="3"/>
  <c r="I302" i="3"/>
  <c r="I304" i="3"/>
  <c r="I306" i="3"/>
  <c r="I308" i="3"/>
  <c r="H310" i="3"/>
  <c r="H312" i="3"/>
  <c r="G301" i="3"/>
  <c r="G305" i="3"/>
  <c r="Q312" i="3"/>
  <c r="S311" i="3"/>
  <c r="Q310" i="3"/>
  <c r="O309" i="3"/>
  <c r="P312" i="3"/>
  <c r="L312" i="3"/>
  <c r="R311" i="3"/>
  <c r="P310" i="3"/>
  <c r="L310" i="3"/>
  <c r="R309" i="3"/>
  <c r="P308" i="3"/>
  <c r="L308" i="3"/>
  <c r="H308" i="3"/>
  <c r="R307" i="3"/>
  <c r="P306" i="3"/>
  <c r="L306" i="3"/>
  <c r="H306" i="3"/>
  <c r="R305" i="3"/>
  <c r="P304" i="3"/>
  <c r="L304" i="3"/>
  <c r="H304" i="3"/>
  <c r="R303" i="3"/>
  <c r="P302" i="3"/>
  <c r="L302" i="3"/>
  <c r="H302" i="3"/>
  <c r="R301" i="3"/>
  <c r="R312" i="3"/>
  <c r="P311" i="3"/>
  <c r="L311" i="3"/>
  <c r="H311" i="3"/>
  <c r="R310" i="3"/>
  <c r="P309" i="3"/>
  <c r="L309" i="3"/>
  <c r="H309" i="3"/>
  <c r="R308" i="3"/>
  <c r="P307" i="3"/>
  <c r="L307" i="3"/>
  <c r="H307" i="3"/>
  <c r="R306" i="3"/>
  <c r="P305" i="3"/>
  <c r="L305" i="3"/>
  <c r="H305" i="3"/>
  <c r="R304" i="3"/>
  <c r="P303" i="3"/>
  <c r="L303" i="3"/>
  <c r="H303" i="3"/>
  <c r="E313" i="3" l="1"/>
  <c r="H283" i="3"/>
  <c r="I283" i="3"/>
  <c r="J283" i="3"/>
  <c r="K283" i="3"/>
  <c r="L283" i="3"/>
  <c r="M283" i="3"/>
  <c r="N283" i="3"/>
  <c r="O283" i="3"/>
  <c r="P283" i="3"/>
  <c r="Q283" i="3"/>
  <c r="R283" i="3"/>
  <c r="T283" i="3"/>
  <c r="U283" i="3"/>
  <c r="V283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AI283" i="3"/>
  <c r="AJ283" i="3"/>
  <c r="G283" i="3"/>
  <c r="E283" i="3" l="1"/>
  <c r="E278" i="30"/>
  <c r="E277" i="30"/>
  <c r="E279" i="30" l="1"/>
  <c r="E268" i="3" l="1"/>
  <c r="E267" i="3"/>
  <c r="AJ12" i="3"/>
  <c r="AJ260" i="3" s="1"/>
  <c r="AJ13" i="3"/>
  <c r="AJ261" i="3" s="1"/>
  <c r="AJ14" i="3"/>
  <c r="AJ15" i="3"/>
  <c r="AJ16" i="3"/>
  <c r="AJ17" i="3"/>
  <c r="AJ18" i="3"/>
  <c r="AJ19" i="3"/>
  <c r="AJ20" i="3"/>
  <c r="AJ21" i="3"/>
  <c r="AJ22" i="3"/>
  <c r="AJ293" i="3" s="1"/>
  <c r="AJ23" i="3"/>
  <c r="AJ24" i="3"/>
  <c r="AJ26" i="3"/>
  <c r="AJ40" i="3" s="1"/>
  <c r="AJ54" i="3" s="1"/>
  <c r="AJ27" i="3"/>
  <c r="AJ41" i="3" s="1"/>
  <c r="AJ55" i="3" s="1"/>
  <c r="AJ28" i="3"/>
  <c r="AJ42" i="3" s="1"/>
  <c r="AJ56" i="3" s="1"/>
  <c r="AJ29" i="3"/>
  <c r="AJ43" i="3" s="1"/>
  <c r="AJ57" i="3" s="1"/>
  <c r="AJ30" i="3"/>
  <c r="AJ44" i="3" s="1"/>
  <c r="AJ58" i="3" s="1"/>
  <c r="AJ31" i="3"/>
  <c r="AJ45" i="3" s="1"/>
  <c r="AJ59" i="3" s="1"/>
  <c r="AJ32" i="3"/>
  <c r="AJ46" i="3" s="1"/>
  <c r="AJ60" i="3" s="1"/>
  <c r="AJ33" i="3"/>
  <c r="AJ47" i="3" s="1"/>
  <c r="AJ61" i="3" s="1"/>
  <c r="AJ34" i="3"/>
  <c r="AJ48" i="3" s="1"/>
  <c r="AJ62" i="3" s="1"/>
  <c r="AJ35" i="3"/>
  <c r="AJ49" i="3" s="1"/>
  <c r="AJ63" i="3" s="1"/>
  <c r="AJ36" i="3"/>
  <c r="AJ50" i="3" s="1"/>
  <c r="AJ64" i="3" s="1"/>
  <c r="AJ37" i="3"/>
  <c r="AJ51" i="3" s="1"/>
  <c r="AJ65" i="3" s="1"/>
  <c r="AJ38" i="3"/>
  <c r="AJ52" i="3" s="1"/>
  <c r="AJ66" i="3" s="1"/>
  <c r="AJ69" i="3"/>
  <c r="AJ70" i="3"/>
  <c r="AJ71" i="3"/>
  <c r="AJ72" i="3"/>
  <c r="AJ73" i="3"/>
  <c r="AJ74" i="3"/>
  <c r="AJ75" i="3"/>
  <c r="AJ76" i="3"/>
  <c r="AJ77" i="3"/>
  <c r="AJ78" i="3"/>
  <c r="AJ79" i="3"/>
  <c r="AJ80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273" i="3"/>
  <c r="AJ274" i="3"/>
  <c r="AJ282" i="3"/>
  <c r="AJ262" i="3" l="1"/>
  <c r="AJ263" i="3"/>
  <c r="AJ144" i="3"/>
  <c r="AJ149" i="3"/>
  <c r="AJ147" i="3"/>
  <c r="AJ145" i="3"/>
  <c r="AJ143" i="3"/>
  <c r="AJ141" i="3"/>
  <c r="AJ139" i="3"/>
  <c r="AJ284" i="3"/>
  <c r="AJ150" i="3"/>
  <c r="AJ148" i="3"/>
  <c r="AJ146" i="3"/>
  <c r="AJ142" i="3"/>
  <c r="AJ140" i="3"/>
  <c r="AJ138" i="3"/>
  <c r="AJ68" i="3"/>
  <c r="AJ275" i="3"/>
  <c r="AJ82" i="3"/>
  <c r="AJ266" i="3"/>
  <c r="E266" i="3"/>
  <c r="T273" i="3"/>
  <c r="H273" i="3" l="1"/>
  <c r="I273" i="3"/>
  <c r="J273" i="3"/>
  <c r="K273" i="3"/>
  <c r="L273" i="3"/>
  <c r="M273" i="3"/>
  <c r="N273" i="3"/>
  <c r="O273" i="3"/>
  <c r="P273" i="3"/>
  <c r="Q273" i="3"/>
  <c r="R273" i="3"/>
  <c r="S273" i="3"/>
  <c r="U273" i="3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AI273" i="3"/>
  <c r="H274" i="3"/>
  <c r="I274" i="3"/>
  <c r="J274" i="3"/>
  <c r="K274" i="3"/>
  <c r="L274" i="3"/>
  <c r="M274" i="3"/>
  <c r="N274" i="3"/>
  <c r="O274" i="3"/>
  <c r="P274" i="3"/>
  <c r="Q274" i="3"/>
  <c r="R274" i="3"/>
  <c r="S274" i="3"/>
  <c r="T274" i="3"/>
  <c r="U274" i="3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AI274" i="3"/>
  <c r="G274" i="3"/>
  <c r="G273" i="3"/>
  <c r="G282" i="3"/>
  <c r="AH275" i="3" l="1"/>
  <c r="AI275" i="3"/>
  <c r="AG275" i="3"/>
  <c r="AF275" i="3"/>
  <c r="AE275" i="3"/>
  <c r="AD275" i="3"/>
  <c r="AB275" i="3"/>
  <c r="AA275" i="3"/>
  <c r="AC275" i="3"/>
  <c r="Z275" i="3"/>
  <c r="Y275" i="3"/>
  <c r="X275" i="3"/>
  <c r="W275" i="3"/>
  <c r="S275" i="3"/>
  <c r="T275" i="3"/>
  <c r="P275" i="3"/>
  <c r="V275" i="3"/>
  <c r="R275" i="3"/>
  <c r="N275" i="3"/>
  <c r="U275" i="3"/>
  <c r="Q275" i="3"/>
  <c r="M275" i="3"/>
  <c r="O275" i="3"/>
  <c r="L275" i="3"/>
  <c r="K275" i="3"/>
  <c r="J275" i="3"/>
  <c r="I275" i="3"/>
  <c r="H275" i="3"/>
  <c r="G275" i="3"/>
  <c r="AE282" i="3" l="1"/>
  <c r="AE284" i="3" l="1"/>
  <c r="E287" i="30" l="1"/>
  <c r="E269" i="30"/>
  <c r="E268" i="30"/>
  <c r="E262" i="30"/>
  <c r="E261" i="30"/>
  <c r="E259" i="30"/>
  <c r="E258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00" i="30"/>
  <c r="E114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30" i="30"/>
  <c r="E86" i="30" s="1"/>
  <c r="E31" i="30"/>
  <c r="E87" i="30" s="1"/>
  <c r="E32" i="30"/>
  <c r="E74" i="30" s="1"/>
  <c r="E33" i="30"/>
  <c r="E75" i="30" s="1"/>
  <c r="E34" i="30"/>
  <c r="E90" i="30" s="1"/>
  <c r="E35" i="30"/>
  <c r="E91" i="30" s="1"/>
  <c r="E36" i="30"/>
  <c r="E78" i="30" s="1"/>
  <c r="E37" i="30"/>
  <c r="E79" i="30" s="1"/>
  <c r="E38" i="30"/>
  <c r="E94" i="30" s="1"/>
  <c r="E39" i="30"/>
  <c r="E95" i="30" s="1"/>
  <c r="E40" i="30"/>
  <c r="E82" i="30" s="1"/>
  <c r="E41" i="30"/>
  <c r="E83" i="30" s="1"/>
  <c r="E42" i="30"/>
  <c r="E98" i="30" s="1"/>
  <c r="E17" i="30"/>
  <c r="E18" i="30"/>
  <c r="E19" i="30"/>
  <c r="E20" i="30"/>
  <c r="E21" i="30"/>
  <c r="E22" i="30"/>
  <c r="E23" i="30"/>
  <c r="E24" i="30"/>
  <c r="E25" i="30"/>
  <c r="E26" i="30"/>
  <c r="E27" i="30"/>
  <c r="E28" i="30"/>
  <c r="E16" i="30"/>
  <c r="E96" i="30" l="1"/>
  <c r="E151" i="30"/>
  <c r="E147" i="30"/>
  <c r="E143" i="30"/>
  <c r="E68" i="30"/>
  <c r="E64" i="30"/>
  <c r="E60" i="30"/>
  <c r="E260" i="30"/>
  <c r="E263" i="30"/>
  <c r="E288" i="30"/>
  <c r="E59" i="30"/>
  <c r="E58" i="30"/>
  <c r="E72" i="30"/>
  <c r="E154" i="30"/>
  <c r="E150" i="30"/>
  <c r="E146" i="30"/>
  <c r="E142" i="30"/>
  <c r="E153" i="30"/>
  <c r="E149" i="30"/>
  <c r="E145" i="30"/>
  <c r="E152" i="30"/>
  <c r="E148" i="30"/>
  <c r="E144" i="30"/>
  <c r="E67" i="30"/>
  <c r="E63" i="30"/>
  <c r="E70" i="30"/>
  <c r="E66" i="30"/>
  <c r="E62" i="30"/>
  <c r="E92" i="30"/>
  <c r="E69" i="30"/>
  <c r="E61" i="30"/>
  <c r="E65" i="30"/>
  <c r="E88" i="30"/>
  <c r="E265" i="30"/>
  <c r="E267" i="30"/>
  <c r="E264" i="30"/>
  <c r="E81" i="30"/>
  <c r="E73" i="30"/>
  <c r="E84" i="30"/>
  <c r="E76" i="30"/>
  <c r="E97" i="30"/>
  <c r="E93" i="30"/>
  <c r="E89" i="30"/>
  <c r="E77" i="30"/>
  <c r="E80" i="30"/>
  <c r="E266" i="30" l="1"/>
  <c r="AB301" i="3" l="1"/>
  <c r="AB304" i="3"/>
  <c r="AB305" i="3"/>
  <c r="AB306" i="3"/>
  <c r="AB307" i="3"/>
  <c r="AB308" i="3"/>
  <c r="AB309" i="3"/>
  <c r="AB310" i="3"/>
  <c r="AB311" i="3"/>
  <c r="AB312" i="3"/>
  <c r="AB302" i="3"/>
  <c r="AB303" i="3"/>
  <c r="AJ301" i="3"/>
  <c r="AJ303" i="3"/>
  <c r="AJ305" i="3"/>
  <c r="AJ307" i="3"/>
  <c r="AJ309" i="3"/>
  <c r="AJ311" i="3"/>
  <c r="AJ302" i="3"/>
  <c r="AJ304" i="3"/>
  <c r="AJ306" i="3"/>
  <c r="AJ308" i="3"/>
  <c r="AJ310" i="3"/>
  <c r="AJ312" i="3"/>
  <c r="AI301" i="3"/>
  <c r="AI305" i="3"/>
  <c r="AI309" i="3"/>
  <c r="AI304" i="3"/>
  <c r="AI312" i="3"/>
  <c r="AI303" i="3"/>
  <c r="AI307" i="3"/>
  <c r="AI311" i="3"/>
  <c r="AI308" i="3"/>
  <c r="AI302" i="3"/>
  <c r="AI306" i="3"/>
  <c r="AI31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F302" i="3"/>
  <c r="AF306" i="3"/>
  <c r="AF310" i="3"/>
  <c r="AF301" i="3"/>
  <c r="AF305" i="3"/>
  <c r="AF309" i="3"/>
  <c r="AF312" i="3"/>
  <c r="AF303" i="3"/>
  <c r="AF307" i="3"/>
  <c r="AF311" i="3"/>
  <c r="AF304" i="3"/>
  <c r="AF308" i="3"/>
  <c r="AG303" i="3"/>
  <c r="AG307" i="3"/>
  <c r="AG311" i="3"/>
  <c r="AG312" i="3"/>
  <c r="AG302" i="3"/>
  <c r="AG306" i="3"/>
  <c r="AG310" i="3"/>
  <c r="AG309" i="3"/>
  <c r="AG304" i="3"/>
  <c r="AG308" i="3"/>
  <c r="AG301" i="3"/>
  <c r="AG305" i="3"/>
  <c r="AE301" i="3"/>
  <c r="AE305" i="3"/>
  <c r="AE309" i="3"/>
  <c r="AE304" i="3"/>
  <c r="AE308" i="3"/>
  <c r="AE312" i="3"/>
  <c r="AE303" i="3"/>
  <c r="AE307" i="3"/>
  <c r="AE311" i="3"/>
  <c r="AE302" i="3"/>
  <c r="AE306" i="3"/>
  <c r="AE310" i="3"/>
  <c r="AD301" i="3"/>
  <c r="AD305" i="3"/>
  <c r="AD309" i="3"/>
  <c r="AD302" i="3"/>
  <c r="AD306" i="3"/>
  <c r="AD310" i="3"/>
  <c r="AD303" i="3"/>
  <c r="AD307" i="3"/>
  <c r="AD311" i="3"/>
  <c r="AD304" i="3"/>
  <c r="AD308" i="3"/>
  <c r="AD312" i="3"/>
  <c r="AC302" i="3"/>
  <c r="AC311" i="3"/>
  <c r="AC309" i="3"/>
  <c r="AC304" i="3"/>
  <c r="AC306" i="3"/>
  <c r="AC308" i="3"/>
  <c r="AC310" i="3"/>
  <c r="AC312" i="3"/>
  <c r="AC303" i="3"/>
  <c r="AC305" i="3"/>
  <c r="AC301" i="3"/>
  <c r="AC307" i="3"/>
  <c r="E303" i="3" l="1"/>
  <c r="E310" i="3"/>
  <c r="E306" i="3"/>
  <c r="E302" i="3"/>
  <c r="E309" i="3"/>
  <c r="E305" i="3"/>
  <c r="E312" i="3"/>
  <c r="E308" i="3"/>
  <c r="E304" i="3"/>
  <c r="E311" i="3"/>
  <c r="E307" i="3"/>
  <c r="E301" i="3"/>
  <c r="AJ300" i="3"/>
  <c r="AI12" i="3" l="1"/>
  <c r="AI260" i="3" s="1"/>
  <c r="AI13" i="3"/>
  <c r="AI261" i="3" s="1"/>
  <c r="AI14" i="3"/>
  <c r="AI15" i="3"/>
  <c r="AI16" i="3"/>
  <c r="AI17" i="3"/>
  <c r="AI18" i="3"/>
  <c r="AI19" i="3"/>
  <c r="AI20" i="3"/>
  <c r="AI21" i="3"/>
  <c r="AI22" i="3"/>
  <c r="AI293" i="3" s="1"/>
  <c r="AI23" i="3"/>
  <c r="AI24" i="3"/>
  <c r="AI26" i="3"/>
  <c r="AI40" i="3" s="1"/>
  <c r="AI54" i="3" s="1"/>
  <c r="AI27" i="3"/>
  <c r="AI41" i="3" s="1"/>
  <c r="AI55" i="3" s="1"/>
  <c r="AI28" i="3"/>
  <c r="AI42" i="3" s="1"/>
  <c r="AI56" i="3" s="1"/>
  <c r="AI29" i="3"/>
  <c r="AI300" i="3" s="1"/>
  <c r="AI30" i="3"/>
  <c r="AI44" i="3" s="1"/>
  <c r="AI58" i="3" s="1"/>
  <c r="AI31" i="3"/>
  <c r="AI45" i="3" s="1"/>
  <c r="AI59" i="3" s="1"/>
  <c r="AI32" i="3"/>
  <c r="AI46" i="3" s="1"/>
  <c r="AI60" i="3" s="1"/>
  <c r="AI33" i="3"/>
  <c r="AI47" i="3" s="1"/>
  <c r="AI61" i="3" s="1"/>
  <c r="AI34" i="3"/>
  <c r="AI48" i="3" s="1"/>
  <c r="AI62" i="3" s="1"/>
  <c r="AI35" i="3"/>
  <c r="AI49" i="3" s="1"/>
  <c r="AI63" i="3" s="1"/>
  <c r="AI36" i="3"/>
  <c r="AI50" i="3" s="1"/>
  <c r="AI64" i="3" s="1"/>
  <c r="AI37" i="3"/>
  <c r="AI51" i="3" s="1"/>
  <c r="AI65" i="3" s="1"/>
  <c r="AI38" i="3"/>
  <c r="AI52" i="3" s="1"/>
  <c r="AI66" i="3" s="1"/>
  <c r="AI69" i="3"/>
  <c r="AI70" i="3"/>
  <c r="AI71" i="3"/>
  <c r="AI72" i="3"/>
  <c r="AI73" i="3"/>
  <c r="AI74" i="3"/>
  <c r="AI75" i="3"/>
  <c r="AI76" i="3"/>
  <c r="AI77" i="3"/>
  <c r="AI78" i="3"/>
  <c r="AI79" i="3"/>
  <c r="AI80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282" i="3"/>
  <c r="AI262" i="3" l="1"/>
  <c r="AI263" i="3"/>
  <c r="AI266" i="3"/>
  <c r="AI284" i="3"/>
  <c r="AI43" i="3"/>
  <c r="AI57" i="3" s="1"/>
  <c r="AI145" i="3"/>
  <c r="AI149" i="3"/>
  <c r="AI141" i="3"/>
  <c r="AI150" i="3"/>
  <c r="AI146" i="3"/>
  <c r="AI142" i="3"/>
  <c r="AI138" i="3"/>
  <c r="AI139" i="3"/>
  <c r="AI147" i="3"/>
  <c r="AI143" i="3"/>
  <c r="AI148" i="3"/>
  <c r="AI144" i="3"/>
  <c r="AI140" i="3"/>
  <c r="AI82" i="3"/>
  <c r="AI68" i="3"/>
  <c r="M4" i="27" l="1"/>
  <c r="M5" i="27" s="1"/>
  <c r="M7" i="27" s="1"/>
  <c r="B30" i="26" l="1"/>
  <c r="B46" i="26"/>
  <c r="M6" i="27"/>
  <c r="B9" i="26"/>
  <c r="B26" i="26"/>
  <c r="H282" i="3"/>
  <c r="I282" i="3"/>
  <c r="J282" i="3"/>
  <c r="K282" i="3"/>
  <c r="L282" i="3"/>
  <c r="M282" i="3"/>
  <c r="N282" i="3"/>
  <c r="O282" i="3"/>
  <c r="P282" i="3"/>
  <c r="Q282" i="3"/>
  <c r="R282" i="3"/>
  <c r="T282" i="3"/>
  <c r="U282" i="3"/>
  <c r="V282" i="3"/>
  <c r="W282" i="3"/>
  <c r="X282" i="3"/>
  <c r="Y282" i="3"/>
  <c r="Z282" i="3"/>
  <c r="AA282" i="3"/>
  <c r="AB282" i="3"/>
  <c r="AC282" i="3"/>
  <c r="AD282" i="3"/>
  <c r="AF282" i="3"/>
  <c r="AG282" i="3"/>
  <c r="AH282" i="3"/>
  <c r="G284" i="3"/>
  <c r="E282" i="3" l="1"/>
  <c r="AH284" i="3"/>
  <c r="AG284" i="3"/>
  <c r="AF284" i="3"/>
  <c r="AD284" i="3"/>
  <c r="AC284" i="3"/>
  <c r="AA284" i="3"/>
  <c r="AB284" i="3"/>
  <c r="Z284" i="3"/>
  <c r="Y284" i="3"/>
  <c r="X284" i="3"/>
  <c r="W284" i="3"/>
  <c r="U284" i="3"/>
  <c r="Q284" i="3"/>
  <c r="M284" i="3"/>
  <c r="S284" i="3"/>
  <c r="O284" i="3"/>
  <c r="V284" i="3"/>
  <c r="R284" i="3"/>
  <c r="N284" i="3"/>
  <c r="T284" i="3"/>
  <c r="P284" i="3"/>
  <c r="L284" i="3"/>
  <c r="K284" i="3"/>
  <c r="J284" i="3"/>
  <c r="I284" i="3"/>
  <c r="H284" i="3"/>
  <c r="E273" i="3"/>
  <c r="E284" i="3" l="1"/>
  <c r="Z13" i="3" l="1"/>
  <c r="Z261" i="3" s="1"/>
  <c r="Z12" i="3"/>
  <c r="Z260" i="3" s="1"/>
  <c r="G27" i="26" l="1"/>
  <c r="F27" i="26" l="1"/>
  <c r="D47" i="26"/>
  <c r="E274" i="3" l="1"/>
  <c r="E275" i="3" s="1"/>
  <c r="H27" i="26"/>
  <c r="T26" i="3"/>
  <c r="H124" i="3" l="1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T127" i="3"/>
  <c r="U127" i="3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T128" i="3"/>
  <c r="U128" i="3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T129" i="3"/>
  <c r="U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H130" i="3"/>
  <c r="I130" i="3"/>
  <c r="J130" i="3"/>
  <c r="K130" i="3"/>
  <c r="L130" i="3"/>
  <c r="M130" i="3"/>
  <c r="N130" i="3"/>
  <c r="O130" i="3"/>
  <c r="P130" i="3"/>
  <c r="Q130" i="3"/>
  <c r="R130" i="3"/>
  <c r="S130" i="3"/>
  <c r="T130" i="3"/>
  <c r="U130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H131" i="3"/>
  <c r="I131" i="3"/>
  <c r="J131" i="3"/>
  <c r="K131" i="3"/>
  <c r="L131" i="3"/>
  <c r="M131" i="3"/>
  <c r="N131" i="3"/>
  <c r="O131" i="3"/>
  <c r="P131" i="3"/>
  <c r="Q131" i="3"/>
  <c r="R131" i="3"/>
  <c r="S131" i="3"/>
  <c r="T131" i="3"/>
  <c r="U131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H132" i="3"/>
  <c r="I132" i="3"/>
  <c r="J132" i="3"/>
  <c r="K132" i="3"/>
  <c r="L132" i="3"/>
  <c r="M132" i="3"/>
  <c r="N132" i="3"/>
  <c r="O132" i="3"/>
  <c r="P132" i="3"/>
  <c r="Q132" i="3"/>
  <c r="R132" i="3"/>
  <c r="S132" i="3"/>
  <c r="T132" i="3"/>
  <c r="U132" i="3"/>
  <c r="V132" i="3"/>
  <c r="W132" i="3"/>
  <c r="X132" i="3"/>
  <c r="Y132" i="3"/>
  <c r="Z132" i="3"/>
  <c r="AA132" i="3"/>
  <c r="AB132" i="3"/>
  <c r="AC132" i="3"/>
  <c r="AD132" i="3"/>
  <c r="AE132" i="3"/>
  <c r="AF132" i="3"/>
  <c r="AG132" i="3"/>
  <c r="AH132" i="3"/>
  <c r="H133" i="3"/>
  <c r="I133" i="3"/>
  <c r="J133" i="3"/>
  <c r="K133" i="3"/>
  <c r="L133" i="3"/>
  <c r="M133" i="3"/>
  <c r="N133" i="3"/>
  <c r="O133" i="3"/>
  <c r="P133" i="3"/>
  <c r="Q133" i="3"/>
  <c r="R133" i="3"/>
  <c r="S133" i="3"/>
  <c r="T133" i="3"/>
  <c r="U133" i="3"/>
  <c r="V133" i="3"/>
  <c r="W133" i="3"/>
  <c r="X133" i="3"/>
  <c r="Y133" i="3"/>
  <c r="Z133" i="3"/>
  <c r="AA133" i="3"/>
  <c r="AB133" i="3"/>
  <c r="AC133" i="3"/>
  <c r="AD133" i="3"/>
  <c r="AE133" i="3"/>
  <c r="AF133" i="3"/>
  <c r="AG133" i="3"/>
  <c r="AH133" i="3"/>
  <c r="H134" i="3"/>
  <c r="I134" i="3"/>
  <c r="J134" i="3"/>
  <c r="K134" i="3"/>
  <c r="L134" i="3"/>
  <c r="M134" i="3"/>
  <c r="N134" i="3"/>
  <c r="O134" i="3"/>
  <c r="P134" i="3"/>
  <c r="Q134" i="3"/>
  <c r="R134" i="3"/>
  <c r="S134" i="3"/>
  <c r="T134" i="3"/>
  <c r="U134" i="3"/>
  <c r="V134" i="3"/>
  <c r="W134" i="3"/>
  <c r="X134" i="3"/>
  <c r="Y134" i="3"/>
  <c r="Z134" i="3"/>
  <c r="AA134" i="3"/>
  <c r="AB134" i="3"/>
  <c r="AC134" i="3"/>
  <c r="AD134" i="3"/>
  <c r="AE134" i="3"/>
  <c r="AF134" i="3"/>
  <c r="AG134" i="3"/>
  <c r="AH134" i="3"/>
  <c r="H135" i="3"/>
  <c r="I135" i="3"/>
  <c r="J135" i="3"/>
  <c r="K135" i="3"/>
  <c r="L135" i="3"/>
  <c r="M135" i="3"/>
  <c r="N135" i="3"/>
  <c r="O135" i="3"/>
  <c r="P135" i="3"/>
  <c r="Q135" i="3"/>
  <c r="R135" i="3"/>
  <c r="S135" i="3"/>
  <c r="T135" i="3"/>
  <c r="U135" i="3"/>
  <c r="V135" i="3"/>
  <c r="W135" i="3"/>
  <c r="X135" i="3"/>
  <c r="Y135" i="3"/>
  <c r="Z135" i="3"/>
  <c r="AA135" i="3"/>
  <c r="AB135" i="3"/>
  <c r="AC135" i="3"/>
  <c r="AD135" i="3"/>
  <c r="AE135" i="3"/>
  <c r="AF135" i="3"/>
  <c r="AG135" i="3"/>
  <c r="AH135" i="3"/>
  <c r="H136" i="3"/>
  <c r="I136" i="3"/>
  <c r="J136" i="3"/>
  <c r="K136" i="3"/>
  <c r="L136" i="3"/>
  <c r="M136" i="3"/>
  <c r="N136" i="3"/>
  <c r="O136" i="3"/>
  <c r="P136" i="3"/>
  <c r="Q136" i="3"/>
  <c r="R136" i="3"/>
  <c r="S136" i="3"/>
  <c r="T136" i="3"/>
  <c r="U136" i="3"/>
  <c r="V136" i="3"/>
  <c r="W136" i="3"/>
  <c r="X136" i="3"/>
  <c r="Y136" i="3"/>
  <c r="Z136" i="3"/>
  <c r="AA136" i="3"/>
  <c r="AB136" i="3"/>
  <c r="AC136" i="3"/>
  <c r="AD136" i="3"/>
  <c r="AE136" i="3"/>
  <c r="AF136" i="3"/>
  <c r="AG136" i="3"/>
  <c r="AH136" i="3"/>
  <c r="G126" i="3"/>
  <c r="G127" i="3"/>
  <c r="G128" i="3"/>
  <c r="G129" i="3"/>
  <c r="G130" i="3"/>
  <c r="G131" i="3"/>
  <c r="G132" i="3"/>
  <c r="G133" i="3"/>
  <c r="G134" i="3"/>
  <c r="G135" i="3"/>
  <c r="G136" i="3"/>
  <c r="G125" i="3"/>
  <c r="G124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G112" i="3"/>
  <c r="G113" i="3"/>
  <c r="G114" i="3"/>
  <c r="G115" i="3"/>
  <c r="G116" i="3"/>
  <c r="G117" i="3"/>
  <c r="G118" i="3"/>
  <c r="G119" i="3"/>
  <c r="G120" i="3"/>
  <c r="G121" i="3"/>
  <c r="G122" i="3"/>
  <c r="G111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G110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G98" i="3"/>
  <c r="G99" i="3"/>
  <c r="G100" i="3"/>
  <c r="G101" i="3"/>
  <c r="G102" i="3"/>
  <c r="G103" i="3"/>
  <c r="G104" i="3"/>
  <c r="G105" i="3"/>
  <c r="G106" i="3"/>
  <c r="G107" i="3"/>
  <c r="G108" i="3"/>
  <c r="G97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G96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G84" i="3"/>
  <c r="G85" i="3"/>
  <c r="G86" i="3"/>
  <c r="G87" i="3"/>
  <c r="G88" i="3"/>
  <c r="G89" i="3"/>
  <c r="G90" i="3"/>
  <c r="G91" i="3"/>
  <c r="G92" i="3"/>
  <c r="G93" i="3"/>
  <c r="G94" i="3"/>
  <c r="G83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G70" i="3"/>
  <c r="G71" i="3"/>
  <c r="G72" i="3"/>
  <c r="G73" i="3"/>
  <c r="G74" i="3"/>
  <c r="G75" i="3"/>
  <c r="G76" i="3"/>
  <c r="G77" i="3"/>
  <c r="G78" i="3"/>
  <c r="G79" i="3"/>
  <c r="G80" i="3"/>
  <c r="G69" i="3"/>
  <c r="H26" i="3"/>
  <c r="I26" i="3"/>
  <c r="J26" i="3"/>
  <c r="J40" i="3" s="1"/>
  <c r="J54" i="3" s="1"/>
  <c r="K26" i="3"/>
  <c r="K40" i="3" s="1"/>
  <c r="K54" i="3" s="1"/>
  <c r="L26" i="3"/>
  <c r="M26" i="3"/>
  <c r="N26" i="3"/>
  <c r="N40" i="3" s="1"/>
  <c r="N54" i="3" s="1"/>
  <c r="O26" i="3"/>
  <c r="O40" i="3" s="1"/>
  <c r="O54" i="3" s="1"/>
  <c r="P26" i="3"/>
  <c r="Q26" i="3"/>
  <c r="R26" i="3"/>
  <c r="R40" i="3" s="1"/>
  <c r="R54" i="3" s="1"/>
  <c r="S26" i="3"/>
  <c r="U26" i="3"/>
  <c r="U40" i="3" s="1"/>
  <c r="U54" i="3" s="1"/>
  <c r="V26" i="3"/>
  <c r="V40" i="3" s="1"/>
  <c r="V54" i="3" s="1"/>
  <c r="W26" i="3"/>
  <c r="W40" i="3" s="1"/>
  <c r="W54" i="3" s="1"/>
  <c r="X26" i="3"/>
  <c r="X40" i="3" s="1"/>
  <c r="X54" i="3" s="1"/>
  <c r="Y26" i="3"/>
  <c r="Y40" i="3" s="1"/>
  <c r="Y54" i="3" s="1"/>
  <c r="Z26" i="3"/>
  <c r="AA26" i="3"/>
  <c r="AA40" i="3" s="1"/>
  <c r="AA54" i="3" s="1"/>
  <c r="AB26" i="3"/>
  <c r="AB40" i="3" s="1"/>
  <c r="AB54" i="3" s="1"/>
  <c r="AC26" i="3"/>
  <c r="AC40" i="3" s="1"/>
  <c r="AD26" i="3"/>
  <c r="AD40" i="3" s="1"/>
  <c r="AD54" i="3" s="1"/>
  <c r="AE26" i="3"/>
  <c r="AE40" i="3" s="1"/>
  <c r="AE54" i="3" s="1"/>
  <c r="AF26" i="3"/>
  <c r="AF40" i="3" s="1"/>
  <c r="AF54" i="3" s="1"/>
  <c r="AG26" i="3"/>
  <c r="AG40" i="3" s="1"/>
  <c r="AG54" i="3" s="1"/>
  <c r="AH26" i="3"/>
  <c r="AH40" i="3" s="1"/>
  <c r="AH54" i="3" s="1"/>
  <c r="G26" i="3"/>
  <c r="H27" i="3"/>
  <c r="H41" i="3" s="1"/>
  <c r="H55" i="3" s="1"/>
  <c r="I27" i="3"/>
  <c r="I41" i="3" s="1"/>
  <c r="I55" i="3" s="1"/>
  <c r="J27" i="3"/>
  <c r="J41" i="3" s="1"/>
  <c r="J55" i="3" s="1"/>
  <c r="K27" i="3"/>
  <c r="K41" i="3" s="1"/>
  <c r="K55" i="3" s="1"/>
  <c r="L27" i="3"/>
  <c r="L41" i="3" s="1"/>
  <c r="L55" i="3" s="1"/>
  <c r="M27" i="3"/>
  <c r="M41" i="3" s="1"/>
  <c r="M55" i="3" s="1"/>
  <c r="N27" i="3"/>
  <c r="N41" i="3" s="1"/>
  <c r="N55" i="3" s="1"/>
  <c r="O27" i="3"/>
  <c r="O41" i="3" s="1"/>
  <c r="O55" i="3" s="1"/>
  <c r="P27" i="3"/>
  <c r="P41" i="3" s="1"/>
  <c r="P55" i="3" s="1"/>
  <c r="Q27" i="3"/>
  <c r="Q41" i="3" s="1"/>
  <c r="Q55" i="3" s="1"/>
  <c r="R27" i="3"/>
  <c r="R41" i="3" s="1"/>
  <c r="R55" i="3" s="1"/>
  <c r="S27" i="3"/>
  <c r="S41" i="3" s="1"/>
  <c r="S55" i="3" s="1"/>
  <c r="T27" i="3"/>
  <c r="T41" i="3" s="1"/>
  <c r="T55" i="3" s="1"/>
  <c r="U27" i="3"/>
  <c r="U41" i="3" s="1"/>
  <c r="U55" i="3" s="1"/>
  <c r="V27" i="3"/>
  <c r="W27" i="3"/>
  <c r="X27" i="3"/>
  <c r="Y27" i="3"/>
  <c r="Y41" i="3" s="1"/>
  <c r="Y55" i="3" s="1"/>
  <c r="Z27" i="3"/>
  <c r="AA27" i="3"/>
  <c r="AA41" i="3" s="1"/>
  <c r="AA55" i="3" s="1"/>
  <c r="AB27" i="3"/>
  <c r="AC27" i="3"/>
  <c r="AD27" i="3"/>
  <c r="AD41" i="3" s="1"/>
  <c r="AD55" i="3" s="1"/>
  <c r="AE27" i="3"/>
  <c r="AE41" i="3" s="1"/>
  <c r="AE55" i="3" s="1"/>
  <c r="AF27" i="3"/>
  <c r="AG27" i="3"/>
  <c r="AH27" i="3"/>
  <c r="H28" i="3"/>
  <c r="H42" i="3" s="1"/>
  <c r="H56" i="3" s="1"/>
  <c r="I28" i="3"/>
  <c r="I42" i="3" s="1"/>
  <c r="I56" i="3" s="1"/>
  <c r="J28" i="3"/>
  <c r="J42" i="3" s="1"/>
  <c r="J56" i="3" s="1"/>
  <c r="K28" i="3"/>
  <c r="K42" i="3" s="1"/>
  <c r="K56" i="3" s="1"/>
  <c r="L28" i="3"/>
  <c r="L42" i="3" s="1"/>
  <c r="L56" i="3" s="1"/>
  <c r="M28" i="3"/>
  <c r="M42" i="3" s="1"/>
  <c r="M56" i="3" s="1"/>
  <c r="N28" i="3"/>
  <c r="N42" i="3" s="1"/>
  <c r="N56" i="3" s="1"/>
  <c r="O28" i="3"/>
  <c r="O42" i="3" s="1"/>
  <c r="O56" i="3" s="1"/>
  <c r="P28" i="3"/>
  <c r="P42" i="3" s="1"/>
  <c r="P56" i="3" s="1"/>
  <c r="Q28" i="3"/>
  <c r="Q42" i="3" s="1"/>
  <c r="Q56" i="3" s="1"/>
  <c r="R28" i="3"/>
  <c r="R42" i="3" s="1"/>
  <c r="R56" i="3" s="1"/>
  <c r="S28" i="3"/>
  <c r="S42" i="3" s="1"/>
  <c r="S56" i="3" s="1"/>
  <c r="T28" i="3"/>
  <c r="T42" i="3" s="1"/>
  <c r="T56" i="3" s="1"/>
  <c r="U28" i="3"/>
  <c r="U42" i="3" s="1"/>
  <c r="U56" i="3" s="1"/>
  <c r="V28" i="3"/>
  <c r="V42" i="3" s="1"/>
  <c r="V56" i="3" s="1"/>
  <c r="W28" i="3"/>
  <c r="W42" i="3" s="1"/>
  <c r="W56" i="3" s="1"/>
  <c r="X28" i="3"/>
  <c r="X42" i="3" s="1"/>
  <c r="X56" i="3" s="1"/>
  <c r="Y28" i="3"/>
  <c r="Z28" i="3"/>
  <c r="AA28" i="3"/>
  <c r="AA42" i="3" s="1"/>
  <c r="AA56" i="3" s="1"/>
  <c r="AB28" i="3"/>
  <c r="AC28" i="3"/>
  <c r="AC42" i="3" s="1"/>
  <c r="AD28" i="3"/>
  <c r="AD42" i="3" s="1"/>
  <c r="AD56" i="3" s="1"/>
  <c r="AE28" i="3"/>
  <c r="AE42" i="3" s="1"/>
  <c r="AE56" i="3" s="1"/>
  <c r="AF28" i="3"/>
  <c r="AF42" i="3" s="1"/>
  <c r="AF56" i="3" s="1"/>
  <c r="AG28" i="3"/>
  <c r="AG42" i="3" s="1"/>
  <c r="AG56" i="3" s="1"/>
  <c r="AH28" i="3"/>
  <c r="AH42" i="3" s="1"/>
  <c r="AH56" i="3" s="1"/>
  <c r="H29" i="3"/>
  <c r="H300" i="3" s="1"/>
  <c r="I29" i="3"/>
  <c r="I300" i="3" s="1"/>
  <c r="J29" i="3"/>
  <c r="J300" i="3" s="1"/>
  <c r="K29" i="3"/>
  <c r="K300" i="3" s="1"/>
  <c r="L29" i="3"/>
  <c r="L300" i="3" s="1"/>
  <c r="M29" i="3"/>
  <c r="M300" i="3" s="1"/>
  <c r="N29" i="3"/>
  <c r="N300" i="3" s="1"/>
  <c r="O29" i="3"/>
  <c r="O300" i="3" s="1"/>
  <c r="P29" i="3"/>
  <c r="P300" i="3" s="1"/>
  <c r="Q29" i="3"/>
  <c r="Q300" i="3" s="1"/>
  <c r="R29" i="3"/>
  <c r="R300" i="3" s="1"/>
  <c r="S29" i="3"/>
  <c r="S300" i="3" s="1"/>
  <c r="T29" i="3"/>
  <c r="T300" i="3" s="1"/>
  <c r="U29" i="3"/>
  <c r="U300" i="3" s="1"/>
  <c r="V29" i="3"/>
  <c r="V300" i="3" s="1"/>
  <c r="W29" i="3"/>
  <c r="W300" i="3" s="1"/>
  <c r="X29" i="3"/>
  <c r="X300" i="3" s="1"/>
  <c r="Y29" i="3"/>
  <c r="Y300" i="3" s="1"/>
  <c r="Z29" i="3"/>
  <c r="Z300" i="3" s="1"/>
  <c r="AA29" i="3"/>
  <c r="AA300" i="3" s="1"/>
  <c r="AB29" i="3"/>
  <c r="AB300" i="3" s="1"/>
  <c r="AC29" i="3"/>
  <c r="AC300" i="3" s="1"/>
  <c r="AD29" i="3"/>
  <c r="AD300" i="3" s="1"/>
  <c r="AE29" i="3"/>
  <c r="AE300" i="3" s="1"/>
  <c r="AF29" i="3"/>
  <c r="AF300" i="3" s="1"/>
  <c r="AG29" i="3"/>
  <c r="AG300" i="3" s="1"/>
  <c r="AH29" i="3"/>
  <c r="AH300" i="3" s="1"/>
  <c r="H30" i="3"/>
  <c r="H44" i="3" s="1"/>
  <c r="H58" i="3" s="1"/>
  <c r="I30" i="3"/>
  <c r="I44" i="3" s="1"/>
  <c r="I58" i="3" s="1"/>
  <c r="J30" i="3"/>
  <c r="J44" i="3" s="1"/>
  <c r="J58" i="3" s="1"/>
  <c r="K30" i="3"/>
  <c r="K44" i="3" s="1"/>
  <c r="K58" i="3" s="1"/>
  <c r="L30" i="3"/>
  <c r="L44" i="3" s="1"/>
  <c r="L58" i="3" s="1"/>
  <c r="M30" i="3"/>
  <c r="M44" i="3" s="1"/>
  <c r="M58" i="3" s="1"/>
  <c r="N30" i="3"/>
  <c r="N44" i="3" s="1"/>
  <c r="N58" i="3" s="1"/>
  <c r="O30" i="3"/>
  <c r="O44" i="3" s="1"/>
  <c r="O58" i="3" s="1"/>
  <c r="P30" i="3"/>
  <c r="P44" i="3" s="1"/>
  <c r="P58" i="3" s="1"/>
  <c r="Q30" i="3"/>
  <c r="Q44" i="3" s="1"/>
  <c r="Q58" i="3" s="1"/>
  <c r="R30" i="3"/>
  <c r="R44" i="3" s="1"/>
  <c r="R58" i="3" s="1"/>
  <c r="S30" i="3"/>
  <c r="S44" i="3" s="1"/>
  <c r="S58" i="3" s="1"/>
  <c r="T30" i="3"/>
  <c r="T44" i="3" s="1"/>
  <c r="T58" i="3" s="1"/>
  <c r="U30" i="3"/>
  <c r="U44" i="3" s="1"/>
  <c r="U58" i="3" s="1"/>
  <c r="V30" i="3"/>
  <c r="V44" i="3" s="1"/>
  <c r="V58" i="3" s="1"/>
  <c r="W30" i="3"/>
  <c r="W44" i="3" s="1"/>
  <c r="W58" i="3" s="1"/>
  <c r="X30" i="3"/>
  <c r="X44" i="3" s="1"/>
  <c r="X58" i="3" s="1"/>
  <c r="Y30" i="3"/>
  <c r="Y44" i="3" s="1"/>
  <c r="Y58" i="3" s="1"/>
  <c r="Z30" i="3"/>
  <c r="AA30" i="3"/>
  <c r="AA44" i="3" s="1"/>
  <c r="AA58" i="3" s="1"/>
  <c r="AB30" i="3"/>
  <c r="AB44" i="3" s="1"/>
  <c r="AB58" i="3" s="1"/>
  <c r="AC30" i="3"/>
  <c r="AC44" i="3" s="1"/>
  <c r="AD30" i="3"/>
  <c r="AD44" i="3" s="1"/>
  <c r="AD58" i="3" s="1"/>
  <c r="AE30" i="3"/>
  <c r="AE44" i="3" s="1"/>
  <c r="AE58" i="3" s="1"/>
  <c r="AF30" i="3"/>
  <c r="AF44" i="3" s="1"/>
  <c r="AF58" i="3" s="1"/>
  <c r="AG30" i="3"/>
  <c r="AG44" i="3" s="1"/>
  <c r="AG58" i="3" s="1"/>
  <c r="AH30" i="3"/>
  <c r="AH44" i="3" s="1"/>
  <c r="AH58" i="3" s="1"/>
  <c r="H31" i="3"/>
  <c r="H45" i="3" s="1"/>
  <c r="H59" i="3" s="1"/>
  <c r="I31" i="3"/>
  <c r="I45" i="3" s="1"/>
  <c r="I59" i="3" s="1"/>
  <c r="J31" i="3"/>
  <c r="J45" i="3" s="1"/>
  <c r="J59" i="3" s="1"/>
  <c r="K31" i="3"/>
  <c r="K45" i="3" s="1"/>
  <c r="K59" i="3" s="1"/>
  <c r="L31" i="3"/>
  <c r="L45" i="3" s="1"/>
  <c r="L59" i="3" s="1"/>
  <c r="M31" i="3"/>
  <c r="M45" i="3" s="1"/>
  <c r="M59" i="3" s="1"/>
  <c r="N31" i="3"/>
  <c r="N45" i="3" s="1"/>
  <c r="N59" i="3" s="1"/>
  <c r="O31" i="3"/>
  <c r="O45" i="3" s="1"/>
  <c r="O59" i="3" s="1"/>
  <c r="P31" i="3"/>
  <c r="P45" i="3" s="1"/>
  <c r="P59" i="3" s="1"/>
  <c r="Q31" i="3"/>
  <c r="Q45" i="3" s="1"/>
  <c r="Q59" i="3" s="1"/>
  <c r="R31" i="3"/>
  <c r="R45" i="3" s="1"/>
  <c r="R59" i="3" s="1"/>
  <c r="S31" i="3"/>
  <c r="S45" i="3" s="1"/>
  <c r="S59" i="3" s="1"/>
  <c r="T31" i="3"/>
  <c r="T45" i="3" s="1"/>
  <c r="T59" i="3" s="1"/>
  <c r="U31" i="3"/>
  <c r="U45" i="3" s="1"/>
  <c r="U59" i="3" s="1"/>
  <c r="V31" i="3"/>
  <c r="V45" i="3" s="1"/>
  <c r="V59" i="3" s="1"/>
  <c r="W31" i="3"/>
  <c r="W45" i="3" s="1"/>
  <c r="W59" i="3" s="1"/>
  <c r="X31" i="3"/>
  <c r="X45" i="3" s="1"/>
  <c r="X59" i="3" s="1"/>
  <c r="Y31" i="3"/>
  <c r="Y45" i="3" s="1"/>
  <c r="Y59" i="3" s="1"/>
  <c r="Z31" i="3"/>
  <c r="AA31" i="3"/>
  <c r="AA45" i="3" s="1"/>
  <c r="AA59" i="3" s="1"/>
  <c r="AB31" i="3"/>
  <c r="AB45" i="3" s="1"/>
  <c r="AB59" i="3" s="1"/>
  <c r="AC31" i="3"/>
  <c r="AC45" i="3" s="1"/>
  <c r="AD31" i="3"/>
  <c r="AD45" i="3" s="1"/>
  <c r="AD59" i="3" s="1"/>
  <c r="AE31" i="3"/>
  <c r="AE45" i="3" s="1"/>
  <c r="AE59" i="3" s="1"/>
  <c r="AF31" i="3"/>
  <c r="AF45" i="3" s="1"/>
  <c r="AF59" i="3" s="1"/>
  <c r="AG31" i="3"/>
  <c r="AG45" i="3" s="1"/>
  <c r="AG59" i="3" s="1"/>
  <c r="AH31" i="3"/>
  <c r="AH45" i="3" s="1"/>
  <c r="AH59" i="3" s="1"/>
  <c r="H32" i="3"/>
  <c r="H46" i="3" s="1"/>
  <c r="H60" i="3" s="1"/>
  <c r="I32" i="3"/>
  <c r="I46" i="3" s="1"/>
  <c r="I60" i="3" s="1"/>
  <c r="J32" i="3"/>
  <c r="J46" i="3" s="1"/>
  <c r="J60" i="3" s="1"/>
  <c r="K32" i="3"/>
  <c r="K46" i="3" s="1"/>
  <c r="K60" i="3" s="1"/>
  <c r="L32" i="3"/>
  <c r="L46" i="3" s="1"/>
  <c r="L60" i="3" s="1"/>
  <c r="M32" i="3"/>
  <c r="M46" i="3" s="1"/>
  <c r="M60" i="3" s="1"/>
  <c r="N32" i="3"/>
  <c r="N46" i="3" s="1"/>
  <c r="N60" i="3" s="1"/>
  <c r="O32" i="3"/>
  <c r="O46" i="3" s="1"/>
  <c r="O60" i="3" s="1"/>
  <c r="P32" i="3"/>
  <c r="P46" i="3" s="1"/>
  <c r="P60" i="3" s="1"/>
  <c r="Q32" i="3"/>
  <c r="Q46" i="3" s="1"/>
  <c r="Q60" i="3" s="1"/>
  <c r="R32" i="3"/>
  <c r="R46" i="3" s="1"/>
  <c r="R60" i="3" s="1"/>
  <c r="S32" i="3"/>
  <c r="S46" i="3" s="1"/>
  <c r="S60" i="3" s="1"/>
  <c r="T32" i="3"/>
  <c r="T46" i="3" s="1"/>
  <c r="T60" i="3" s="1"/>
  <c r="U32" i="3"/>
  <c r="U46" i="3" s="1"/>
  <c r="U60" i="3" s="1"/>
  <c r="V32" i="3"/>
  <c r="V46" i="3" s="1"/>
  <c r="V60" i="3" s="1"/>
  <c r="W32" i="3"/>
  <c r="W46" i="3" s="1"/>
  <c r="W60" i="3" s="1"/>
  <c r="X32" i="3"/>
  <c r="X46" i="3" s="1"/>
  <c r="X60" i="3" s="1"/>
  <c r="Y32" i="3"/>
  <c r="Y46" i="3" s="1"/>
  <c r="Y60" i="3" s="1"/>
  <c r="Z32" i="3"/>
  <c r="AA32" i="3"/>
  <c r="AA46" i="3" s="1"/>
  <c r="AA60" i="3" s="1"/>
  <c r="AB32" i="3"/>
  <c r="AB46" i="3" s="1"/>
  <c r="AB60" i="3" s="1"/>
  <c r="AC32" i="3"/>
  <c r="AC46" i="3" s="1"/>
  <c r="AD32" i="3"/>
  <c r="AD46" i="3" s="1"/>
  <c r="AD60" i="3" s="1"/>
  <c r="AE32" i="3"/>
  <c r="AE46" i="3" s="1"/>
  <c r="AE60" i="3" s="1"/>
  <c r="AF32" i="3"/>
  <c r="AF46" i="3" s="1"/>
  <c r="AF60" i="3" s="1"/>
  <c r="AG32" i="3"/>
  <c r="AG46" i="3" s="1"/>
  <c r="AG60" i="3" s="1"/>
  <c r="AH32" i="3"/>
  <c r="AH46" i="3" s="1"/>
  <c r="AH60" i="3" s="1"/>
  <c r="H33" i="3"/>
  <c r="H47" i="3" s="1"/>
  <c r="H61" i="3" s="1"/>
  <c r="I33" i="3"/>
  <c r="I47" i="3" s="1"/>
  <c r="I61" i="3" s="1"/>
  <c r="J33" i="3"/>
  <c r="J47" i="3" s="1"/>
  <c r="J61" i="3" s="1"/>
  <c r="K33" i="3"/>
  <c r="K47" i="3" s="1"/>
  <c r="K61" i="3" s="1"/>
  <c r="L33" i="3"/>
  <c r="L47" i="3" s="1"/>
  <c r="L61" i="3" s="1"/>
  <c r="M33" i="3"/>
  <c r="M47" i="3" s="1"/>
  <c r="M61" i="3" s="1"/>
  <c r="N33" i="3"/>
  <c r="N47" i="3" s="1"/>
  <c r="N61" i="3" s="1"/>
  <c r="O33" i="3"/>
  <c r="O47" i="3" s="1"/>
  <c r="O61" i="3" s="1"/>
  <c r="P33" i="3"/>
  <c r="P47" i="3" s="1"/>
  <c r="P61" i="3" s="1"/>
  <c r="Q33" i="3"/>
  <c r="Q47" i="3" s="1"/>
  <c r="Q61" i="3" s="1"/>
  <c r="R33" i="3"/>
  <c r="R47" i="3" s="1"/>
  <c r="R61" i="3" s="1"/>
  <c r="S33" i="3"/>
  <c r="S47" i="3" s="1"/>
  <c r="S61" i="3" s="1"/>
  <c r="T33" i="3"/>
  <c r="T47" i="3" s="1"/>
  <c r="T61" i="3" s="1"/>
  <c r="U33" i="3"/>
  <c r="U47" i="3" s="1"/>
  <c r="U61" i="3" s="1"/>
  <c r="V33" i="3"/>
  <c r="V47" i="3" s="1"/>
  <c r="V61" i="3" s="1"/>
  <c r="W33" i="3"/>
  <c r="W47" i="3" s="1"/>
  <c r="W61" i="3" s="1"/>
  <c r="X33" i="3"/>
  <c r="X47" i="3" s="1"/>
  <c r="X61" i="3" s="1"/>
  <c r="Y33" i="3"/>
  <c r="Y47" i="3" s="1"/>
  <c r="Y61" i="3" s="1"/>
  <c r="Z33" i="3"/>
  <c r="AA33" i="3"/>
  <c r="AA47" i="3" s="1"/>
  <c r="AA61" i="3" s="1"/>
  <c r="AB33" i="3"/>
  <c r="AB47" i="3" s="1"/>
  <c r="AB61" i="3" s="1"/>
  <c r="AC33" i="3"/>
  <c r="AD33" i="3"/>
  <c r="AD47" i="3" s="1"/>
  <c r="AD61" i="3" s="1"/>
  <c r="AE33" i="3"/>
  <c r="AE47" i="3" s="1"/>
  <c r="AE61" i="3" s="1"/>
  <c r="AF33" i="3"/>
  <c r="AF47" i="3" s="1"/>
  <c r="AF61" i="3" s="1"/>
  <c r="AG33" i="3"/>
  <c r="AG47" i="3" s="1"/>
  <c r="AG61" i="3" s="1"/>
  <c r="AH33" i="3"/>
  <c r="AH47" i="3" s="1"/>
  <c r="AH61" i="3" s="1"/>
  <c r="H34" i="3"/>
  <c r="H48" i="3" s="1"/>
  <c r="H62" i="3" s="1"/>
  <c r="I34" i="3"/>
  <c r="I48" i="3" s="1"/>
  <c r="I62" i="3" s="1"/>
  <c r="J34" i="3"/>
  <c r="J48" i="3" s="1"/>
  <c r="J62" i="3" s="1"/>
  <c r="K34" i="3"/>
  <c r="K48" i="3" s="1"/>
  <c r="K62" i="3" s="1"/>
  <c r="L34" i="3"/>
  <c r="L48" i="3" s="1"/>
  <c r="L62" i="3" s="1"/>
  <c r="M34" i="3"/>
  <c r="M48" i="3" s="1"/>
  <c r="M62" i="3" s="1"/>
  <c r="N34" i="3"/>
  <c r="N48" i="3" s="1"/>
  <c r="N62" i="3" s="1"/>
  <c r="O34" i="3"/>
  <c r="O48" i="3" s="1"/>
  <c r="O62" i="3" s="1"/>
  <c r="P34" i="3"/>
  <c r="P48" i="3" s="1"/>
  <c r="P62" i="3" s="1"/>
  <c r="Q34" i="3"/>
  <c r="Q48" i="3" s="1"/>
  <c r="Q62" i="3" s="1"/>
  <c r="R34" i="3"/>
  <c r="R48" i="3" s="1"/>
  <c r="R62" i="3" s="1"/>
  <c r="S34" i="3"/>
  <c r="S48" i="3" s="1"/>
  <c r="S62" i="3" s="1"/>
  <c r="T34" i="3"/>
  <c r="T48" i="3" s="1"/>
  <c r="T62" i="3" s="1"/>
  <c r="U34" i="3"/>
  <c r="U48" i="3" s="1"/>
  <c r="U62" i="3" s="1"/>
  <c r="V34" i="3"/>
  <c r="V48" i="3" s="1"/>
  <c r="V62" i="3" s="1"/>
  <c r="W34" i="3"/>
  <c r="W48" i="3" s="1"/>
  <c r="W62" i="3" s="1"/>
  <c r="X34" i="3"/>
  <c r="X48" i="3" s="1"/>
  <c r="X62" i="3" s="1"/>
  <c r="Y34" i="3"/>
  <c r="Y48" i="3" s="1"/>
  <c r="Y62" i="3" s="1"/>
  <c r="Z34" i="3"/>
  <c r="AA34" i="3"/>
  <c r="AA48" i="3" s="1"/>
  <c r="AA62" i="3" s="1"/>
  <c r="AB34" i="3"/>
  <c r="AB48" i="3" s="1"/>
  <c r="AB62" i="3" s="1"/>
  <c r="AC34" i="3"/>
  <c r="AD34" i="3"/>
  <c r="AD48" i="3" s="1"/>
  <c r="AD62" i="3" s="1"/>
  <c r="AE34" i="3"/>
  <c r="AE48" i="3" s="1"/>
  <c r="AE62" i="3" s="1"/>
  <c r="AF34" i="3"/>
  <c r="AF48" i="3" s="1"/>
  <c r="AF62" i="3" s="1"/>
  <c r="AG34" i="3"/>
  <c r="AG48" i="3" s="1"/>
  <c r="AG62" i="3" s="1"/>
  <c r="AH34" i="3"/>
  <c r="AH48" i="3" s="1"/>
  <c r="AH62" i="3" s="1"/>
  <c r="H35" i="3"/>
  <c r="H49" i="3" s="1"/>
  <c r="H63" i="3" s="1"/>
  <c r="I35" i="3"/>
  <c r="I49" i="3" s="1"/>
  <c r="I63" i="3" s="1"/>
  <c r="J35" i="3"/>
  <c r="J49" i="3" s="1"/>
  <c r="J63" i="3" s="1"/>
  <c r="K35" i="3"/>
  <c r="K49" i="3" s="1"/>
  <c r="K63" i="3" s="1"/>
  <c r="L35" i="3"/>
  <c r="L49" i="3" s="1"/>
  <c r="L63" i="3" s="1"/>
  <c r="M35" i="3"/>
  <c r="M49" i="3" s="1"/>
  <c r="M63" i="3" s="1"/>
  <c r="N35" i="3"/>
  <c r="N49" i="3" s="1"/>
  <c r="N63" i="3" s="1"/>
  <c r="O35" i="3"/>
  <c r="O49" i="3" s="1"/>
  <c r="O63" i="3" s="1"/>
  <c r="P35" i="3"/>
  <c r="P49" i="3" s="1"/>
  <c r="P63" i="3" s="1"/>
  <c r="Q35" i="3"/>
  <c r="Q49" i="3" s="1"/>
  <c r="Q63" i="3" s="1"/>
  <c r="R35" i="3"/>
  <c r="R49" i="3" s="1"/>
  <c r="R63" i="3" s="1"/>
  <c r="S35" i="3"/>
  <c r="S49" i="3" s="1"/>
  <c r="S63" i="3" s="1"/>
  <c r="T35" i="3"/>
  <c r="T49" i="3" s="1"/>
  <c r="T63" i="3" s="1"/>
  <c r="U35" i="3"/>
  <c r="U49" i="3" s="1"/>
  <c r="U63" i="3" s="1"/>
  <c r="V35" i="3"/>
  <c r="V49" i="3" s="1"/>
  <c r="V63" i="3" s="1"/>
  <c r="W35" i="3"/>
  <c r="W49" i="3" s="1"/>
  <c r="W63" i="3" s="1"/>
  <c r="X35" i="3"/>
  <c r="X49" i="3" s="1"/>
  <c r="X63" i="3" s="1"/>
  <c r="Y35" i="3"/>
  <c r="Y49" i="3" s="1"/>
  <c r="Y63" i="3" s="1"/>
  <c r="Z35" i="3"/>
  <c r="AA35" i="3"/>
  <c r="AA49" i="3" s="1"/>
  <c r="AA63" i="3" s="1"/>
  <c r="AB35" i="3"/>
  <c r="AB49" i="3" s="1"/>
  <c r="AB63" i="3" s="1"/>
  <c r="AC35" i="3"/>
  <c r="AD35" i="3"/>
  <c r="AD49" i="3" s="1"/>
  <c r="AD63" i="3" s="1"/>
  <c r="AE35" i="3"/>
  <c r="AE49" i="3" s="1"/>
  <c r="AE63" i="3" s="1"/>
  <c r="AF35" i="3"/>
  <c r="AF49" i="3" s="1"/>
  <c r="AF63" i="3" s="1"/>
  <c r="AG35" i="3"/>
  <c r="AG49" i="3" s="1"/>
  <c r="AG63" i="3" s="1"/>
  <c r="AH35" i="3"/>
  <c r="AH49" i="3" s="1"/>
  <c r="AH63" i="3" s="1"/>
  <c r="H36" i="3"/>
  <c r="H50" i="3" s="1"/>
  <c r="H64" i="3" s="1"/>
  <c r="I36" i="3"/>
  <c r="I50" i="3" s="1"/>
  <c r="I64" i="3" s="1"/>
  <c r="J36" i="3"/>
  <c r="J50" i="3" s="1"/>
  <c r="J64" i="3" s="1"/>
  <c r="K36" i="3"/>
  <c r="K50" i="3" s="1"/>
  <c r="K64" i="3" s="1"/>
  <c r="L36" i="3"/>
  <c r="L50" i="3" s="1"/>
  <c r="L64" i="3" s="1"/>
  <c r="M36" i="3"/>
  <c r="M50" i="3" s="1"/>
  <c r="M64" i="3" s="1"/>
  <c r="N36" i="3"/>
  <c r="N50" i="3" s="1"/>
  <c r="N64" i="3" s="1"/>
  <c r="O36" i="3"/>
  <c r="O50" i="3" s="1"/>
  <c r="O64" i="3" s="1"/>
  <c r="P36" i="3"/>
  <c r="P50" i="3" s="1"/>
  <c r="P64" i="3" s="1"/>
  <c r="Q36" i="3"/>
  <c r="Q50" i="3" s="1"/>
  <c r="Q64" i="3" s="1"/>
  <c r="R36" i="3"/>
  <c r="R50" i="3" s="1"/>
  <c r="R64" i="3" s="1"/>
  <c r="S36" i="3"/>
  <c r="S50" i="3" s="1"/>
  <c r="S64" i="3" s="1"/>
  <c r="T36" i="3"/>
  <c r="T50" i="3" s="1"/>
  <c r="T64" i="3" s="1"/>
  <c r="U36" i="3"/>
  <c r="U50" i="3" s="1"/>
  <c r="U64" i="3" s="1"/>
  <c r="V36" i="3"/>
  <c r="V50" i="3" s="1"/>
  <c r="V64" i="3" s="1"/>
  <c r="W36" i="3"/>
  <c r="W50" i="3" s="1"/>
  <c r="W64" i="3" s="1"/>
  <c r="X36" i="3"/>
  <c r="X50" i="3" s="1"/>
  <c r="X64" i="3" s="1"/>
  <c r="Y36" i="3"/>
  <c r="Y50" i="3" s="1"/>
  <c r="Y64" i="3" s="1"/>
  <c r="Z36" i="3"/>
  <c r="AA36" i="3"/>
  <c r="AA50" i="3" s="1"/>
  <c r="AA64" i="3" s="1"/>
  <c r="AB36" i="3"/>
  <c r="AB50" i="3" s="1"/>
  <c r="AB64" i="3" s="1"/>
  <c r="AC36" i="3"/>
  <c r="AD36" i="3"/>
  <c r="AD50" i="3" s="1"/>
  <c r="AD64" i="3" s="1"/>
  <c r="AE36" i="3"/>
  <c r="AE50" i="3" s="1"/>
  <c r="AE64" i="3" s="1"/>
  <c r="AF36" i="3"/>
  <c r="AF50" i="3" s="1"/>
  <c r="AF64" i="3" s="1"/>
  <c r="AG36" i="3"/>
  <c r="AG50" i="3" s="1"/>
  <c r="AG64" i="3" s="1"/>
  <c r="AH36" i="3"/>
  <c r="AH50" i="3" s="1"/>
  <c r="AH64" i="3" s="1"/>
  <c r="H37" i="3"/>
  <c r="H51" i="3" s="1"/>
  <c r="H65" i="3" s="1"/>
  <c r="I37" i="3"/>
  <c r="I51" i="3" s="1"/>
  <c r="I65" i="3" s="1"/>
  <c r="J37" i="3"/>
  <c r="J51" i="3" s="1"/>
  <c r="J65" i="3" s="1"/>
  <c r="K37" i="3"/>
  <c r="K51" i="3" s="1"/>
  <c r="K65" i="3" s="1"/>
  <c r="L37" i="3"/>
  <c r="L51" i="3" s="1"/>
  <c r="L65" i="3" s="1"/>
  <c r="M37" i="3"/>
  <c r="M51" i="3" s="1"/>
  <c r="M65" i="3" s="1"/>
  <c r="N37" i="3"/>
  <c r="N51" i="3" s="1"/>
  <c r="N65" i="3" s="1"/>
  <c r="O37" i="3"/>
  <c r="O51" i="3" s="1"/>
  <c r="O65" i="3" s="1"/>
  <c r="P37" i="3"/>
  <c r="P51" i="3" s="1"/>
  <c r="P65" i="3" s="1"/>
  <c r="Q37" i="3"/>
  <c r="Q51" i="3" s="1"/>
  <c r="Q65" i="3" s="1"/>
  <c r="R37" i="3"/>
  <c r="R51" i="3" s="1"/>
  <c r="R65" i="3" s="1"/>
  <c r="S37" i="3"/>
  <c r="S51" i="3" s="1"/>
  <c r="S65" i="3" s="1"/>
  <c r="T37" i="3"/>
  <c r="T51" i="3" s="1"/>
  <c r="T65" i="3" s="1"/>
  <c r="U37" i="3"/>
  <c r="U51" i="3" s="1"/>
  <c r="U65" i="3" s="1"/>
  <c r="V37" i="3"/>
  <c r="V51" i="3" s="1"/>
  <c r="V65" i="3" s="1"/>
  <c r="W37" i="3"/>
  <c r="W51" i="3" s="1"/>
  <c r="W65" i="3" s="1"/>
  <c r="X37" i="3"/>
  <c r="X51" i="3" s="1"/>
  <c r="X65" i="3" s="1"/>
  <c r="Y37" i="3"/>
  <c r="Y51" i="3" s="1"/>
  <c r="Y65" i="3" s="1"/>
  <c r="Z37" i="3"/>
  <c r="AA37" i="3"/>
  <c r="AA51" i="3" s="1"/>
  <c r="AA65" i="3" s="1"/>
  <c r="AB37" i="3"/>
  <c r="AB51" i="3" s="1"/>
  <c r="AB65" i="3" s="1"/>
  <c r="AC37" i="3"/>
  <c r="AD37" i="3"/>
  <c r="AD51" i="3" s="1"/>
  <c r="AD65" i="3" s="1"/>
  <c r="AE37" i="3"/>
  <c r="AE51" i="3" s="1"/>
  <c r="AE65" i="3" s="1"/>
  <c r="AF37" i="3"/>
  <c r="AF51" i="3" s="1"/>
  <c r="AF65" i="3" s="1"/>
  <c r="AG37" i="3"/>
  <c r="AG51" i="3" s="1"/>
  <c r="AG65" i="3" s="1"/>
  <c r="AH37" i="3"/>
  <c r="AH51" i="3" s="1"/>
  <c r="AH65" i="3" s="1"/>
  <c r="H38" i="3"/>
  <c r="H52" i="3" s="1"/>
  <c r="H66" i="3" s="1"/>
  <c r="I38" i="3"/>
  <c r="I52" i="3" s="1"/>
  <c r="I66" i="3" s="1"/>
  <c r="J38" i="3"/>
  <c r="J52" i="3" s="1"/>
  <c r="J66" i="3" s="1"/>
  <c r="K38" i="3"/>
  <c r="K52" i="3" s="1"/>
  <c r="K66" i="3" s="1"/>
  <c r="L38" i="3"/>
  <c r="L52" i="3" s="1"/>
  <c r="L66" i="3" s="1"/>
  <c r="M38" i="3"/>
  <c r="M52" i="3" s="1"/>
  <c r="M66" i="3" s="1"/>
  <c r="N38" i="3"/>
  <c r="N52" i="3" s="1"/>
  <c r="N66" i="3" s="1"/>
  <c r="O38" i="3"/>
  <c r="O52" i="3" s="1"/>
  <c r="O66" i="3" s="1"/>
  <c r="P38" i="3"/>
  <c r="P52" i="3" s="1"/>
  <c r="P66" i="3" s="1"/>
  <c r="Q38" i="3"/>
  <c r="Q52" i="3" s="1"/>
  <c r="Q66" i="3" s="1"/>
  <c r="R38" i="3"/>
  <c r="R52" i="3" s="1"/>
  <c r="R66" i="3" s="1"/>
  <c r="S38" i="3"/>
  <c r="S52" i="3" s="1"/>
  <c r="S66" i="3" s="1"/>
  <c r="T38" i="3"/>
  <c r="T52" i="3" s="1"/>
  <c r="T66" i="3" s="1"/>
  <c r="U38" i="3"/>
  <c r="U52" i="3" s="1"/>
  <c r="U66" i="3" s="1"/>
  <c r="V38" i="3"/>
  <c r="V52" i="3" s="1"/>
  <c r="V66" i="3" s="1"/>
  <c r="W38" i="3"/>
  <c r="W52" i="3" s="1"/>
  <c r="W66" i="3" s="1"/>
  <c r="X38" i="3"/>
  <c r="X52" i="3" s="1"/>
  <c r="X66" i="3" s="1"/>
  <c r="Y38" i="3"/>
  <c r="Y52" i="3" s="1"/>
  <c r="Y66" i="3" s="1"/>
  <c r="Z38" i="3"/>
  <c r="AA38" i="3"/>
  <c r="AA52" i="3" s="1"/>
  <c r="AA66" i="3" s="1"/>
  <c r="AB38" i="3"/>
  <c r="AB52" i="3" s="1"/>
  <c r="AB66" i="3" s="1"/>
  <c r="AC38" i="3"/>
  <c r="AD38" i="3"/>
  <c r="AD52" i="3" s="1"/>
  <c r="AD66" i="3" s="1"/>
  <c r="AE38" i="3"/>
  <c r="AE52" i="3" s="1"/>
  <c r="AE66" i="3" s="1"/>
  <c r="AF38" i="3"/>
  <c r="AF52" i="3" s="1"/>
  <c r="AF66" i="3" s="1"/>
  <c r="AG38" i="3"/>
  <c r="AG52" i="3" s="1"/>
  <c r="AG66" i="3" s="1"/>
  <c r="AH38" i="3"/>
  <c r="AH52" i="3" s="1"/>
  <c r="AH66" i="3" s="1"/>
  <c r="G28" i="3"/>
  <c r="G29" i="3"/>
  <c r="G300" i="3" s="1"/>
  <c r="G30" i="3"/>
  <c r="G31" i="3"/>
  <c r="G32" i="3"/>
  <c r="G33" i="3"/>
  <c r="G34" i="3"/>
  <c r="G35" i="3"/>
  <c r="G36" i="3"/>
  <c r="G37" i="3"/>
  <c r="G38" i="3"/>
  <c r="G27" i="3"/>
  <c r="I13" i="3"/>
  <c r="I261" i="3" s="1"/>
  <c r="J13" i="3"/>
  <c r="J261" i="3" s="1"/>
  <c r="K13" i="3"/>
  <c r="K261" i="3" s="1"/>
  <c r="L13" i="3"/>
  <c r="L261" i="3" s="1"/>
  <c r="M13" i="3"/>
  <c r="M261" i="3" s="1"/>
  <c r="N13" i="3"/>
  <c r="N261" i="3" s="1"/>
  <c r="O13" i="3"/>
  <c r="O261" i="3" s="1"/>
  <c r="P13" i="3"/>
  <c r="P261" i="3" s="1"/>
  <c r="Q13" i="3"/>
  <c r="Q261" i="3" s="1"/>
  <c r="R13" i="3"/>
  <c r="R261" i="3" s="1"/>
  <c r="S13" i="3"/>
  <c r="S261" i="3" s="1"/>
  <c r="T13" i="3"/>
  <c r="T261" i="3" s="1"/>
  <c r="U13" i="3"/>
  <c r="U261" i="3" s="1"/>
  <c r="V13" i="3"/>
  <c r="V261" i="3" s="1"/>
  <c r="W13" i="3"/>
  <c r="W261" i="3" s="1"/>
  <c r="X13" i="3"/>
  <c r="X261" i="3" s="1"/>
  <c r="Y13" i="3"/>
  <c r="Y261" i="3" s="1"/>
  <c r="AA13" i="3"/>
  <c r="AA261" i="3" s="1"/>
  <c r="AB13" i="3"/>
  <c r="AB261" i="3" s="1"/>
  <c r="AC13" i="3"/>
  <c r="AC261" i="3" s="1"/>
  <c r="AD13" i="3"/>
  <c r="AD261" i="3" s="1"/>
  <c r="AE13" i="3"/>
  <c r="AE261" i="3" s="1"/>
  <c r="AF13" i="3"/>
  <c r="AF261" i="3" s="1"/>
  <c r="AG13" i="3"/>
  <c r="AG261" i="3" s="1"/>
  <c r="AH13" i="3"/>
  <c r="AH261" i="3" s="1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I22" i="3"/>
  <c r="I293" i="3" s="1"/>
  <c r="J22" i="3"/>
  <c r="J293" i="3" s="1"/>
  <c r="K22" i="3"/>
  <c r="K293" i="3" s="1"/>
  <c r="L22" i="3"/>
  <c r="L293" i="3" s="1"/>
  <c r="M22" i="3"/>
  <c r="M293" i="3" s="1"/>
  <c r="N22" i="3"/>
  <c r="N293" i="3" s="1"/>
  <c r="O22" i="3"/>
  <c r="O293" i="3" s="1"/>
  <c r="P22" i="3"/>
  <c r="P293" i="3" s="1"/>
  <c r="Q22" i="3"/>
  <c r="Q293" i="3" s="1"/>
  <c r="R22" i="3"/>
  <c r="R293" i="3" s="1"/>
  <c r="S22" i="3"/>
  <c r="S293" i="3" s="1"/>
  <c r="T22" i="3"/>
  <c r="T293" i="3" s="1"/>
  <c r="U22" i="3"/>
  <c r="U293" i="3" s="1"/>
  <c r="V22" i="3"/>
  <c r="V293" i="3" s="1"/>
  <c r="W22" i="3"/>
  <c r="W293" i="3" s="1"/>
  <c r="X22" i="3"/>
  <c r="X293" i="3" s="1"/>
  <c r="Y22" i="3"/>
  <c r="Y293" i="3" s="1"/>
  <c r="Z22" i="3"/>
  <c r="Z293" i="3" s="1"/>
  <c r="AA22" i="3"/>
  <c r="AA293" i="3" s="1"/>
  <c r="AB22" i="3"/>
  <c r="AB293" i="3" s="1"/>
  <c r="AC22" i="3"/>
  <c r="AC293" i="3" s="1"/>
  <c r="AD22" i="3"/>
  <c r="AD293" i="3" s="1"/>
  <c r="AE22" i="3"/>
  <c r="AE293" i="3" s="1"/>
  <c r="AF22" i="3"/>
  <c r="AF293" i="3" s="1"/>
  <c r="AG22" i="3"/>
  <c r="AG293" i="3" s="1"/>
  <c r="AH22" i="3"/>
  <c r="AH293" i="3" s="1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H13" i="3"/>
  <c r="H261" i="3" s="1"/>
  <c r="H14" i="3"/>
  <c r="H15" i="3"/>
  <c r="H16" i="3"/>
  <c r="H17" i="3"/>
  <c r="H18" i="3"/>
  <c r="H19" i="3"/>
  <c r="H20" i="3"/>
  <c r="H21" i="3"/>
  <c r="H22" i="3"/>
  <c r="H293" i="3" s="1"/>
  <c r="H23" i="3"/>
  <c r="H24" i="3"/>
  <c r="G14" i="3"/>
  <c r="G15" i="3"/>
  <c r="G16" i="3"/>
  <c r="G17" i="3"/>
  <c r="G18" i="3"/>
  <c r="G19" i="3"/>
  <c r="G20" i="3"/>
  <c r="G21" i="3"/>
  <c r="G22" i="3"/>
  <c r="G23" i="3"/>
  <c r="G24" i="3"/>
  <c r="G13" i="3"/>
  <c r="G261" i="3" s="1"/>
  <c r="G12" i="3"/>
  <c r="G260" i="3" s="1"/>
  <c r="AC12" i="3"/>
  <c r="AC260" i="3" s="1"/>
  <c r="AD12" i="3"/>
  <c r="AD260" i="3" s="1"/>
  <c r="AE12" i="3"/>
  <c r="AE260" i="3" s="1"/>
  <c r="AF12" i="3"/>
  <c r="AF260" i="3" s="1"/>
  <c r="AG12" i="3"/>
  <c r="AG260" i="3" s="1"/>
  <c r="AH12" i="3"/>
  <c r="AH260" i="3" s="1"/>
  <c r="H12" i="3"/>
  <c r="H260" i="3" s="1"/>
  <c r="I12" i="3"/>
  <c r="I260" i="3" s="1"/>
  <c r="J12" i="3"/>
  <c r="K12" i="3"/>
  <c r="K260" i="3" s="1"/>
  <c r="L12" i="3"/>
  <c r="L260" i="3" s="1"/>
  <c r="M12" i="3"/>
  <c r="M260" i="3" s="1"/>
  <c r="N12" i="3"/>
  <c r="N260" i="3" s="1"/>
  <c r="O12" i="3"/>
  <c r="O260" i="3" s="1"/>
  <c r="P12" i="3"/>
  <c r="P260" i="3" s="1"/>
  <c r="Q12" i="3"/>
  <c r="Q260" i="3" s="1"/>
  <c r="R12" i="3"/>
  <c r="R260" i="3" s="1"/>
  <c r="S12" i="3"/>
  <c r="S260" i="3" s="1"/>
  <c r="T12" i="3"/>
  <c r="T260" i="3" s="1"/>
  <c r="U12" i="3"/>
  <c r="U260" i="3" s="1"/>
  <c r="V12" i="3"/>
  <c r="V260" i="3" s="1"/>
  <c r="W12" i="3"/>
  <c r="W260" i="3" s="1"/>
  <c r="X12" i="3"/>
  <c r="X260" i="3" s="1"/>
  <c r="Y12" i="3"/>
  <c r="Y260" i="3" s="1"/>
  <c r="AA12" i="3"/>
  <c r="AA260" i="3" s="1"/>
  <c r="AB12" i="3"/>
  <c r="AB260" i="3" s="1"/>
  <c r="J10" i="26" l="1"/>
  <c r="J21" i="26"/>
  <c r="J17" i="26"/>
  <c r="J13" i="26"/>
  <c r="J22" i="26"/>
  <c r="J18" i="26"/>
  <c r="J20" i="26"/>
  <c r="J16" i="26"/>
  <c r="J12" i="26"/>
  <c r="J14" i="26"/>
  <c r="J19" i="26"/>
  <c r="J15" i="26"/>
  <c r="J11" i="26"/>
  <c r="H262" i="3"/>
  <c r="H263" i="3"/>
  <c r="AF262" i="3"/>
  <c r="AF263" i="3"/>
  <c r="AB262" i="3"/>
  <c r="AB263" i="3"/>
  <c r="X262" i="3"/>
  <c r="X263" i="3"/>
  <c r="T262" i="3"/>
  <c r="T263" i="3"/>
  <c r="P262" i="3"/>
  <c r="P263" i="3"/>
  <c r="L262" i="3"/>
  <c r="L263" i="3"/>
  <c r="E260" i="3"/>
  <c r="G262" i="3"/>
  <c r="G263" i="3"/>
  <c r="AE262" i="3"/>
  <c r="AE263" i="3"/>
  <c r="AA262" i="3"/>
  <c r="AA263" i="3"/>
  <c r="W262" i="3"/>
  <c r="W263" i="3"/>
  <c r="S262" i="3"/>
  <c r="S263" i="3"/>
  <c r="O262" i="3"/>
  <c r="O263" i="3"/>
  <c r="K262" i="3"/>
  <c r="K263" i="3"/>
  <c r="E261" i="3"/>
  <c r="AH262" i="3"/>
  <c r="AH263" i="3"/>
  <c r="AD262" i="3"/>
  <c r="AD263" i="3"/>
  <c r="Z262" i="3"/>
  <c r="Z263" i="3"/>
  <c r="V262" i="3"/>
  <c r="V263" i="3"/>
  <c r="R262" i="3"/>
  <c r="R263" i="3"/>
  <c r="N262" i="3"/>
  <c r="N263" i="3"/>
  <c r="J262" i="3"/>
  <c r="J263" i="3"/>
  <c r="AG262" i="3"/>
  <c r="AG263" i="3"/>
  <c r="AC262" i="3"/>
  <c r="AC263" i="3"/>
  <c r="Y262" i="3"/>
  <c r="Y263" i="3"/>
  <c r="U263" i="3"/>
  <c r="U262" i="3"/>
  <c r="Q263" i="3"/>
  <c r="Q262" i="3"/>
  <c r="M262" i="3"/>
  <c r="M263" i="3"/>
  <c r="I263" i="3"/>
  <c r="I262" i="3"/>
  <c r="C11" i="26"/>
  <c r="C10" i="26"/>
  <c r="AB266" i="3"/>
  <c r="P266" i="3"/>
  <c r="H266" i="3"/>
  <c r="X266" i="3"/>
  <c r="L266" i="3"/>
  <c r="AE266" i="3"/>
  <c r="AA266" i="3"/>
  <c r="W266" i="3"/>
  <c r="S266" i="3"/>
  <c r="O266" i="3"/>
  <c r="K266" i="3"/>
  <c r="AH266" i="3"/>
  <c r="AD266" i="3"/>
  <c r="Z266" i="3"/>
  <c r="V266" i="3"/>
  <c r="R266" i="3"/>
  <c r="N266" i="3"/>
  <c r="J266" i="3"/>
  <c r="AF266" i="3"/>
  <c r="T266" i="3"/>
  <c r="AG266" i="3"/>
  <c r="AC266" i="3"/>
  <c r="Y266" i="3"/>
  <c r="U266" i="3"/>
  <c r="Q266" i="3"/>
  <c r="M266" i="3"/>
  <c r="I266" i="3"/>
  <c r="G266" i="3"/>
  <c r="P138" i="3"/>
  <c r="AB144" i="3"/>
  <c r="E300" i="3"/>
  <c r="AA138" i="3"/>
  <c r="AH43" i="3"/>
  <c r="AH57" i="3" s="1"/>
  <c r="AD43" i="3"/>
  <c r="AD57" i="3" s="1"/>
  <c r="V43" i="3"/>
  <c r="V57" i="3" s="1"/>
  <c r="R43" i="3"/>
  <c r="R57" i="3" s="1"/>
  <c r="N43" i="3"/>
  <c r="N57" i="3" s="1"/>
  <c r="J43" i="3"/>
  <c r="J57" i="3" s="1"/>
  <c r="AG43" i="3"/>
  <c r="AG57" i="3" s="1"/>
  <c r="AC43" i="3"/>
  <c r="AC57" i="3" s="1"/>
  <c r="Y43" i="3"/>
  <c r="Y57" i="3" s="1"/>
  <c r="U43" i="3"/>
  <c r="U57" i="3" s="1"/>
  <c r="Q43" i="3"/>
  <c r="Q57" i="3" s="1"/>
  <c r="M43" i="3"/>
  <c r="M57" i="3" s="1"/>
  <c r="I43" i="3"/>
  <c r="I57" i="3" s="1"/>
  <c r="AF43" i="3"/>
  <c r="AF57" i="3" s="1"/>
  <c r="AB43" i="3"/>
  <c r="AB57" i="3" s="1"/>
  <c r="X43" i="3"/>
  <c r="X57" i="3" s="1"/>
  <c r="T43" i="3"/>
  <c r="T57" i="3" s="1"/>
  <c r="P43" i="3"/>
  <c r="P57" i="3" s="1"/>
  <c r="L43" i="3"/>
  <c r="L57" i="3" s="1"/>
  <c r="H43" i="3"/>
  <c r="H57" i="3" s="1"/>
  <c r="AE43" i="3"/>
  <c r="AE57" i="3" s="1"/>
  <c r="AA43" i="3"/>
  <c r="AA57" i="3" s="1"/>
  <c r="W43" i="3"/>
  <c r="W57" i="3" s="1"/>
  <c r="S43" i="3"/>
  <c r="S57" i="3" s="1"/>
  <c r="O43" i="3"/>
  <c r="O57" i="3" s="1"/>
  <c r="K43" i="3"/>
  <c r="K57" i="3" s="1"/>
  <c r="E134" i="3"/>
  <c r="F134" i="3" s="1"/>
  <c r="E130" i="3"/>
  <c r="F130" i="3" s="1"/>
  <c r="E126" i="3"/>
  <c r="F126" i="3" s="1"/>
  <c r="E136" i="3"/>
  <c r="F136" i="3" s="1"/>
  <c r="E132" i="3"/>
  <c r="F132" i="3" s="1"/>
  <c r="E128" i="3"/>
  <c r="F128" i="3" s="1"/>
  <c r="E135" i="3"/>
  <c r="F135" i="3" s="1"/>
  <c r="E131" i="3"/>
  <c r="F131" i="3" s="1"/>
  <c r="E127" i="3"/>
  <c r="F127" i="3" s="1"/>
  <c r="E125" i="3"/>
  <c r="E133" i="3"/>
  <c r="F133" i="3" s="1"/>
  <c r="E129" i="3"/>
  <c r="F129" i="3" s="1"/>
  <c r="E121" i="3"/>
  <c r="E117" i="3"/>
  <c r="E113" i="3"/>
  <c r="E124" i="3"/>
  <c r="E120" i="3"/>
  <c r="E116" i="3"/>
  <c r="E112" i="3"/>
  <c r="E111" i="3"/>
  <c r="F111" i="3" s="1"/>
  <c r="E119" i="3"/>
  <c r="E115" i="3"/>
  <c r="E122" i="3"/>
  <c r="E118" i="3"/>
  <c r="E114" i="3"/>
  <c r="E110" i="3"/>
  <c r="F110" i="3" s="1"/>
  <c r="E106" i="3"/>
  <c r="F106" i="3" s="1"/>
  <c r="E102" i="3"/>
  <c r="F102" i="3" s="1"/>
  <c r="E98" i="3"/>
  <c r="F98" i="3" s="1"/>
  <c r="E107" i="3"/>
  <c r="F107" i="3" s="1"/>
  <c r="E103" i="3"/>
  <c r="F103" i="3" s="1"/>
  <c r="E99" i="3"/>
  <c r="F99" i="3" s="1"/>
  <c r="E97" i="3"/>
  <c r="F97" i="3" s="1"/>
  <c r="E105" i="3"/>
  <c r="F105" i="3" s="1"/>
  <c r="E101" i="3"/>
  <c r="F101" i="3" s="1"/>
  <c r="E108" i="3"/>
  <c r="F108" i="3" s="1"/>
  <c r="E104" i="3"/>
  <c r="F104" i="3" s="1"/>
  <c r="E100" i="3"/>
  <c r="F100" i="3" s="1"/>
  <c r="E96" i="3"/>
  <c r="F96" i="3" s="1"/>
  <c r="E34" i="3"/>
  <c r="E37" i="3"/>
  <c r="E79" i="3" s="1"/>
  <c r="E33" i="3"/>
  <c r="E75" i="3" s="1"/>
  <c r="E29" i="3"/>
  <c r="E71" i="3" s="1"/>
  <c r="E38" i="3"/>
  <c r="E30" i="3"/>
  <c r="E36" i="3"/>
  <c r="F36" i="3" s="1"/>
  <c r="E32" i="3"/>
  <c r="F32" i="3" s="1"/>
  <c r="E28" i="3"/>
  <c r="F28" i="3" s="1"/>
  <c r="E27" i="3"/>
  <c r="F27" i="3" s="1"/>
  <c r="E35" i="3"/>
  <c r="F35" i="3" s="1"/>
  <c r="E31" i="3"/>
  <c r="F31" i="3" s="1"/>
  <c r="G47" i="3"/>
  <c r="G46" i="3"/>
  <c r="G41" i="3"/>
  <c r="G45" i="3"/>
  <c r="G52" i="3"/>
  <c r="G48" i="3"/>
  <c r="G44" i="3"/>
  <c r="G43" i="3"/>
  <c r="G51" i="3"/>
  <c r="G42" i="3"/>
  <c r="G49" i="3"/>
  <c r="G40" i="3"/>
  <c r="E26" i="3"/>
  <c r="F26" i="3" s="1"/>
  <c r="E24" i="3"/>
  <c r="F24" i="3" s="1"/>
  <c r="E16" i="3"/>
  <c r="F16" i="3" s="1"/>
  <c r="E19" i="3"/>
  <c r="F19" i="3" s="1"/>
  <c r="E13" i="3"/>
  <c r="F13" i="3" s="1"/>
  <c r="E21" i="3"/>
  <c r="F21" i="3" s="1"/>
  <c r="E17" i="3"/>
  <c r="F17" i="3" s="1"/>
  <c r="E20" i="3"/>
  <c r="F20" i="3" s="1"/>
  <c r="E23" i="3"/>
  <c r="F23" i="3" s="1"/>
  <c r="E15" i="3"/>
  <c r="F15" i="3" s="1"/>
  <c r="E22" i="3"/>
  <c r="F22" i="3" s="1"/>
  <c r="E18" i="3"/>
  <c r="F18" i="3" s="1"/>
  <c r="E14" i="3"/>
  <c r="F14" i="3" s="1"/>
  <c r="G293" i="3"/>
  <c r="E12" i="3"/>
  <c r="F12" i="3" s="1"/>
  <c r="AG138" i="3"/>
  <c r="AH138" i="3"/>
  <c r="AH82" i="3"/>
  <c r="AH150" i="3"/>
  <c r="AH148" i="3"/>
  <c r="AH146" i="3"/>
  <c r="AH144" i="3"/>
  <c r="AH142" i="3"/>
  <c r="AH140" i="3"/>
  <c r="AH149" i="3"/>
  <c r="AH147" i="3"/>
  <c r="AH145" i="3"/>
  <c r="AH143" i="3"/>
  <c r="AH141" i="3"/>
  <c r="AH139" i="3"/>
  <c r="AH41" i="3"/>
  <c r="AH55" i="3" s="1"/>
  <c r="AH68" i="3"/>
  <c r="AG150" i="3"/>
  <c r="AG148" i="3"/>
  <c r="AG146" i="3"/>
  <c r="AG144" i="3"/>
  <c r="AG142" i="3"/>
  <c r="AG140" i="3"/>
  <c r="AG82" i="3"/>
  <c r="AG149" i="3"/>
  <c r="AG147" i="3"/>
  <c r="AG145" i="3"/>
  <c r="AG143" i="3"/>
  <c r="AG141" i="3"/>
  <c r="AG139" i="3"/>
  <c r="AG41" i="3"/>
  <c r="AG55" i="3" s="1"/>
  <c r="AG68" i="3"/>
  <c r="AF82" i="3"/>
  <c r="AF150" i="3"/>
  <c r="AF148" i="3"/>
  <c r="AF146" i="3"/>
  <c r="AF144" i="3"/>
  <c r="AF142" i="3"/>
  <c r="AF140" i="3"/>
  <c r="AF138" i="3"/>
  <c r="AF149" i="3"/>
  <c r="AF147" i="3"/>
  <c r="AF145" i="3"/>
  <c r="AF143" i="3"/>
  <c r="AF141" i="3"/>
  <c r="AF139" i="3"/>
  <c r="AF41" i="3"/>
  <c r="AF55" i="3" s="1"/>
  <c r="AF68" i="3"/>
  <c r="AC138" i="3"/>
  <c r="AC52" i="3"/>
  <c r="AC60" i="3"/>
  <c r="AC58" i="3"/>
  <c r="AC56" i="3"/>
  <c r="AC50" i="3"/>
  <c r="AC48" i="3"/>
  <c r="AC54" i="3"/>
  <c r="AC51" i="3"/>
  <c r="AC49" i="3"/>
  <c r="AC47" i="3"/>
  <c r="AC59" i="3"/>
  <c r="AC82" i="3"/>
  <c r="AE150" i="3"/>
  <c r="AC149" i="3"/>
  <c r="AE148" i="3"/>
  <c r="AC147" i="3"/>
  <c r="AE146" i="3"/>
  <c r="AC145" i="3"/>
  <c r="AE144" i="3"/>
  <c r="AC143" i="3"/>
  <c r="AE142" i="3"/>
  <c r="AC141" i="3"/>
  <c r="AE140" i="3"/>
  <c r="AC139" i="3"/>
  <c r="AE138" i="3"/>
  <c r="AD150" i="3"/>
  <c r="AD148" i="3"/>
  <c r="AD146" i="3"/>
  <c r="AD144" i="3"/>
  <c r="AD142" i="3"/>
  <c r="AD140" i="3"/>
  <c r="AD138" i="3"/>
  <c r="AC150" i="3"/>
  <c r="AE149" i="3"/>
  <c r="AC148" i="3"/>
  <c r="AE147" i="3"/>
  <c r="AC146" i="3"/>
  <c r="AE145" i="3"/>
  <c r="AC144" i="3"/>
  <c r="AE143" i="3"/>
  <c r="AC142" i="3"/>
  <c r="AE141" i="3"/>
  <c r="AC140" i="3"/>
  <c r="AE139" i="3"/>
  <c r="AD149" i="3"/>
  <c r="AD147" i="3"/>
  <c r="AD145" i="3"/>
  <c r="AD143" i="3"/>
  <c r="AD141" i="3"/>
  <c r="AD139" i="3"/>
  <c r="AC41" i="3"/>
  <c r="AE68" i="3"/>
  <c r="AD68" i="3"/>
  <c r="AE82" i="3"/>
  <c r="AC68" i="3"/>
  <c r="AD82" i="3"/>
  <c r="AA145" i="3"/>
  <c r="AA141" i="3"/>
  <c r="AA149" i="3"/>
  <c r="AB139" i="3"/>
  <c r="AB150" i="3"/>
  <c r="AB148" i="3"/>
  <c r="AB146" i="3"/>
  <c r="AB142" i="3"/>
  <c r="AB140" i="3"/>
  <c r="AB138" i="3"/>
  <c r="AB68" i="3"/>
  <c r="AB149" i="3"/>
  <c r="AB147" i="3"/>
  <c r="AB145" i="3"/>
  <c r="AB143" i="3"/>
  <c r="AB141" i="3"/>
  <c r="AB82" i="3"/>
  <c r="AB41" i="3"/>
  <c r="AB55" i="3" s="1"/>
  <c r="AB42" i="3"/>
  <c r="AB56" i="3" s="1"/>
  <c r="AA150" i="3"/>
  <c r="AA146" i="3"/>
  <c r="AA142" i="3"/>
  <c r="AA140" i="3"/>
  <c r="AA148" i="3"/>
  <c r="AA144" i="3"/>
  <c r="U139" i="3"/>
  <c r="I22" i="26"/>
  <c r="I20" i="26"/>
  <c r="I18" i="26"/>
  <c r="I16" i="26"/>
  <c r="I14" i="26"/>
  <c r="I12" i="26"/>
  <c r="U147" i="3"/>
  <c r="U143" i="3"/>
  <c r="AA147" i="3"/>
  <c r="AA143" i="3"/>
  <c r="AA139" i="3"/>
  <c r="AA82" i="3"/>
  <c r="AA68" i="3"/>
  <c r="G11" i="26"/>
  <c r="H20" i="26"/>
  <c r="H18" i="26"/>
  <c r="H16" i="26"/>
  <c r="H14" i="26"/>
  <c r="H12" i="26"/>
  <c r="K10" i="26"/>
  <c r="K21" i="26"/>
  <c r="K19" i="26"/>
  <c r="K17" i="26"/>
  <c r="K15" i="26"/>
  <c r="K13" i="26"/>
  <c r="K11" i="26"/>
  <c r="D11" i="26"/>
  <c r="G21" i="26"/>
  <c r="G19" i="26"/>
  <c r="G17" i="26"/>
  <c r="G15" i="26"/>
  <c r="G13" i="26"/>
  <c r="H22" i="26"/>
  <c r="I10" i="26"/>
  <c r="I21" i="26"/>
  <c r="I19" i="26"/>
  <c r="I17" i="26"/>
  <c r="I15" i="26"/>
  <c r="I13" i="26"/>
  <c r="I11" i="26"/>
  <c r="G22" i="26"/>
  <c r="G20" i="26"/>
  <c r="G18" i="26"/>
  <c r="G16" i="26"/>
  <c r="G14" i="26"/>
  <c r="G12" i="26"/>
  <c r="H21" i="26"/>
  <c r="H19" i="26"/>
  <c r="H17" i="26"/>
  <c r="H15" i="26"/>
  <c r="H13" i="26"/>
  <c r="H11" i="26"/>
  <c r="K22" i="26"/>
  <c r="K20" i="26"/>
  <c r="K18" i="26"/>
  <c r="K16" i="26"/>
  <c r="K14" i="26"/>
  <c r="K12" i="26"/>
  <c r="C13" i="26"/>
  <c r="C20" i="26"/>
  <c r="C22" i="26"/>
  <c r="C18" i="26"/>
  <c r="C14" i="26"/>
  <c r="C21" i="26"/>
  <c r="C17" i="26"/>
  <c r="C16" i="26"/>
  <c r="C12" i="26"/>
  <c r="C19" i="26"/>
  <c r="C15" i="26"/>
  <c r="Z44" i="3"/>
  <c r="D14" i="26"/>
  <c r="Z43" i="3"/>
  <c r="Z50" i="3"/>
  <c r="D20" i="26"/>
  <c r="Z46" i="3"/>
  <c r="D16" i="26"/>
  <c r="Z51" i="3"/>
  <c r="D21" i="26"/>
  <c r="Z49" i="3"/>
  <c r="D19" i="26"/>
  <c r="Z47" i="3"/>
  <c r="D17" i="26"/>
  <c r="Z45" i="3"/>
  <c r="D15" i="26"/>
  <c r="Z52" i="3"/>
  <c r="D22" i="26"/>
  <c r="Z48" i="3"/>
  <c r="D18" i="26"/>
  <c r="Z42" i="3"/>
  <c r="D12" i="26"/>
  <c r="Z40" i="3"/>
  <c r="D10" i="26"/>
  <c r="Z146" i="3"/>
  <c r="Z142" i="3"/>
  <c r="Z150" i="3"/>
  <c r="Z138" i="3"/>
  <c r="Z148" i="3"/>
  <c r="Z144" i="3"/>
  <c r="Z140" i="3"/>
  <c r="Z82" i="3"/>
  <c r="Z149" i="3"/>
  <c r="Z147" i="3"/>
  <c r="Z145" i="3"/>
  <c r="Z143" i="3"/>
  <c r="Z141" i="3"/>
  <c r="Z139" i="3"/>
  <c r="Z41" i="3"/>
  <c r="Z55" i="3" s="1"/>
  <c r="Z68" i="3"/>
  <c r="Y141" i="3"/>
  <c r="Y149" i="3"/>
  <c r="Y145" i="3"/>
  <c r="Y82" i="3"/>
  <c r="Y147" i="3"/>
  <c r="Y143" i="3"/>
  <c r="Y139" i="3"/>
  <c r="Y150" i="3"/>
  <c r="Y148" i="3"/>
  <c r="Y146" i="3"/>
  <c r="Y144" i="3"/>
  <c r="Y142" i="3"/>
  <c r="Y140" i="3"/>
  <c r="Y138" i="3"/>
  <c r="Y68" i="3"/>
  <c r="Y42" i="3"/>
  <c r="Y56" i="3" s="1"/>
  <c r="X138" i="3"/>
  <c r="W148" i="3"/>
  <c r="W144" i="3"/>
  <c r="V82" i="3"/>
  <c r="V150" i="3"/>
  <c r="X149" i="3"/>
  <c r="V148" i="3"/>
  <c r="X147" i="3"/>
  <c r="V146" i="3"/>
  <c r="X145" i="3"/>
  <c r="V144" i="3"/>
  <c r="X143" i="3"/>
  <c r="V142" i="3"/>
  <c r="X141" i="3"/>
  <c r="V140" i="3"/>
  <c r="X139" i="3"/>
  <c r="V138" i="3"/>
  <c r="W149" i="3"/>
  <c r="W147" i="3"/>
  <c r="W145" i="3"/>
  <c r="W143" i="3"/>
  <c r="W141" i="3"/>
  <c r="W139" i="3"/>
  <c r="X82" i="3"/>
  <c r="W82" i="3"/>
  <c r="X150" i="3"/>
  <c r="V149" i="3"/>
  <c r="X148" i="3"/>
  <c r="V147" i="3"/>
  <c r="X146" i="3"/>
  <c r="V145" i="3"/>
  <c r="X144" i="3"/>
  <c r="V143" i="3"/>
  <c r="X142" i="3"/>
  <c r="V141" i="3"/>
  <c r="X140" i="3"/>
  <c r="V139" i="3"/>
  <c r="W150" i="3"/>
  <c r="W146" i="3"/>
  <c r="W142" i="3"/>
  <c r="W140" i="3"/>
  <c r="W138" i="3"/>
  <c r="X41" i="3"/>
  <c r="X55" i="3" s="1"/>
  <c r="X68" i="3"/>
  <c r="W41" i="3"/>
  <c r="W55" i="3" s="1"/>
  <c r="W68" i="3"/>
  <c r="V41" i="3"/>
  <c r="V55" i="3" s="1"/>
  <c r="V68" i="3"/>
  <c r="U150" i="3"/>
  <c r="U146" i="3"/>
  <c r="U142" i="3"/>
  <c r="U138" i="3"/>
  <c r="U144" i="3"/>
  <c r="U149" i="3"/>
  <c r="U145" i="3"/>
  <c r="U141" i="3"/>
  <c r="U148" i="3"/>
  <c r="U140" i="3"/>
  <c r="U68" i="3"/>
  <c r="U82" i="3"/>
  <c r="J141" i="3"/>
  <c r="R138" i="3"/>
  <c r="T149" i="3"/>
  <c r="P149" i="3"/>
  <c r="L149" i="3"/>
  <c r="T145" i="3"/>
  <c r="P145" i="3"/>
  <c r="L145" i="3"/>
  <c r="T141" i="3"/>
  <c r="P141" i="3"/>
  <c r="L141" i="3"/>
  <c r="H147" i="3"/>
  <c r="N150" i="3"/>
  <c r="J146" i="3"/>
  <c r="R144" i="3"/>
  <c r="P139" i="3"/>
  <c r="T143" i="3"/>
  <c r="N140" i="3"/>
  <c r="G150" i="3"/>
  <c r="G146" i="3"/>
  <c r="G142" i="3"/>
  <c r="T150" i="3"/>
  <c r="P150" i="3"/>
  <c r="L150" i="3"/>
  <c r="H150" i="3"/>
  <c r="R149" i="3"/>
  <c r="N149" i="3"/>
  <c r="J149" i="3"/>
  <c r="H148" i="3"/>
  <c r="R147" i="3"/>
  <c r="N147" i="3"/>
  <c r="J147" i="3"/>
  <c r="T146" i="3"/>
  <c r="P146" i="3"/>
  <c r="L146" i="3"/>
  <c r="H146" i="3"/>
  <c r="R145" i="3"/>
  <c r="N145" i="3"/>
  <c r="J145" i="3"/>
  <c r="H144" i="3"/>
  <c r="R143" i="3"/>
  <c r="N143" i="3"/>
  <c r="J143" i="3"/>
  <c r="T142" i="3"/>
  <c r="P142" i="3"/>
  <c r="L142" i="3"/>
  <c r="H142" i="3"/>
  <c r="R141" i="3"/>
  <c r="N141" i="3"/>
  <c r="H140" i="3"/>
  <c r="R139" i="3"/>
  <c r="N139" i="3"/>
  <c r="J139" i="3"/>
  <c r="T138" i="3"/>
  <c r="L138" i="3"/>
  <c r="H138" i="3"/>
  <c r="R150" i="3"/>
  <c r="J150" i="3"/>
  <c r="H149" i="3"/>
  <c r="R148" i="3"/>
  <c r="N148" i="3"/>
  <c r="J148" i="3"/>
  <c r="T147" i="3"/>
  <c r="P147" i="3"/>
  <c r="L147" i="3"/>
  <c r="R146" i="3"/>
  <c r="N146" i="3"/>
  <c r="H145" i="3"/>
  <c r="N144" i="3"/>
  <c r="J144" i="3"/>
  <c r="P143" i="3"/>
  <c r="L143" i="3"/>
  <c r="H143" i="3"/>
  <c r="R142" i="3"/>
  <c r="N142" i="3"/>
  <c r="J142" i="3"/>
  <c r="H141" i="3"/>
  <c r="R140" i="3"/>
  <c r="J140" i="3"/>
  <c r="T139" i="3"/>
  <c r="L139" i="3"/>
  <c r="H139" i="3"/>
  <c r="N138" i="3"/>
  <c r="J138" i="3"/>
  <c r="T148" i="3"/>
  <c r="P144" i="3"/>
  <c r="L140" i="3"/>
  <c r="S150" i="3"/>
  <c r="O150" i="3"/>
  <c r="K150" i="3"/>
  <c r="Q149" i="3"/>
  <c r="M149" i="3"/>
  <c r="I149" i="3"/>
  <c r="S148" i="3"/>
  <c r="O148" i="3"/>
  <c r="K148" i="3"/>
  <c r="Q147" i="3"/>
  <c r="M147" i="3"/>
  <c r="I147" i="3"/>
  <c r="S146" i="3"/>
  <c r="O146" i="3"/>
  <c r="K146" i="3"/>
  <c r="Q145" i="3"/>
  <c r="M145" i="3"/>
  <c r="I145" i="3"/>
  <c r="S144" i="3"/>
  <c r="O144" i="3"/>
  <c r="K144" i="3"/>
  <c r="Q143" i="3"/>
  <c r="M143" i="3"/>
  <c r="I143" i="3"/>
  <c r="S142" i="3"/>
  <c r="O142" i="3"/>
  <c r="K142" i="3"/>
  <c r="Q141" i="3"/>
  <c r="M141" i="3"/>
  <c r="I141" i="3"/>
  <c r="S140" i="3"/>
  <c r="O140" i="3"/>
  <c r="K140" i="3"/>
  <c r="Q139" i="3"/>
  <c r="M139" i="3"/>
  <c r="I139" i="3"/>
  <c r="S138" i="3"/>
  <c r="O138" i="3"/>
  <c r="K138" i="3"/>
  <c r="L148" i="3"/>
  <c r="T144" i="3"/>
  <c r="P140" i="3"/>
  <c r="P148" i="3"/>
  <c r="L144" i="3"/>
  <c r="T140" i="3"/>
  <c r="G147" i="3"/>
  <c r="G143" i="3"/>
  <c r="Q150" i="3"/>
  <c r="M150" i="3"/>
  <c r="I150" i="3"/>
  <c r="S149" i="3"/>
  <c r="O149" i="3"/>
  <c r="K149" i="3"/>
  <c r="Q148" i="3"/>
  <c r="M148" i="3"/>
  <c r="I148" i="3"/>
  <c r="S147" i="3"/>
  <c r="O147" i="3"/>
  <c r="K147" i="3"/>
  <c r="Q146" i="3"/>
  <c r="M146" i="3"/>
  <c r="I146" i="3"/>
  <c r="S145" i="3"/>
  <c r="O145" i="3"/>
  <c r="K145" i="3"/>
  <c r="Q144" i="3"/>
  <c r="M144" i="3"/>
  <c r="I144" i="3"/>
  <c r="S143" i="3"/>
  <c r="O143" i="3"/>
  <c r="K143" i="3"/>
  <c r="Q142" i="3"/>
  <c r="M142" i="3"/>
  <c r="I142" i="3"/>
  <c r="S141" i="3"/>
  <c r="O141" i="3"/>
  <c r="K141" i="3"/>
  <c r="Q140" i="3"/>
  <c r="M140" i="3"/>
  <c r="I140" i="3"/>
  <c r="S139" i="3"/>
  <c r="O139" i="3"/>
  <c r="K139" i="3"/>
  <c r="Q138" i="3"/>
  <c r="M138" i="3"/>
  <c r="I138" i="3"/>
  <c r="G148" i="3"/>
  <c r="G144" i="3"/>
  <c r="G140" i="3"/>
  <c r="G149" i="3"/>
  <c r="G145" i="3"/>
  <c r="G141" i="3"/>
  <c r="G139" i="3"/>
  <c r="G138" i="3"/>
  <c r="S82" i="3"/>
  <c r="O82" i="3"/>
  <c r="K82" i="3"/>
  <c r="R82" i="3"/>
  <c r="N82" i="3"/>
  <c r="J82" i="3"/>
  <c r="Q82" i="3"/>
  <c r="M82" i="3"/>
  <c r="I82" i="3"/>
  <c r="T82" i="3"/>
  <c r="P82" i="3"/>
  <c r="L82" i="3"/>
  <c r="H82" i="3"/>
  <c r="G82" i="3"/>
  <c r="R68" i="3"/>
  <c r="N68" i="3"/>
  <c r="J68" i="3"/>
  <c r="S68" i="3"/>
  <c r="O68" i="3"/>
  <c r="K68" i="3"/>
  <c r="Q68" i="3"/>
  <c r="M68" i="3"/>
  <c r="I68" i="3"/>
  <c r="T68" i="3"/>
  <c r="P68" i="3"/>
  <c r="L68" i="3"/>
  <c r="H68" i="3"/>
  <c r="G68" i="3"/>
  <c r="S40" i="3"/>
  <c r="S54" i="3" s="1"/>
  <c r="G50" i="3"/>
  <c r="Q40" i="3"/>
  <c r="Q54" i="3" s="1"/>
  <c r="M40" i="3"/>
  <c r="M54" i="3" s="1"/>
  <c r="I40" i="3"/>
  <c r="I54" i="3" s="1"/>
  <c r="T40" i="3"/>
  <c r="T54" i="3" s="1"/>
  <c r="P40" i="3"/>
  <c r="P54" i="3" s="1"/>
  <c r="L40" i="3"/>
  <c r="L54" i="3" s="1"/>
  <c r="H40" i="3"/>
  <c r="H54" i="3" s="1"/>
  <c r="E293" i="3" l="1"/>
  <c r="F293" i="3" s="1"/>
  <c r="F115" i="3"/>
  <c r="F116" i="3"/>
  <c r="F117" i="3"/>
  <c r="F125" i="3"/>
  <c r="F114" i="3"/>
  <c r="F119" i="3"/>
  <c r="F120" i="3"/>
  <c r="F121" i="3"/>
  <c r="F118" i="3"/>
  <c r="F122" i="3"/>
  <c r="F112" i="3"/>
  <c r="F113" i="3"/>
  <c r="E262" i="3"/>
  <c r="C47" i="26" s="1"/>
  <c r="C27" i="26"/>
  <c r="D27" i="26"/>
  <c r="E27" i="26"/>
  <c r="D13" i="26"/>
  <c r="E147" i="3"/>
  <c r="F40" i="26" s="1"/>
  <c r="E149" i="3"/>
  <c r="F42" i="26" s="1"/>
  <c r="E146" i="3"/>
  <c r="F39" i="26" s="1"/>
  <c r="E148" i="3"/>
  <c r="F41" i="26" s="1"/>
  <c r="E150" i="3"/>
  <c r="F43" i="26" s="1"/>
  <c r="E140" i="3"/>
  <c r="F33" i="26" s="1"/>
  <c r="E139" i="3"/>
  <c r="F32" i="26" s="1"/>
  <c r="E142" i="3"/>
  <c r="F35" i="26" s="1"/>
  <c r="E141" i="3"/>
  <c r="F34" i="26" s="1"/>
  <c r="E143" i="3"/>
  <c r="F36" i="26" s="1"/>
  <c r="E144" i="3"/>
  <c r="F37" i="26" s="1"/>
  <c r="E145" i="3"/>
  <c r="F38" i="26" s="1"/>
  <c r="E138" i="3"/>
  <c r="F31" i="26" s="1"/>
  <c r="F124" i="3"/>
  <c r="E50" i="3"/>
  <c r="F50" i="3" s="1"/>
  <c r="E70" i="3"/>
  <c r="D33" i="26" s="1"/>
  <c r="E86" i="3"/>
  <c r="E35" i="26" s="1"/>
  <c r="E72" i="3"/>
  <c r="D35" i="26" s="1"/>
  <c r="E69" i="3"/>
  <c r="D32" i="26" s="1"/>
  <c r="E73" i="3"/>
  <c r="D36" i="26" s="1"/>
  <c r="E74" i="3"/>
  <c r="D37" i="26" s="1"/>
  <c r="E94" i="3"/>
  <c r="E43" i="26" s="1"/>
  <c r="E80" i="3"/>
  <c r="D43" i="26" s="1"/>
  <c r="E90" i="3"/>
  <c r="E39" i="26" s="1"/>
  <c r="E76" i="3"/>
  <c r="D39" i="26" s="1"/>
  <c r="E77" i="3"/>
  <c r="D40" i="26" s="1"/>
  <c r="E78" i="3"/>
  <c r="D41" i="26" s="1"/>
  <c r="E89" i="3"/>
  <c r="E38" i="26" s="1"/>
  <c r="E93" i="3"/>
  <c r="E42" i="26" s="1"/>
  <c r="E85" i="3"/>
  <c r="E34" i="26" s="1"/>
  <c r="E68" i="3"/>
  <c r="D31" i="26" s="1"/>
  <c r="E83" i="3"/>
  <c r="E32" i="26" s="1"/>
  <c r="E91" i="3"/>
  <c r="E40" i="26" s="1"/>
  <c r="E92" i="3"/>
  <c r="E41" i="26" s="1"/>
  <c r="E84" i="3"/>
  <c r="E33" i="26" s="1"/>
  <c r="E87" i="3"/>
  <c r="E36" i="26" s="1"/>
  <c r="E88" i="3"/>
  <c r="E37" i="26" s="1"/>
  <c r="F38" i="3"/>
  <c r="F30" i="3"/>
  <c r="F37" i="3"/>
  <c r="F29" i="3"/>
  <c r="F34" i="3"/>
  <c r="F33" i="3"/>
  <c r="E82" i="3"/>
  <c r="E31" i="26" s="1"/>
  <c r="D38" i="26"/>
  <c r="E44" i="3"/>
  <c r="F44" i="3" s="1"/>
  <c r="E49" i="3"/>
  <c r="F49" i="3" s="1"/>
  <c r="E43" i="3"/>
  <c r="F43" i="3" s="1"/>
  <c r="E45" i="3"/>
  <c r="F45" i="3" s="1"/>
  <c r="E41" i="3"/>
  <c r="F41" i="3" s="1"/>
  <c r="E42" i="3"/>
  <c r="F42" i="3" s="1"/>
  <c r="E48" i="3"/>
  <c r="F48" i="3" s="1"/>
  <c r="E46" i="3"/>
  <c r="F46" i="3" s="1"/>
  <c r="E51" i="3"/>
  <c r="F51" i="3" s="1"/>
  <c r="E52" i="3"/>
  <c r="F52" i="3" s="1"/>
  <c r="E47" i="3"/>
  <c r="F47" i="3" s="1"/>
  <c r="G65" i="3"/>
  <c r="G57" i="3"/>
  <c r="G59" i="3"/>
  <c r="G64" i="3"/>
  <c r="G66" i="3"/>
  <c r="G63" i="3"/>
  <c r="G58" i="3"/>
  <c r="G55" i="3"/>
  <c r="G61" i="3"/>
  <c r="G56" i="3"/>
  <c r="G62" i="3"/>
  <c r="G60" i="3"/>
  <c r="G54" i="3"/>
  <c r="E40" i="3"/>
  <c r="F40" i="3" s="1"/>
  <c r="AC55" i="3"/>
  <c r="AC61" i="3"/>
  <c r="AC65" i="3"/>
  <c r="AC62" i="3"/>
  <c r="AC63" i="3"/>
  <c r="AC64" i="3"/>
  <c r="AC66" i="3"/>
  <c r="G10" i="26"/>
  <c r="L11" i="26"/>
  <c r="L15" i="26"/>
  <c r="L16" i="26"/>
  <c r="L19" i="26"/>
  <c r="H10" i="26"/>
  <c r="L10" i="26"/>
  <c r="L17" i="26"/>
  <c r="L12" i="26"/>
  <c r="L22" i="26"/>
  <c r="L14" i="26"/>
  <c r="L13" i="26"/>
  <c r="L21" i="26"/>
  <c r="L20" i="26"/>
  <c r="L18" i="26"/>
  <c r="Z66" i="3"/>
  <c r="E22" i="26"/>
  <c r="E11" i="26"/>
  <c r="Z62" i="3"/>
  <c r="E18" i="26"/>
  <c r="Z59" i="3"/>
  <c r="E15" i="26"/>
  <c r="Z63" i="3"/>
  <c r="E19" i="26"/>
  <c r="Z60" i="3"/>
  <c r="E16" i="26"/>
  <c r="Z57" i="3"/>
  <c r="E13" i="26"/>
  <c r="Z56" i="3"/>
  <c r="E12" i="26"/>
  <c r="Z61" i="3"/>
  <c r="E17" i="26"/>
  <c r="Z65" i="3"/>
  <c r="E21" i="26"/>
  <c r="Z64" i="3"/>
  <c r="E20" i="26"/>
  <c r="Z58" i="3"/>
  <c r="E14" i="26"/>
  <c r="Z54" i="3"/>
  <c r="E10" i="26"/>
  <c r="D42" i="26"/>
  <c r="D34" i="26"/>
  <c r="F11" i="26" l="1"/>
  <c r="F16" i="26"/>
  <c r="F13" i="26"/>
  <c r="F14" i="26"/>
  <c r="F15" i="26"/>
  <c r="F12" i="26"/>
  <c r="F10" i="26"/>
  <c r="F22" i="26"/>
  <c r="F19" i="26"/>
  <c r="F21" i="26"/>
  <c r="F20" i="26"/>
  <c r="F17" i="26"/>
  <c r="F18" i="26"/>
  <c r="E60" i="3"/>
  <c r="C37" i="26" s="1"/>
  <c r="E63" i="3"/>
  <c r="C40" i="26" s="1"/>
  <c r="E56" i="3"/>
  <c r="C33" i="26" s="1"/>
  <c r="E58" i="3"/>
  <c r="C35" i="26" s="1"/>
  <c r="E55" i="3"/>
  <c r="C32" i="26" s="1"/>
  <c r="E65" i="3"/>
  <c r="C42" i="26" s="1"/>
  <c r="E66" i="3"/>
  <c r="C43" i="26" s="1"/>
  <c r="E54" i="3"/>
  <c r="C31" i="26" s="1"/>
  <c r="E61" i="3"/>
  <c r="C38" i="26" s="1"/>
  <c r="E62" i="3"/>
  <c r="C39" i="26" s="1"/>
  <c r="E57" i="3"/>
  <c r="C34" i="26" s="1"/>
  <c r="E64" i="3"/>
  <c r="C41" i="26" s="1"/>
  <c r="E59" i="3"/>
  <c r="C36" i="26" s="1"/>
</calcChain>
</file>

<file path=xl/sharedStrings.xml><?xml version="1.0" encoding="utf-8"?>
<sst xmlns="http://schemas.openxmlformats.org/spreadsheetml/2006/main" count="5137" uniqueCount="447">
  <si>
    <t>Target</t>
  </si>
  <si>
    <t>Total Calls Offered</t>
  </si>
  <si>
    <t>Calls Answered within 60 Seconds</t>
  </si>
  <si>
    <t>Average Speed of Answer</t>
  </si>
  <si>
    <t>Average Handle Time</t>
  </si>
  <si>
    <t>Total Abandoned calls</t>
  </si>
  <si>
    <t>EMEA</t>
  </si>
  <si>
    <t>H.S.A (% of Calls in 60 Seconds)</t>
  </si>
  <si>
    <t>60 sec</t>
  </si>
  <si>
    <t>SLA</t>
  </si>
  <si>
    <t>KPI</t>
  </si>
  <si>
    <t>15 min</t>
  </si>
  <si>
    <t>Short Abandoned calls (&lt;60 Seconds)</t>
  </si>
  <si>
    <t>Long Abandoned calls (&gt;60 Seconds)</t>
  </si>
  <si>
    <t>Voice Aban % (&gt;60 Seconds)</t>
  </si>
  <si>
    <t>EMEA_English</t>
  </si>
  <si>
    <t>EMEABUD-Dutch</t>
  </si>
  <si>
    <t>EMEABUD-French</t>
  </si>
  <si>
    <t>EMEABUD-German</t>
  </si>
  <si>
    <t>EMEABUD-Hungarian</t>
  </si>
  <si>
    <t>EMEABUD-Italian</t>
  </si>
  <si>
    <t>EMEABUD-Polish</t>
  </si>
  <si>
    <t>EMEABUD-Portugese</t>
  </si>
  <si>
    <t>EMEABUD-Romanian</t>
  </si>
  <si>
    <t>EMEABUD-Russian</t>
  </si>
  <si>
    <t>EMEABUD-Spanish</t>
  </si>
  <si>
    <t>EMEABUD-Turkish</t>
  </si>
  <si>
    <t>QueueName</t>
  </si>
  <si>
    <t>Date</t>
  </si>
  <si>
    <t>Offered</t>
  </si>
  <si>
    <t>Handled</t>
  </si>
  <si>
    <t>AnswerAfterThreshold</t>
  </si>
  <si>
    <t>Transfered</t>
  </si>
  <si>
    <t>AbandonedTotal</t>
  </si>
  <si>
    <t>AbandonedAfterThreshold</t>
  </si>
  <si>
    <t>AbandonedShort</t>
  </si>
  <si>
    <t>AnsweredPercent</t>
  </si>
  <si>
    <t>AverageAbandoned</t>
  </si>
  <si>
    <t>AverageAnswered</t>
  </si>
  <si>
    <t>AverageTalk</t>
  </si>
  <si>
    <t>AverageWrapUp</t>
  </si>
  <si>
    <t>AverageWork</t>
  </si>
  <si>
    <t>MTTR - Service Request</t>
  </si>
  <si>
    <t>MTTR - Incident</t>
  </si>
  <si>
    <t>Region</t>
  </si>
  <si>
    <t>&lt;3%</t>
  </si>
  <si>
    <t>MTD</t>
  </si>
  <si>
    <t>&gt;90%</t>
  </si>
  <si>
    <t>&lt;=2%</t>
  </si>
  <si>
    <t>Misrouted tickets - Incident</t>
  </si>
  <si>
    <t>Misrouted ticket count - Incident</t>
  </si>
  <si>
    <t>Closed ticket count - Incident</t>
  </si>
  <si>
    <t>Go Back to Cargill SD Data</t>
  </si>
  <si>
    <t>Go Back to EMEA Charts</t>
  </si>
  <si>
    <t>Target &gt; 90%</t>
  </si>
  <si>
    <t>Target &lt; 60 sec</t>
  </si>
  <si>
    <t>Target &lt; 15 min</t>
  </si>
  <si>
    <t>Target &lt; 3%</t>
  </si>
  <si>
    <t>Target  &lt;= 2%</t>
  </si>
  <si>
    <t>EMEA Charts</t>
  </si>
  <si>
    <t>EMEA_Dutch</t>
  </si>
  <si>
    <t>EMEA_French</t>
  </si>
  <si>
    <t>EMEA_German</t>
  </si>
  <si>
    <t>EMEA_Hungarian</t>
  </si>
  <si>
    <t>EMEA_Italian</t>
  </si>
  <si>
    <t>EMEA_Polish</t>
  </si>
  <si>
    <t>EMEA_Portugese</t>
  </si>
  <si>
    <t>EMEA_Romanian</t>
  </si>
  <si>
    <t>EMEA_Russian</t>
  </si>
  <si>
    <t>EMEA_Spanish</t>
  </si>
  <si>
    <t>EMEA_Turkish</t>
  </si>
  <si>
    <t>Content</t>
  </si>
  <si>
    <t>Cargill SD Data</t>
  </si>
  <si>
    <t>Source</t>
  </si>
  <si>
    <t>Go to Content Sheet</t>
  </si>
  <si>
    <t>&lt;32%</t>
  </si>
  <si>
    <t>Daily Average</t>
  </si>
  <si>
    <t>Assigned</t>
  </si>
  <si>
    <t>In Progress</t>
  </si>
  <si>
    <t>Pending</t>
  </si>
  <si>
    <t>Resolved</t>
  </si>
  <si>
    <t>Incident</t>
  </si>
  <si>
    <t>Service Request</t>
  </si>
  <si>
    <t>Backlog tickets (Open: Asssigned, In Progress, Pending)</t>
  </si>
  <si>
    <t>Backlog %</t>
  </si>
  <si>
    <t>Target &lt; 32%</t>
  </si>
  <si>
    <t>Resolved Ticket count</t>
  </si>
  <si>
    <t>Total Calls Handled</t>
  </si>
  <si>
    <t>Daily Snapshot</t>
  </si>
  <si>
    <t>Email backlog</t>
  </si>
  <si>
    <t>Polish Email box</t>
  </si>
  <si>
    <t>West Africa Email box</t>
  </si>
  <si>
    <t>Romanian Email box</t>
  </si>
  <si>
    <t>Hungarian Email box</t>
  </si>
  <si>
    <t>Russian Email box</t>
  </si>
  <si>
    <t>Ticket Backlog %</t>
  </si>
  <si>
    <t>BT Softphone</t>
  </si>
  <si>
    <t xml:space="preserve">Remedy </t>
  </si>
  <si>
    <t>To</t>
  </si>
  <si>
    <t>CC</t>
  </si>
  <si>
    <t>Mail File to</t>
  </si>
  <si>
    <t>to</t>
  </si>
  <si>
    <t>cc</t>
  </si>
  <si>
    <t>Snapshot to Cargill</t>
  </si>
  <si>
    <t>Snapshot to SD</t>
  </si>
  <si>
    <t xml:space="preserve">Sender: </t>
  </si>
  <si>
    <t>Filip Somogyi</t>
  </si>
  <si>
    <t>Closed ticket count - Service Request</t>
  </si>
  <si>
    <t>Misrouted ticket count - Service Request</t>
  </si>
  <si>
    <t>Misrouted tickets - Sevice Request</t>
  </si>
  <si>
    <t xml:space="preserve">Closed ticket count </t>
  </si>
  <si>
    <t xml:space="preserve">Misrouted ticket count </t>
  </si>
  <si>
    <t xml:space="preserve">Misrouted tickets </t>
  </si>
  <si>
    <t> Total Tickets</t>
  </si>
  <si>
    <t> First Level Resolution</t>
  </si>
  <si>
    <t xml:space="preserve">Agents Available </t>
  </si>
  <si>
    <t>Agents Available in Queue</t>
  </si>
  <si>
    <t>Anastasiia  Sotchenkova</t>
  </si>
  <si>
    <t>Andras Szlucky</t>
  </si>
  <si>
    <t>Anna  Janik</t>
  </si>
  <si>
    <t>Arpad Kanozsay</t>
  </si>
  <si>
    <t>Bea  Aranyi</t>
  </si>
  <si>
    <t>Csaba  Simandi</t>
  </si>
  <si>
    <t>Carlos Valenzuela</t>
  </si>
  <si>
    <t>Emil Kropiwnicki</t>
  </si>
  <si>
    <t>Ferenc Gonda</t>
  </si>
  <si>
    <t>Gabor Schaffer</t>
  </si>
  <si>
    <t>Ibolya Kalshoven</t>
  </si>
  <si>
    <t>Jozsef  Mogyorosi</t>
  </si>
  <si>
    <t>Malgorzata  Fedorowicz</t>
  </si>
  <si>
    <t>Noemi Tar</t>
  </si>
  <si>
    <t>Polina Ermachenkova</t>
  </si>
  <si>
    <t>Rafael  del Toro</t>
  </si>
  <si>
    <t>Rebeka  Varadi-Szasz</t>
  </si>
  <si>
    <t>Rudolf  Fazliakhmeton</t>
  </si>
  <si>
    <t>Sara  Budavari</t>
  </si>
  <si>
    <t>Tamara Toth</t>
  </si>
  <si>
    <t>Ulas Kotan</t>
  </si>
  <si>
    <t>GroupName</t>
  </si>
  <si>
    <t>AgentName</t>
  </si>
  <si>
    <t>State</t>
  </si>
  <si>
    <t>Zsuzsa  Aradi</t>
  </si>
  <si>
    <t>Adrian Funa</t>
  </si>
  <si>
    <t>Shirlyn Bernal</t>
  </si>
  <si>
    <t>Abraham Andres Baesa</t>
  </si>
  <si>
    <t>Alberto Gaela</t>
  </si>
  <si>
    <t>Alvaro Aganon</t>
  </si>
  <si>
    <t>Alvin Michael RAÑESES Arico</t>
  </si>
  <si>
    <t>Antonio Jr Ogalesco</t>
  </si>
  <si>
    <t>Anupam Gupta</t>
  </si>
  <si>
    <t>Arnold Joseph Soriano</t>
  </si>
  <si>
    <t>Aubryan Yumul</t>
  </si>
  <si>
    <t xml:space="preserve">Dominic Godornes </t>
  </si>
  <si>
    <t xml:space="preserve">Emerson Escobal </t>
  </si>
  <si>
    <t>Jan Freidrich HILARIO Gatus</t>
  </si>
  <si>
    <t xml:space="preserve">Jeffrey Autor </t>
  </si>
  <si>
    <t>Jose Luis VIRAY Cordero</t>
  </si>
  <si>
    <t>Labella Sales</t>
  </si>
  <si>
    <t xml:space="preserve">Marlon Blando </t>
  </si>
  <si>
    <t>Melchie Oronos</t>
  </si>
  <si>
    <t>Michael Lemuel Dizon</t>
  </si>
  <si>
    <t>Patrick Henry Villasana</t>
  </si>
  <si>
    <t>Paul Michael John Escobar</t>
  </si>
  <si>
    <t>Ronald Ranches</t>
  </si>
  <si>
    <t>Rowel Talusan</t>
  </si>
  <si>
    <t>Royln Mark Orquillas</t>
  </si>
  <si>
    <t>Name</t>
  </si>
  <si>
    <t>Queue 1</t>
  </si>
  <si>
    <t>Queue 2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</si>
  <si>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</si>
  <si>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</si>
  <si>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</si>
  <si>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</si>
  <si>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</si>
  <si>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</si>
  <si>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</si>
  <si>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</si>
  <si>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</si>
  <si>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</si>
  <si>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</si>
  <si>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</si>
  <si>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</t>
  </si>
  <si>
    <t>Adi  Lattes</t>
  </si>
  <si>
    <t>Alexander Engwerda</t>
  </si>
  <si>
    <t>Ana  Serchevska</t>
  </si>
  <si>
    <t>Ida Baranyai</t>
  </si>
  <si>
    <t>Eric John De Asis</t>
  </si>
  <si>
    <t>John Kristopher Cristobal</t>
  </si>
  <si>
    <t>EMEA Yearly Charts</t>
  </si>
  <si>
    <t>Emea Yearly Progress</t>
  </si>
  <si>
    <t>EMEA Yearly Progress</t>
  </si>
  <si>
    <t>BCP  ID1</t>
  </si>
  <si>
    <t>BCP ID3</t>
  </si>
  <si>
    <t>BCP  ID4</t>
  </si>
  <si>
    <t>bt test</t>
  </si>
  <si>
    <t>EMEA-EUC</t>
  </si>
  <si>
    <t>EMEA-SD-Lead</t>
  </si>
  <si>
    <t>Process Account</t>
  </si>
  <si>
    <t>Csongor  Kerek</t>
  </si>
  <si>
    <t>BCP  ID5</t>
  </si>
  <si>
    <t>Sayed Sultan</t>
  </si>
  <si>
    <t>Tracy Jude MAGONCIA Dela Cuesta</t>
  </si>
  <si>
    <t>EMEA-EUC-Lead</t>
  </si>
  <si>
    <t>QA1 QA1</t>
  </si>
  <si>
    <t>BCP ID2</t>
  </si>
  <si>
    <t>-SERVICEDESK-TCS-EU-BUDAPEST@exch.cargill.com</t>
  </si>
  <si>
    <t>Ferdinand Nanalig</t>
  </si>
  <si>
    <t>Misrouted tickets</t>
  </si>
  <si>
    <t>Misrouted ticket count</t>
  </si>
  <si>
    <t>MNL 065</t>
  </si>
  <si>
    <t>Raffy Gallebo</t>
  </si>
  <si>
    <t>John Cristopher Umipig</t>
  </si>
  <si>
    <t>Katalin Mihály</t>
  </si>
  <si>
    <t>Christopher Conda</t>
  </si>
  <si>
    <t>Edward Leyson</t>
  </si>
  <si>
    <t>Edwin Cana</t>
  </si>
  <si>
    <t>Patrick Dino</t>
  </si>
  <si>
    <t>Andrea Dula</t>
  </si>
  <si>
    <t>Arsenio Benjamin Carillo II</t>
  </si>
  <si>
    <t>APAC 1</t>
  </si>
  <si>
    <t>Arvin  Valmadrid</t>
  </si>
  <si>
    <t>Ched Nikki Jimenez</t>
  </si>
  <si>
    <t>Divina Rousel Sasot</t>
  </si>
  <si>
    <t>John Mark Besana</t>
  </si>
  <si>
    <t>Roel Salvacion</t>
  </si>
  <si>
    <t>Rosemary Daguio</t>
  </si>
  <si>
    <t>EMEA-SD-SME</t>
  </si>
  <si>
    <t>TBA TBA</t>
  </si>
  <si>
    <t>Charlemagne Mangabat</t>
  </si>
  <si>
    <t>Edward Allan Pena</t>
  </si>
  <si>
    <t>Jefferson Tombo</t>
  </si>
  <si>
    <t>Mark Anthony Santos</t>
  </si>
  <si>
    <t>Joseph-Kelvin Thompson</t>
  </si>
  <si>
    <t>Cherie Lazam Che</t>
  </si>
  <si>
    <t>Ronnie Chris Raz</t>
  </si>
  <si>
    <t>Gabriella Molnar</t>
  </si>
  <si>
    <t>Antonio Jr Reyes</t>
  </si>
  <si>
    <t>Joey Catalunia</t>
  </si>
  <si>
    <t>Gabor Ragan</t>
  </si>
  <si>
    <t>Jashper Arizapa</t>
  </si>
  <si>
    <t>Ronald Garbanzos</t>
  </si>
  <si>
    <t>Ronjeneal Aguilar</t>
  </si>
  <si>
    <t>Balazs Bodnar</t>
  </si>
  <si>
    <t>Krisztina Jantek</t>
  </si>
  <si>
    <t>Task</t>
  </si>
  <si>
    <t>Staged</t>
  </si>
  <si>
    <t>Work in Progress</t>
  </si>
  <si>
    <t>Closed</t>
  </si>
  <si>
    <t>Bypassed</t>
  </si>
  <si>
    <t>Closed Task count</t>
  </si>
  <si>
    <t>Backlog task (Open: Asssigned, Work In Progress, Pending, Staged)</t>
  </si>
  <si>
    <t>Task Backlog %</t>
  </si>
  <si>
    <t>Turkish Email box</t>
  </si>
  <si>
    <t>Akram Daadaa</t>
  </si>
  <si>
    <t>RAYMOND REYES</t>
  </si>
  <si>
    <t>alexander_engwerda@crgl-thirdparty.com</t>
  </si>
  <si>
    <t>Eva Olah</t>
  </si>
  <si>
    <t>Lorand Ambrus</t>
  </si>
  <si>
    <t>Marta Kiss</t>
  </si>
  <si>
    <t>Gyorgy Fabian</t>
  </si>
  <si>
    <t>Viktoria Fazekas</t>
  </si>
  <si>
    <t>Erick Corrujedo</t>
  </si>
  <si>
    <t>Gross FLR</t>
  </si>
  <si>
    <t>Net FLR</t>
  </si>
  <si>
    <t>&gt;60%</t>
  </si>
  <si>
    <t>&gt;85%</t>
  </si>
  <si>
    <t>Rakesh Rajasekar</t>
  </si>
  <si>
    <t>EMEA-Remedy Team</t>
  </si>
  <si>
    <t>Gyenisz Voznyuk</t>
  </si>
  <si>
    <t>Saber Othmani</t>
  </si>
  <si>
    <t>Bettina Baros</t>
  </si>
  <si>
    <t>Mattia Fraguglia</t>
  </si>
  <si>
    <t>Attila Ticz</t>
  </si>
  <si>
    <t>Anna Gogul</t>
  </si>
  <si>
    <t>EMEA-Procurement</t>
  </si>
  <si>
    <t>Mehmet Gulyadin</t>
  </si>
  <si>
    <t>Marius Muresan</t>
  </si>
  <si>
    <t>Liviu Strate</t>
  </si>
  <si>
    <t>Tamas Nemeth</t>
  </si>
  <si>
    <t>CARLOS_ANTONIO_VALENZUELA_HERRERA@CRGL-THIRDPARTY.COM</t>
  </si>
  <si>
    <t>Eniko Hambrik</t>
  </si>
  <si>
    <t>John Umipig</t>
  </si>
  <si>
    <t>Alvin Michael Arico</t>
  </si>
  <si>
    <t>Queue 3</t>
  </si>
  <si>
    <t>NAMPS</t>
  </si>
  <si>
    <t>APAC_English</t>
  </si>
  <si>
    <t>Maria Kacsalova</t>
  </si>
  <si>
    <t>Mehmet Gulaydin</t>
  </si>
  <si>
    <t>Alex Engwerda</t>
  </si>
  <si>
    <t>Irina Rozhkova</t>
  </si>
  <si>
    <t>Chat Aban % (&gt;60 Seconds)</t>
  </si>
  <si>
    <t>Anastasia Zhukova</t>
  </si>
  <si>
    <t>Melinda Nagy</t>
  </si>
  <si>
    <t>ANA_SERCEVSKA@CRGL-THIRDPARTY.COM</t>
  </si>
  <si>
    <t>EMEABUD-Norwegian</t>
  </si>
  <si>
    <t>Andrea Lori</t>
  </si>
  <si>
    <t>Xenia Jablonszka</t>
  </si>
  <si>
    <t>EMEA_Norwegian</t>
  </si>
  <si>
    <t>Norway Ewos</t>
  </si>
  <si>
    <t>bttest test</t>
  </si>
  <si>
    <t>TBD DO NOT TOUCH</t>
  </si>
  <si>
    <t>Agnieszka Suwala</t>
  </si>
  <si>
    <t>Paulina Pocza</t>
  </si>
  <si>
    <t>Agent Resolved Chats</t>
  </si>
  <si>
    <t>Agent Abandoned Chats Long (&gt;60)</t>
  </si>
  <si>
    <t>Agent Abandoned Chats Short (&lt;60)</t>
  </si>
  <si>
    <t>User and System Abandoned Chats Long (&gt;60)</t>
  </si>
  <si>
    <t>User and System Abandoned Chats Short (&lt;60)</t>
  </si>
  <si>
    <t>Resolved Chats</t>
  </si>
  <si>
    <t>Total Chats</t>
  </si>
  <si>
    <t>Chat</t>
  </si>
  <si>
    <t>Abandoned %</t>
  </si>
  <si>
    <t>Abandoned Chats</t>
  </si>
  <si>
    <t xml:space="preserve"> q</t>
  </si>
  <si>
    <t>ANDRAS_TOTH@CRGL-THIRDPARTY.COM</t>
  </si>
  <si>
    <t>Session ID</t>
  </si>
  <si>
    <t>Incident ID</t>
  </si>
  <si>
    <t>User</t>
  </si>
  <si>
    <t>Assigned To</t>
  </si>
  <si>
    <t>Agent Screen Name</t>
  </si>
  <si>
    <t>Request Live agent Time</t>
  </si>
  <si>
    <t>Accepted time</t>
  </si>
  <si>
    <t>Hop Time</t>
  </si>
  <si>
    <t>Closed Date</t>
  </si>
  <si>
    <t>Wait Queue Time Minutes</t>
  </si>
  <si>
    <t>Wait time seconds</t>
  </si>
  <si>
    <t>Department</t>
  </si>
  <si>
    <t>Organization</t>
  </si>
  <si>
    <t>VIP*</t>
  </si>
  <si>
    <t>Submission Language</t>
  </si>
  <si>
    <t>Site+</t>
  </si>
  <si>
    <t>Site Group</t>
  </si>
  <si>
    <t>Response Language</t>
  </si>
  <si>
    <t>Topic Queue</t>
  </si>
  <si>
    <t>Short Date</t>
  </si>
  <si>
    <t>Agent End Time</t>
  </si>
  <si>
    <t>Topic</t>
  </si>
  <si>
    <t>System Abandon Time</t>
  </si>
  <si>
    <t>User Given End Time</t>
  </si>
  <si>
    <t>States Source</t>
  </si>
  <si>
    <t>Mailing</t>
  </si>
  <si>
    <t>Note</t>
  </si>
  <si>
    <t>These sheets are hidden:</t>
  </si>
  <si>
    <t>Chart - EMEA English</t>
  </si>
  <si>
    <t>Chart - EMEA Dutch</t>
  </si>
  <si>
    <t>Chart - EMEA French</t>
  </si>
  <si>
    <t>Chart - EMEA German</t>
  </si>
  <si>
    <t>Chart - EMEA Hungarian</t>
  </si>
  <si>
    <t>Chart - EMEA Italian</t>
  </si>
  <si>
    <t>Chart - EMEA Polish</t>
  </si>
  <si>
    <t>Chart - EMEA Portuguese</t>
  </si>
  <si>
    <t>Chart - EMEA Romanian</t>
  </si>
  <si>
    <t>Chart - EMEA Russian</t>
  </si>
  <si>
    <t>Chart - EMEA Spanish</t>
  </si>
  <si>
    <t>Chart - EMEA Turkish</t>
  </si>
  <si>
    <t>Chart - EMEA Norwegian</t>
  </si>
  <si>
    <t>Agent List</t>
  </si>
  <si>
    <t>Agent Abandoned Chats</t>
  </si>
  <si>
    <t>User and System Abandoned Chats</t>
  </si>
  <si>
    <t>&lt;=3.5%</t>
  </si>
  <si>
    <t>Target  &lt;= 3.5%</t>
  </si>
  <si>
    <t>Csilla Korenyi</t>
  </si>
  <si>
    <t>Damian Tancredi</t>
  </si>
  <si>
    <t>Francis Ekwoge</t>
  </si>
  <si>
    <t>Izabella Hejja</t>
  </si>
  <si>
    <t>Krisztina Bechtold</t>
  </si>
  <si>
    <t>Marouane Bham</t>
  </si>
  <si>
    <t>Mathias Etzold</t>
  </si>
  <si>
    <t>Szabolcs Pavlitzky</t>
  </si>
  <si>
    <t>Hermes Soto</t>
  </si>
  <si>
    <t>Aya Mammadova</t>
  </si>
  <si>
    <t>Fares Zghidi</t>
  </si>
  <si>
    <t>Walid Chakchouk</t>
  </si>
  <si>
    <t>Attila Kozla</t>
  </si>
  <si>
    <t>Thomas Baade</t>
  </si>
  <si>
    <t>ROWEL_TALUSAN@CRGL-THIRDPARTY.COM</t>
  </si>
  <si>
    <t>Anna Janik Janik</t>
  </si>
  <si>
    <t xml:space="preserve"> </t>
  </si>
  <si>
    <t>Jaroszlava Magyar</t>
  </si>
  <si>
    <t>Hege Mari Oppedal</t>
  </si>
  <si>
    <t>Anna Janik</t>
  </si>
  <si>
    <t>Rita_Conceicao@cargill.com</t>
  </si>
  <si>
    <t>Backlog tickets (Assigned, In Progress, Pending)</t>
  </si>
  <si>
    <t>EMEABUD-Portuguese</t>
  </si>
  <si>
    <t>CSI Score</t>
  </si>
  <si>
    <t>HEENA_VENKATRAMAN@CRGL-THIRDPARTY.COM</t>
  </si>
  <si>
    <t>100%</t>
  </si>
  <si>
    <t>GSD-MANILA</t>
  </si>
  <si>
    <t>Initialized</t>
  </si>
  <si>
    <t>Micheal Lemuel Dizon</t>
  </si>
  <si>
    <t>Sharlen Ku</t>
  </si>
  <si>
    <t>Budapest</t>
  </si>
  <si>
    <t>Ramazan Guler</t>
  </si>
  <si>
    <t>Charmaine Pancho</t>
  </si>
  <si>
    <t>Francis Joy Llamas</t>
  </si>
  <si>
    <t>Francis Rubido</t>
  </si>
  <si>
    <t>Kristen Gonzales</t>
  </si>
  <si>
    <t>Laica Casaol</t>
  </si>
  <si>
    <t>Marlon Blando</t>
  </si>
  <si>
    <t>Mharwin Dean</t>
  </si>
  <si>
    <t>Mona Doblon</t>
  </si>
  <si>
    <t>Precious Joy Aguilar</t>
  </si>
  <si>
    <t>Sheena Endo</t>
  </si>
  <si>
    <t>-</t>
  </si>
  <si>
    <t>Daily Summary:</t>
  </si>
  <si>
    <t>Oriana Lopez</t>
  </si>
  <si>
    <t>John Cristobal</t>
  </si>
  <si>
    <t>Norway</t>
  </si>
  <si>
    <t>Katalin Pap</t>
  </si>
  <si>
    <t>Rufat Mustafayev</t>
  </si>
  <si>
    <t>Mikkaela Candaza</t>
  </si>
  <si>
    <t>Daniel Vie</t>
  </si>
  <si>
    <t>Andras Kekesi</t>
  </si>
  <si>
    <t>Javier Rodriguez</t>
  </si>
  <si>
    <t>Frederik Dewulf</t>
  </si>
  <si>
    <t>Jayson Camonias</t>
  </si>
  <si>
    <t>Prince Villafria</t>
  </si>
  <si>
    <t>Mashiel Moncada</t>
  </si>
  <si>
    <t>Jossa Basilan</t>
  </si>
  <si>
    <t>Marvin Albert Ruiz</t>
  </si>
  <si>
    <t>Matt Mitra</t>
  </si>
  <si>
    <t>Tunde Szorad</t>
  </si>
  <si>
    <t>Ferenc Szoboszlai</t>
  </si>
  <si>
    <t>Marianna Priszakaru</t>
  </si>
  <si>
    <t>Valentina Dolgushina</t>
  </si>
  <si>
    <t>ANASTASIA_ZHUKOVA@CRGL-THIRDPARTY.COM</t>
  </si>
  <si>
    <t>ULAS_KOTAN@CRGL-THIRDPARTY.COM</t>
  </si>
  <si>
    <t>Denisse Miller</t>
  </si>
  <si>
    <t>Rachel Anne Abraham</t>
  </si>
  <si>
    <t>Julia Bak</t>
  </si>
  <si>
    <t>Frank van Otterloo</t>
  </si>
  <si>
    <t>Natalia Lukaszewska</t>
  </si>
  <si>
    <t>Ana Rosa</t>
  </si>
  <si>
    <t>MARJORIE RECIO</t>
  </si>
  <si>
    <t>Roel Maglangit</t>
  </si>
  <si>
    <t>Jozsef Mogyorosi</t>
  </si>
  <si>
    <t>Jasper Wiering</t>
  </si>
  <si>
    <t>Amadou Sy</t>
  </si>
  <si>
    <t>Istvan Kovacs</t>
  </si>
  <si>
    <t>Anthony Legarda</t>
  </si>
  <si>
    <t>Chanel Tomasetti</t>
  </si>
  <si>
    <t>Dario Fortunato</t>
  </si>
  <si>
    <t>Total ticket count - Incident</t>
  </si>
  <si>
    <t>Total ticket count - Service Request</t>
  </si>
  <si>
    <t>Training account Training account</t>
  </si>
  <si>
    <t>Oriana Lombano</t>
  </si>
  <si>
    <t>BCP ID1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</si>
</sst>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h]:mm:ss;@"/>
    <numFmt numFmtId="165" formatCode="dd/mm/yyyy;@"/>
    <numFmt numFmtId="166" formatCode="[$-F405]ddd\,\ d\ mmm\,\ yyyy"/>
    <numFmt numFmtId="167" formatCode="[$-409]d\-mmm;@"/>
    <numFmt numFmtId="168" formatCode="[$-409]mmmm\ d\,\ yyyy;@"/>
  </numFmts>
  <fonts count="39" x14ac:knownFonts="1"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Calibri"/>
      <family val="2"/>
      <charset val="238"/>
    </font>
    <font>
      <sz val="10"/>
      <color rgb="FF000000"/>
      <name val="Segoe UI"/>
      <family val="2"/>
      <charset val="238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Arial"/>
      <family val="2"/>
      <charset val="238"/>
    </font>
    <font>
      <u/>
      <sz val="10"/>
      <color indexed="12"/>
      <name val="Arial"/>
      <family val="2"/>
      <charset val="238"/>
    </font>
    <font>
      <u/>
      <sz val="10"/>
      <color indexed="12"/>
      <name val="Arial"/>
      <family val="2"/>
      <charset val="238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4"/>
      <color theme="4" tint="-0.249977111117893"/>
      <name val="Calibri"/>
      <family val="2"/>
      <scheme val="minor"/>
    </font>
    <font>
      <b/>
      <sz val="28"/>
      <color theme="1"/>
      <name val="Calibri"/>
      <family val="2"/>
      <charset val="238"/>
      <scheme val="minor"/>
    </font>
    <font>
      <sz val="16"/>
      <name val="Calibri"/>
      <family val="2"/>
      <scheme val="minor"/>
    </font>
    <font>
      <u/>
      <sz val="18"/>
      <color theme="4" tint="-0.249977111117893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4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ck">
        <color auto="1"/>
      </top>
      <bottom style="thick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</borders>
  <cellStyleXfs count="60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9" fillId="0" borderId="0"/>
    <xf numFmtId="0" fontId="10" fillId="0" borderId="0"/>
    <xf numFmtId="0" fontId="10" fillId="0" borderId="0"/>
    <xf numFmtId="0" fontId="2" fillId="0" borderId="0"/>
    <xf numFmtId="0" fontId="9" fillId="0" borderId="0"/>
    <xf numFmtId="0" fontId="1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46" applyNumberFormat="0" applyFill="0" applyAlignment="0" applyProtection="0"/>
    <xf numFmtId="0" fontId="16" fillId="0" borderId="47" applyNumberFormat="0" applyFill="0" applyAlignment="0" applyProtection="0"/>
    <xf numFmtId="0" fontId="17" fillId="0" borderId="48" applyNumberFormat="0" applyFill="0" applyAlignment="0" applyProtection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49" applyNumberFormat="0" applyAlignment="0" applyProtection="0"/>
    <xf numFmtId="0" fontId="22" fillId="10" borderId="50" applyNumberFormat="0" applyAlignment="0" applyProtection="0"/>
    <xf numFmtId="0" fontId="23" fillId="10" borderId="49" applyNumberFormat="0" applyAlignment="0" applyProtection="0"/>
    <xf numFmtId="0" fontId="24" fillId="0" borderId="51" applyNumberFormat="0" applyFill="0" applyAlignment="0" applyProtection="0"/>
    <xf numFmtId="0" fontId="25" fillId="11" borderId="52" applyNumberFormat="0" applyAlignment="0" applyProtection="0"/>
    <xf numFmtId="0" fontId="26" fillId="0" borderId="0" applyNumberFormat="0" applyFill="0" applyBorder="0" applyAlignment="0" applyProtection="0"/>
    <xf numFmtId="0" fontId="2" fillId="12" borderId="53" applyNumberFormat="0" applyFont="0" applyAlignment="0" applyProtection="0"/>
    <xf numFmtId="0" fontId="27" fillId="0" borderId="0" applyNumberFormat="0" applyFill="0" applyBorder="0" applyAlignment="0" applyProtection="0"/>
    <xf numFmtId="0" fontId="3" fillId="0" borderId="54" applyNumberFormat="0" applyFill="0" applyAlignment="0" applyProtection="0"/>
    <xf numFmtId="0" fontId="2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8" fillId="32" borderId="0" applyNumberFormat="0" applyBorder="0" applyAlignment="0" applyProtection="0"/>
    <xf numFmtId="0" fontId="28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8" fillId="36" borderId="0" applyNumberFormat="0" applyBorder="0" applyAlignment="0" applyProtection="0"/>
    <xf numFmtId="0" fontId="33" fillId="8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43" fontId="2" fillId="0" borderId="0" applyFont="0" applyFill="0" applyBorder="0" applyAlignment="0" applyProtection="0"/>
  </cellStyleXfs>
  <cellXfs count="291">
    <xf numFmtId="0" fontId="0" fillId="0" borderId="0" xfId="0"/>
    <xf numFmtId="16" fontId="1" fillId="0" borderId="1" xfId="0" applyNumberFormat="1" applyFont="1" applyBorder="1" applyAlignment="1">
      <alignment horizontal="center"/>
    </xf>
    <xf numFmtId="9" fontId="1" fillId="2" borderId="1" xfId="0" applyNumberFormat="1" applyFont="1" applyFill="1" applyBorder="1" applyAlignment="1">
      <alignment horizontal="center"/>
    </xf>
    <xf numFmtId="9" fontId="1" fillId="0" borderId="1" xfId="0" applyNumberFormat="1" applyFont="1" applyFill="1" applyBorder="1" applyAlignment="1">
      <alignment horizontal="center"/>
    </xf>
    <xf numFmtId="0" fontId="4" fillId="0" borderId="1" xfId="0" applyFont="1" applyBorder="1"/>
    <xf numFmtId="16" fontId="4" fillId="2" borderId="1" xfId="0" applyNumberFormat="1" applyFont="1" applyFill="1" applyBorder="1" applyAlignment="1">
      <alignment horizontal="center"/>
    </xf>
    <xf numFmtId="0" fontId="4" fillId="0" borderId="3" xfId="0" applyFont="1" applyBorder="1"/>
    <xf numFmtId="16" fontId="1" fillId="0" borderId="3" xfId="0" applyNumberFormat="1" applyFont="1" applyBorder="1" applyAlignment="1">
      <alignment horizontal="center"/>
    </xf>
    <xf numFmtId="9" fontId="1" fillId="2" borderId="3" xfId="0" applyNumberFormat="1" applyFont="1" applyFill="1" applyBorder="1" applyAlignment="1">
      <alignment horizontal="center"/>
    </xf>
    <xf numFmtId="9" fontId="1" fillId="0" borderId="3" xfId="0" applyNumberFormat="1" applyFont="1" applyFill="1" applyBorder="1" applyAlignment="1">
      <alignment horizontal="center"/>
    </xf>
    <xf numFmtId="0" fontId="4" fillId="0" borderId="4" xfId="0" applyFont="1" applyBorder="1"/>
    <xf numFmtId="16" fontId="1" fillId="0" borderId="4" xfId="0" applyNumberFormat="1" applyFont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9" fontId="1" fillId="0" borderId="4" xfId="0" applyNumberFormat="1" applyFont="1" applyFill="1" applyBorder="1" applyAlignment="1">
      <alignment horizontal="center"/>
    </xf>
    <xf numFmtId="16" fontId="4" fillId="2" borderId="4" xfId="0" applyNumberFormat="1" applyFont="1" applyFill="1" applyBorder="1" applyAlignment="1">
      <alignment horizontal="center"/>
    </xf>
    <xf numFmtId="0" fontId="1" fillId="3" borderId="2" xfId="0" applyFont="1" applyFill="1" applyBorder="1"/>
    <xf numFmtId="16" fontId="1" fillId="3" borderId="2" xfId="0" applyNumberFormat="1" applyFont="1" applyFill="1" applyBorder="1" applyAlignment="1">
      <alignment horizontal="center"/>
    </xf>
    <xf numFmtId="0" fontId="1" fillId="4" borderId="2" xfId="0" applyFont="1" applyFill="1" applyBorder="1"/>
    <xf numFmtId="9" fontId="1" fillId="2" borderId="2" xfId="0" applyNumberFormat="1" applyFont="1" applyFill="1" applyBorder="1" applyAlignment="1">
      <alignment horizontal="center"/>
    </xf>
    <xf numFmtId="10" fontId="5" fillId="3" borderId="2" xfId="1" applyNumberFormat="1" applyFont="1" applyFill="1" applyBorder="1"/>
    <xf numFmtId="0" fontId="0" fillId="0" borderId="2" xfId="0" applyBorder="1"/>
    <xf numFmtId="16" fontId="1" fillId="2" borderId="2" xfId="0" applyNumberFormat="1" applyFont="1" applyFill="1" applyBorder="1" applyAlignment="1">
      <alignment horizontal="center"/>
    </xf>
    <xf numFmtId="0" fontId="0" fillId="0" borderId="1" xfId="0" applyBorder="1"/>
    <xf numFmtId="10" fontId="0" fillId="0" borderId="1" xfId="1" applyNumberFormat="1" applyFont="1" applyBorder="1"/>
    <xf numFmtId="0" fontId="0" fillId="0" borderId="4" xfId="0" applyBorder="1"/>
    <xf numFmtId="0" fontId="0" fillId="0" borderId="3" xfId="0" applyBorder="1"/>
    <xf numFmtId="164" fontId="0" fillId="0" borderId="1" xfId="1" applyNumberFormat="1" applyFont="1" applyBorder="1"/>
    <xf numFmtId="10" fontId="0" fillId="0" borderId="3" xfId="1" applyNumberFormat="1" applyFont="1" applyBorder="1"/>
    <xf numFmtId="164" fontId="0" fillId="0" borderId="3" xfId="1" applyNumberFormat="1" applyFont="1" applyBorder="1"/>
    <xf numFmtId="10" fontId="0" fillId="0" borderId="4" xfId="1" applyNumberFormat="1" applyFont="1" applyBorder="1"/>
    <xf numFmtId="164" fontId="0" fillId="0" borderId="4" xfId="1" applyNumberFormat="1" applyFont="1" applyBorder="1"/>
    <xf numFmtId="0" fontId="1" fillId="4" borderId="5" xfId="0" applyFont="1" applyFill="1" applyBorder="1"/>
    <xf numFmtId="0" fontId="5" fillId="3" borderId="2" xfId="0" applyFont="1" applyFill="1" applyBorder="1"/>
    <xf numFmtId="164" fontId="5" fillId="0" borderId="8" xfId="0" applyNumberFormat="1" applyFont="1" applyBorder="1"/>
    <xf numFmtId="10" fontId="5" fillId="0" borderId="8" xfId="1" applyNumberFormat="1" applyFont="1" applyBorder="1"/>
    <xf numFmtId="10" fontId="5" fillId="0" borderId="9" xfId="1" applyNumberFormat="1" applyFont="1" applyBorder="1"/>
    <xf numFmtId="10" fontId="5" fillId="0" borderId="10" xfId="1" applyNumberFormat="1" applyFont="1" applyBorder="1"/>
    <xf numFmtId="10" fontId="5" fillId="0" borderId="7" xfId="1" applyNumberFormat="1" applyFont="1" applyBorder="1"/>
    <xf numFmtId="0" fontId="5" fillId="3" borderId="8" xfId="0" applyFont="1" applyFill="1" applyBorder="1"/>
    <xf numFmtId="0" fontId="5" fillId="0" borderId="9" xfId="0" applyFont="1" applyBorder="1"/>
    <xf numFmtId="0" fontId="5" fillId="0" borderId="10" xfId="0" applyFont="1" applyBorder="1"/>
    <xf numFmtId="0" fontId="5" fillId="0" borderId="7" xfId="0" applyFont="1" applyBorder="1"/>
    <xf numFmtId="10" fontId="5" fillId="3" borderId="8" xfId="1" applyNumberFormat="1" applyFont="1" applyFill="1" applyBorder="1"/>
    <xf numFmtId="164" fontId="5" fillId="0" borderId="9" xfId="1" applyNumberFormat="1" applyFont="1" applyBorder="1"/>
    <xf numFmtId="164" fontId="5" fillId="0" borderId="10" xfId="1" applyNumberFormat="1" applyFont="1" applyBorder="1"/>
    <xf numFmtId="164" fontId="5" fillId="0" borderId="7" xfId="1" applyNumberFormat="1" applyFont="1" applyBorder="1"/>
    <xf numFmtId="0" fontId="5" fillId="0" borderId="8" xfId="0" applyFont="1" applyBorder="1"/>
    <xf numFmtId="0" fontId="0" fillId="0" borderId="0" xfId="0" applyBorder="1"/>
    <xf numFmtId="0" fontId="0" fillId="0" borderId="0" xfId="0" applyFill="1" applyBorder="1"/>
    <xf numFmtId="10" fontId="3" fillId="0" borderId="2" xfId="1" applyNumberFormat="1" applyFont="1" applyBorder="1"/>
    <xf numFmtId="0" fontId="3" fillId="0" borderId="2" xfId="0" applyFont="1" applyBorder="1"/>
    <xf numFmtId="0" fontId="3" fillId="5" borderId="12" xfId="0" applyFont="1" applyFill="1" applyBorder="1"/>
    <xf numFmtId="0" fontId="3" fillId="5" borderId="5" xfId="0" applyFont="1" applyFill="1" applyBorder="1"/>
    <xf numFmtId="0" fontId="1" fillId="5" borderId="5" xfId="0" applyFont="1" applyFill="1" applyBorder="1"/>
    <xf numFmtId="16" fontId="1" fillId="5" borderId="5" xfId="0" applyNumberFormat="1" applyFont="1" applyFill="1" applyBorder="1" applyAlignment="1">
      <alignment horizontal="center"/>
    </xf>
    <xf numFmtId="14" fontId="5" fillId="5" borderId="11" xfId="0" applyNumberFormat="1" applyFont="1" applyFill="1" applyBorder="1"/>
    <xf numFmtId="0" fontId="5" fillId="0" borderId="0" xfId="0" applyFont="1" applyBorder="1"/>
    <xf numFmtId="0" fontId="3" fillId="4" borderId="12" xfId="0" applyFont="1" applyFill="1" applyBorder="1"/>
    <xf numFmtId="0" fontId="3" fillId="4" borderId="5" xfId="0" applyFont="1" applyFill="1" applyBorder="1"/>
    <xf numFmtId="16" fontId="1" fillId="4" borderId="5" xfId="0" applyNumberFormat="1" applyFont="1" applyFill="1" applyBorder="1" applyAlignment="1">
      <alignment horizontal="center"/>
    </xf>
    <xf numFmtId="14" fontId="5" fillId="4" borderId="11" xfId="0" applyNumberFormat="1" applyFont="1" applyFill="1" applyBorder="1"/>
    <xf numFmtId="14" fontId="3" fillId="4" borderId="5" xfId="0" applyNumberFormat="1" applyFont="1" applyFill="1" applyBorder="1" applyAlignment="1">
      <alignment horizontal="left"/>
    </xf>
    <xf numFmtId="9" fontId="0" fillId="0" borderId="0" xfId="0" applyNumberFormat="1" applyBorder="1"/>
    <xf numFmtId="164" fontId="5" fillId="0" borderId="0" xfId="0" applyNumberFormat="1" applyFont="1" applyBorder="1"/>
    <xf numFmtId="9" fontId="5" fillId="0" borderId="0" xfId="0" applyNumberFormat="1" applyFont="1" applyBorder="1"/>
    <xf numFmtId="164" fontId="3" fillId="0" borderId="2" xfId="0" applyNumberFormat="1" applyFont="1" applyBorder="1"/>
    <xf numFmtId="0" fontId="3" fillId="3" borderId="2" xfId="0" applyFont="1" applyFill="1" applyBorder="1"/>
    <xf numFmtId="0" fontId="6" fillId="0" borderId="0" xfId="2" applyFill="1" applyBorder="1"/>
    <xf numFmtId="0" fontId="8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2"/>
    <xf numFmtId="14" fontId="5" fillId="4" borderId="0" xfId="0" applyNumberFormat="1" applyFont="1" applyFill="1" applyBorder="1"/>
    <xf numFmtId="0" fontId="5" fillId="0" borderId="15" xfId="0" applyFont="1" applyBorder="1"/>
    <xf numFmtId="10" fontId="5" fillId="0" borderId="13" xfId="1" applyNumberFormat="1" applyFont="1" applyBorder="1"/>
    <xf numFmtId="0" fontId="5" fillId="0" borderId="13" xfId="0" applyFont="1" applyBorder="1"/>
    <xf numFmtId="14" fontId="5" fillId="5" borderId="16" xfId="0" applyNumberFormat="1" applyFont="1" applyFill="1" applyBorder="1" applyAlignment="1">
      <alignment wrapText="1"/>
    </xf>
    <xf numFmtId="0" fontId="5" fillId="3" borderId="17" xfId="0" applyFont="1" applyFill="1" applyBorder="1"/>
    <xf numFmtId="2" fontId="5" fillId="0" borderId="18" xfId="0" applyNumberFormat="1" applyFont="1" applyBorder="1"/>
    <xf numFmtId="2" fontId="5" fillId="3" borderId="17" xfId="0" applyNumberFormat="1" applyFont="1" applyFill="1" applyBorder="1"/>
    <xf numFmtId="2" fontId="5" fillId="0" borderId="19" xfId="0" applyNumberFormat="1" applyFont="1" applyBorder="1"/>
    <xf numFmtId="2" fontId="5" fillId="0" borderId="20" xfId="0" applyNumberFormat="1" applyFont="1" applyBorder="1"/>
    <xf numFmtId="2" fontId="5" fillId="3" borderId="17" xfId="1" applyNumberFormat="1" applyFont="1" applyFill="1" applyBorder="1"/>
    <xf numFmtId="2" fontId="5" fillId="0" borderId="18" xfId="1" applyNumberFormat="1" applyFont="1" applyBorder="1"/>
    <xf numFmtId="2" fontId="5" fillId="0" borderId="19" xfId="1" applyNumberFormat="1" applyFont="1" applyBorder="1"/>
    <xf numFmtId="2" fontId="5" fillId="0" borderId="20" xfId="1" applyNumberFormat="1" applyFont="1" applyBorder="1"/>
    <xf numFmtId="2" fontId="5" fillId="0" borderId="17" xfId="0" applyNumberFormat="1" applyFont="1" applyBorder="1"/>
    <xf numFmtId="0" fontId="3" fillId="0" borderId="0" xfId="0" applyFont="1" applyFill="1" applyBorder="1"/>
    <xf numFmtId="10" fontId="3" fillId="0" borderId="0" xfId="1" applyNumberFormat="1" applyFont="1" applyFill="1" applyBorder="1"/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1" fillId="0" borderId="2" xfId="0" applyFont="1" applyFill="1" applyBorder="1" applyAlignment="1">
      <alignment horizontal="center" vertical="center" wrapText="1"/>
    </xf>
    <xf numFmtId="10" fontId="3" fillId="0" borderId="2" xfId="1" applyNumberFormat="1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10" fontId="5" fillId="3" borderId="8" xfId="1" applyNumberFormat="1" applyFont="1" applyFill="1" applyBorder="1" applyAlignment="1">
      <alignment horizontal="center"/>
    </xf>
    <xf numFmtId="164" fontId="5" fillId="0" borderId="8" xfId="0" applyNumberFormat="1" applyFont="1" applyBorder="1" applyAlignment="1">
      <alignment horizontal="center"/>
    </xf>
    <xf numFmtId="0" fontId="5" fillId="0" borderId="21" xfId="0" applyFont="1" applyFill="1" applyBorder="1" applyAlignment="1">
      <alignment horizontal="center"/>
    </xf>
    <xf numFmtId="10" fontId="5" fillId="0" borderId="8" xfId="1" applyNumberFormat="1" applyFont="1" applyBorder="1" applyAlignment="1">
      <alignment horizontal="center"/>
    </xf>
    <xf numFmtId="0" fontId="0" fillId="0" borderId="23" xfId="0" applyBorder="1" applyAlignment="1">
      <alignment horizontal="center"/>
    </xf>
    <xf numFmtId="10" fontId="0" fillId="0" borderId="23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1" fillId="4" borderId="6" xfId="0" applyFont="1" applyFill="1" applyBorder="1" applyAlignment="1">
      <alignment wrapText="1"/>
    </xf>
    <xf numFmtId="0" fontId="1" fillId="0" borderId="24" xfId="0" applyFont="1" applyFill="1" applyBorder="1" applyAlignment="1">
      <alignment horizontal="center" vertical="center" wrapText="1"/>
    </xf>
    <xf numFmtId="10" fontId="5" fillId="0" borderId="2" xfId="1" applyNumberFormat="1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wrapText="1"/>
    </xf>
    <xf numFmtId="0" fontId="1" fillId="4" borderId="22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5" fillId="0" borderId="4" xfId="0" applyFont="1" applyFill="1" applyBorder="1"/>
    <xf numFmtId="0" fontId="5" fillId="0" borderId="1" xfId="0" applyFont="1" applyFill="1" applyBorder="1"/>
    <xf numFmtId="0" fontId="6" fillId="0" borderId="23" xfId="2" applyFill="1" applyBorder="1"/>
    <xf numFmtId="0" fontId="6" fillId="0" borderId="1" xfId="2" applyFill="1" applyBorder="1"/>
    <xf numFmtId="0" fontId="6" fillId="0" borderId="1" xfId="2" applyBorder="1"/>
    <xf numFmtId="0" fontId="6" fillId="0" borderId="25" xfId="2" applyFill="1" applyBorder="1"/>
    <xf numFmtId="1" fontId="3" fillId="0" borderId="2" xfId="1" applyNumberFormat="1" applyFont="1" applyBorder="1"/>
    <xf numFmtId="165" fontId="0" fillId="0" borderId="0" xfId="0" applyNumberFormat="1"/>
    <xf numFmtId="166" fontId="3" fillId="5" borderId="5" xfId="0" applyNumberFormat="1" applyFont="1" applyFill="1" applyBorder="1" applyAlignment="1">
      <alignment horizontal="left"/>
    </xf>
    <xf numFmtId="167" fontId="0" fillId="0" borderId="0" xfId="0" applyNumberFormat="1"/>
    <xf numFmtId="165" fontId="5" fillId="0" borderId="29" xfId="0" applyNumberFormat="1" applyFont="1" applyBorder="1" applyAlignment="1">
      <alignment horizontal="center" vertical="center"/>
    </xf>
    <xf numFmtId="165" fontId="5" fillId="0" borderId="29" xfId="0" applyNumberFormat="1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5" fillId="0" borderId="29" xfId="0" applyFont="1" applyFill="1" applyBorder="1" applyAlignment="1">
      <alignment horizontal="center" vertical="center" wrapText="1"/>
    </xf>
    <xf numFmtId="0" fontId="0" fillId="0" borderId="30" xfId="0" applyBorder="1"/>
    <xf numFmtId="0" fontId="0" fillId="0" borderId="31" xfId="0" applyBorder="1"/>
    <xf numFmtId="0" fontId="5" fillId="3" borderId="1" xfId="0" applyFont="1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16" fontId="1" fillId="2" borderId="1" xfId="0" applyNumberFormat="1" applyFont="1" applyFill="1" applyBorder="1" applyAlignment="1">
      <alignment horizontal="center"/>
    </xf>
    <xf numFmtId="0" fontId="6" fillId="0" borderId="3" xfId="2" applyFill="1" applyBorder="1"/>
    <xf numFmtId="0" fontId="5" fillId="3" borderId="3" xfId="0" applyFont="1" applyFill="1" applyBorder="1"/>
    <xf numFmtId="0" fontId="1" fillId="4" borderId="3" xfId="0" applyFont="1" applyFill="1" applyBorder="1"/>
    <xf numFmtId="16" fontId="1" fillId="2" borderId="3" xfId="0" applyNumberFormat="1" applyFont="1" applyFill="1" applyBorder="1" applyAlignment="1">
      <alignment horizontal="center"/>
    </xf>
    <xf numFmtId="0" fontId="5" fillId="0" borderId="2" xfId="0" applyFont="1" applyBorder="1"/>
    <xf numFmtId="0" fontId="5" fillId="0" borderId="32" xfId="0" applyFont="1" applyBorder="1"/>
    <xf numFmtId="0" fontId="0" fillId="0" borderId="33" xfId="0" applyBorder="1"/>
    <xf numFmtId="0" fontId="0" fillId="0" borderId="34" xfId="0" applyBorder="1"/>
    <xf numFmtId="0" fontId="5" fillId="0" borderId="35" xfId="0" applyFont="1" applyBorder="1"/>
    <xf numFmtId="0" fontId="0" fillId="0" borderId="23" xfId="0" applyBorder="1"/>
    <xf numFmtId="0" fontId="5" fillId="0" borderId="36" xfId="0" applyFont="1" applyBorder="1"/>
    <xf numFmtId="0" fontId="5" fillId="3" borderId="30" xfId="0" applyFont="1" applyFill="1" applyBorder="1"/>
    <xf numFmtId="10" fontId="5" fillId="0" borderId="30" xfId="1" applyNumberFormat="1" applyFont="1" applyBorder="1"/>
    <xf numFmtId="10" fontId="5" fillId="0" borderId="26" xfId="1" applyNumberFormat="1" applyFont="1" applyBorder="1"/>
    <xf numFmtId="0" fontId="0" fillId="3" borderId="39" xfId="0" applyFill="1" applyBorder="1"/>
    <xf numFmtId="10" fontId="3" fillId="0" borderId="39" xfId="1" applyNumberFormat="1" applyFont="1" applyBorder="1"/>
    <xf numFmtId="10" fontId="3" fillId="0" borderId="28" xfId="1" applyNumberFormat="1" applyFont="1" applyBorder="1"/>
    <xf numFmtId="0" fontId="5" fillId="3" borderId="10" xfId="0" applyFont="1" applyFill="1" applyBorder="1"/>
    <xf numFmtId="10" fontId="5" fillId="0" borderId="38" xfId="1" applyNumberFormat="1" applyFont="1" applyBorder="1"/>
    <xf numFmtId="0" fontId="0" fillId="0" borderId="25" xfId="0" applyBorder="1"/>
    <xf numFmtId="0" fontId="1" fillId="3" borderId="30" xfId="0" applyFont="1" applyFill="1" applyBorder="1"/>
    <xf numFmtId="16" fontId="1" fillId="2" borderId="30" xfId="0" applyNumberFormat="1" applyFont="1" applyFill="1" applyBorder="1" applyAlignment="1">
      <alignment horizontal="center"/>
    </xf>
    <xf numFmtId="16" fontId="1" fillId="2" borderId="26" xfId="0" applyNumberFormat="1" applyFont="1" applyFill="1" applyBorder="1" applyAlignment="1">
      <alignment horizontal="center"/>
    </xf>
    <xf numFmtId="1" fontId="5" fillId="3" borderId="8" xfId="0" applyNumberFormat="1" applyFont="1" applyFill="1" applyBorder="1"/>
    <xf numFmtId="49" fontId="6" fillId="0" borderId="0" xfId="2" applyNumberFormat="1"/>
    <xf numFmtId="166" fontId="3" fillId="5" borderId="41" xfId="0" applyNumberFormat="1" applyFont="1" applyFill="1" applyBorder="1" applyAlignment="1">
      <alignment horizontal="left"/>
    </xf>
    <xf numFmtId="166" fontId="3" fillId="5" borderId="42" xfId="0" applyNumberFormat="1" applyFont="1" applyFill="1" applyBorder="1" applyAlignment="1">
      <alignment horizontal="left"/>
    </xf>
    <xf numFmtId="0" fontId="5" fillId="0" borderId="43" xfId="0" applyFont="1" applyBorder="1"/>
    <xf numFmtId="0" fontId="5" fillId="0" borderId="44" xfId="0" applyFont="1" applyBorder="1"/>
    <xf numFmtId="0" fontId="5" fillId="0" borderId="45" xfId="0" applyFont="1" applyBorder="1"/>
    <xf numFmtId="164" fontId="5" fillId="0" borderId="2" xfId="0" applyNumberFormat="1" applyFont="1" applyBorder="1"/>
    <xf numFmtId="164" fontId="5" fillId="0" borderId="43" xfId="1" applyNumberFormat="1" applyFont="1" applyBorder="1"/>
    <xf numFmtId="164" fontId="5" fillId="0" borderId="44" xfId="1" applyNumberFormat="1" applyFont="1" applyBorder="1"/>
    <xf numFmtId="164" fontId="5" fillId="0" borderId="45" xfId="1" applyNumberFormat="1" applyFont="1" applyBorder="1"/>
    <xf numFmtId="10" fontId="5" fillId="0" borderId="2" xfId="1" applyNumberFormat="1" applyFont="1" applyBorder="1"/>
    <xf numFmtId="0" fontId="13" fillId="0" borderId="0" xfId="0" applyFont="1" applyAlignment="1">
      <alignment vertical="center"/>
    </xf>
    <xf numFmtId="0" fontId="0" fillId="0" borderId="0" xfId="0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29" fillId="0" borderId="1" xfId="2" applyFont="1" applyFill="1" applyBorder="1"/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37" borderId="37" xfId="0" applyFill="1" applyBorder="1"/>
    <xf numFmtId="0" fontId="29" fillId="0" borderId="0" xfId="2" applyFont="1" applyFill="1" applyBorder="1"/>
    <xf numFmtId="0" fontId="29" fillId="37" borderId="1" xfId="2" applyFont="1" applyFill="1" applyBorder="1"/>
    <xf numFmtId="0" fontId="0" fillId="38" borderId="37" xfId="0" applyFill="1" applyBorder="1"/>
    <xf numFmtId="0" fontId="0" fillId="39" borderId="37" xfId="0" applyFill="1" applyBorder="1"/>
    <xf numFmtId="0" fontId="0" fillId="40" borderId="37" xfId="0" applyFill="1" applyBorder="1"/>
    <xf numFmtId="0" fontId="0" fillId="41" borderId="37" xfId="0" applyFill="1" applyBorder="1"/>
    <xf numFmtId="0" fontId="0" fillId="42" borderId="0" xfId="0" applyFill="1"/>
    <xf numFmtId="0" fontId="0" fillId="42" borderId="0" xfId="0" applyFill="1" applyBorder="1"/>
    <xf numFmtId="10" fontId="5" fillId="3" borderId="2" xfId="0" applyNumberFormat="1" applyFont="1" applyFill="1" applyBorder="1"/>
    <xf numFmtId="0" fontId="0" fillId="0" borderId="27" xfId="0" applyBorder="1"/>
    <xf numFmtId="0" fontId="4" fillId="0" borderId="27" xfId="0" applyFont="1" applyBorder="1"/>
    <xf numFmtId="10" fontId="0" fillId="0" borderId="27" xfId="1" applyNumberFormat="1" applyFont="1" applyBorder="1"/>
    <xf numFmtId="0" fontId="0" fillId="0" borderId="55" xfId="0" applyBorder="1"/>
    <xf numFmtId="0" fontId="4" fillId="0" borderId="55" xfId="0" applyFont="1" applyBorder="1"/>
    <xf numFmtId="10" fontId="0" fillId="0" borderId="55" xfId="1" applyNumberFormat="1" applyFont="1" applyBorder="1"/>
    <xf numFmtId="0" fontId="0" fillId="0" borderId="56" xfId="0" applyBorder="1"/>
    <xf numFmtId="0" fontId="6" fillId="0" borderId="56" xfId="2" applyFill="1" applyBorder="1"/>
    <xf numFmtId="0" fontId="4" fillId="0" borderId="56" xfId="0" applyFont="1" applyBorder="1"/>
    <xf numFmtId="10" fontId="5" fillId="0" borderId="56" xfId="1" applyNumberFormat="1" applyFont="1" applyBorder="1"/>
    <xf numFmtId="2" fontId="5" fillId="0" borderId="56" xfId="0" applyNumberFormat="1" applyFont="1" applyBorder="1"/>
    <xf numFmtId="10" fontId="0" fillId="0" borderId="56" xfId="1" applyNumberFormat="1" applyFont="1" applyBorder="1"/>
    <xf numFmtId="0" fontId="0" fillId="0" borderId="14" xfId="0" applyBorder="1"/>
    <xf numFmtId="0" fontId="0" fillId="0" borderId="14" xfId="0" applyFill="1" applyBorder="1"/>
    <xf numFmtId="0" fontId="4" fillId="0" borderId="14" xfId="0" applyFont="1" applyBorder="1"/>
    <xf numFmtId="10" fontId="5" fillId="0" borderId="14" xfId="1" applyNumberFormat="1" applyFont="1" applyBorder="1"/>
    <xf numFmtId="10" fontId="0" fillId="0" borderId="14" xfId="1" applyNumberFormat="1" applyFont="1" applyBorder="1"/>
    <xf numFmtId="16" fontId="4" fillId="0" borderId="56" xfId="0" applyNumberFormat="1" applyFont="1" applyFill="1" applyBorder="1" applyAlignment="1">
      <alignment horizontal="center"/>
    </xf>
    <xf numFmtId="0" fontId="5" fillId="0" borderId="56" xfId="0" applyFont="1" applyBorder="1"/>
    <xf numFmtId="0" fontId="5" fillId="0" borderId="55" xfId="0" applyFont="1" applyBorder="1"/>
    <xf numFmtId="10" fontId="5" fillId="0" borderId="27" xfId="1" applyNumberFormat="1" applyFont="1" applyBorder="1"/>
    <xf numFmtId="10" fontId="5" fillId="0" borderId="0" xfId="1" applyNumberFormat="1" applyFont="1" applyBorder="1"/>
    <xf numFmtId="0" fontId="4" fillId="0" borderId="0" xfId="0" applyFont="1" applyFill="1" applyBorder="1"/>
    <xf numFmtId="16" fontId="4" fillId="0" borderId="0" xfId="0" applyNumberFormat="1" applyFont="1" applyFill="1" applyBorder="1" applyAlignment="1">
      <alignment horizontal="center"/>
    </xf>
    <xf numFmtId="10" fontId="5" fillId="0" borderId="0" xfId="1" applyNumberFormat="1" applyFont="1" applyFill="1" applyBorder="1"/>
    <xf numFmtId="0" fontId="0" fillId="0" borderId="27" xfId="0" applyFill="1" applyBorder="1"/>
    <xf numFmtId="0" fontId="0" fillId="37" borderId="1" xfId="0" applyFill="1" applyBorder="1"/>
    <xf numFmtId="0" fontId="0" fillId="0" borderId="5" xfId="0" applyFill="1" applyBorder="1"/>
    <xf numFmtId="16" fontId="1" fillId="0" borderId="0" xfId="0" applyNumberFormat="1" applyFont="1" applyBorder="1" applyAlignment="1">
      <alignment horizontal="center"/>
    </xf>
    <xf numFmtId="16" fontId="1" fillId="0" borderId="34" xfId="0" applyNumberFormat="1" applyFont="1" applyBorder="1" applyAlignment="1">
      <alignment horizontal="center"/>
    </xf>
    <xf numFmtId="0" fontId="0" fillId="43" borderId="0" xfId="0" applyFill="1"/>
    <xf numFmtId="0" fontId="4" fillId="0" borderId="0" xfId="0" applyFont="1" applyBorder="1"/>
    <xf numFmtId="0" fontId="5" fillId="0" borderId="11" xfId="0" applyFont="1" applyBorder="1"/>
    <xf numFmtId="0" fontId="5" fillId="0" borderId="42" xfId="0" applyFont="1" applyBorder="1"/>
    <xf numFmtId="10" fontId="5" fillId="0" borderId="11" xfId="1" applyNumberFormat="1" applyFont="1" applyBorder="1"/>
    <xf numFmtId="164" fontId="5" fillId="0" borderId="11" xfId="1" applyNumberFormat="1" applyFont="1" applyBorder="1"/>
    <xf numFmtId="164" fontId="5" fillId="0" borderId="42" xfId="1" applyNumberFormat="1" applyFont="1" applyBorder="1"/>
    <xf numFmtId="0" fontId="5" fillId="0" borderId="0" xfId="1" applyNumberFormat="1" applyFont="1" applyBorder="1"/>
    <xf numFmtId="10" fontId="5" fillId="3" borderId="8" xfId="0" applyNumberFormat="1" applyFont="1" applyFill="1" applyBorder="1"/>
    <xf numFmtId="2" fontId="5" fillId="3" borderId="17" xfId="0" applyNumberFormat="1" applyFont="1" applyFill="1" applyBorder="1" applyAlignment="1">
      <alignment horizontal="right"/>
    </xf>
    <xf numFmtId="10" fontId="5" fillId="0" borderId="8" xfId="1" applyNumberFormat="1" applyFont="1" applyBorder="1" applyAlignment="1">
      <alignment horizontal="right"/>
    </xf>
    <xf numFmtId="0" fontId="1" fillId="3" borderId="24" xfId="0" applyFont="1" applyFill="1" applyBorder="1" applyAlignment="1">
      <alignment wrapText="1"/>
    </xf>
    <xf numFmtId="10" fontId="1" fillId="0" borderId="2" xfId="0" applyNumberFormat="1" applyFont="1" applyFill="1" applyBorder="1" applyAlignment="1">
      <alignment horizontal="center" vertical="center" wrapText="1"/>
    </xf>
    <xf numFmtId="2" fontId="5" fillId="0" borderId="13" xfId="0" applyNumberFormat="1" applyFont="1" applyBorder="1"/>
    <xf numFmtId="20" fontId="0" fillId="0" borderId="0" xfId="0" applyNumberFormat="1" applyFill="1" applyBorder="1"/>
    <xf numFmtId="0" fontId="30" fillId="44" borderId="0" xfId="0" applyFont="1" applyFill="1"/>
    <xf numFmtId="0" fontId="31" fillId="0" borderId="0" xfId="0" applyFont="1"/>
    <xf numFmtId="0" fontId="30" fillId="37" borderId="0" xfId="0" applyFont="1" applyFill="1"/>
    <xf numFmtId="2" fontId="5" fillId="0" borderId="9" xfId="0" applyNumberFormat="1" applyFont="1" applyBorder="1"/>
    <xf numFmtId="0" fontId="32" fillId="0" borderId="0" xfId="0" applyFont="1"/>
    <xf numFmtId="2" fontId="3" fillId="0" borderId="2" xfId="1" applyNumberFormat="1" applyFont="1" applyBorder="1"/>
    <xf numFmtId="2" fontId="5" fillId="0" borderId="2" xfId="0" applyNumberFormat="1" applyFont="1" applyBorder="1"/>
    <xf numFmtId="2" fontId="5" fillId="0" borderId="10" xfId="1" applyNumberFormat="1" applyFont="1" applyBorder="1"/>
    <xf numFmtId="2" fontId="0" fillId="0" borderId="40" xfId="0" applyNumberFormat="1" applyBorder="1"/>
    <xf numFmtId="10" fontId="5" fillId="0" borderId="1" xfId="1" applyNumberFormat="1" applyFont="1" applyBorder="1"/>
    <xf numFmtId="10" fontId="5" fillId="0" borderId="25" xfId="1" applyNumberFormat="1" applyFont="1" applyBorder="1"/>
    <xf numFmtId="168" fontId="3" fillId="5" borderId="5" xfId="0" applyNumberFormat="1" applyFont="1" applyFill="1" applyBorder="1" applyAlignment="1">
      <alignment horizontal="left"/>
    </xf>
    <xf numFmtId="0" fontId="0" fillId="0" borderId="0" xfId="0"/>
    <xf numFmtId="0" fontId="0" fillId="0" borderId="0" xfId="0" applyFill="1"/>
    <xf numFmtId="0" fontId="5" fillId="0" borderId="9" xfId="59" applyNumberFormat="1" applyFont="1" applyBorder="1"/>
    <xf numFmtId="0" fontId="5" fillId="0" borderId="43" xfId="59" applyNumberFormat="1" applyFont="1" applyBorder="1"/>
    <xf numFmtId="0" fontId="5" fillId="0" borderId="10" xfId="59" applyNumberFormat="1" applyFont="1" applyBorder="1"/>
    <xf numFmtId="0" fontId="5" fillId="0" borderId="44" xfId="59" applyNumberFormat="1" applyFont="1" applyBorder="1"/>
    <xf numFmtId="0" fontId="5" fillId="0" borderId="7" xfId="59" applyNumberFormat="1" applyFont="1" applyBorder="1"/>
    <xf numFmtId="0" fontId="5" fillId="0" borderId="45" xfId="59" applyNumberFormat="1" applyFont="1" applyBorder="1"/>
    <xf numFmtId="0" fontId="5" fillId="0" borderId="11" xfId="59" applyNumberFormat="1" applyFont="1" applyBorder="1"/>
    <xf numFmtId="0" fontId="5" fillId="0" borderId="42" xfId="59" applyNumberFormat="1" applyFont="1" applyBorder="1"/>
    <xf numFmtId="14" fontId="0" fillId="0" borderId="0" xfId="0" applyNumberFormat="1"/>
    <xf numFmtId="0" fontId="34" fillId="40" borderId="0" xfId="0" applyFont="1" applyFill="1"/>
    <xf numFmtId="0" fontId="35" fillId="40" borderId="0" xfId="2" applyFont="1" applyFill="1"/>
    <xf numFmtId="0" fontId="34" fillId="0" borderId="0" xfId="0" applyFont="1"/>
    <xf numFmtId="0" fontId="36" fillId="45" borderId="0" xfId="0" applyFont="1" applyFill="1"/>
    <xf numFmtId="0" fontId="37" fillId="40" borderId="0" xfId="0" applyFont="1" applyFill="1"/>
    <xf numFmtId="0" fontId="38" fillId="40" borderId="0" xfId="2" applyFont="1" applyFill="1"/>
    <xf numFmtId="0" fontId="0" fillId="0" borderId="0" xfId="0"/>
    <xf numFmtId="10" fontId="5" fillId="0" borderId="2" xfId="1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0" fontId="5" fillId="3" borderId="2" xfId="1" applyNumberFormat="1" applyFont="1" applyFill="1" applyBorder="1" applyAlignment="1">
      <alignment horizontal="center"/>
    </xf>
    <xf numFmtId="21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/>
    <xf numFmtId="21" fontId="0" fillId="0" borderId="0" xfId="0" applyNumberFormat="1"/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0" xfId="0"/>
    <xf numFmtId="14" fontId="0" fillId="0" borderId="0" xfId="0" applyNumberFormat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5" fillId="0" borderId="5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/>
  </cellXfs>
  <cellStyles count="60">
    <cellStyle name="%" xfId="6" xr:uid="{00000000-0005-0000-0000-000000000000}"/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1 2" xfId="53" xr:uid="{00000000-0005-0000-0000-00000E000000}"/>
    <cellStyle name="60% - Accent2" xfId="35" builtinId="36" customBuiltin="1"/>
    <cellStyle name="60% - Accent2 2" xfId="54" xr:uid="{00000000-0005-0000-0000-000010000000}"/>
    <cellStyle name="60% - Accent3" xfId="39" builtinId="40" customBuiltin="1"/>
    <cellStyle name="60% - Accent3 2" xfId="55" xr:uid="{00000000-0005-0000-0000-000012000000}"/>
    <cellStyle name="60% - Accent4" xfId="43" builtinId="44" customBuiltin="1"/>
    <cellStyle name="60% - Accent4 2" xfId="56" xr:uid="{00000000-0005-0000-0000-000014000000}"/>
    <cellStyle name="60% - Accent5" xfId="47" builtinId="48" customBuiltin="1"/>
    <cellStyle name="60% - Accent5 2" xfId="57" xr:uid="{00000000-0005-0000-0000-000016000000}"/>
    <cellStyle name="60% - Accent6" xfId="51" builtinId="52" customBuiltin="1"/>
    <cellStyle name="60% - Accent6 2" xfId="58" xr:uid="{00000000-0005-0000-0000-000018000000}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7" builtinId="27" customBuiltin="1"/>
    <cellStyle name="Calculation" xfId="21" builtinId="22" customBuiltin="1"/>
    <cellStyle name="Check Cell" xfId="23" builtinId="23" customBuiltin="1"/>
    <cellStyle name="Comma" xfId="59" builtinId="3"/>
    <cellStyle name="Explanatory Text" xfId="26" builtinId="53" customBuiltin="1"/>
    <cellStyle name="Good" xfId="16" builtinId="26" customBuiltin="1"/>
    <cellStyle name="Heading 1" xfId="12" builtinId="16" customBuiltin="1"/>
    <cellStyle name="Heading 2" xfId="13" builtinId="17" customBuiltin="1"/>
    <cellStyle name="Heading 3" xfId="14" builtinId="18" customBuiltin="1"/>
    <cellStyle name="Heading 4" xfId="15" builtinId="19" customBuiltin="1"/>
    <cellStyle name="Hyperlink" xfId="2" builtinId="8"/>
    <cellStyle name="Hyperlink 2" xfId="10" xr:uid="{00000000-0005-0000-0000-00002A000000}"/>
    <cellStyle name="Input" xfId="19" builtinId="20" customBuiltin="1"/>
    <cellStyle name="Linked Cell" xfId="22" builtinId="24" customBuiltin="1"/>
    <cellStyle name="Neutral" xfId="18" builtinId="28" customBuiltin="1"/>
    <cellStyle name="Neutral 2" xfId="52" xr:uid="{00000000-0005-0000-0000-00002E000000}"/>
    <cellStyle name="Normal" xfId="0" builtinId="0"/>
    <cellStyle name="Normal 2" xfId="4" xr:uid="{00000000-0005-0000-0000-000030000000}"/>
    <cellStyle name="Normal 2 2" xfId="7" xr:uid="{00000000-0005-0000-0000-000031000000}"/>
    <cellStyle name="Normal 3" xfId="8" xr:uid="{00000000-0005-0000-0000-000032000000}"/>
    <cellStyle name="Normal 4" xfId="9" xr:uid="{00000000-0005-0000-0000-000033000000}"/>
    <cellStyle name="Normal 5" xfId="5" xr:uid="{00000000-0005-0000-0000-000034000000}"/>
    <cellStyle name="Note" xfId="25" builtinId="10" customBuiltin="1"/>
    <cellStyle name="Output" xfId="20" builtinId="21" customBuiltin="1"/>
    <cellStyle name="Percent" xfId="1" builtinId="5"/>
    <cellStyle name="Percent 2" xfId="3" xr:uid="{00000000-0005-0000-0000-000038000000}"/>
    <cellStyle name="Title" xfId="11" builtinId="15" customBuiltin="1"/>
    <cellStyle name="Total" xfId="27" builtinId="25" customBuiltin="1"/>
    <cellStyle name="Warning Text" xfId="24" builtinId="11" customBuiltin="1"/>
  </cellStyles>
  <dxfs count="44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6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Data'!$C$12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13"/>
              <c:layout>
                <c:manualLayout>
                  <c:x val="0"/>
                  <c:y val="3.4127734033245847E-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DA-4DB5-B020-79A360FA80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Data'!$G$12:$AK$12</c:f>
              <c:numCache>
                <c:formatCode>General</c:formatCode>
                <c:ptCount val="30"/>
                <c:pt idx="0">
                  <c:v>4</c:v>
                </c:pt>
                <c:pt idx="1">
                  <c:v>12</c:v>
                </c:pt>
                <c:pt idx="2">
                  <c:v>382</c:v>
                </c:pt>
                <c:pt idx="3">
                  <c:v>347</c:v>
                </c:pt>
                <c:pt idx="4">
                  <c:v>231</c:v>
                </c:pt>
                <c:pt idx="5">
                  <c:v>244</c:v>
                </c:pt>
                <c:pt idx="6">
                  <c:v>228</c:v>
                </c:pt>
                <c:pt idx="7">
                  <c:v>14</c:v>
                </c:pt>
                <c:pt idx="8">
                  <c:v>8</c:v>
                </c:pt>
                <c:pt idx="9">
                  <c:v>459</c:v>
                </c:pt>
                <c:pt idx="10">
                  <c:v>312</c:v>
                </c:pt>
                <c:pt idx="11">
                  <c:v>250</c:v>
                </c:pt>
                <c:pt idx="12">
                  <c:v>376</c:v>
                </c:pt>
                <c:pt idx="13">
                  <c:v>354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DA-4DB5-B020-79A360FA8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543832"/>
        <c:axId val="322543440"/>
      </c:barChart>
      <c:lineChart>
        <c:grouping val="standard"/>
        <c:varyColors val="0"/>
        <c:ser>
          <c:idx val="39"/>
          <c:order val="1"/>
          <c:tx>
            <c:strRef>
              <c:f>'Cargill SD Data'!$C$54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5"/>
              <c:layout>
                <c:manualLayout>
                  <c:x val="-2.5788621602004885E-2"/>
                  <c:y val="-4.83645144356955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DA-4DB5-B020-79A360FA8071}"/>
                </c:ext>
              </c:extLst>
            </c:dLbl>
            <c:dLbl>
              <c:idx val="10"/>
              <c:layout>
                <c:manualLayout>
                  <c:x val="-2.2749045491105593E-2"/>
                  <c:y val="-5.11910411198601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DA-4DB5-B020-79A360FA80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Data'!$G$54:$AK$54</c:f>
              <c:numCache>
                <c:formatCode>0.00%</c:formatCode>
                <c:ptCount val="30"/>
                <c:pt idx="0">
                  <c:v>0.5</c:v>
                </c:pt>
                <c:pt idx="1">
                  <c:v>0.6</c:v>
                </c:pt>
                <c:pt idx="2">
                  <c:v>0.80730897009966773</c:v>
                </c:pt>
                <c:pt idx="3">
                  <c:v>0.88970588235294112</c:v>
                </c:pt>
                <c:pt idx="4">
                  <c:v>0.92473118279569888</c:v>
                </c:pt>
                <c:pt idx="5">
                  <c:v>0.90243902439024393</c:v>
                </c:pt>
                <c:pt idx="6">
                  <c:v>0.89400921658986177</c:v>
                </c:pt>
                <c:pt idx="7">
                  <c:v>0.9</c:v>
                </c:pt>
                <c:pt idx="8">
                  <c:v>0.875</c:v>
                </c:pt>
                <c:pt idx="9">
                  <c:v>0.77835051546391754</c:v>
                </c:pt>
                <c:pt idx="10">
                  <c:v>0.8220640569395018</c:v>
                </c:pt>
                <c:pt idx="11">
                  <c:v>0.90952380952380951</c:v>
                </c:pt>
                <c:pt idx="12">
                  <c:v>0.81469648562300323</c:v>
                </c:pt>
                <c:pt idx="13">
                  <c:v>0.75285171102661597</c:v>
                </c:pt>
                <c:pt idx="14">
                  <c:v>0.80952380952380953</c:v>
                </c:pt>
                <c:pt idx="15">
                  <c:v>0.86363636363636365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A-4DB5-B020-79A360FA8071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DA-4DB5-B020-79A360FA8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42752"/>
        <c:axId val="322543048"/>
      </c:lineChart>
      <c:dateAx>
        <c:axId val="288842752"/>
        <c:scaling>
          <c:orientation val="minMax"/>
        </c:scaling>
        <c:delete val="0"/>
        <c:axPos val="b"/>
        <c:numFmt formatCode="[$-409]mmmm\ d\,\ yyyy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3048"/>
        <c:crosses val="autoZero"/>
        <c:auto val="1"/>
        <c:lblOffset val="100"/>
        <c:baseTimeUnit val="days"/>
      </c:dateAx>
      <c:valAx>
        <c:axId val="32254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42752"/>
        <c:crosses val="autoZero"/>
        <c:crossBetween val="between"/>
      </c:valAx>
      <c:valAx>
        <c:axId val="3225434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3832"/>
        <c:crosses val="max"/>
        <c:crossBetween val="between"/>
      </c:valAx>
      <c:dateAx>
        <c:axId val="322543832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2543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76213152696806"/>
          <c:y val="0.9293329133858268"/>
          <c:w val="0.41025121596350012"/>
          <c:h val="6.00004199475065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395804352121476E-2"/>
          <c:y val="0.13797556719022688"/>
          <c:w val="0.92341758425258247"/>
          <c:h val="0.556460403182586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'Cargill SD Data'!$C$12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Data'!$G$12:$AK$12</c:f>
              <c:numCache>
                <c:formatCode>General</c:formatCode>
                <c:ptCount val="30"/>
                <c:pt idx="0">
                  <c:v>4</c:v>
                </c:pt>
                <c:pt idx="1">
                  <c:v>12</c:v>
                </c:pt>
                <c:pt idx="2">
                  <c:v>382</c:v>
                </c:pt>
                <c:pt idx="3">
                  <c:v>347</c:v>
                </c:pt>
                <c:pt idx="4">
                  <c:v>231</c:v>
                </c:pt>
                <c:pt idx="5">
                  <c:v>244</c:v>
                </c:pt>
                <c:pt idx="6">
                  <c:v>228</c:v>
                </c:pt>
                <c:pt idx="7">
                  <c:v>14</c:v>
                </c:pt>
                <c:pt idx="8">
                  <c:v>8</c:v>
                </c:pt>
                <c:pt idx="9">
                  <c:v>459</c:v>
                </c:pt>
                <c:pt idx="10">
                  <c:v>312</c:v>
                </c:pt>
                <c:pt idx="11">
                  <c:v>250</c:v>
                </c:pt>
                <c:pt idx="12">
                  <c:v>376</c:v>
                </c:pt>
                <c:pt idx="13">
                  <c:v>354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6-48B2-AFEA-195686DC0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545792"/>
        <c:axId val="322545400"/>
      </c:barChart>
      <c:lineChart>
        <c:grouping val="standard"/>
        <c:varyColors val="0"/>
        <c:ser>
          <c:idx val="39"/>
          <c:order val="1"/>
          <c:tx>
            <c:strRef>
              <c:f>'Cargill SD Data'!$C$68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Data'!$G$68:$AK$68</c:f>
              <c:numCache>
                <c:formatCode>[h]:mm:ss;@</c:formatCode>
                <c:ptCount val="30"/>
                <c:pt idx="0">
                  <c:v>1.3310185185185185E-3</c:v>
                </c:pt>
                <c:pt idx="1">
                  <c:v>9.4907407407407408E-4</c:v>
                </c:pt>
                <c:pt idx="2">
                  <c:v>6.782561215700751E-4</c:v>
                </c:pt>
                <c:pt idx="3">
                  <c:v>6.6776450163398701E-4</c:v>
                </c:pt>
                <c:pt idx="4">
                  <c:v>2.7777777777777783E-4</c:v>
                </c:pt>
                <c:pt idx="5">
                  <c:v>3.2305781391147242E-4</c:v>
                </c:pt>
                <c:pt idx="6">
                  <c:v>4.2594726062467991E-4</c:v>
                </c:pt>
                <c:pt idx="7">
                  <c:v>1.8518518518518518E-4</c:v>
                </c:pt>
                <c:pt idx="8">
                  <c:v>3.3564814814814812E-4</c:v>
                </c:pt>
                <c:pt idx="9">
                  <c:v>6.8826961626575016E-4</c:v>
                </c:pt>
                <c:pt idx="10">
                  <c:v>5.4006853828917885E-4</c:v>
                </c:pt>
                <c:pt idx="11">
                  <c:v>3.758267195767195E-4</c:v>
                </c:pt>
                <c:pt idx="12">
                  <c:v>6.2525884510708789E-4</c:v>
                </c:pt>
                <c:pt idx="13">
                  <c:v>1.226631812420786E-3</c:v>
                </c:pt>
                <c:pt idx="14">
                  <c:v>3.9351851851851847E-4</c:v>
                </c:pt>
                <c:pt idx="15">
                  <c:v>2.7777777777777778E-4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E6-48B2-AFEA-195686DC05E1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0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6-48B2-AFEA-195686DC0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44616"/>
        <c:axId val="322545008"/>
      </c:lineChart>
      <c:dateAx>
        <c:axId val="322544616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5008"/>
        <c:crosses val="autoZero"/>
        <c:auto val="1"/>
        <c:lblOffset val="100"/>
        <c:baseTimeUnit val="days"/>
      </c:dateAx>
      <c:valAx>
        <c:axId val="32254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4616"/>
        <c:crosses val="autoZero"/>
        <c:crossBetween val="between"/>
      </c:valAx>
      <c:valAx>
        <c:axId val="3225454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5792"/>
        <c:crosses val="max"/>
        <c:crossBetween val="between"/>
      </c:valAx>
      <c:dateAx>
        <c:axId val="322545792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25454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Data'!$C$12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Data'!$G$12:$AK$12</c:f>
              <c:numCache>
                <c:formatCode>General</c:formatCode>
                <c:ptCount val="30"/>
                <c:pt idx="0">
                  <c:v>4</c:v>
                </c:pt>
                <c:pt idx="1">
                  <c:v>12</c:v>
                </c:pt>
                <c:pt idx="2">
                  <c:v>382</c:v>
                </c:pt>
                <c:pt idx="3">
                  <c:v>347</c:v>
                </c:pt>
                <c:pt idx="4">
                  <c:v>231</c:v>
                </c:pt>
                <c:pt idx="5">
                  <c:v>244</c:v>
                </c:pt>
                <c:pt idx="6">
                  <c:v>228</c:v>
                </c:pt>
                <c:pt idx="7">
                  <c:v>14</c:v>
                </c:pt>
                <c:pt idx="8">
                  <c:v>8</c:v>
                </c:pt>
                <c:pt idx="9">
                  <c:v>459</c:v>
                </c:pt>
                <c:pt idx="10">
                  <c:v>312</c:v>
                </c:pt>
                <c:pt idx="11">
                  <c:v>250</c:v>
                </c:pt>
                <c:pt idx="12">
                  <c:v>376</c:v>
                </c:pt>
                <c:pt idx="13">
                  <c:v>354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30-4548-801C-09634B8FC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811304"/>
        <c:axId val="325810912"/>
      </c:barChart>
      <c:lineChart>
        <c:grouping val="standard"/>
        <c:varyColors val="0"/>
        <c:ser>
          <c:idx val="39"/>
          <c:order val="1"/>
          <c:tx>
            <c:strRef>
              <c:f>'Cargill SD Data'!$C$82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8"/>
              <c:layout>
                <c:manualLayout>
                  <c:x val="-2.4750453886526001E-2"/>
                  <c:y val="-4.32721826002116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30-4548-801C-09634B8FC2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Data'!$G$82:$AK$82</c:f>
              <c:numCache>
                <c:formatCode>[h]:mm:ss;@</c:formatCode>
                <c:ptCount val="30"/>
                <c:pt idx="0">
                  <c:v>5.3009259259259251E-3</c:v>
                </c:pt>
                <c:pt idx="1">
                  <c:v>6.8981481481481489E-3</c:v>
                </c:pt>
                <c:pt idx="2">
                  <c:v>6.9337163159837586E-3</c:v>
                </c:pt>
                <c:pt idx="3">
                  <c:v>1.3748297930283222E-2</c:v>
                </c:pt>
                <c:pt idx="4">
                  <c:v>6.3877688172043002E-3</c:v>
                </c:pt>
                <c:pt idx="5">
                  <c:v>6.7743337850045167E-3</c:v>
                </c:pt>
                <c:pt idx="6">
                  <c:v>6.5738073903396478E-3</c:v>
                </c:pt>
                <c:pt idx="7">
                  <c:v>9.7337962962962977E-3</c:v>
                </c:pt>
                <c:pt idx="8">
                  <c:v>7.8472222222222224E-3</c:v>
                </c:pt>
                <c:pt idx="9">
                  <c:v>6.2408719931271485E-3</c:v>
                </c:pt>
                <c:pt idx="10">
                  <c:v>5.9702039673125082E-3</c:v>
                </c:pt>
                <c:pt idx="11">
                  <c:v>7.2632826278659617E-3</c:v>
                </c:pt>
                <c:pt idx="12">
                  <c:v>5.7214382913264696E-3</c:v>
                </c:pt>
                <c:pt idx="13">
                  <c:v>5.8963086185044346E-3</c:v>
                </c:pt>
                <c:pt idx="14">
                  <c:v>9.2824074074074076E-3</c:v>
                </c:pt>
                <c:pt idx="15">
                  <c:v>8.7847222222222233E-3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30-4548-801C-09634B8FC2A8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0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30-4548-801C-09634B8FC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46576"/>
        <c:axId val="325810520"/>
      </c:lineChart>
      <c:dateAx>
        <c:axId val="322546576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10520"/>
        <c:crosses val="autoZero"/>
        <c:auto val="1"/>
        <c:lblOffset val="100"/>
        <c:baseTimeUnit val="days"/>
      </c:dateAx>
      <c:valAx>
        <c:axId val="32581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6576"/>
        <c:crosses val="autoZero"/>
        <c:crossBetween val="between"/>
      </c:valAx>
      <c:valAx>
        <c:axId val="3258109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11304"/>
        <c:crosses val="max"/>
        <c:crossBetween val="between"/>
      </c:valAx>
      <c:dateAx>
        <c:axId val="32581130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58109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Data'!$C$12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Data'!$G$12:$AK$12</c:f>
              <c:numCache>
                <c:formatCode>General</c:formatCode>
                <c:ptCount val="30"/>
                <c:pt idx="0">
                  <c:v>4</c:v>
                </c:pt>
                <c:pt idx="1">
                  <c:v>12</c:v>
                </c:pt>
                <c:pt idx="2">
                  <c:v>382</c:v>
                </c:pt>
                <c:pt idx="3">
                  <c:v>347</c:v>
                </c:pt>
                <c:pt idx="4">
                  <c:v>231</c:v>
                </c:pt>
                <c:pt idx="5">
                  <c:v>244</c:v>
                </c:pt>
                <c:pt idx="6">
                  <c:v>228</c:v>
                </c:pt>
                <c:pt idx="7">
                  <c:v>14</c:v>
                </c:pt>
                <c:pt idx="8">
                  <c:v>8</c:v>
                </c:pt>
                <c:pt idx="9">
                  <c:v>459</c:v>
                </c:pt>
                <c:pt idx="10">
                  <c:v>312</c:v>
                </c:pt>
                <c:pt idx="11">
                  <c:v>250</c:v>
                </c:pt>
                <c:pt idx="12">
                  <c:v>376</c:v>
                </c:pt>
                <c:pt idx="13">
                  <c:v>354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3-4AA4-B6B1-1D4EAB679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936816"/>
        <c:axId val="325936424"/>
      </c:barChart>
      <c:lineChart>
        <c:grouping val="standard"/>
        <c:varyColors val="0"/>
        <c:ser>
          <c:idx val="39"/>
          <c:order val="1"/>
          <c:tx>
            <c:strRef>
              <c:f>'Cargill SD Data'!$C$138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A3-4AA4-B6B1-1D4EAB6795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Data'!$G$138:$AK$138</c:f>
              <c:numCache>
                <c:formatCode>0.00%</c:formatCode>
                <c:ptCount val="30"/>
                <c:pt idx="0">
                  <c:v>0</c:v>
                </c:pt>
                <c:pt idx="1">
                  <c:v>8.3333333333333329E-2</c:v>
                </c:pt>
                <c:pt idx="2">
                  <c:v>8.1151832460732987E-2</c:v>
                </c:pt>
                <c:pt idx="3">
                  <c:v>6.6282420749279536E-2</c:v>
                </c:pt>
                <c:pt idx="4">
                  <c:v>3.4632034632034632E-2</c:v>
                </c:pt>
                <c:pt idx="5">
                  <c:v>3.2786885245901641E-2</c:v>
                </c:pt>
                <c:pt idx="6">
                  <c:v>3.0701754385964911E-2</c:v>
                </c:pt>
                <c:pt idx="7">
                  <c:v>0.21428571428571427</c:v>
                </c:pt>
                <c:pt idx="8">
                  <c:v>0</c:v>
                </c:pt>
                <c:pt idx="9">
                  <c:v>9.3681917211328972E-2</c:v>
                </c:pt>
                <c:pt idx="10">
                  <c:v>5.4487179487179488E-2</c:v>
                </c:pt>
                <c:pt idx="11">
                  <c:v>0.1</c:v>
                </c:pt>
                <c:pt idx="12">
                  <c:v>0.10106382978723404</c:v>
                </c:pt>
                <c:pt idx="13">
                  <c:v>0.13559322033898305</c:v>
                </c:pt>
                <c:pt idx="14">
                  <c:v>0.18518518518518517</c:v>
                </c:pt>
                <c:pt idx="15">
                  <c:v>0.1111111111111111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A3-4AA4-B6B1-1D4EAB6795B8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0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A3-4AA4-B6B1-1D4EAB679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35640"/>
        <c:axId val="325936032"/>
      </c:lineChart>
      <c:dateAx>
        <c:axId val="32593564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6032"/>
        <c:crosses val="autoZero"/>
        <c:auto val="1"/>
        <c:lblOffset val="100"/>
        <c:baseTimeUnit val="days"/>
      </c:dateAx>
      <c:valAx>
        <c:axId val="32593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5640"/>
        <c:crosses val="autoZero"/>
        <c:crossBetween val="between"/>
      </c:valAx>
      <c:valAx>
        <c:axId val="3259364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6816"/>
        <c:crosses val="max"/>
        <c:crossBetween val="between"/>
      </c:valAx>
      <c:dateAx>
        <c:axId val="32593681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5936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Misrouted ticket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2"/>
          <c:tx>
            <c:strRef>
              <c:f>'Cargill SD Data'!$C$260</c:f>
              <c:strCache>
                <c:ptCount val="1"/>
                <c:pt idx="0">
                  <c:v>Closed ticket count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'Cargill SD Data'!$G$260:$AK$260</c:f>
              <c:numCache>
                <c:formatCode>0</c:formatCode>
                <c:ptCount val="30"/>
                <c:pt idx="0">
                  <c:v>4</c:v>
                </c:pt>
                <c:pt idx="1">
                  <c:v>3</c:v>
                </c:pt>
                <c:pt idx="2">
                  <c:v>164</c:v>
                </c:pt>
                <c:pt idx="3">
                  <c:v>0</c:v>
                </c:pt>
                <c:pt idx="4">
                  <c:v>114</c:v>
                </c:pt>
                <c:pt idx="5">
                  <c:v>121</c:v>
                </c:pt>
                <c:pt idx="6">
                  <c:v>136</c:v>
                </c:pt>
                <c:pt idx="7">
                  <c:v>6</c:v>
                </c:pt>
                <c:pt idx="8">
                  <c:v>8</c:v>
                </c:pt>
                <c:pt idx="9">
                  <c:v>203</c:v>
                </c:pt>
                <c:pt idx="10">
                  <c:v>161</c:v>
                </c:pt>
                <c:pt idx="11">
                  <c:v>155</c:v>
                </c:pt>
                <c:pt idx="12">
                  <c:v>146</c:v>
                </c:pt>
                <c:pt idx="13">
                  <c:v>130</c:v>
                </c:pt>
                <c:pt idx="14">
                  <c:v>5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4-4DEB-B168-C9BC7FE2E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51144"/>
        <c:axId val="326350752"/>
      </c:barChart>
      <c:lineChart>
        <c:grouping val="standard"/>
        <c:varyColors val="0"/>
        <c:ser>
          <c:idx val="39"/>
          <c:order val="0"/>
          <c:tx>
            <c:strRef>
              <c:f>'Cargill SD Data'!$C$262</c:f>
              <c:strCache>
                <c:ptCount val="1"/>
                <c:pt idx="0">
                  <c:v>Misrouted tickets 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Data'!$G$262:$AK$262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4.878048780487805E-2</c:v>
                </c:pt>
                <c:pt idx="3">
                  <c:v>0</c:v>
                </c:pt>
                <c:pt idx="4">
                  <c:v>7.0175438596491224E-2</c:v>
                </c:pt>
                <c:pt idx="5">
                  <c:v>2.4793388429752067E-2</c:v>
                </c:pt>
                <c:pt idx="6">
                  <c:v>2.9411764705882353E-2</c:v>
                </c:pt>
                <c:pt idx="7">
                  <c:v>0</c:v>
                </c:pt>
                <c:pt idx="8">
                  <c:v>0.25</c:v>
                </c:pt>
                <c:pt idx="9">
                  <c:v>4.4334975369458129E-2</c:v>
                </c:pt>
                <c:pt idx="10">
                  <c:v>3.1055900621118012E-2</c:v>
                </c:pt>
                <c:pt idx="11">
                  <c:v>3.2258064516129031E-2</c:v>
                </c:pt>
                <c:pt idx="12">
                  <c:v>4.1095890410958902E-2</c:v>
                </c:pt>
                <c:pt idx="13">
                  <c:v>8.461538461538462E-2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C4-4DEB-B168-C9BC7FE2E347}"/>
            </c:ext>
          </c:extLst>
        </c:ser>
        <c:ser>
          <c:idx val="13"/>
          <c:order val="1"/>
          <c:tx>
            <c:strRef>
              <c:f>'Cargill SD Data'!$D$6</c:f>
              <c:strCache>
                <c:ptCount val="1"/>
                <c:pt idx="0">
                  <c:v>Target  &lt;= 3.5%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Data'!$G$6:$AK$6</c:f>
              <c:numCache>
                <c:formatCode>0%</c:formatCode>
                <c:ptCount val="30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  <c:pt idx="12">
                  <c:v>3.5000000000000003E-2</c:v>
                </c:pt>
                <c:pt idx="13">
                  <c:v>3.5000000000000003E-2</c:v>
                </c:pt>
                <c:pt idx="14">
                  <c:v>3.5000000000000003E-2</c:v>
                </c:pt>
                <c:pt idx="15">
                  <c:v>3.5000000000000003E-2</c:v>
                </c:pt>
                <c:pt idx="16">
                  <c:v>3.5000000000000003E-2</c:v>
                </c:pt>
                <c:pt idx="17">
                  <c:v>3.5000000000000003E-2</c:v>
                </c:pt>
                <c:pt idx="18">
                  <c:v>3.5000000000000003E-2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3.5000000000000003E-2</c:v>
                </c:pt>
                <c:pt idx="22">
                  <c:v>3.5000000000000003E-2</c:v>
                </c:pt>
                <c:pt idx="23">
                  <c:v>3.5000000000000003E-2</c:v>
                </c:pt>
                <c:pt idx="24">
                  <c:v>3.5000000000000003E-2</c:v>
                </c:pt>
                <c:pt idx="25">
                  <c:v>3.5000000000000003E-2</c:v>
                </c:pt>
                <c:pt idx="26">
                  <c:v>3.5000000000000003E-2</c:v>
                </c:pt>
                <c:pt idx="27">
                  <c:v>3.5000000000000003E-2</c:v>
                </c:pt>
                <c:pt idx="28">
                  <c:v>3.5000000000000003E-2</c:v>
                </c:pt>
                <c:pt idx="29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C4-4DEB-B168-C9BC7FE2E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37600"/>
        <c:axId val="325937992"/>
      </c:lineChart>
      <c:dateAx>
        <c:axId val="32593760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7992"/>
        <c:crosses val="autoZero"/>
        <c:auto val="1"/>
        <c:lblOffset val="100"/>
        <c:baseTimeUnit val="days"/>
      </c:dateAx>
      <c:valAx>
        <c:axId val="32593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7600"/>
        <c:crosses val="autoZero"/>
        <c:crossBetween val="between"/>
      </c:valAx>
      <c:valAx>
        <c:axId val="326350752"/>
        <c:scaling>
          <c:orientation val="minMax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51144"/>
        <c:crosses val="max"/>
        <c:crossBetween val="between"/>
      </c:valAx>
      <c:catAx>
        <c:axId val="326351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350752"/>
        <c:crosses val="autoZero"/>
        <c:auto val="1"/>
        <c:lblAlgn val="ctr"/>
        <c:lblOffset val="100"/>
        <c:tickLblSkip val="1"/>
        <c:tickMarkSkip val="1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Backlog ticket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2"/>
          <c:tx>
            <c:strRef>
              <c:f>'Cargill SD Data'!$C$283</c:f>
              <c:strCache>
                <c:ptCount val="1"/>
                <c:pt idx="0">
                  <c:v>Resolved Ticket count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'Cargill SD Data'!$G$283:$AK$283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460</c:v>
                </c:pt>
                <c:pt idx="3">
                  <c:v>458</c:v>
                </c:pt>
                <c:pt idx="4">
                  <c:v>463</c:v>
                </c:pt>
                <c:pt idx="5">
                  <c:v>484</c:v>
                </c:pt>
                <c:pt idx="6">
                  <c:v>493</c:v>
                </c:pt>
                <c:pt idx="7">
                  <c:v>0</c:v>
                </c:pt>
                <c:pt idx="8">
                  <c:v>0</c:v>
                </c:pt>
                <c:pt idx="9">
                  <c:v>511</c:v>
                </c:pt>
                <c:pt idx="10">
                  <c:v>515</c:v>
                </c:pt>
                <c:pt idx="11">
                  <c:v>549</c:v>
                </c:pt>
                <c:pt idx="12">
                  <c:v>515</c:v>
                </c:pt>
                <c:pt idx="13">
                  <c:v>526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A-4AE5-8E7B-2E92BD66F774}"/>
            </c:ext>
          </c:extLst>
        </c:ser>
        <c:ser>
          <c:idx val="0"/>
          <c:order val="3"/>
          <c:tx>
            <c:strRef>
              <c:f>'Cargill SD Data'!$C$282</c:f>
              <c:strCache>
                <c:ptCount val="1"/>
                <c:pt idx="0">
                  <c:v>Backlog tickets (Open: Asssigned, In Progress, Pending)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1"/>
              <c:layout>
                <c:manualLayout>
                  <c:x val="0"/>
                  <c:y val="2.71773096425772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C8A-4AE5-8E7B-2E92BD66F774}"/>
                </c:ext>
              </c:extLst>
            </c:dLbl>
            <c:dLbl>
              <c:idx val="5"/>
              <c:layout>
                <c:manualLayout>
                  <c:x val="-3.8724328326755325E-17"/>
                  <c:y val="-3.985543691855272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8A-4AE5-8E7B-2E92BD66F774}"/>
                </c:ext>
              </c:extLst>
            </c:dLbl>
            <c:dLbl>
              <c:idx val="9"/>
              <c:layout>
                <c:manualLayout>
                  <c:x val="-2.1122604912818142E-3"/>
                  <c:y val="-3.17615533660386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8A-4AE5-8E7B-2E92BD66F774}"/>
                </c:ext>
              </c:extLst>
            </c:dLbl>
            <c:dLbl>
              <c:idx val="11"/>
              <c:layout>
                <c:manualLayout>
                  <c:x val="0"/>
                  <c:y val="-3.214714652814994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8A-4AE5-8E7B-2E92BD66F774}"/>
                </c:ext>
              </c:extLst>
            </c:dLbl>
            <c:dLbl>
              <c:idx val="12"/>
              <c:layout>
                <c:manualLayout>
                  <c:x val="-1.0561302456409264E-3"/>
                  <c:y val="-3.874180648884857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C8A-4AE5-8E7B-2E92BD66F774}"/>
                </c:ext>
              </c:extLst>
            </c:dLbl>
            <c:dLbl>
              <c:idx val="16"/>
              <c:layout>
                <c:manualLayout>
                  <c:x val="-7.744865665351065E-17"/>
                  <c:y val="1.8749501862005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8A-4AE5-8E7B-2E92BD66F774}"/>
                </c:ext>
              </c:extLst>
            </c:dLbl>
            <c:dLbl>
              <c:idx val="18"/>
              <c:layout>
                <c:manualLayout>
                  <c:x val="-7.744865665351065E-17"/>
                  <c:y val="2.58369405395006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8A-4AE5-8E7B-2E92BD66F774}"/>
                </c:ext>
              </c:extLst>
            </c:dLbl>
            <c:dLbl>
              <c:idx val="19"/>
              <c:layout>
                <c:manualLayout>
                  <c:x val="-1.0561302456409264E-3"/>
                  <c:y val="1.11670857896689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8A-4AE5-8E7B-2E92BD66F774}"/>
                </c:ext>
              </c:extLst>
            </c:dLbl>
            <c:dLbl>
              <c:idx val="2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C8A-4AE5-8E7B-2E92BD66F774}"/>
                </c:ext>
              </c:extLst>
            </c:dLbl>
            <c:dLbl>
              <c:idx val="22"/>
              <c:layout>
                <c:manualLayout>
                  <c:x val="0"/>
                  <c:y val="-7.05858102815682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8A-4AE5-8E7B-2E92BD66F774}"/>
                </c:ext>
              </c:extLst>
            </c:dLbl>
            <c:dLbl>
              <c:idx val="23"/>
              <c:layout>
                <c:manualLayout>
                  <c:x val="0"/>
                  <c:y val="-3.364939330227700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8A-4AE5-8E7B-2E92BD66F774}"/>
                </c:ext>
              </c:extLst>
            </c:dLbl>
            <c:dLbl>
              <c:idx val="24"/>
              <c:layout>
                <c:manualLayout>
                  <c:x val="-1.0561302456409264E-3"/>
                  <c:y val="2.285525827596157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8A-4AE5-8E7B-2E92BD66F774}"/>
                </c:ext>
              </c:extLst>
            </c:dLbl>
            <c:dLbl>
              <c:idx val="25"/>
              <c:layout>
                <c:manualLayout>
                  <c:x val="-1.548973133070213E-16"/>
                  <c:y val="-2.831210234846298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C8A-4AE5-8E7B-2E92BD66F7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'Cargill SD Data'!$G$282:$AK$282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278</c:v>
                </c:pt>
                <c:pt idx="3">
                  <c:v>268</c:v>
                </c:pt>
                <c:pt idx="4">
                  <c:v>242</c:v>
                </c:pt>
                <c:pt idx="5">
                  <c:v>264</c:v>
                </c:pt>
                <c:pt idx="6">
                  <c:v>295</c:v>
                </c:pt>
                <c:pt idx="7">
                  <c:v>0</c:v>
                </c:pt>
                <c:pt idx="8">
                  <c:v>0</c:v>
                </c:pt>
                <c:pt idx="9">
                  <c:v>339</c:v>
                </c:pt>
                <c:pt idx="10">
                  <c:v>336</c:v>
                </c:pt>
                <c:pt idx="11">
                  <c:v>316</c:v>
                </c:pt>
                <c:pt idx="12">
                  <c:v>336</c:v>
                </c:pt>
                <c:pt idx="13">
                  <c:v>405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8A-4AE5-8E7B-2E92BD66F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352320"/>
        <c:axId val="325934464"/>
      </c:barChart>
      <c:lineChart>
        <c:grouping val="standard"/>
        <c:varyColors val="0"/>
        <c:ser>
          <c:idx val="39"/>
          <c:order val="0"/>
          <c:tx>
            <c:strRef>
              <c:f>'Cargill SD Data'!$C$284</c:f>
              <c:strCache>
                <c:ptCount val="1"/>
                <c:pt idx="0">
                  <c:v>Ticket Backlog %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6"/>
              <c:layout>
                <c:manualLayout>
                  <c:x val="-2.5473861524859143E-2"/>
                  <c:y val="-3.00262467191601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C8A-4AE5-8E7B-2E92BD66F774}"/>
                </c:ext>
              </c:extLst>
            </c:dLbl>
            <c:dLbl>
              <c:idx val="9"/>
              <c:layout>
                <c:manualLayout>
                  <c:x val="-2.5473861524859181E-2"/>
                  <c:y val="-1.95550425306783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C8A-4AE5-8E7B-2E92BD66F774}"/>
                </c:ext>
              </c:extLst>
            </c:dLbl>
            <c:dLbl>
              <c:idx val="10"/>
              <c:layout>
                <c:manualLayout>
                  <c:x val="-2.5473861524859143E-2"/>
                  <c:y val="-3.35166481153206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C8A-4AE5-8E7B-2E92BD66F774}"/>
                </c:ext>
              </c:extLst>
            </c:dLbl>
            <c:dLbl>
              <c:idx val="13"/>
              <c:layout>
                <c:manualLayout>
                  <c:x val="-2.5473861524859222E-2"/>
                  <c:y val="-3.7007049511481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C8A-4AE5-8E7B-2E92BD66F774}"/>
                </c:ext>
              </c:extLst>
            </c:dLbl>
            <c:dLbl>
              <c:idx val="24"/>
              <c:layout>
                <c:manualLayout>
                  <c:x val="-2.4417731279218372E-2"/>
                  <c:y val="-4.04974509076417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C8A-4AE5-8E7B-2E92BD66F774}"/>
                </c:ext>
              </c:extLst>
            </c:dLbl>
            <c:dLbl>
              <c:idx val="26"/>
              <c:layout>
                <c:manualLayout>
                  <c:x val="-2.5426377243736233E-2"/>
                  <c:y val="-4.74782536999628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C8A-4AE5-8E7B-2E92BD66F7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Data'!$G$284:$AK$284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0.37669376693766937</c:v>
                </c:pt>
                <c:pt idx="3">
                  <c:v>0.36914600550964188</c:v>
                </c:pt>
                <c:pt idx="4">
                  <c:v>0.34326241134751773</c:v>
                </c:pt>
                <c:pt idx="5">
                  <c:v>0.35294117647058826</c:v>
                </c:pt>
                <c:pt idx="6">
                  <c:v>0.37436548223350252</c:v>
                </c:pt>
                <c:pt idx="7">
                  <c:v>0</c:v>
                </c:pt>
                <c:pt idx="8">
                  <c:v>0</c:v>
                </c:pt>
                <c:pt idx="9">
                  <c:v>0.39882352941176469</c:v>
                </c:pt>
                <c:pt idx="10">
                  <c:v>0.39482961222091656</c:v>
                </c:pt>
                <c:pt idx="11">
                  <c:v>0.36531791907514449</c:v>
                </c:pt>
                <c:pt idx="12">
                  <c:v>0.39482961222091656</c:v>
                </c:pt>
                <c:pt idx="13">
                  <c:v>0.43501611170784105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C8A-4AE5-8E7B-2E92BD66F774}"/>
            </c:ext>
          </c:extLst>
        </c:ser>
        <c:ser>
          <c:idx val="13"/>
          <c:order val="1"/>
          <c:tx>
            <c:strRef>
              <c:f>'Cargill SD Data'!$D$7</c:f>
              <c:strCache>
                <c:ptCount val="1"/>
                <c:pt idx="0">
                  <c:v>Target &lt; 32%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Data'!$G$7:$AK$7</c:f>
              <c:numCache>
                <c:formatCode>0%</c:formatCode>
                <c:ptCount val="30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0.32</c:v>
                </c:pt>
                <c:pt idx="5">
                  <c:v>0.32</c:v>
                </c:pt>
                <c:pt idx="6">
                  <c:v>0.32</c:v>
                </c:pt>
                <c:pt idx="7">
                  <c:v>0.32</c:v>
                </c:pt>
                <c:pt idx="8">
                  <c:v>0.32</c:v>
                </c:pt>
                <c:pt idx="9">
                  <c:v>0.32</c:v>
                </c:pt>
                <c:pt idx="10">
                  <c:v>0.32</c:v>
                </c:pt>
                <c:pt idx="11">
                  <c:v>0.32</c:v>
                </c:pt>
                <c:pt idx="12">
                  <c:v>0.32</c:v>
                </c:pt>
                <c:pt idx="13">
                  <c:v>0.32</c:v>
                </c:pt>
                <c:pt idx="14">
                  <c:v>0.32</c:v>
                </c:pt>
                <c:pt idx="15">
                  <c:v>0.32</c:v>
                </c:pt>
                <c:pt idx="16">
                  <c:v>0.32</c:v>
                </c:pt>
                <c:pt idx="17">
                  <c:v>0.32</c:v>
                </c:pt>
                <c:pt idx="18">
                  <c:v>0.32</c:v>
                </c:pt>
                <c:pt idx="19">
                  <c:v>0.32</c:v>
                </c:pt>
                <c:pt idx="20">
                  <c:v>0.32</c:v>
                </c:pt>
                <c:pt idx="21">
                  <c:v>0.32</c:v>
                </c:pt>
                <c:pt idx="22">
                  <c:v>0.32</c:v>
                </c:pt>
                <c:pt idx="23">
                  <c:v>0.32</c:v>
                </c:pt>
                <c:pt idx="24">
                  <c:v>0.32</c:v>
                </c:pt>
                <c:pt idx="25">
                  <c:v>0.32</c:v>
                </c:pt>
                <c:pt idx="26">
                  <c:v>0.32</c:v>
                </c:pt>
                <c:pt idx="27">
                  <c:v>0.32</c:v>
                </c:pt>
                <c:pt idx="28">
                  <c:v>0.32</c:v>
                </c:pt>
                <c:pt idx="29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C8A-4AE5-8E7B-2E92BD66F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35248"/>
        <c:axId val="325934856"/>
      </c:lineChart>
      <c:dateAx>
        <c:axId val="32593524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4856"/>
        <c:crosses val="autoZero"/>
        <c:auto val="1"/>
        <c:lblOffset val="100"/>
        <c:baseTimeUnit val="days"/>
      </c:dateAx>
      <c:valAx>
        <c:axId val="32593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5248"/>
        <c:crosses val="autoZero"/>
        <c:crossBetween val="between"/>
      </c:valAx>
      <c:valAx>
        <c:axId val="3259344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52320"/>
        <c:crosses val="max"/>
        <c:crossBetween val="between"/>
      </c:valAx>
      <c:catAx>
        <c:axId val="326352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325934464"/>
        <c:crosses val="autoZero"/>
        <c:auto val="1"/>
        <c:lblAlgn val="ctr"/>
        <c:lblOffset val="100"/>
        <c:tickLblSkip val="1"/>
        <c:tickMarkSkip val="1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Resolved Chats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Data'!$C$154</c:f>
              <c:strCache>
                <c:ptCount val="1"/>
                <c:pt idx="0">
                  <c:v>Resolved Chats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Data'!$G$154:$AK$154</c:f>
            </c:numRef>
          </c:val>
          <c:extLst>
            <c:ext xmlns:c16="http://schemas.microsoft.com/office/drawing/2014/chart" uri="{C3380CC4-5D6E-409C-BE32-E72D297353CC}">
              <c16:uniqueId val="{00000000-9619-4096-81E7-29D04C5E4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54280"/>
        <c:axId val="326353888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53104"/>
        <c:axId val="326353496"/>
        <c:extLst>
          <c:ext xmlns:c15="http://schemas.microsoft.com/office/drawing/2012/chart" uri="{02D57815-91ED-43cb-92C2-25804820EDAC}">
            <c15:filteredLine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'Cargill SD Data'!$C$54</c15:sqref>
                        </c15:formulaRef>
                      </c:ext>
                    </c:extLst>
                    <c:strCache>
                      <c:ptCount val="1"/>
                      <c:pt idx="0">
                        <c:v>H.S.A (% of Calls in 60 Seconds)</c:v>
                      </c:pt>
                    </c:strCache>
                  </c:strRef>
                </c:tx>
                <c:spPr>
                  <a:ln w="349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lumMod val="70000"/>
                            <a:lumOff val="3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lumMod val="70000"/>
                            <a:lumOff val="3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70000"/>
                            <a:lumOff val="3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>
                          <a:lumMod val="70000"/>
                          <a:lumOff val="3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dLbls>
                  <c:dLbl>
                    <c:idx val="5"/>
                    <c:layout>
                      <c:manualLayout>
                        <c:x val="-2.5788621602004885E-2"/>
                        <c:y val="-4.836451443569553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1-9619-4096-81E7-29D04C5E4CA5}"/>
                      </c:ext>
                    </c:extLst>
                  </c:dLbl>
                  <c:dLbl>
                    <c:idx val="10"/>
                    <c:layout>
                      <c:manualLayout>
                        <c:x val="-2.2749045491105593E-2"/>
                        <c:y val="-5.119104111986014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9619-4096-81E7-29D04C5E4CA5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bg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'Cargill SD Data'!$G$54:$AK$54</c15:sqref>
                        </c15:formulaRef>
                      </c:ext>
                    </c:extLst>
                    <c:numCache>
                      <c:formatCode>0.00%</c:formatCode>
                      <c:ptCount val="30"/>
                      <c:pt idx="0">
                        <c:v>0.5</c:v>
                      </c:pt>
                      <c:pt idx="1">
                        <c:v>0.6</c:v>
                      </c:pt>
                      <c:pt idx="2">
                        <c:v>0.80730897009966773</c:v>
                      </c:pt>
                      <c:pt idx="3">
                        <c:v>0.88970588235294112</c:v>
                      </c:pt>
                      <c:pt idx="4">
                        <c:v>0.92473118279569888</c:v>
                      </c:pt>
                      <c:pt idx="5">
                        <c:v>0.90243902439024393</c:v>
                      </c:pt>
                      <c:pt idx="6">
                        <c:v>0.89400921658986177</c:v>
                      </c:pt>
                      <c:pt idx="7">
                        <c:v>0.9</c:v>
                      </c:pt>
                      <c:pt idx="8">
                        <c:v>0.875</c:v>
                      </c:pt>
                      <c:pt idx="9">
                        <c:v>0.77835051546391754</c:v>
                      </c:pt>
                      <c:pt idx="10">
                        <c:v>0.8220640569395018</c:v>
                      </c:pt>
                      <c:pt idx="11">
                        <c:v>0.90952380952380951</c:v>
                      </c:pt>
                      <c:pt idx="12">
                        <c:v>0.81469648562300323</c:v>
                      </c:pt>
                      <c:pt idx="13">
                        <c:v>0.75285171102661597</c:v>
                      </c:pt>
                      <c:pt idx="14">
                        <c:v>0.80952380952380953</c:v>
                      </c:pt>
                      <c:pt idx="15">
                        <c:v>0.86363636363636365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619-4096-81E7-29D04C5E4CA5}"/>
                  </c:ext>
                </c:extLst>
              </c15:ser>
            </c15:filteredLineSeries>
            <c15:filteredLineSeries>
              <c15:ser>
                <c:idx val="1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Data'!$D$2</c15:sqref>
                        </c15:formulaRef>
                      </c:ext>
                    </c:extLst>
                    <c:strCache>
                      <c:ptCount val="1"/>
                      <c:pt idx="0">
                        <c:v>Target &gt; 90%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prstDash val="sysDot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Data'!$G$2:$AK$2</c15:sqref>
                        </c15:formulaRef>
                      </c:ext>
                    </c:extLst>
                    <c:numCache>
                      <c:formatCode>0%</c:formatCode>
                      <c:ptCount val="30"/>
                      <c:pt idx="0">
                        <c:v>0.9</c:v>
                      </c:pt>
                      <c:pt idx="1">
                        <c:v>0.9</c:v>
                      </c:pt>
                      <c:pt idx="2">
                        <c:v>0.9</c:v>
                      </c:pt>
                      <c:pt idx="3">
                        <c:v>0.9</c:v>
                      </c:pt>
                      <c:pt idx="4">
                        <c:v>0.9</c:v>
                      </c:pt>
                      <c:pt idx="5">
                        <c:v>0.9</c:v>
                      </c:pt>
                      <c:pt idx="6">
                        <c:v>0.9</c:v>
                      </c:pt>
                      <c:pt idx="7">
                        <c:v>0.9</c:v>
                      </c:pt>
                      <c:pt idx="8">
                        <c:v>0.9</c:v>
                      </c:pt>
                      <c:pt idx="9">
                        <c:v>0.9</c:v>
                      </c:pt>
                      <c:pt idx="10">
                        <c:v>0.9</c:v>
                      </c:pt>
                      <c:pt idx="11">
                        <c:v>0.9</c:v>
                      </c:pt>
                      <c:pt idx="12">
                        <c:v>0.9</c:v>
                      </c:pt>
                      <c:pt idx="13">
                        <c:v>0.9</c:v>
                      </c:pt>
                      <c:pt idx="14">
                        <c:v>0.9</c:v>
                      </c:pt>
                      <c:pt idx="15">
                        <c:v>0.9</c:v>
                      </c:pt>
                      <c:pt idx="16">
                        <c:v>0.9</c:v>
                      </c:pt>
                      <c:pt idx="17">
                        <c:v>0.9</c:v>
                      </c:pt>
                      <c:pt idx="18">
                        <c:v>0.9</c:v>
                      </c:pt>
                      <c:pt idx="19">
                        <c:v>0.9</c:v>
                      </c:pt>
                      <c:pt idx="20">
                        <c:v>0.9</c:v>
                      </c:pt>
                      <c:pt idx="21">
                        <c:v>0.9</c:v>
                      </c:pt>
                      <c:pt idx="22">
                        <c:v>0.9</c:v>
                      </c:pt>
                      <c:pt idx="23">
                        <c:v>0.9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0.9</c:v>
                      </c:pt>
                      <c:pt idx="27">
                        <c:v>0.9</c:v>
                      </c:pt>
                      <c:pt idx="28">
                        <c:v>0.9</c:v>
                      </c:pt>
                      <c:pt idx="29">
                        <c:v>0.9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619-4096-81E7-29D04C5E4CA5}"/>
                  </c:ext>
                </c:extLst>
              </c15:ser>
            </c15:filteredLineSeries>
          </c:ext>
        </c:extLst>
      </c:lineChart>
      <c:catAx>
        <c:axId val="326353104"/>
        <c:scaling>
          <c:orientation val="minMax"/>
        </c:scaling>
        <c:delete val="0"/>
        <c:axPos val="b"/>
        <c:numFmt formatCode="[$-F405]ddd\,\ d\ mmm\,\ 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53496"/>
        <c:crosses val="autoZero"/>
        <c:auto val="1"/>
        <c:lblAlgn val="ctr"/>
        <c:lblOffset val="100"/>
        <c:noMultiLvlLbl val="0"/>
      </c:catAx>
      <c:valAx>
        <c:axId val="32635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53104"/>
        <c:crosses val="autoZero"/>
        <c:crossBetween val="between"/>
      </c:valAx>
      <c:valAx>
        <c:axId val="32635388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chats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54280"/>
        <c:crosses val="max"/>
        <c:crossBetween val="between"/>
      </c:valAx>
      <c:catAx>
        <c:axId val="326354280"/>
        <c:scaling>
          <c:orientation val="minMax"/>
        </c:scaling>
        <c:delete val="1"/>
        <c:axPos val="b"/>
        <c:numFmt formatCode="[$-F405]ddd\,\ d\ mmm\,\ yyyy" sourceLinked="1"/>
        <c:majorTickMark val="out"/>
        <c:minorTickMark val="none"/>
        <c:tickLblPos val="nextTo"/>
        <c:crossAx val="32635388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76213152696806"/>
          <c:y val="0.9293329133858268"/>
          <c:w val="0.41025121596350012"/>
          <c:h val="6.00004199475065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Agent Abandoned Chats Short (&lt;60)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Data'!$C$168</c:f>
              <c:strCache>
                <c:ptCount val="1"/>
                <c:pt idx="0">
                  <c:v>Agent Abandoned Chats Short (&lt;60)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Data'!$G$168:$AK$168</c:f>
            </c:numRef>
          </c:val>
          <c:extLst>
            <c:ext xmlns:c16="http://schemas.microsoft.com/office/drawing/2014/chart" uri="{C3380CC4-5D6E-409C-BE32-E72D297353CC}">
              <c16:uniqueId val="{00000000-FF62-42AA-9566-9453EB60E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72016"/>
        <c:axId val="326371624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51928"/>
        <c:axId val="326371232"/>
        <c:extLst>
          <c:ext xmlns:c15="http://schemas.microsoft.com/office/drawing/2012/chart" uri="{02D57815-91ED-43cb-92C2-25804820EDAC}">
            <c15:filteredLine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'Cargill SD Data'!$C$54</c15:sqref>
                        </c15:formulaRef>
                      </c:ext>
                    </c:extLst>
                    <c:strCache>
                      <c:ptCount val="1"/>
                      <c:pt idx="0">
                        <c:v>H.S.A (% of Calls in 60 Seconds)</c:v>
                      </c:pt>
                    </c:strCache>
                  </c:strRef>
                </c:tx>
                <c:spPr>
                  <a:ln w="349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lumMod val="70000"/>
                            <a:lumOff val="3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lumMod val="70000"/>
                            <a:lumOff val="3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70000"/>
                            <a:lumOff val="3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>
                          <a:lumMod val="70000"/>
                          <a:lumOff val="3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dLbls>
                  <c:dLbl>
                    <c:idx val="5"/>
                    <c:layout>
                      <c:manualLayout>
                        <c:x val="-2.5788621602004885E-2"/>
                        <c:y val="-4.836451443569553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1-FF62-42AA-9566-9453EB60ED3D}"/>
                      </c:ext>
                    </c:extLst>
                  </c:dLbl>
                  <c:dLbl>
                    <c:idx val="10"/>
                    <c:layout>
                      <c:manualLayout>
                        <c:x val="-2.2749045491105593E-2"/>
                        <c:y val="-5.119104111986014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FF62-42AA-9566-9453EB60ED3D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bg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'Cargill SD Data'!$G$54:$AK$54</c15:sqref>
                        </c15:formulaRef>
                      </c:ext>
                    </c:extLst>
                    <c:numCache>
                      <c:formatCode>0.00%</c:formatCode>
                      <c:ptCount val="30"/>
                      <c:pt idx="0">
                        <c:v>0.5</c:v>
                      </c:pt>
                      <c:pt idx="1">
                        <c:v>0.6</c:v>
                      </c:pt>
                      <c:pt idx="2">
                        <c:v>0.80730897009966773</c:v>
                      </c:pt>
                      <c:pt idx="3">
                        <c:v>0.88970588235294112</c:v>
                      </c:pt>
                      <c:pt idx="4">
                        <c:v>0.92473118279569888</c:v>
                      </c:pt>
                      <c:pt idx="5">
                        <c:v>0.90243902439024393</c:v>
                      </c:pt>
                      <c:pt idx="6">
                        <c:v>0.89400921658986177</c:v>
                      </c:pt>
                      <c:pt idx="7">
                        <c:v>0.9</c:v>
                      </c:pt>
                      <c:pt idx="8">
                        <c:v>0.875</c:v>
                      </c:pt>
                      <c:pt idx="9">
                        <c:v>0.77835051546391754</c:v>
                      </c:pt>
                      <c:pt idx="10">
                        <c:v>0.8220640569395018</c:v>
                      </c:pt>
                      <c:pt idx="11">
                        <c:v>0.90952380952380951</c:v>
                      </c:pt>
                      <c:pt idx="12">
                        <c:v>0.81469648562300323</c:v>
                      </c:pt>
                      <c:pt idx="13">
                        <c:v>0.75285171102661597</c:v>
                      </c:pt>
                      <c:pt idx="14">
                        <c:v>0.80952380952380953</c:v>
                      </c:pt>
                      <c:pt idx="15">
                        <c:v>0.86363636363636365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F62-42AA-9566-9453EB60ED3D}"/>
                  </c:ext>
                </c:extLst>
              </c15:ser>
            </c15:filteredLineSeries>
            <c15:filteredLineSeries>
              <c15:ser>
                <c:idx val="1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Data'!$D$2</c15:sqref>
                        </c15:formulaRef>
                      </c:ext>
                    </c:extLst>
                    <c:strCache>
                      <c:ptCount val="1"/>
                      <c:pt idx="0">
                        <c:v>Target &gt; 90%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prstDash val="sysDot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Data'!$G$2:$AK$2</c15:sqref>
                        </c15:formulaRef>
                      </c:ext>
                    </c:extLst>
                    <c:numCache>
                      <c:formatCode>0%</c:formatCode>
                      <c:ptCount val="30"/>
                      <c:pt idx="0">
                        <c:v>0.9</c:v>
                      </c:pt>
                      <c:pt idx="1">
                        <c:v>0.9</c:v>
                      </c:pt>
                      <c:pt idx="2">
                        <c:v>0.9</c:v>
                      </c:pt>
                      <c:pt idx="3">
                        <c:v>0.9</c:v>
                      </c:pt>
                      <c:pt idx="4">
                        <c:v>0.9</c:v>
                      </c:pt>
                      <c:pt idx="5">
                        <c:v>0.9</c:v>
                      </c:pt>
                      <c:pt idx="6">
                        <c:v>0.9</c:v>
                      </c:pt>
                      <c:pt idx="7">
                        <c:v>0.9</c:v>
                      </c:pt>
                      <c:pt idx="8">
                        <c:v>0.9</c:v>
                      </c:pt>
                      <c:pt idx="9">
                        <c:v>0.9</c:v>
                      </c:pt>
                      <c:pt idx="10">
                        <c:v>0.9</c:v>
                      </c:pt>
                      <c:pt idx="11">
                        <c:v>0.9</c:v>
                      </c:pt>
                      <c:pt idx="12">
                        <c:v>0.9</c:v>
                      </c:pt>
                      <c:pt idx="13">
                        <c:v>0.9</c:v>
                      </c:pt>
                      <c:pt idx="14">
                        <c:v>0.9</c:v>
                      </c:pt>
                      <c:pt idx="15">
                        <c:v>0.9</c:v>
                      </c:pt>
                      <c:pt idx="16">
                        <c:v>0.9</c:v>
                      </c:pt>
                      <c:pt idx="17">
                        <c:v>0.9</c:v>
                      </c:pt>
                      <c:pt idx="18">
                        <c:v>0.9</c:v>
                      </c:pt>
                      <c:pt idx="19">
                        <c:v>0.9</c:v>
                      </c:pt>
                      <c:pt idx="20">
                        <c:v>0.9</c:v>
                      </c:pt>
                      <c:pt idx="21">
                        <c:v>0.9</c:v>
                      </c:pt>
                      <c:pt idx="22">
                        <c:v>0.9</c:v>
                      </c:pt>
                      <c:pt idx="23">
                        <c:v>0.9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0.9</c:v>
                      </c:pt>
                      <c:pt idx="27">
                        <c:v>0.9</c:v>
                      </c:pt>
                      <c:pt idx="28">
                        <c:v>0.9</c:v>
                      </c:pt>
                      <c:pt idx="29">
                        <c:v>0.9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F62-42AA-9566-9453EB60ED3D}"/>
                  </c:ext>
                </c:extLst>
              </c15:ser>
            </c15:filteredLineSeries>
          </c:ext>
        </c:extLst>
      </c:lineChart>
      <c:catAx>
        <c:axId val="326351928"/>
        <c:scaling>
          <c:orientation val="minMax"/>
        </c:scaling>
        <c:delete val="0"/>
        <c:axPos val="b"/>
        <c:numFmt formatCode="[$-F405]ddd\,\ d\ mmm\,\ 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1232"/>
        <c:crosses val="autoZero"/>
        <c:auto val="1"/>
        <c:lblAlgn val="ctr"/>
        <c:lblOffset val="100"/>
        <c:noMultiLvlLbl val="0"/>
      </c:catAx>
      <c:valAx>
        <c:axId val="3263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51928"/>
        <c:crosses val="autoZero"/>
        <c:crossBetween val="between"/>
      </c:valAx>
      <c:valAx>
        <c:axId val="3263716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chats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2016"/>
        <c:crosses val="max"/>
        <c:crossBetween val="between"/>
      </c:valAx>
      <c:catAx>
        <c:axId val="326372016"/>
        <c:scaling>
          <c:orientation val="minMax"/>
        </c:scaling>
        <c:delete val="1"/>
        <c:axPos val="b"/>
        <c:numFmt formatCode="[$-F405]ddd\,\ d\ mmm\,\ yyyy" sourceLinked="1"/>
        <c:majorTickMark val="out"/>
        <c:minorTickMark val="none"/>
        <c:tickLblPos val="nextTo"/>
        <c:crossAx val="326371624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76213152696806"/>
          <c:y val="0.9293329133858268"/>
          <c:w val="0.41025121596350012"/>
          <c:h val="6.00004199475065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Agent Abandoned Chats Long (&gt;60)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Data'!$C$182</c:f>
              <c:strCache>
                <c:ptCount val="1"/>
                <c:pt idx="0">
                  <c:v>Agent Abandoned Chats Long (&gt;60)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Data'!$G$182:$AK$182</c:f>
            </c:numRef>
          </c:val>
          <c:extLst>
            <c:ext xmlns:c16="http://schemas.microsoft.com/office/drawing/2014/chart" uri="{C3380CC4-5D6E-409C-BE32-E72D297353CC}">
              <c16:uniqueId val="{00000000-8C3F-4181-9C7A-DD288F07A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73976"/>
        <c:axId val="326373584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72800"/>
        <c:axId val="326373192"/>
        <c:extLst>
          <c:ext xmlns:c15="http://schemas.microsoft.com/office/drawing/2012/chart" uri="{02D57815-91ED-43cb-92C2-25804820EDAC}">
            <c15:filteredLine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'Cargill SD Data'!$C$54</c15:sqref>
                        </c15:formulaRef>
                      </c:ext>
                    </c:extLst>
                    <c:strCache>
                      <c:ptCount val="1"/>
                      <c:pt idx="0">
                        <c:v>H.S.A (% of Calls in 60 Seconds)</c:v>
                      </c:pt>
                    </c:strCache>
                  </c:strRef>
                </c:tx>
                <c:spPr>
                  <a:ln w="349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lumMod val="70000"/>
                            <a:lumOff val="3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lumMod val="70000"/>
                            <a:lumOff val="3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70000"/>
                            <a:lumOff val="3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>
                          <a:lumMod val="70000"/>
                          <a:lumOff val="3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'Cargill SD Data'!$G$54:$AK$54</c15:sqref>
                        </c15:formulaRef>
                      </c:ext>
                    </c:extLst>
                    <c:numCache>
                      <c:formatCode>0.00%</c:formatCode>
                      <c:ptCount val="30"/>
                      <c:pt idx="0">
                        <c:v>0.5</c:v>
                      </c:pt>
                      <c:pt idx="1">
                        <c:v>0.6</c:v>
                      </c:pt>
                      <c:pt idx="2">
                        <c:v>0.80730897009966773</c:v>
                      </c:pt>
                      <c:pt idx="3">
                        <c:v>0.88970588235294112</c:v>
                      </c:pt>
                      <c:pt idx="4">
                        <c:v>0.92473118279569888</c:v>
                      </c:pt>
                      <c:pt idx="5">
                        <c:v>0.90243902439024393</c:v>
                      </c:pt>
                      <c:pt idx="6">
                        <c:v>0.89400921658986177</c:v>
                      </c:pt>
                      <c:pt idx="7">
                        <c:v>0.9</c:v>
                      </c:pt>
                      <c:pt idx="8">
                        <c:v>0.875</c:v>
                      </c:pt>
                      <c:pt idx="9">
                        <c:v>0.77835051546391754</c:v>
                      </c:pt>
                      <c:pt idx="10">
                        <c:v>0.8220640569395018</c:v>
                      </c:pt>
                      <c:pt idx="11">
                        <c:v>0.90952380952380951</c:v>
                      </c:pt>
                      <c:pt idx="12">
                        <c:v>0.81469648562300323</c:v>
                      </c:pt>
                      <c:pt idx="13">
                        <c:v>0.75285171102661597</c:v>
                      </c:pt>
                      <c:pt idx="14">
                        <c:v>0.80952380952380953</c:v>
                      </c:pt>
                      <c:pt idx="15">
                        <c:v>0.86363636363636365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C3F-4181-9C7A-DD288F07AA45}"/>
                  </c:ext>
                </c:extLst>
              </c15:ser>
            </c15:filteredLineSeries>
            <c15:filteredLineSeries>
              <c15:ser>
                <c:idx val="1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Data'!$D$2</c15:sqref>
                        </c15:formulaRef>
                      </c:ext>
                    </c:extLst>
                    <c:strCache>
                      <c:ptCount val="1"/>
                      <c:pt idx="0">
                        <c:v>Target &gt; 90%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prstDash val="sysDot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Data'!$G$2:$AK$2</c15:sqref>
                        </c15:formulaRef>
                      </c:ext>
                    </c:extLst>
                    <c:numCache>
                      <c:formatCode>0%</c:formatCode>
                      <c:ptCount val="30"/>
                      <c:pt idx="0">
                        <c:v>0.9</c:v>
                      </c:pt>
                      <c:pt idx="1">
                        <c:v>0.9</c:v>
                      </c:pt>
                      <c:pt idx="2">
                        <c:v>0.9</c:v>
                      </c:pt>
                      <c:pt idx="3">
                        <c:v>0.9</c:v>
                      </c:pt>
                      <c:pt idx="4">
                        <c:v>0.9</c:v>
                      </c:pt>
                      <c:pt idx="5">
                        <c:v>0.9</c:v>
                      </c:pt>
                      <c:pt idx="6">
                        <c:v>0.9</c:v>
                      </c:pt>
                      <c:pt idx="7">
                        <c:v>0.9</c:v>
                      </c:pt>
                      <c:pt idx="8">
                        <c:v>0.9</c:v>
                      </c:pt>
                      <c:pt idx="9">
                        <c:v>0.9</c:v>
                      </c:pt>
                      <c:pt idx="10">
                        <c:v>0.9</c:v>
                      </c:pt>
                      <c:pt idx="11">
                        <c:v>0.9</c:v>
                      </c:pt>
                      <c:pt idx="12">
                        <c:v>0.9</c:v>
                      </c:pt>
                      <c:pt idx="13">
                        <c:v>0.9</c:v>
                      </c:pt>
                      <c:pt idx="14">
                        <c:v>0.9</c:v>
                      </c:pt>
                      <c:pt idx="15">
                        <c:v>0.9</c:v>
                      </c:pt>
                      <c:pt idx="16">
                        <c:v>0.9</c:v>
                      </c:pt>
                      <c:pt idx="17">
                        <c:v>0.9</c:v>
                      </c:pt>
                      <c:pt idx="18">
                        <c:v>0.9</c:v>
                      </c:pt>
                      <c:pt idx="19">
                        <c:v>0.9</c:v>
                      </c:pt>
                      <c:pt idx="20">
                        <c:v>0.9</c:v>
                      </c:pt>
                      <c:pt idx="21">
                        <c:v>0.9</c:v>
                      </c:pt>
                      <c:pt idx="22">
                        <c:v>0.9</c:v>
                      </c:pt>
                      <c:pt idx="23">
                        <c:v>0.9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0.9</c:v>
                      </c:pt>
                      <c:pt idx="27">
                        <c:v>0.9</c:v>
                      </c:pt>
                      <c:pt idx="28">
                        <c:v>0.9</c:v>
                      </c:pt>
                      <c:pt idx="29">
                        <c:v>0.9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C3F-4181-9C7A-DD288F07AA45}"/>
                  </c:ext>
                </c:extLst>
              </c15:ser>
            </c15:filteredLineSeries>
          </c:ext>
        </c:extLst>
      </c:lineChart>
      <c:catAx>
        <c:axId val="326372800"/>
        <c:scaling>
          <c:orientation val="minMax"/>
        </c:scaling>
        <c:delete val="0"/>
        <c:axPos val="b"/>
        <c:numFmt formatCode="[$-F405]ddd\,\ d\ mmm\,\ 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3192"/>
        <c:crosses val="autoZero"/>
        <c:auto val="1"/>
        <c:lblAlgn val="ctr"/>
        <c:lblOffset val="100"/>
        <c:noMultiLvlLbl val="0"/>
      </c:catAx>
      <c:valAx>
        <c:axId val="32637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2800"/>
        <c:crosses val="autoZero"/>
        <c:crossBetween val="between"/>
      </c:valAx>
      <c:valAx>
        <c:axId val="32637358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chats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3976"/>
        <c:crosses val="max"/>
        <c:crossBetween val="between"/>
      </c:valAx>
      <c:catAx>
        <c:axId val="326373976"/>
        <c:scaling>
          <c:orientation val="minMax"/>
        </c:scaling>
        <c:delete val="1"/>
        <c:axPos val="b"/>
        <c:numFmt formatCode="[$-F405]ddd\,\ d\ mmm\,\ yyyy" sourceLinked="1"/>
        <c:majorTickMark val="out"/>
        <c:minorTickMark val="none"/>
        <c:tickLblPos val="nextTo"/>
        <c:crossAx val="326373584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76213152696806"/>
          <c:y val="0.9293329133858268"/>
          <c:w val="0.41025121596350012"/>
          <c:h val="6.00004199475065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User and System Abandoned Chats Short (&lt;60)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Data'!$C$196</c:f>
              <c:strCache>
                <c:ptCount val="1"/>
                <c:pt idx="0">
                  <c:v>User and System Abandoned Chats Short (&lt;60)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Data'!$G$196:$AK$196</c:f>
            </c:numRef>
          </c:val>
          <c:extLst>
            <c:ext xmlns:c16="http://schemas.microsoft.com/office/drawing/2014/chart" uri="{C3380CC4-5D6E-409C-BE32-E72D297353CC}">
              <c16:uniqueId val="{00000000-1D8B-4FF9-80B7-9733A11FA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13688"/>
        <c:axId val="326613296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74760"/>
        <c:axId val="326612904"/>
        <c:extLst>
          <c:ext xmlns:c15="http://schemas.microsoft.com/office/drawing/2012/chart" uri="{02D57815-91ED-43cb-92C2-25804820EDAC}">
            <c15:filteredLine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'Cargill SD Data'!$C$54</c15:sqref>
                        </c15:formulaRef>
                      </c:ext>
                    </c:extLst>
                    <c:strCache>
                      <c:ptCount val="1"/>
                      <c:pt idx="0">
                        <c:v>H.S.A (% of Calls in 60 Seconds)</c:v>
                      </c:pt>
                    </c:strCache>
                  </c:strRef>
                </c:tx>
                <c:spPr>
                  <a:ln w="349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lumMod val="70000"/>
                            <a:lumOff val="3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lumMod val="70000"/>
                            <a:lumOff val="3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70000"/>
                            <a:lumOff val="3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>
                          <a:lumMod val="70000"/>
                          <a:lumOff val="3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dLbls>
                  <c:dLbl>
                    <c:idx val="5"/>
                    <c:layout>
                      <c:manualLayout>
                        <c:x val="-2.5788621602004885E-2"/>
                        <c:y val="-4.836451443569553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1-1D8B-4FF9-80B7-9733A11FA57F}"/>
                      </c:ext>
                    </c:extLst>
                  </c:dLbl>
                  <c:dLbl>
                    <c:idx val="10"/>
                    <c:layout>
                      <c:manualLayout>
                        <c:x val="-2.2749045491105593E-2"/>
                        <c:y val="-5.119104111986014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1D8B-4FF9-80B7-9733A11FA57F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bg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'Cargill SD Data'!$G$54:$AK$54</c15:sqref>
                        </c15:formulaRef>
                      </c:ext>
                    </c:extLst>
                    <c:numCache>
                      <c:formatCode>0.00%</c:formatCode>
                      <c:ptCount val="30"/>
                      <c:pt idx="0">
                        <c:v>0.5</c:v>
                      </c:pt>
                      <c:pt idx="1">
                        <c:v>0.6</c:v>
                      </c:pt>
                      <c:pt idx="2">
                        <c:v>0.80730897009966773</c:v>
                      </c:pt>
                      <c:pt idx="3">
                        <c:v>0.88970588235294112</c:v>
                      </c:pt>
                      <c:pt idx="4">
                        <c:v>0.92473118279569888</c:v>
                      </c:pt>
                      <c:pt idx="5">
                        <c:v>0.90243902439024393</c:v>
                      </c:pt>
                      <c:pt idx="6">
                        <c:v>0.89400921658986177</c:v>
                      </c:pt>
                      <c:pt idx="7">
                        <c:v>0.9</c:v>
                      </c:pt>
                      <c:pt idx="8">
                        <c:v>0.875</c:v>
                      </c:pt>
                      <c:pt idx="9">
                        <c:v>0.77835051546391754</c:v>
                      </c:pt>
                      <c:pt idx="10">
                        <c:v>0.8220640569395018</c:v>
                      </c:pt>
                      <c:pt idx="11">
                        <c:v>0.90952380952380951</c:v>
                      </c:pt>
                      <c:pt idx="12">
                        <c:v>0.81469648562300323</c:v>
                      </c:pt>
                      <c:pt idx="13">
                        <c:v>0.75285171102661597</c:v>
                      </c:pt>
                      <c:pt idx="14">
                        <c:v>0.80952380952380953</c:v>
                      </c:pt>
                      <c:pt idx="15">
                        <c:v>0.86363636363636365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8B-4FF9-80B7-9733A11FA57F}"/>
                  </c:ext>
                </c:extLst>
              </c15:ser>
            </c15:filteredLineSeries>
            <c15:filteredLineSeries>
              <c15:ser>
                <c:idx val="1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Data'!$D$2</c15:sqref>
                        </c15:formulaRef>
                      </c:ext>
                    </c:extLst>
                    <c:strCache>
                      <c:ptCount val="1"/>
                      <c:pt idx="0">
                        <c:v>Target &gt; 90%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prstDash val="sysDot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Data'!$G$2:$AK$2</c15:sqref>
                        </c15:formulaRef>
                      </c:ext>
                    </c:extLst>
                    <c:numCache>
                      <c:formatCode>0%</c:formatCode>
                      <c:ptCount val="30"/>
                      <c:pt idx="0">
                        <c:v>0.9</c:v>
                      </c:pt>
                      <c:pt idx="1">
                        <c:v>0.9</c:v>
                      </c:pt>
                      <c:pt idx="2">
                        <c:v>0.9</c:v>
                      </c:pt>
                      <c:pt idx="3">
                        <c:v>0.9</c:v>
                      </c:pt>
                      <c:pt idx="4">
                        <c:v>0.9</c:v>
                      </c:pt>
                      <c:pt idx="5">
                        <c:v>0.9</c:v>
                      </c:pt>
                      <c:pt idx="6">
                        <c:v>0.9</c:v>
                      </c:pt>
                      <c:pt idx="7">
                        <c:v>0.9</c:v>
                      </c:pt>
                      <c:pt idx="8">
                        <c:v>0.9</c:v>
                      </c:pt>
                      <c:pt idx="9">
                        <c:v>0.9</c:v>
                      </c:pt>
                      <c:pt idx="10">
                        <c:v>0.9</c:v>
                      </c:pt>
                      <c:pt idx="11">
                        <c:v>0.9</c:v>
                      </c:pt>
                      <c:pt idx="12">
                        <c:v>0.9</c:v>
                      </c:pt>
                      <c:pt idx="13">
                        <c:v>0.9</c:v>
                      </c:pt>
                      <c:pt idx="14">
                        <c:v>0.9</c:v>
                      </c:pt>
                      <c:pt idx="15">
                        <c:v>0.9</c:v>
                      </c:pt>
                      <c:pt idx="16">
                        <c:v>0.9</c:v>
                      </c:pt>
                      <c:pt idx="17">
                        <c:v>0.9</c:v>
                      </c:pt>
                      <c:pt idx="18">
                        <c:v>0.9</c:v>
                      </c:pt>
                      <c:pt idx="19">
                        <c:v>0.9</c:v>
                      </c:pt>
                      <c:pt idx="20">
                        <c:v>0.9</c:v>
                      </c:pt>
                      <c:pt idx="21">
                        <c:v>0.9</c:v>
                      </c:pt>
                      <c:pt idx="22">
                        <c:v>0.9</c:v>
                      </c:pt>
                      <c:pt idx="23">
                        <c:v>0.9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0.9</c:v>
                      </c:pt>
                      <c:pt idx="27">
                        <c:v>0.9</c:v>
                      </c:pt>
                      <c:pt idx="28">
                        <c:v>0.9</c:v>
                      </c:pt>
                      <c:pt idx="29">
                        <c:v>0.9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D8B-4FF9-80B7-9733A11FA57F}"/>
                  </c:ext>
                </c:extLst>
              </c15:ser>
            </c15:filteredLineSeries>
          </c:ext>
        </c:extLst>
      </c:lineChart>
      <c:catAx>
        <c:axId val="326374760"/>
        <c:scaling>
          <c:orientation val="minMax"/>
        </c:scaling>
        <c:delete val="0"/>
        <c:axPos val="b"/>
        <c:numFmt formatCode="[$-F405]ddd\,\ d\ mmm\,\ 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612904"/>
        <c:crosses val="autoZero"/>
        <c:auto val="1"/>
        <c:lblAlgn val="ctr"/>
        <c:lblOffset val="100"/>
        <c:noMultiLvlLbl val="0"/>
      </c:catAx>
      <c:valAx>
        <c:axId val="32661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4760"/>
        <c:crosses val="autoZero"/>
        <c:crossBetween val="between"/>
      </c:valAx>
      <c:valAx>
        <c:axId val="3266132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chats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613688"/>
        <c:crosses val="max"/>
        <c:crossBetween val="between"/>
      </c:valAx>
      <c:catAx>
        <c:axId val="326613688"/>
        <c:scaling>
          <c:orientation val="minMax"/>
        </c:scaling>
        <c:delete val="1"/>
        <c:axPos val="b"/>
        <c:numFmt formatCode="[$-F405]ddd\,\ d\ mmm\,\ yyyy" sourceLinked="1"/>
        <c:majorTickMark val="out"/>
        <c:minorTickMark val="none"/>
        <c:tickLblPos val="nextTo"/>
        <c:crossAx val="326613296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76213152696806"/>
          <c:y val="0.9293329133858268"/>
          <c:w val="0.41025121596350012"/>
          <c:h val="6.00004199475065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User and System Abandoned Chats Long (&gt;60)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Data'!$C$210</c:f>
              <c:strCache>
                <c:ptCount val="1"/>
                <c:pt idx="0">
                  <c:v>User and System Abandoned Chats Long (&gt;60)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'Cargill SD Data'!$G$210:$AK$210</c:f>
            </c:numRef>
          </c:val>
          <c:extLst>
            <c:ext xmlns:c16="http://schemas.microsoft.com/office/drawing/2014/chart" uri="{C3380CC4-5D6E-409C-BE32-E72D297353CC}">
              <c16:uniqueId val="{00000000-F06C-4AFC-9E01-FAB3124AB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15648"/>
        <c:axId val="326615256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614472"/>
        <c:axId val="326614864"/>
        <c:extLst>
          <c:ext xmlns:c15="http://schemas.microsoft.com/office/drawing/2012/chart" uri="{02D57815-91ED-43cb-92C2-25804820EDAC}">
            <c15:filteredLine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'Cargill SD Data'!$C$54</c15:sqref>
                        </c15:formulaRef>
                      </c:ext>
                    </c:extLst>
                    <c:strCache>
                      <c:ptCount val="1"/>
                      <c:pt idx="0">
                        <c:v>H.S.A (% of Calls in 60 Seconds)</c:v>
                      </c:pt>
                    </c:strCache>
                  </c:strRef>
                </c:tx>
                <c:spPr>
                  <a:ln w="349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lumMod val="70000"/>
                            <a:lumOff val="3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lumMod val="70000"/>
                            <a:lumOff val="3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70000"/>
                            <a:lumOff val="3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>
                          <a:lumMod val="70000"/>
                          <a:lumOff val="3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dLbls>
                  <c:dLbl>
                    <c:idx val="5"/>
                    <c:layout>
                      <c:manualLayout>
                        <c:x val="-2.5788621602004885E-2"/>
                        <c:y val="-4.836451443569553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1-F06C-4AFC-9E01-FAB3124ABE82}"/>
                      </c:ext>
                    </c:extLst>
                  </c:dLbl>
                  <c:dLbl>
                    <c:idx val="10"/>
                    <c:layout>
                      <c:manualLayout>
                        <c:x val="-2.2749045491105593E-2"/>
                        <c:y val="-5.119104111986014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F06C-4AFC-9E01-FAB3124ABE82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bg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'Cargill SD Data'!$G$54:$AK$54</c15:sqref>
                        </c15:formulaRef>
                      </c:ext>
                    </c:extLst>
                    <c:numCache>
                      <c:formatCode>0.00%</c:formatCode>
                      <c:ptCount val="30"/>
                      <c:pt idx="0">
                        <c:v>0.5</c:v>
                      </c:pt>
                      <c:pt idx="1">
                        <c:v>0.6</c:v>
                      </c:pt>
                      <c:pt idx="2">
                        <c:v>0.80730897009966773</c:v>
                      </c:pt>
                      <c:pt idx="3">
                        <c:v>0.88970588235294112</c:v>
                      </c:pt>
                      <c:pt idx="4">
                        <c:v>0.92473118279569888</c:v>
                      </c:pt>
                      <c:pt idx="5">
                        <c:v>0.90243902439024393</c:v>
                      </c:pt>
                      <c:pt idx="6">
                        <c:v>0.89400921658986177</c:v>
                      </c:pt>
                      <c:pt idx="7">
                        <c:v>0.9</c:v>
                      </c:pt>
                      <c:pt idx="8">
                        <c:v>0.875</c:v>
                      </c:pt>
                      <c:pt idx="9">
                        <c:v>0.77835051546391754</c:v>
                      </c:pt>
                      <c:pt idx="10">
                        <c:v>0.8220640569395018</c:v>
                      </c:pt>
                      <c:pt idx="11">
                        <c:v>0.90952380952380951</c:v>
                      </c:pt>
                      <c:pt idx="12">
                        <c:v>0.81469648562300323</c:v>
                      </c:pt>
                      <c:pt idx="13">
                        <c:v>0.75285171102661597</c:v>
                      </c:pt>
                      <c:pt idx="14">
                        <c:v>0.80952380952380953</c:v>
                      </c:pt>
                      <c:pt idx="15">
                        <c:v>0.86363636363636365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06C-4AFC-9E01-FAB3124ABE82}"/>
                  </c:ext>
                </c:extLst>
              </c15:ser>
            </c15:filteredLineSeries>
            <c15:filteredLineSeries>
              <c15:ser>
                <c:idx val="1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Data'!$D$2</c15:sqref>
                        </c15:formulaRef>
                      </c:ext>
                    </c:extLst>
                    <c:strCache>
                      <c:ptCount val="1"/>
                      <c:pt idx="0">
                        <c:v>Target &gt; 90%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prstDash val="sysDot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Data'!$G$11:$AK$11</c15:sqref>
                        </c15:formulaRef>
                      </c:ext>
                    </c:extLst>
                    <c:numCache>
                      <c:formatCode>[$-409]mmmm\ d\,\ yyyy;@</c:formatCode>
                      <c:ptCount val="30"/>
                      <c:pt idx="0">
                        <c:v>43344</c:v>
                      </c:pt>
                      <c:pt idx="1">
                        <c:v>43345</c:v>
                      </c:pt>
                      <c:pt idx="2">
                        <c:v>43346</c:v>
                      </c:pt>
                      <c:pt idx="3">
                        <c:v>43347</c:v>
                      </c:pt>
                      <c:pt idx="4">
                        <c:v>43348</c:v>
                      </c:pt>
                      <c:pt idx="5">
                        <c:v>43349</c:v>
                      </c:pt>
                      <c:pt idx="6">
                        <c:v>43350</c:v>
                      </c:pt>
                      <c:pt idx="7">
                        <c:v>43351</c:v>
                      </c:pt>
                      <c:pt idx="8">
                        <c:v>43352</c:v>
                      </c:pt>
                      <c:pt idx="9">
                        <c:v>43353</c:v>
                      </c:pt>
                      <c:pt idx="10">
                        <c:v>43354</c:v>
                      </c:pt>
                      <c:pt idx="11">
                        <c:v>43355</c:v>
                      </c:pt>
                      <c:pt idx="12">
                        <c:v>43356</c:v>
                      </c:pt>
                      <c:pt idx="13">
                        <c:v>43357</c:v>
                      </c:pt>
                      <c:pt idx="14">
                        <c:v>43358</c:v>
                      </c:pt>
                      <c:pt idx="15">
                        <c:v>43359</c:v>
                      </c:pt>
                      <c:pt idx="16">
                        <c:v>43360</c:v>
                      </c:pt>
                      <c:pt idx="17">
                        <c:v>43361</c:v>
                      </c:pt>
                      <c:pt idx="18">
                        <c:v>43362</c:v>
                      </c:pt>
                      <c:pt idx="19">
                        <c:v>43363</c:v>
                      </c:pt>
                      <c:pt idx="20">
                        <c:v>43364</c:v>
                      </c:pt>
                      <c:pt idx="21">
                        <c:v>43365</c:v>
                      </c:pt>
                      <c:pt idx="22">
                        <c:v>43366</c:v>
                      </c:pt>
                      <c:pt idx="23">
                        <c:v>43367</c:v>
                      </c:pt>
                      <c:pt idx="24">
                        <c:v>43368</c:v>
                      </c:pt>
                      <c:pt idx="25">
                        <c:v>43369</c:v>
                      </c:pt>
                      <c:pt idx="26">
                        <c:v>43370</c:v>
                      </c:pt>
                      <c:pt idx="27">
                        <c:v>43371</c:v>
                      </c:pt>
                      <c:pt idx="28">
                        <c:v>43372</c:v>
                      </c:pt>
                      <c:pt idx="29">
                        <c:v>43373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'Cargill SD Data'!$G$2:$AK$2</c15:sqref>
                        </c15:formulaRef>
                      </c:ext>
                    </c:extLst>
                    <c:numCache>
                      <c:formatCode>0%</c:formatCode>
                      <c:ptCount val="30"/>
                      <c:pt idx="0">
                        <c:v>0.9</c:v>
                      </c:pt>
                      <c:pt idx="1">
                        <c:v>0.9</c:v>
                      </c:pt>
                      <c:pt idx="2">
                        <c:v>0.9</c:v>
                      </c:pt>
                      <c:pt idx="3">
                        <c:v>0.9</c:v>
                      </c:pt>
                      <c:pt idx="4">
                        <c:v>0.9</c:v>
                      </c:pt>
                      <c:pt idx="5">
                        <c:v>0.9</c:v>
                      </c:pt>
                      <c:pt idx="6">
                        <c:v>0.9</c:v>
                      </c:pt>
                      <c:pt idx="7">
                        <c:v>0.9</c:v>
                      </c:pt>
                      <c:pt idx="8">
                        <c:v>0.9</c:v>
                      </c:pt>
                      <c:pt idx="9">
                        <c:v>0.9</c:v>
                      </c:pt>
                      <c:pt idx="10">
                        <c:v>0.9</c:v>
                      </c:pt>
                      <c:pt idx="11">
                        <c:v>0.9</c:v>
                      </c:pt>
                      <c:pt idx="12">
                        <c:v>0.9</c:v>
                      </c:pt>
                      <c:pt idx="13">
                        <c:v>0.9</c:v>
                      </c:pt>
                      <c:pt idx="14">
                        <c:v>0.9</c:v>
                      </c:pt>
                      <c:pt idx="15">
                        <c:v>0.9</c:v>
                      </c:pt>
                      <c:pt idx="16">
                        <c:v>0.9</c:v>
                      </c:pt>
                      <c:pt idx="17">
                        <c:v>0.9</c:v>
                      </c:pt>
                      <c:pt idx="18">
                        <c:v>0.9</c:v>
                      </c:pt>
                      <c:pt idx="19">
                        <c:v>0.9</c:v>
                      </c:pt>
                      <c:pt idx="20">
                        <c:v>0.9</c:v>
                      </c:pt>
                      <c:pt idx="21">
                        <c:v>0.9</c:v>
                      </c:pt>
                      <c:pt idx="22">
                        <c:v>0.9</c:v>
                      </c:pt>
                      <c:pt idx="23">
                        <c:v>0.9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0.9</c:v>
                      </c:pt>
                      <c:pt idx="27">
                        <c:v>0.9</c:v>
                      </c:pt>
                      <c:pt idx="28">
                        <c:v>0.9</c:v>
                      </c:pt>
                      <c:pt idx="29">
                        <c:v>0.9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06C-4AFC-9E01-FAB3124ABE82}"/>
                  </c:ext>
                </c:extLst>
              </c15:ser>
            </c15:filteredLineSeries>
          </c:ext>
        </c:extLst>
      </c:lineChart>
      <c:catAx>
        <c:axId val="326614472"/>
        <c:scaling>
          <c:orientation val="minMax"/>
        </c:scaling>
        <c:delete val="0"/>
        <c:axPos val="b"/>
        <c:numFmt formatCode="[$-F405]ddd\,\ d\ mmm\,\ 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614864"/>
        <c:crosses val="autoZero"/>
        <c:auto val="1"/>
        <c:lblAlgn val="ctr"/>
        <c:lblOffset val="100"/>
        <c:noMultiLvlLbl val="0"/>
      </c:catAx>
      <c:valAx>
        <c:axId val="32661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614472"/>
        <c:crosses val="autoZero"/>
        <c:crossBetween val="between"/>
      </c:valAx>
      <c:valAx>
        <c:axId val="326615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chats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615648"/>
        <c:crosses val="max"/>
        <c:crossBetween val="between"/>
      </c:valAx>
      <c:catAx>
        <c:axId val="326615648"/>
        <c:scaling>
          <c:orientation val="minMax"/>
        </c:scaling>
        <c:delete val="1"/>
        <c:axPos val="b"/>
        <c:numFmt formatCode="[$-F405]ddd\,\ d\ mmm\,\ yyyy" sourceLinked="1"/>
        <c:majorTickMark val="out"/>
        <c:minorTickMark val="none"/>
        <c:tickLblPos val="nextTo"/>
        <c:crossAx val="326615256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76213152696806"/>
          <c:y val="0.9293329133858268"/>
          <c:w val="0.41025121596350012"/>
          <c:h val="6.00004199475065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'EMEA Yearly Progress'!$C$16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Progress'!$F$16:$Q$16</c:f>
              <c:numCache>
                <c:formatCode>General</c:formatCode>
                <c:ptCount val="12"/>
                <c:pt idx="0">
                  <c:v>8581</c:v>
                </c:pt>
                <c:pt idx="1">
                  <c:v>8231</c:v>
                </c:pt>
                <c:pt idx="2">
                  <c:v>6318</c:v>
                </c:pt>
                <c:pt idx="3">
                  <c:v>6455</c:v>
                </c:pt>
                <c:pt idx="4">
                  <c:v>5343</c:v>
                </c:pt>
                <c:pt idx="5">
                  <c:v>5565</c:v>
                </c:pt>
                <c:pt idx="6">
                  <c:v>6102</c:v>
                </c:pt>
                <c:pt idx="7">
                  <c:v>5945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7-4113-8099-D07D93FF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952472"/>
        <c:axId val="326952080"/>
      </c:barChart>
      <c:lineChart>
        <c:grouping val="standard"/>
        <c:varyColors val="0"/>
        <c:ser>
          <c:idx val="39"/>
          <c:order val="1"/>
          <c:tx>
            <c:strRef>
              <c:f>'EMEA Yearly Progress'!$C$58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Progress'!$F$58:$Q$58</c:f>
              <c:numCache>
                <c:formatCode>0.00%</c:formatCode>
                <c:ptCount val="12"/>
                <c:pt idx="0">
                  <c:v>0.88794788273615632</c:v>
                </c:pt>
                <c:pt idx="1">
                  <c:v>0.86183121897407611</c:v>
                </c:pt>
                <c:pt idx="2">
                  <c:v>0.91182086443325816</c:v>
                </c:pt>
                <c:pt idx="3">
                  <c:v>0.89538569918985556</c:v>
                </c:pt>
                <c:pt idx="4">
                  <c:v>0.90547574432646261</c:v>
                </c:pt>
                <c:pt idx="5">
                  <c:v>0.88991201145897281</c:v>
                </c:pt>
                <c:pt idx="6">
                  <c:v>0.86009661835748796</c:v>
                </c:pt>
                <c:pt idx="7">
                  <c:v>0.87547568710359414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7-4113-8099-D07D93FF00C8}"/>
            </c:ext>
          </c:extLst>
        </c:ser>
        <c:ser>
          <c:idx val="13"/>
          <c:order val="2"/>
          <c:tx>
            <c:strRef>
              <c:f>'EMEA Yearly Progress'!$D$8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Progress'!$F$8:$Q$8</c:f>
              <c:numCache>
                <c:formatCode>0%</c:formatCode>
                <c:ptCount val="12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97-4113-8099-D07D93FF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616432"/>
        <c:axId val="326951688"/>
      </c:lineChart>
      <c:catAx>
        <c:axId val="32661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1688"/>
        <c:crosses val="autoZero"/>
        <c:auto val="1"/>
        <c:lblAlgn val="ctr"/>
        <c:lblOffset val="100"/>
        <c:noMultiLvlLbl val="0"/>
      </c:catAx>
      <c:valAx>
        <c:axId val="32695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616432"/>
        <c:crosses val="autoZero"/>
        <c:crossBetween val="between"/>
      </c:valAx>
      <c:valAx>
        <c:axId val="3269520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2472"/>
        <c:crosses val="max"/>
        <c:crossBetween val="between"/>
      </c:valAx>
      <c:catAx>
        <c:axId val="326952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6952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395804352121476E-2"/>
          <c:y val="0.13797556719022688"/>
          <c:w val="0.92341758425258247"/>
          <c:h val="0.556460403182586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'EMEA Yearly Progress'!$C$16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'EMEA Yearly Progress'!$F$16:$Q$16</c:f>
              <c:numCache>
                <c:formatCode>General</c:formatCode>
                <c:ptCount val="12"/>
                <c:pt idx="0">
                  <c:v>8581</c:v>
                </c:pt>
                <c:pt idx="1">
                  <c:v>8231</c:v>
                </c:pt>
                <c:pt idx="2">
                  <c:v>6318</c:v>
                </c:pt>
                <c:pt idx="3">
                  <c:v>6455</c:v>
                </c:pt>
                <c:pt idx="4">
                  <c:v>5343</c:v>
                </c:pt>
                <c:pt idx="5">
                  <c:v>5565</c:v>
                </c:pt>
                <c:pt idx="6">
                  <c:v>6102</c:v>
                </c:pt>
                <c:pt idx="7">
                  <c:v>5945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8-4A71-A7BD-A8AC74CBB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954432"/>
        <c:axId val="326954040"/>
      </c:barChart>
      <c:lineChart>
        <c:grouping val="standard"/>
        <c:varyColors val="0"/>
        <c:ser>
          <c:idx val="39"/>
          <c:order val="1"/>
          <c:tx>
            <c:strRef>
              <c:f>'EMEA Yearly Progress'!$C$72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Progress'!$F$72:$Q$72</c:f>
              <c:numCache>
                <c:formatCode>[h]:mm:ss;@</c:formatCode>
                <c:ptCount val="12"/>
                <c:pt idx="0">
                  <c:v>3.8103209072264457E-4</c:v>
                </c:pt>
                <c:pt idx="1">
                  <c:v>4.6935328185328181E-4</c:v>
                </c:pt>
                <c:pt idx="2">
                  <c:v>3.2429105029348047E-4</c:v>
                </c:pt>
                <c:pt idx="3">
                  <c:v>3.8289026522119168E-4</c:v>
                </c:pt>
                <c:pt idx="4">
                  <c:v>3.5936017998010501E-4</c:v>
                </c:pt>
                <c:pt idx="5">
                  <c:v>3.9540134824818688E-4</c:v>
                </c:pt>
                <c:pt idx="6">
                  <c:v>4.865338164251208E-4</c:v>
                </c:pt>
                <c:pt idx="7">
                  <c:v>4.8292762900321049E-4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8-4A71-A7BD-A8AC74CBB6F7}"/>
            </c:ext>
          </c:extLst>
        </c:ser>
        <c:ser>
          <c:idx val="13"/>
          <c:order val="2"/>
          <c:tx>
            <c:strRef>
              <c:f>'EMEA Yearly Progress'!$D$9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Progress'!$F$9:$Q$9</c:f>
              <c:numCache>
                <c:formatCode>[h]:mm:ss;@</c:formatCode>
                <c:ptCount val="12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B8-4A71-A7BD-A8AC74CBB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53256"/>
        <c:axId val="326953648"/>
      </c:lineChart>
      <c:catAx>
        <c:axId val="326953256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3648"/>
        <c:crosses val="autoZero"/>
        <c:auto val="1"/>
        <c:lblAlgn val="ctr"/>
        <c:lblOffset val="100"/>
        <c:noMultiLvlLbl val="0"/>
      </c:catAx>
      <c:valAx>
        <c:axId val="3269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3256"/>
        <c:crosses val="autoZero"/>
        <c:crossBetween val="between"/>
      </c:valAx>
      <c:valAx>
        <c:axId val="3269540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4432"/>
        <c:crosses val="max"/>
        <c:crossBetween val="between"/>
      </c:valAx>
      <c:dateAx>
        <c:axId val="326954432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6954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'EMEA Yearly Progress'!$C$16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0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</c:numCache>
            </c:numRef>
          </c:cat>
          <c:val>
            <c:numRef>
              <c:f>'EMEA Yearly Progress'!$F$16:$Q$16</c:f>
              <c:numCache>
                <c:formatCode>General</c:formatCode>
                <c:ptCount val="12"/>
                <c:pt idx="0">
                  <c:v>8581</c:v>
                </c:pt>
                <c:pt idx="1">
                  <c:v>8231</c:v>
                </c:pt>
                <c:pt idx="2">
                  <c:v>6318</c:v>
                </c:pt>
                <c:pt idx="3">
                  <c:v>6455</c:v>
                </c:pt>
                <c:pt idx="4">
                  <c:v>5343</c:v>
                </c:pt>
                <c:pt idx="5">
                  <c:v>5565</c:v>
                </c:pt>
                <c:pt idx="6">
                  <c:v>6102</c:v>
                </c:pt>
                <c:pt idx="7">
                  <c:v>5945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4-4AEF-BCE8-391B9A629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5904"/>
        <c:axId val="327855512"/>
      </c:barChart>
      <c:lineChart>
        <c:grouping val="standard"/>
        <c:varyColors val="0"/>
        <c:ser>
          <c:idx val="39"/>
          <c:order val="1"/>
          <c:tx>
            <c:strRef>
              <c:f>'EMEA Yearly Progress'!$C$86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Progress'!$F$86:$Q$86</c:f>
              <c:numCache>
                <c:formatCode>[h]:mm:ss;@</c:formatCode>
                <c:ptCount val="12"/>
                <c:pt idx="0">
                  <c:v>7.2806535770297987E-3</c:v>
                </c:pt>
                <c:pt idx="1">
                  <c:v>7.3874815504279805E-3</c:v>
                </c:pt>
                <c:pt idx="2">
                  <c:v>7.1416095295955559E-3</c:v>
                </c:pt>
                <c:pt idx="3">
                  <c:v>7.4161664416265522E-3</c:v>
                </c:pt>
                <c:pt idx="4">
                  <c:v>6.8909044115946037E-3</c:v>
                </c:pt>
                <c:pt idx="5">
                  <c:v>6.8135344905986394E-3</c:v>
                </c:pt>
                <c:pt idx="6">
                  <c:v>6.5347020933977451E-3</c:v>
                </c:pt>
                <c:pt idx="7">
                  <c:v>6.5206595998747148E-3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A4-4AEF-BCE8-391B9A629FE8}"/>
            </c:ext>
          </c:extLst>
        </c:ser>
        <c:ser>
          <c:idx val="13"/>
          <c:order val="2"/>
          <c:tx>
            <c:strRef>
              <c:f>'EMEA Yearly Progress'!$D$10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25400" cap="rnd">
              <a:solidFill>
                <a:schemeClr val="accent2">
                  <a:lumMod val="80000"/>
                  <a:lumOff val="20000"/>
                </a:schemeClr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Progress'!$F$10:$Q$10</c:f>
              <c:numCache>
                <c:formatCode>[h]:mm:ss;@</c:formatCode>
                <c:ptCount val="12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A4-4AEF-BCE8-391B9A629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55216"/>
        <c:axId val="327855120"/>
      </c:lineChart>
      <c:catAx>
        <c:axId val="326955216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5120"/>
        <c:crosses val="autoZero"/>
        <c:auto val="1"/>
        <c:lblAlgn val="ctr"/>
        <c:lblOffset val="100"/>
        <c:noMultiLvlLbl val="0"/>
      </c:catAx>
      <c:valAx>
        <c:axId val="3278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5216"/>
        <c:crosses val="autoZero"/>
        <c:crossBetween val="between"/>
      </c:valAx>
      <c:valAx>
        <c:axId val="3278555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5904"/>
        <c:crosses val="max"/>
        <c:crossBetween val="between"/>
      </c:valAx>
      <c:dateAx>
        <c:axId val="32785590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78555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'EMEA Yearly Progress'!$C$16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Progress'!$F$16:$Q$16</c:f>
              <c:numCache>
                <c:formatCode>General</c:formatCode>
                <c:ptCount val="12"/>
                <c:pt idx="0">
                  <c:v>8581</c:v>
                </c:pt>
                <c:pt idx="1">
                  <c:v>8231</c:v>
                </c:pt>
                <c:pt idx="2">
                  <c:v>6318</c:v>
                </c:pt>
                <c:pt idx="3">
                  <c:v>6455</c:v>
                </c:pt>
                <c:pt idx="4">
                  <c:v>5343</c:v>
                </c:pt>
                <c:pt idx="5">
                  <c:v>5565</c:v>
                </c:pt>
                <c:pt idx="6">
                  <c:v>6102</c:v>
                </c:pt>
                <c:pt idx="7">
                  <c:v>5945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3-4D48-888E-A59EF4F91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7864"/>
        <c:axId val="327857472"/>
      </c:barChart>
      <c:lineChart>
        <c:grouping val="standard"/>
        <c:varyColors val="0"/>
        <c:ser>
          <c:idx val="39"/>
          <c:order val="1"/>
          <c:tx>
            <c:strRef>
              <c:f>'EMEA Yearly Progress'!$C$142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Progress'!$F$142:$Q$142</c:f>
              <c:numCache>
                <c:formatCode>0.00%</c:formatCode>
                <c:ptCount val="12"/>
                <c:pt idx="0">
                  <c:v>5.232490385735928E-2</c:v>
                </c:pt>
                <c:pt idx="1">
                  <c:v>6.5605637225124525E-2</c:v>
                </c:pt>
                <c:pt idx="2">
                  <c:v>3.8619816397594174E-2</c:v>
                </c:pt>
                <c:pt idx="3">
                  <c:v>5.855925639039504E-2</c:v>
                </c:pt>
                <c:pt idx="4">
                  <c:v>4.6977353546696611E-2</c:v>
                </c:pt>
                <c:pt idx="5">
                  <c:v>5.9119496855345913E-2</c:v>
                </c:pt>
                <c:pt idx="6">
                  <c:v>7.4401835463782373E-2</c:v>
                </c:pt>
                <c:pt idx="7">
                  <c:v>7.2497897392767033E-2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B3-4D48-888E-A59EF4F91FED}"/>
            </c:ext>
          </c:extLst>
        </c:ser>
        <c:ser>
          <c:idx val="13"/>
          <c:order val="2"/>
          <c:tx>
            <c:strRef>
              <c:f>'EMEA Yearly Progress'!$D$11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Progress'!$F$11:$Q$11</c:f>
              <c:numCache>
                <c:formatCode>0%</c:formatCode>
                <c:ptCount val="12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B3-4D48-888E-A59EF4F91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56688"/>
        <c:axId val="327857080"/>
      </c:lineChart>
      <c:catAx>
        <c:axId val="32785668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7080"/>
        <c:crosses val="autoZero"/>
        <c:auto val="1"/>
        <c:lblAlgn val="ctr"/>
        <c:lblOffset val="100"/>
        <c:noMultiLvlLbl val="1"/>
      </c:catAx>
      <c:valAx>
        <c:axId val="32785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6688"/>
        <c:crosses val="autoZero"/>
        <c:crossBetween val="between"/>
      </c:valAx>
      <c:valAx>
        <c:axId val="3278574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7864"/>
        <c:crosses val="max"/>
        <c:crossBetween val="between"/>
      </c:valAx>
      <c:catAx>
        <c:axId val="32785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7857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2">
          <a:lumMod val="80000"/>
          <a:lumOff val="20000"/>
        </a:schemeClr>
      </a:solidFill>
      <a:prstDash val="sysDash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Misrouted ticket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2"/>
          <c:tx>
            <c:strRef>
              <c:f>'EMEA Yearly Progress'!$C$264</c:f>
              <c:strCache>
                <c:ptCount val="1"/>
                <c:pt idx="0">
                  <c:v>Closed ticket count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Progress'!$F$264:$Q$264</c:f>
              <c:numCache>
                <c:formatCode>General</c:formatCode>
                <c:ptCount val="12"/>
                <c:pt idx="0">
                  <c:v>4100</c:v>
                </c:pt>
                <c:pt idx="1">
                  <c:v>3881</c:v>
                </c:pt>
                <c:pt idx="2">
                  <c:v>3418</c:v>
                </c:pt>
                <c:pt idx="3">
                  <c:v>3456</c:v>
                </c:pt>
                <c:pt idx="4">
                  <c:v>3249</c:v>
                </c:pt>
                <c:pt idx="5">
                  <c:v>2785</c:v>
                </c:pt>
                <c:pt idx="6">
                  <c:v>2762</c:v>
                </c:pt>
                <c:pt idx="7">
                  <c:v>2525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0F-4E33-B878-6026385D1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921440"/>
        <c:axId val="327921048"/>
      </c:barChart>
      <c:lineChart>
        <c:grouping val="standard"/>
        <c:varyColors val="0"/>
        <c:ser>
          <c:idx val="39"/>
          <c:order val="0"/>
          <c:tx>
            <c:strRef>
              <c:f>'EMEA Yearly Progress'!$C$266</c:f>
              <c:strCache>
                <c:ptCount val="1"/>
                <c:pt idx="0">
                  <c:v>Misrouted tickets 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Progress'!$F$266:$Q$266</c:f>
              <c:numCache>
                <c:formatCode>0.00%</c:formatCode>
                <c:ptCount val="12"/>
                <c:pt idx="0">
                  <c:v>3.3414634146341465E-2</c:v>
                </c:pt>
                <c:pt idx="1">
                  <c:v>3.9422829167740273E-2</c:v>
                </c:pt>
                <c:pt idx="2">
                  <c:v>4.3592744294909301E-2</c:v>
                </c:pt>
                <c:pt idx="3">
                  <c:v>3.2986111111111112E-2</c:v>
                </c:pt>
                <c:pt idx="4">
                  <c:v>2.6161895967990151E-2</c:v>
                </c:pt>
                <c:pt idx="5">
                  <c:v>3.267504488330341E-2</c:v>
                </c:pt>
                <c:pt idx="6">
                  <c:v>4.2722664735698766E-2</c:v>
                </c:pt>
                <c:pt idx="7">
                  <c:v>4.9504950495049507E-2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0F-4E33-B878-6026385D15EB}"/>
            </c:ext>
          </c:extLst>
        </c:ser>
        <c:ser>
          <c:idx val="13"/>
          <c:order val="1"/>
          <c:tx>
            <c:strRef>
              <c:f>'EMEA Yearly Progress'!$D$12</c:f>
              <c:strCache>
                <c:ptCount val="1"/>
                <c:pt idx="0">
                  <c:v>Target  &lt;= 2%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Progress'!$F$12:$Q$12</c:f>
              <c:numCache>
                <c:formatCode>0%</c:formatCode>
                <c:ptCount val="12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0F-4E33-B878-6026385D1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58648"/>
        <c:axId val="327920656"/>
      </c:lineChart>
      <c:catAx>
        <c:axId val="32785864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0656"/>
        <c:crosses val="autoZero"/>
        <c:auto val="1"/>
        <c:lblAlgn val="ctr"/>
        <c:lblOffset val="100"/>
        <c:noMultiLvlLbl val="1"/>
      </c:catAx>
      <c:valAx>
        <c:axId val="3279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8648"/>
        <c:crosses val="autoZero"/>
        <c:crossBetween val="between"/>
      </c:valAx>
      <c:valAx>
        <c:axId val="3279210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1440"/>
        <c:crosses val="max"/>
        <c:crossBetween val="between"/>
      </c:valAx>
      <c:catAx>
        <c:axId val="327921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7921048"/>
        <c:crosses val="autoZero"/>
        <c:auto val="1"/>
        <c:lblAlgn val="ctr"/>
        <c:lblOffset val="100"/>
        <c:tickLblSkip val="1"/>
        <c:tickMarkSkip val="1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Backlog ticket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2"/>
          <c:tx>
            <c:strRef>
              <c:f>'EMEA Yearly Progress'!$C$287</c:f>
              <c:strCache>
                <c:ptCount val="1"/>
                <c:pt idx="0">
                  <c:v>Resolved Ticket count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Progress'!$F$287:$Q$287</c:f>
              <c:numCache>
                <c:formatCode>General</c:formatCode>
                <c:ptCount val="12"/>
                <c:pt idx="0">
                  <c:v>15401</c:v>
                </c:pt>
                <c:pt idx="1">
                  <c:v>13214</c:v>
                </c:pt>
                <c:pt idx="2">
                  <c:v>11844</c:v>
                </c:pt>
                <c:pt idx="3">
                  <c:v>12524</c:v>
                </c:pt>
                <c:pt idx="4">
                  <c:v>11785</c:v>
                </c:pt>
                <c:pt idx="5">
                  <c:v>10614</c:v>
                </c:pt>
                <c:pt idx="6">
                  <c:v>10927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F-4621-A461-8D5D6473730E}"/>
            </c:ext>
          </c:extLst>
        </c:ser>
        <c:ser>
          <c:idx val="0"/>
          <c:order val="3"/>
          <c:tx>
            <c:strRef>
              <c:f>'EMEA Yearly Progress'!$C$286</c:f>
              <c:strCache>
                <c:ptCount val="1"/>
                <c:pt idx="0">
                  <c:v>Backlog tickets (Open: Asssigned, In Progress, Pending)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Progress'!$F$286:$Q$286</c:f>
              <c:numCache>
                <c:formatCode>General</c:formatCode>
                <c:ptCount val="12"/>
                <c:pt idx="0">
                  <c:v>6609</c:v>
                </c:pt>
                <c:pt idx="1">
                  <c:v>5433</c:v>
                </c:pt>
                <c:pt idx="2">
                  <c:v>5133</c:v>
                </c:pt>
                <c:pt idx="3">
                  <c:v>5355</c:v>
                </c:pt>
                <c:pt idx="4">
                  <c:v>5774</c:v>
                </c:pt>
                <c:pt idx="5">
                  <c:v>5418</c:v>
                </c:pt>
                <c:pt idx="6">
                  <c:v>6146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4F-4621-A461-8D5D6473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7923400"/>
        <c:axId val="327923008"/>
      </c:barChart>
      <c:lineChart>
        <c:grouping val="standard"/>
        <c:varyColors val="0"/>
        <c:ser>
          <c:idx val="39"/>
          <c:order val="0"/>
          <c:tx>
            <c:strRef>
              <c:f>'EMEA Yearly Progress'!$C$288</c:f>
              <c:strCache>
                <c:ptCount val="1"/>
                <c:pt idx="0">
                  <c:v>Ticket Backlog %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Progress'!$F$288:$Q$288</c:f>
              <c:numCache>
                <c:formatCode>0.00%</c:formatCode>
                <c:ptCount val="12"/>
                <c:pt idx="0">
                  <c:v>0.30027260336210815</c:v>
                </c:pt>
                <c:pt idx="1">
                  <c:v>0.29136054056952859</c:v>
                </c:pt>
                <c:pt idx="2">
                  <c:v>0.3023502385580491</c:v>
                </c:pt>
                <c:pt idx="3">
                  <c:v>0.29951339560378099</c:v>
                </c:pt>
                <c:pt idx="4">
                  <c:v>0.32883421607153029</c:v>
                </c:pt>
                <c:pt idx="5">
                  <c:v>0.33794910179640719</c:v>
                </c:pt>
                <c:pt idx="6">
                  <c:v>0.35998359983599837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4F-4621-A461-8D5D6473730E}"/>
            </c:ext>
          </c:extLst>
        </c:ser>
        <c:ser>
          <c:idx val="13"/>
          <c:order val="1"/>
          <c:tx>
            <c:strRef>
              <c:f>'EMEA Yearly Progress'!$D$13</c:f>
              <c:strCache>
                <c:ptCount val="1"/>
                <c:pt idx="0">
                  <c:v>Target &lt; 32%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'EMEA Yearly Progress'!$F$15:$Q$15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'EMEA Yearly Progress'!$F$13:$Q$13</c:f>
              <c:numCache>
                <c:formatCode>0%</c:formatCode>
                <c:ptCount val="12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0.32</c:v>
                </c:pt>
                <c:pt idx="5">
                  <c:v>0.32</c:v>
                </c:pt>
                <c:pt idx="6">
                  <c:v>0.32</c:v>
                </c:pt>
                <c:pt idx="7">
                  <c:v>0.32</c:v>
                </c:pt>
                <c:pt idx="8">
                  <c:v>0.32</c:v>
                </c:pt>
                <c:pt idx="9">
                  <c:v>0.32</c:v>
                </c:pt>
                <c:pt idx="10">
                  <c:v>0.32</c:v>
                </c:pt>
                <c:pt idx="11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4F-4621-A461-8D5D6473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22224"/>
        <c:axId val="327922616"/>
      </c:lineChart>
      <c:catAx>
        <c:axId val="327922224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2616"/>
        <c:crosses val="autoZero"/>
        <c:auto val="1"/>
        <c:lblAlgn val="ctr"/>
        <c:lblOffset val="100"/>
        <c:noMultiLvlLbl val="0"/>
      </c:catAx>
      <c:valAx>
        <c:axId val="32792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2224"/>
        <c:crosses val="autoZero"/>
        <c:crossBetween val="between"/>
      </c:valAx>
      <c:valAx>
        <c:axId val="3279230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3400"/>
        <c:crosses val="max"/>
        <c:crossBetween val="between"/>
      </c:valAx>
      <c:catAx>
        <c:axId val="327923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7923008"/>
        <c:crosses val="autoZero"/>
        <c:auto val="1"/>
        <c:lblAlgn val="ctr"/>
        <c:lblOffset val="100"/>
        <c:tickLblSkip val="1"/>
        <c:tickMarkSkip val="1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Data'!$C$13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Data'!$G$13:$AK$13</c:f>
              <c:numCache>
                <c:formatCode>General</c:formatCode>
                <c:ptCount val="31"/>
                <c:pt idx="0">
                  <c:v>4</c:v>
                </c:pt>
                <c:pt idx="1">
                  <c:v>12</c:v>
                </c:pt>
                <c:pt idx="2">
                  <c:v>77</c:v>
                </c:pt>
                <c:pt idx="3">
                  <c:v>56</c:v>
                </c:pt>
                <c:pt idx="4">
                  <c:v>38</c:v>
                </c:pt>
                <c:pt idx="5">
                  <c:v>44</c:v>
                </c:pt>
                <c:pt idx="6">
                  <c:v>44</c:v>
                </c:pt>
                <c:pt idx="7">
                  <c:v>14</c:v>
                </c:pt>
                <c:pt idx="8">
                  <c:v>8</c:v>
                </c:pt>
                <c:pt idx="9">
                  <c:v>83</c:v>
                </c:pt>
                <c:pt idx="10">
                  <c:v>44</c:v>
                </c:pt>
                <c:pt idx="11">
                  <c:v>56</c:v>
                </c:pt>
                <c:pt idx="12">
                  <c:v>67</c:v>
                </c:pt>
                <c:pt idx="13">
                  <c:v>54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D-47AA-A5C9-6FAD88998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118904"/>
        <c:axId val="328118512"/>
      </c:barChart>
      <c:lineChart>
        <c:grouping val="standard"/>
        <c:varyColors val="0"/>
        <c:ser>
          <c:idx val="39"/>
          <c:order val="1"/>
          <c:tx>
            <c:strRef>
              <c:f>'Cargill SD Data'!$C$55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Data'!$G$55:$AK$55</c:f>
              <c:numCache>
                <c:formatCode>0.00%</c:formatCode>
                <c:ptCount val="31"/>
                <c:pt idx="0">
                  <c:v>0.5</c:v>
                </c:pt>
                <c:pt idx="1">
                  <c:v>0.6</c:v>
                </c:pt>
                <c:pt idx="2">
                  <c:v>0.8</c:v>
                </c:pt>
                <c:pt idx="3">
                  <c:v>0.9464285714285714</c:v>
                </c:pt>
                <c:pt idx="4">
                  <c:v>0.97368421052631582</c:v>
                </c:pt>
                <c:pt idx="5">
                  <c:v>0.97560975609756095</c:v>
                </c:pt>
                <c:pt idx="6">
                  <c:v>0.90909090909090906</c:v>
                </c:pt>
                <c:pt idx="7">
                  <c:v>0.9</c:v>
                </c:pt>
                <c:pt idx="8">
                  <c:v>0.875</c:v>
                </c:pt>
                <c:pt idx="9">
                  <c:v>0.83950617283950613</c:v>
                </c:pt>
                <c:pt idx="10">
                  <c:v>0.86046511627906974</c:v>
                </c:pt>
                <c:pt idx="11">
                  <c:v>0.90909090909090906</c:v>
                </c:pt>
                <c:pt idx="12">
                  <c:v>0.765625</c:v>
                </c:pt>
                <c:pt idx="13">
                  <c:v>0.92592592592592593</c:v>
                </c:pt>
                <c:pt idx="14">
                  <c:v>0.80952380952380953</c:v>
                </c:pt>
                <c:pt idx="15">
                  <c:v>0.86363636363636365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ED-47AA-A5C9-6FAD88998341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ED-47AA-A5C9-6FAD88998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24184"/>
        <c:axId val="328118120"/>
      </c:lineChart>
      <c:dateAx>
        <c:axId val="327924184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18120"/>
        <c:crosses val="autoZero"/>
        <c:auto val="1"/>
        <c:lblOffset val="100"/>
        <c:baseTimeUnit val="days"/>
      </c:dateAx>
      <c:valAx>
        <c:axId val="32811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4184"/>
        <c:crosses val="autoZero"/>
        <c:crossBetween val="between"/>
      </c:valAx>
      <c:valAx>
        <c:axId val="3281185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18904"/>
        <c:crosses val="max"/>
        <c:crossBetween val="between"/>
      </c:valAx>
      <c:dateAx>
        <c:axId val="32811890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1185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Data'!$C$13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Data'!$G$13:$AK$13</c:f>
              <c:numCache>
                <c:formatCode>General</c:formatCode>
                <c:ptCount val="31"/>
                <c:pt idx="0">
                  <c:v>4</c:v>
                </c:pt>
                <c:pt idx="1">
                  <c:v>12</c:v>
                </c:pt>
                <c:pt idx="2">
                  <c:v>77</c:v>
                </c:pt>
                <c:pt idx="3">
                  <c:v>56</c:v>
                </c:pt>
                <c:pt idx="4">
                  <c:v>38</c:v>
                </c:pt>
                <c:pt idx="5">
                  <c:v>44</c:v>
                </c:pt>
                <c:pt idx="6">
                  <c:v>44</c:v>
                </c:pt>
                <c:pt idx="7">
                  <c:v>14</c:v>
                </c:pt>
                <c:pt idx="8">
                  <c:v>8</c:v>
                </c:pt>
                <c:pt idx="9">
                  <c:v>83</c:v>
                </c:pt>
                <c:pt idx="10">
                  <c:v>44</c:v>
                </c:pt>
                <c:pt idx="11">
                  <c:v>56</c:v>
                </c:pt>
                <c:pt idx="12">
                  <c:v>67</c:v>
                </c:pt>
                <c:pt idx="13">
                  <c:v>54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C-4D0E-81C7-E95209665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120864"/>
        <c:axId val="328120472"/>
      </c:barChart>
      <c:lineChart>
        <c:grouping val="standard"/>
        <c:varyColors val="0"/>
        <c:ser>
          <c:idx val="39"/>
          <c:order val="1"/>
          <c:tx>
            <c:strRef>
              <c:f>'Cargill SD Data'!$C$69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Data'!$G$69:$AK$69</c:f>
              <c:numCache>
                <c:formatCode>[h]:mm:ss;@</c:formatCode>
                <c:ptCount val="31"/>
                <c:pt idx="0">
                  <c:v>1.3310185185185185E-3</c:v>
                </c:pt>
                <c:pt idx="1">
                  <c:v>9.4907407407407408E-4</c:v>
                </c:pt>
                <c:pt idx="2">
                  <c:v>3.1250000000000001E-4</c:v>
                </c:pt>
                <c:pt idx="3">
                  <c:v>3.4722222222222218E-4</c:v>
                </c:pt>
                <c:pt idx="4">
                  <c:v>1.7361111111111112E-4</c:v>
                </c:pt>
                <c:pt idx="5">
                  <c:v>1.5046296296296297E-4</c:v>
                </c:pt>
                <c:pt idx="6">
                  <c:v>2.5462962962962961E-4</c:v>
                </c:pt>
                <c:pt idx="7">
                  <c:v>1.8518518518518518E-4</c:v>
                </c:pt>
                <c:pt idx="8">
                  <c:v>3.3564814814814812E-4</c:v>
                </c:pt>
                <c:pt idx="9">
                  <c:v>3.0092592592592595E-4</c:v>
                </c:pt>
                <c:pt idx="10">
                  <c:v>2.8935185185185189E-4</c:v>
                </c:pt>
                <c:pt idx="11">
                  <c:v>1.9675925925925926E-4</c:v>
                </c:pt>
                <c:pt idx="12">
                  <c:v>3.5879629629629635E-4</c:v>
                </c:pt>
                <c:pt idx="13">
                  <c:v>2.5462962962962961E-4</c:v>
                </c:pt>
                <c:pt idx="14">
                  <c:v>3.9351851851851852E-4</c:v>
                </c:pt>
                <c:pt idx="15">
                  <c:v>2.7777777777777778E-4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7C-4D0E-81C7-E95209665CB6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7C-4D0E-81C7-E95209665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119688"/>
        <c:axId val="328120080"/>
      </c:lineChart>
      <c:dateAx>
        <c:axId val="32811968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0080"/>
        <c:crosses val="autoZero"/>
        <c:auto val="1"/>
        <c:lblOffset val="100"/>
        <c:baseTimeUnit val="days"/>
      </c:dateAx>
      <c:valAx>
        <c:axId val="32812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19688"/>
        <c:crosses val="autoZero"/>
        <c:crossBetween val="between"/>
      </c:valAx>
      <c:valAx>
        <c:axId val="3281204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0864"/>
        <c:crosses val="max"/>
        <c:crossBetween val="between"/>
      </c:valAx>
      <c:dateAx>
        <c:axId val="32812086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12047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Data'!$C$13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Data'!$G$13:$AK$13</c:f>
              <c:numCache>
                <c:formatCode>General</c:formatCode>
                <c:ptCount val="31"/>
                <c:pt idx="0">
                  <c:v>4</c:v>
                </c:pt>
                <c:pt idx="1">
                  <c:v>12</c:v>
                </c:pt>
                <c:pt idx="2">
                  <c:v>77</c:v>
                </c:pt>
                <c:pt idx="3">
                  <c:v>56</c:v>
                </c:pt>
                <c:pt idx="4">
                  <c:v>38</c:v>
                </c:pt>
                <c:pt idx="5">
                  <c:v>44</c:v>
                </c:pt>
                <c:pt idx="6">
                  <c:v>44</c:v>
                </c:pt>
                <c:pt idx="7">
                  <c:v>14</c:v>
                </c:pt>
                <c:pt idx="8">
                  <c:v>8</c:v>
                </c:pt>
                <c:pt idx="9">
                  <c:v>83</c:v>
                </c:pt>
                <c:pt idx="10">
                  <c:v>44</c:v>
                </c:pt>
                <c:pt idx="11">
                  <c:v>56</c:v>
                </c:pt>
                <c:pt idx="12">
                  <c:v>67</c:v>
                </c:pt>
                <c:pt idx="13">
                  <c:v>54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30-49B9-809C-C2FAB48B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417928"/>
        <c:axId val="328417536"/>
      </c:barChart>
      <c:lineChart>
        <c:grouping val="standard"/>
        <c:varyColors val="0"/>
        <c:ser>
          <c:idx val="39"/>
          <c:order val="1"/>
          <c:tx>
            <c:strRef>
              <c:f>'Cargill SD Data'!$C$83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Data'!$G$83:$AK$83</c:f>
              <c:numCache>
                <c:formatCode>[h]:mm:ss;@</c:formatCode>
                <c:ptCount val="31"/>
                <c:pt idx="0">
                  <c:v>5.3009259259259251E-3</c:v>
                </c:pt>
                <c:pt idx="1">
                  <c:v>6.8981481481481489E-3</c:v>
                </c:pt>
                <c:pt idx="2">
                  <c:v>9.1087962962962971E-3</c:v>
                </c:pt>
                <c:pt idx="3">
                  <c:v>2.1087962962962961E-2</c:v>
                </c:pt>
                <c:pt idx="4">
                  <c:v>7.2800925925925915E-3</c:v>
                </c:pt>
                <c:pt idx="5">
                  <c:v>8.4606481481481494E-3</c:v>
                </c:pt>
                <c:pt idx="6">
                  <c:v>6.8981481481481489E-3</c:v>
                </c:pt>
                <c:pt idx="7">
                  <c:v>9.7337962962962977E-3</c:v>
                </c:pt>
                <c:pt idx="8">
                  <c:v>7.8472222222222224E-3</c:v>
                </c:pt>
                <c:pt idx="9">
                  <c:v>9.3055555555555548E-3</c:v>
                </c:pt>
                <c:pt idx="10">
                  <c:v>8.8541666666666664E-3</c:v>
                </c:pt>
                <c:pt idx="11">
                  <c:v>9.1087962962962971E-3</c:v>
                </c:pt>
                <c:pt idx="12">
                  <c:v>6.8171296296296287E-3</c:v>
                </c:pt>
                <c:pt idx="13">
                  <c:v>7.106481481481481E-3</c:v>
                </c:pt>
                <c:pt idx="14">
                  <c:v>9.2824074074074076E-3</c:v>
                </c:pt>
                <c:pt idx="15">
                  <c:v>8.7847222222222233E-3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30-49B9-809C-C2FAB48BDA74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30-49B9-809C-C2FAB48B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121648"/>
        <c:axId val="328417144"/>
      </c:lineChart>
      <c:dateAx>
        <c:axId val="32812164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7144"/>
        <c:crosses val="autoZero"/>
        <c:auto val="1"/>
        <c:lblOffset val="100"/>
        <c:baseTimeUnit val="days"/>
      </c:dateAx>
      <c:valAx>
        <c:axId val="32841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1648"/>
        <c:crosses val="autoZero"/>
        <c:crossBetween val="between"/>
      </c:valAx>
      <c:valAx>
        <c:axId val="3284175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7928"/>
        <c:crosses val="max"/>
        <c:crossBetween val="between"/>
      </c:valAx>
      <c:dateAx>
        <c:axId val="328417928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41753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Data'!$C$13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Data'!$G$13:$AK$13</c:f>
              <c:numCache>
                <c:formatCode>General</c:formatCode>
                <c:ptCount val="31"/>
                <c:pt idx="0">
                  <c:v>4</c:v>
                </c:pt>
                <c:pt idx="1">
                  <c:v>12</c:v>
                </c:pt>
                <c:pt idx="2">
                  <c:v>77</c:v>
                </c:pt>
                <c:pt idx="3">
                  <c:v>56</c:v>
                </c:pt>
                <c:pt idx="4">
                  <c:v>38</c:v>
                </c:pt>
                <c:pt idx="5">
                  <c:v>44</c:v>
                </c:pt>
                <c:pt idx="6">
                  <c:v>44</c:v>
                </c:pt>
                <c:pt idx="7">
                  <c:v>14</c:v>
                </c:pt>
                <c:pt idx="8">
                  <c:v>8</c:v>
                </c:pt>
                <c:pt idx="9">
                  <c:v>83</c:v>
                </c:pt>
                <c:pt idx="10">
                  <c:v>44</c:v>
                </c:pt>
                <c:pt idx="11">
                  <c:v>56</c:v>
                </c:pt>
                <c:pt idx="12">
                  <c:v>67</c:v>
                </c:pt>
                <c:pt idx="13">
                  <c:v>54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F-4683-BFE0-B5F1AA196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419888"/>
        <c:axId val="328419496"/>
      </c:barChart>
      <c:lineChart>
        <c:grouping val="standard"/>
        <c:varyColors val="0"/>
        <c:ser>
          <c:idx val="39"/>
          <c:order val="1"/>
          <c:tx>
            <c:strRef>
              <c:f>'Cargill SD Data'!$C$139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Data'!$G$139:$AK$139</c:f>
              <c:numCache>
                <c:formatCode>0.00%</c:formatCode>
                <c:ptCount val="31"/>
                <c:pt idx="0">
                  <c:v>0</c:v>
                </c:pt>
                <c:pt idx="1">
                  <c:v>8.3333333333333329E-2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0.21428571428571427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0.18518518518518517</c:v>
                </c:pt>
                <c:pt idx="15">
                  <c:v>0.1111111111111111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DF-4683-BFE0-B5F1AA196C8F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DF-4683-BFE0-B5F1AA196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418712"/>
        <c:axId val="328419104"/>
      </c:lineChart>
      <c:dateAx>
        <c:axId val="328418712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9104"/>
        <c:crosses val="autoZero"/>
        <c:auto val="1"/>
        <c:lblOffset val="100"/>
        <c:baseTimeUnit val="days"/>
      </c:dateAx>
      <c:valAx>
        <c:axId val="32841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8712"/>
        <c:crosses val="autoZero"/>
        <c:crossBetween val="between"/>
      </c:valAx>
      <c:valAx>
        <c:axId val="32841949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9888"/>
        <c:crosses val="max"/>
        <c:crossBetween val="between"/>
      </c:valAx>
      <c:dateAx>
        <c:axId val="328419888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4194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Data'!$C$14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Data'!$G$14:$AK$14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71</c:v>
                </c:pt>
                <c:pt idx="3">
                  <c:v>60</c:v>
                </c:pt>
                <c:pt idx="4">
                  <c:v>30</c:v>
                </c:pt>
                <c:pt idx="5">
                  <c:v>42</c:v>
                </c:pt>
                <c:pt idx="6">
                  <c:v>54</c:v>
                </c:pt>
                <c:pt idx="7">
                  <c:v>0</c:v>
                </c:pt>
                <c:pt idx="8">
                  <c:v>0</c:v>
                </c:pt>
                <c:pt idx="9">
                  <c:v>85</c:v>
                </c:pt>
                <c:pt idx="10">
                  <c:v>96</c:v>
                </c:pt>
                <c:pt idx="11">
                  <c:v>47</c:v>
                </c:pt>
                <c:pt idx="12">
                  <c:v>119</c:v>
                </c:pt>
                <c:pt idx="13">
                  <c:v>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94-4843-BAEA-9441B8C6E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504336"/>
        <c:axId val="328503944"/>
      </c:barChart>
      <c:lineChart>
        <c:grouping val="standard"/>
        <c:varyColors val="0"/>
        <c:ser>
          <c:idx val="39"/>
          <c:order val="1"/>
          <c:tx>
            <c:strRef>
              <c:f>'Cargill SD Data'!$C$56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Data'!$G$56:$AK$56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0.73015873015873012</c:v>
                </c:pt>
                <c:pt idx="3">
                  <c:v>0.81481481481481477</c:v>
                </c:pt>
                <c:pt idx="4">
                  <c:v>0.7931034482758621</c:v>
                </c:pt>
                <c:pt idx="5">
                  <c:v>0.8</c:v>
                </c:pt>
                <c:pt idx="6">
                  <c:v>0.79629629629629628</c:v>
                </c:pt>
                <c:pt idx="7">
                  <c:v>1</c:v>
                </c:pt>
                <c:pt idx="8">
                  <c:v>1</c:v>
                </c:pt>
                <c:pt idx="9">
                  <c:v>0.67948717948717952</c:v>
                </c:pt>
                <c:pt idx="10">
                  <c:v>0.70114942528735635</c:v>
                </c:pt>
                <c:pt idx="11">
                  <c:v>0.97826086956521741</c:v>
                </c:pt>
                <c:pt idx="12">
                  <c:v>0.70652173913043481</c:v>
                </c:pt>
                <c:pt idx="13">
                  <c:v>0.44897959183673469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94-4843-BAEA-9441B8C6E4AF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94-4843-BAEA-9441B8C6E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03160"/>
        <c:axId val="328503552"/>
      </c:lineChart>
      <c:dateAx>
        <c:axId val="32850316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03552"/>
        <c:crosses val="autoZero"/>
        <c:auto val="1"/>
        <c:lblOffset val="100"/>
        <c:baseTimeUnit val="days"/>
      </c:dateAx>
      <c:valAx>
        <c:axId val="3285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03160"/>
        <c:crosses val="autoZero"/>
        <c:crossBetween val="between"/>
      </c:valAx>
      <c:valAx>
        <c:axId val="3285039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04336"/>
        <c:crosses val="max"/>
        <c:crossBetween val="between"/>
      </c:valAx>
      <c:dateAx>
        <c:axId val="32850433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5039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Data'!$C$14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Data'!$G$14:$AK$14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71</c:v>
                </c:pt>
                <c:pt idx="3">
                  <c:v>60</c:v>
                </c:pt>
                <c:pt idx="4">
                  <c:v>30</c:v>
                </c:pt>
                <c:pt idx="5">
                  <c:v>42</c:v>
                </c:pt>
                <c:pt idx="6">
                  <c:v>54</c:v>
                </c:pt>
                <c:pt idx="7">
                  <c:v>0</c:v>
                </c:pt>
                <c:pt idx="8">
                  <c:v>0</c:v>
                </c:pt>
                <c:pt idx="9">
                  <c:v>85</c:v>
                </c:pt>
                <c:pt idx="10">
                  <c:v>96</c:v>
                </c:pt>
                <c:pt idx="11">
                  <c:v>47</c:v>
                </c:pt>
                <c:pt idx="12">
                  <c:v>119</c:v>
                </c:pt>
                <c:pt idx="13">
                  <c:v>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C-45FF-9337-D96676D2C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505904"/>
        <c:axId val="328505512"/>
      </c:barChart>
      <c:lineChart>
        <c:grouping val="standard"/>
        <c:varyColors val="0"/>
        <c:ser>
          <c:idx val="39"/>
          <c:order val="1"/>
          <c:tx>
            <c:strRef>
              <c:f>'Cargill SD Data'!$C$70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Data'!$G$70:$AK$70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1.2268518518518518E-3</c:v>
                </c:pt>
                <c:pt idx="3">
                  <c:v>6.4814814814814813E-4</c:v>
                </c:pt>
                <c:pt idx="4">
                  <c:v>4.6296296296296293E-4</c:v>
                </c:pt>
                <c:pt idx="5">
                  <c:v>4.5138888888888892E-4</c:v>
                </c:pt>
                <c:pt idx="6">
                  <c:v>8.9120370370370362E-4</c:v>
                </c:pt>
                <c:pt idx="7">
                  <c:v>0</c:v>
                </c:pt>
                <c:pt idx="8">
                  <c:v>0</c:v>
                </c:pt>
                <c:pt idx="9">
                  <c:v>7.8703703703703705E-4</c:v>
                </c:pt>
                <c:pt idx="10">
                  <c:v>9.1435185185185185E-4</c:v>
                </c:pt>
                <c:pt idx="11">
                  <c:v>1.3888888888888889E-4</c:v>
                </c:pt>
                <c:pt idx="12">
                  <c:v>1.0648148148148147E-3</c:v>
                </c:pt>
                <c:pt idx="13">
                  <c:v>3.7847222222222223E-3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C-45FF-9337-D96676D2C35C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C-45FF-9337-D96676D2C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04728"/>
        <c:axId val="328505120"/>
      </c:lineChart>
      <c:dateAx>
        <c:axId val="32850472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05120"/>
        <c:crosses val="autoZero"/>
        <c:auto val="1"/>
        <c:lblOffset val="100"/>
        <c:baseTimeUnit val="days"/>
      </c:dateAx>
      <c:valAx>
        <c:axId val="3285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04728"/>
        <c:crosses val="autoZero"/>
        <c:crossBetween val="between"/>
      </c:valAx>
      <c:valAx>
        <c:axId val="3285055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05904"/>
        <c:crosses val="max"/>
        <c:crossBetween val="between"/>
      </c:valAx>
      <c:dateAx>
        <c:axId val="32850590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5055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Data'!$C$14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Data'!$G$14:$AK$14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71</c:v>
                </c:pt>
                <c:pt idx="3">
                  <c:v>60</c:v>
                </c:pt>
                <c:pt idx="4">
                  <c:v>30</c:v>
                </c:pt>
                <c:pt idx="5">
                  <c:v>42</c:v>
                </c:pt>
                <c:pt idx="6">
                  <c:v>54</c:v>
                </c:pt>
                <c:pt idx="7">
                  <c:v>0</c:v>
                </c:pt>
                <c:pt idx="8">
                  <c:v>0</c:v>
                </c:pt>
                <c:pt idx="9">
                  <c:v>85</c:v>
                </c:pt>
                <c:pt idx="10">
                  <c:v>96</c:v>
                </c:pt>
                <c:pt idx="11">
                  <c:v>47</c:v>
                </c:pt>
                <c:pt idx="12">
                  <c:v>119</c:v>
                </c:pt>
                <c:pt idx="13">
                  <c:v>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C-4F63-A59F-2544894DD2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28807056"/>
        <c:axId val="328806664"/>
      </c:barChart>
      <c:lineChart>
        <c:grouping val="standard"/>
        <c:varyColors val="0"/>
        <c:ser>
          <c:idx val="39"/>
          <c:order val="1"/>
          <c:tx>
            <c:strRef>
              <c:f>'Cargill SD Data'!$C$84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Data'!$G$84:$AK$84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5.2199074074074066E-3</c:v>
                </c:pt>
                <c:pt idx="3">
                  <c:v>9.3634259259259261E-3</c:v>
                </c:pt>
                <c:pt idx="4">
                  <c:v>5.4513888888888884E-3</c:v>
                </c:pt>
                <c:pt idx="5">
                  <c:v>5.9837962962962961E-3</c:v>
                </c:pt>
                <c:pt idx="6">
                  <c:v>5.208333333333333E-3</c:v>
                </c:pt>
                <c:pt idx="7">
                  <c:v>0</c:v>
                </c:pt>
                <c:pt idx="8">
                  <c:v>0</c:v>
                </c:pt>
                <c:pt idx="9">
                  <c:v>3.9699074074074072E-3</c:v>
                </c:pt>
                <c:pt idx="10">
                  <c:v>4.6296296296296302E-3</c:v>
                </c:pt>
                <c:pt idx="11">
                  <c:v>5.6018518518518518E-3</c:v>
                </c:pt>
                <c:pt idx="12">
                  <c:v>5.0694444444444441E-3</c:v>
                </c:pt>
                <c:pt idx="13">
                  <c:v>5.4513888888888884E-3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C-4F63-A59F-2544894DD2F6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C-4F63-A59F-2544894DD2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506688"/>
        <c:axId val="328806272"/>
      </c:lineChart>
      <c:dateAx>
        <c:axId val="32850668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06272"/>
        <c:crosses val="autoZero"/>
        <c:auto val="1"/>
        <c:lblOffset val="100"/>
        <c:baseTimeUnit val="days"/>
      </c:dateAx>
      <c:valAx>
        <c:axId val="3288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06688"/>
        <c:crosses val="autoZero"/>
        <c:crossBetween val="between"/>
      </c:valAx>
      <c:valAx>
        <c:axId val="3288066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07056"/>
        <c:crosses val="max"/>
        <c:crossBetween val="between"/>
      </c:valAx>
      <c:dateAx>
        <c:axId val="32880705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80666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Data'!$C$14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Data'!$G$14:$AK$14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71</c:v>
                </c:pt>
                <c:pt idx="3">
                  <c:v>60</c:v>
                </c:pt>
                <c:pt idx="4">
                  <c:v>30</c:v>
                </c:pt>
                <c:pt idx="5">
                  <c:v>42</c:v>
                </c:pt>
                <c:pt idx="6">
                  <c:v>54</c:v>
                </c:pt>
                <c:pt idx="7">
                  <c:v>0</c:v>
                </c:pt>
                <c:pt idx="8">
                  <c:v>0</c:v>
                </c:pt>
                <c:pt idx="9">
                  <c:v>85</c:v>
                </c:pt>
                <c:pt idx="10">
                  <c:v>96</c:v>
                </c:pt>
                <c:pt idx="11">
                  <c:v>47</c:v>
                </c:pt>
                <c:pt idx="12">
                  <c:v>119</c:v>
                </c:pt>
                <c:pt idx="13">
                  <c:v>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D8-4B11-BDF9-FA2A69FD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809016"/>
        <c:axId val="328808624"/>
      </c:barChart>
      <c:lineChart>
        <c:grouping val="standard"/>
        <c:varyColors val="0"/>
        <c:ser>
          <c:idx val="39"/>
          <c:order val="1"/>
          <c:tx>
            <c:strRef>
              <c:f>'Cargill SD Data'!$C$140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Data'!$G$140:$AK$140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8.4507042253521125E-2</c:v>
                </c:pt>
                <c:pt idx="3">
                  <c:v>6.6666666666666666E-2</c:v>
                </c:pt>
                <c:pt idx="4">
                  <c:v>3.3333333333333333E-2</c:v>
                </c:pt>
                <c:pt idx="5">
                  <c:v>2.3809523809523808E-2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3.5294117647058823E-2</c:v>
                </c:pt>
                <c:pt idx="10">
                  <c:v>6.25E-2</c:v>
                </c:pt>
                <c:pt idx="11">
                  <c:v>2.1276595744680851E-2</c:v>
                </c:pt>
                <c:pt idx="12">
                  <c:v>9.2436974789915971E-2</c:v>
                </c:pt>
                <c:pt idx="13">
                  <c:v>0.21794871794871795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D8-4B11-BDF9-FA2A69FD63D2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D8-4B11-BDF9-FA2A69FD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807840"/>
        <c:axId val="328808232"/>
      </c:lineChart>
      <c:dateAx>
        <c:axId val="32880784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08232"/>
        <c:crosses val="autoZero"/>
        <c:auto val="1"/>
        <c:lblOffset val="100"/>
        <c:baseTimeUnit val="days"/>
      </c:dateAx>
      <c:valAx>
        <c:axId val="32880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07840"/>
        <c:crosses val="autoZero"/>
        <c:crossBetween val="between"/>
      </c:valAx>
      <c:valAx>
        <c:axId val="3288086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09016"/>
        <c:crosses val="max"/>
        <c:crossBetween val="between"/>
      </c:valAx>
      <c:dateAx>
        <c:axId val="32880901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8086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Data'!$C$15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Data'!$G$15:$AK$15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48</c:v>
                </c:pt>
                <c:pt idx="3">
                  <c:v>50</c:v>
                </c:pt>
                <c:pt idx="4">
                  <c:v>31</c:v>
                </c:pt>
                <c:pt idx="5">
                  <c:v>23</c:v>
                </c:pt>
                <c:pt idx="6">
                  <c:v>36</c:v>
                </c:pt>
                <c:pt idx="7">
                  <c:v>0</c:v>
                </c:pt>
                <c:pt idx="8">
                  <c:v>0</c:v>
                </c:pt>
                <c:pt idx="9">
                  <c:v>70</c:v>
                </c:pt>
                <c:pt idx="10">
                  <c:v>37</c:v>
                </c:pt>
                <c:pt idx="11">
                  <c:v>19</c:v>
                </c:pt>
                <c:pt idx="12">
                  <c:v>44</c:v>
                </c:pt>
                <c:pt idx="13">
                  <c:v>53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A-4255-8B70-F2C041DEA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979096"/>
        <c:axId val="328978704"/>
      </c:barChart>
      <c:lineChart>
        <c:grouping val="standard"/>
        <c:varyColors val="0"/>
        <c:ser>
          <c:idx val="39"/>
          <c:order val="1"/>
          <c:tx>
            <c:strRef>
              <c:f>'Cargill SD Data'!$C$57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Data'!$G$57:$AK$57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0.75</c:v>
                </c:pt>
                <c:pt idx="3">
                  <c:v>0.93023255813953487</c:v>
                </c:pt>
                <c:pt idx="4">
                  <c:v>0.83333333333333337</c:v>
                </c:pt>
                <c:pt idx="5">
                  <c:v>0.91304347826086951</c:v>
                </c:pt>
                <c:pt idx="6">
                  <c:v>0.967741935483871</c:v>
                </c:pt>
                <c:pt idx="7">
                  <c:v>1</c:v>
                </c:pt>
                <c:pt idx="8">
                  <c:v>1</c:v>
                </c:pt>
                <c:pt idx="9">
                  <c:v>0.83636363636363631</c:v>
                </c:pt>
                <c:pt idx="10">
                  <c:v>0.88235294117647056</c:v>
                </c:pt>
                <c:pt idx="11">
                  <c:v>1</c:v>
                </c:pt>
                <c:pt idx="12">
                  <c:v>0.86111111111111116</c:v>
                </c:pt>
                <c:pt idx="13">
                  <c:v>0.7441860465116279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4A-4255-8B70-F2C041DEA3D6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4A-4255-8B70-F2C041DEA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809800"/>
        <c:axId val="328978312"/>
      </c:lineChart>
      <c:dateAx>
        <c:axId val="32880980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78312"/>
        <c:crosses val="autoZero"/>
        <c:auto val="1"/>
        <c:lblOffset val="100"/>
        <c:baseTimeUnit val="days"/>
      </c:dateAx>
      <c:valAx>
        <c:axId val="32897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09800"/>
        <c:crosses val="autoZero"/>
        <c:crossBetween val="between"/>
      </c:valAx>
      <c:valAx>
        <c:axId val="3289787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79096"/>
        <c:crosses val="max"/>
        <c:crossBetween val="between"/>
      </c:valAx>
      <c:dateAx>
        <c:axId val="32897909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97870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Data'!$C$15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Data'!$G$15:$AK$15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48</c:v>
                </c:pt>
                <c:pt idx="3">
                  <c:v>50</c:v>
                </c:pt>
                <c:pt idx="4">
                  <c:v>31</c:v>
                </c:pt>
                <c:pt idx="5">
                  <c:v>23</c:v>
                </c:pt>
                <c:pt idx="6">
                  <c:v>36</c:v>
                </c:pt>
                <c:pt idx="7">
                  <c:v>0</c:v>
                </c:pt>
                <c:pt idx="8">
                  <c:v>0</c:v>
                </c:pt>
                <c:pt idx="9">
                  <c:v>70</c:v>
                </c:pt>
                <c:pt idx="10">
                  <c:v>37</c:v>
                </c:pt>
                <c:pt idx="11">
                  <c:v>19</c:v>
                </c:pt>
                <c:pt idx="12">
                  <c:v>44</c:v>
                </c:pt>
                <c:pt idx="13">
                  <c:v>53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E-4C51-8119-4C6C7F3AC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981056"/>
        <c:axId val="328980664"/>
      </c:barChart>
      <c:lineChart>
        <c:grouping val="standard"/>
        <c:varyColors val="0"/>
        <c:ser>
          <c:idx val="39"/>
          <c:order val="1"/>
          <c:tx>
            <c:strRef>
              <c:f>'Cargill SD Data'!$C$71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Data'!$G$71:$AK$71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1.3310185185185185E-3</c:v>
                </c:pt>
                <c:pt idx="3">
                  <c:v>4.2824074074074075E-4</c:v>
                </c:pt>
                <c:pt idx="4">
                  <c:v>3.4722222222222224E-4</c:v>
                </c:pt>
                <c:pt idx="5">
                  <c:v>2.6620370370370372E-4</c:v>
                </c:pt>
                <c:pt idx="6">
                  <c:v>1.6203703703703703E-4</c:v>
                </c:pt>
                <c:pt idx="7">
                  <c:v>0</c:v>
                </c:pt>
                <c:pt idx="8">
                  <c:v>0</c:v>
                </c:pt>
                <c:pt idx="9">
                  <c:v>8.2175925925925917E-4</c:v>
                </c:pt>
                <c:pt idx="10">
                  <c:v>4.1666666666666669E-4</c:v>
                </c:pt>
                <c:pt idx="11">
                  <c:v>1.6203703703703703E-4</c:v>
                </c:pt>
                <c:pt idx="12">
                  <c:v>3.9351851851851852E-4</c:v>
                </c:pt>
                <c:pt idx="13">
                  <c:v>1.4004629629629629E-3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DE-4C51-8119-4C6C7F3AC399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DE-4C51-8119-4C6C7F3AC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979880"/>
        <c:axId val="328980272"/>
      </c:lineChart>
      <c:dateAx>
        <c:axId val="32897988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80272"/>
        <c:crosses val="autoZero"/>
        <c:auto val="1"/>
        <c:lblOffset val="100"/>
        <c:baseTimeUnit val="days"/>
      </c:dateAx>
      <c:valAx>
        <c:axId val="32898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79880"/>
        <c:crosses val="autoZero"/>
        <c:crossBetween val="between"/>
      </c:valAx>
      <c:valAx>
        <c:axId val="3289806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81056"/>
        <c:crosses val="max"/>
        <c:crossBetween val="between"/>
      </c:valAx>
      <c:dateAx>
        <c:axId val="32898105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898066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Data'!$C$15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Data'!$G$15:$AK$15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48</c:v>
                </c:pt>
                <c:pt idx="3">
                  <c:v>50</c:v>
                </c:pt>
                <c:pt idx="4">
                  <c:v>31</c:v>
                </c:pt>
                <c:pt idx="5">
                  <c:v>23</c:v>
                </c:pt>
                <c:pt idx="6">
                  <c:v>36</c:v>
                </c:pt>
                <c:pt idx="7">
                  <c:v>0</c:v>
                </c:pt>
                <c:pt idx="8">
                  <c:v>0</c:v>
                </c:pt>
                <c:pt idx="9">
                  <c:v>70</c:v>
                </c:pt>
                <c:pt idx="10">
                  <c:v>37</c:v>
                </c:pt>
                <c:pt idx="11">
                  <c:v>19</c:v>
                </c:pt>
                <c:pt idx="12">
                  <c:v>44</c:v>
                </c:pt>
                <c:pt idx="13">
                  <c:v>53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A-4FFD-ACD6-A1D094F274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29151136"/>
        <c:axId val="329150744"/>
      </c:barChart>
      <c:lineChart>
        <c:grouping val="standard"/>
        <c:varyColors val="0"/>
        <c:ser>
          <c:idx val="39"/>
          <c:order val="1"/>
          <c:tx>
            <c:strRef>
              <c:f>'Cargill SD Data'!$C$85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Data'!$G$85:$AK$85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7.6041666666666662E-3</c:v>
                </c:pt>
                <c:pt idx="3">
                  <c:v>1.5405092592592592E-2</c:v>
                </c:pt>
                <c:pt idx="4">
                  <c:v>7.4074074074074068E-3</c:v>
                </c:pt>
                <c:pt idx="5">
                  <c:v>7.1759259259259259E-3</c:v>
                </c:pt>
                <c:pt idx="6">
                  <c:v>6.8055555555555569E-3</c:v>
                </c:pt>
                <c:pt idx="7">
                  <c:v>0</c:v>
                </c:pt>
                <c:pt idx="8">
                  <c:v>0</c:v>
                </c:pt>
                <c:pt idx="9">
                  <c:v>6.6782407407407415E-3</c:v>
                </c:pt>
                <c:pt idx="10">
                  <c:v>5.5555555555555558E-3</c:v>
                </c:pt>
                <c:pt idx="11">
                  <c:v>6.238425925925925E-3</c:v>
                </c:pt>
                <c:pt idx="12">
                  <c:v>6.1805555555555563E-3</c:v>
                </c:pt>
                <c:pt idx="13">
                  <c:v>4.9421296296296288E-3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6A-4FFD-ACD6-A1D094F274B8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6A-4FFD-ACD6-A1D094F274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981840"/>
        <c:axId val="329150352"/>
      </c:lineChart>
      <c:dateAx>
        <c:axId val="32898184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0352"/>
        <c:crosses val="autoZero"/>
        <c:auto val="1"/>
        <c:lblOffset val="100"/>
        <c:baseTimeUnit val="days"/>
      </c:dateAx>
      <c:valAx>
        <c:axId val="32915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81840"/>
        <c:crosses val="autoZero"/>
        <c:crossBetween val="between"/>
      </c:valAx>
      <c:valAx>
        <c:axId val="3291507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1136"/>
        <c:crosses val="max"/>
        <c:crossBetween val="between"/>
      </c:valAx>
      <c:dateAx>
        <c:axId val="32915113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91507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Data'!$C$15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Data'!$G$15:$AK$15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48</c:v>
                </c:pt>
                <c:pt idx="3">
                  <c:v>50</c:v>
                </c:pt>
                <c:pt idx="4">
                  <c:v>31</c:v>
                </c:pt>
                <c:pt idx="5">
                  <c:v>23</c:v>
                </c:pt>
                <c:pt idx="6">
                  <c:v>36</c:v>
                </c:pt>
                <c:pt idx="7">
                  <c:v>0</c:v>
                </c:pt>
                <c:pt idx="8">
                  <c:v>0</c:v>
                </c:pt>
                <c:pt idx="9">
                  <c:v>70</c:v>
                </c:pt>
                <c:pt idx="10">
                  <c:v>37</c:v>
                </c:pt>
                <c:pt idx="11">
                  <c:v>19</c:v>
                </c:pt>
                <c:pt idx="12">
                  <c:v>44</c:v>
                </c:pt>
                <c:pt idx="13">
                  <c:v>53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F-4B7F-A20F-FF79F95E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153096"/>
        <c:axId val="329152704"/>
      </c:barChart>
      <c:lineChart>
        <c:grouping val="standard"/>
        <c:varyColors val="0"/>
        <c:ser>
          <c:idx val="39"/>
          <c:order val="1"/>
          <c:tx>
            <c:strRef>
              <c:f>'Cargill SD Data'!$C$141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Data'!$G$141:$AK$141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0.10416666666666667</c:v>
                </c:pt>
                <c:pt idx="3">
                  <c:v>0.08</c:v>
                </c:pt>
                <c:pt idx="4">
                  <c:v>9.6774193548387094E-2</c:v>
                </c:pt>
                <c:pt idx="5">
                  <c:v>0</c:v>
                </c:pt>
                <c:pt idx="6">
                  <c:v>5.5555555555555552E-2</c:v>
                </c:pt>
                <c:pt idx="7">
                  <c:v>0</c:v>
                </c:pt>
                <c:pt idx="8">
                  <c:v>0</c:v>
                </c:pt>
                <c:pt idx="9">
                  <c:v>0.1</c:v>
                </c:pt>
                <c:pt idx="10">
                  <c:v>2.7027027027027029E-2</c:v>
                </c:pt>
                <c:pt idx="11">
                  <c:v>5.2631578947368418E-2</c:v>
                </c:pt>
                <c:pt idx="12">
                  <c:v>9.0909090909090912E-2</c:v>
                </c:pt>
                <c:pt idx="13">
                  <c:v>0.18867924528301888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DF-4B7F-A20F-FF79F95EB7AE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DF-4B7F-A20F-FF79F95E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51920"/>
        <c:axId val="329152312"/>
      </c:lineChart>
      <c:dateAx>
        <c:axId val="32915192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2312"/>
        <c:crosses val="autoZero"/>
        <c:auto val="1"/>
        <c:lblOffset val="100"/>
        <c:baseTimeUnit val="days"/>
      </c:dateAx>
      <c:valAx>
        <c:axId val="32915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1920"/>
        <c:crosses val="autoZero"/>
        <c:crossBetween val="between"/>
      </c:valAx>
      <c:valAx>
        <c:axId val="3291527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3096"/>
        <c:crosses val="max"/>
        <c:crossBetween val="between"/>
      </c:valAx>
      <c:dateAx>
        <c:axId val="32915309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915270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Data'!$C$16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Data'!$G$16:$AK$16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26</c:v>
                </c:pt>
                <c:pt idx="3">
                  <c:v>21</c:v>
                </c:pt>
                <c:pt idx="4">
                  <c:v>13</c:v>
                </c:pt>
                <c:pt idx="5">
                  <c:v>20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50</c:v>
                </c:pt>
                <c:pt idx="10">
                  <c:v>23</c:v>
                </c:pt>
                <c:pt idx="11">
                  <c:v>18</c:v>
                </c:pt>
                <c:pt idx="12">
                  <c:v>30</c:v>
                </c:pt>
                <c:pt idx="13">
                  <c:v>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3-4F0F-A856-B6A720456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155056"/>
        <c:axId val="329154664"/>
      </c:barChart>
      <c:lineChart>
        <c:grouping val="standard"/>
        <c:varyColors val="0"/>
        <c:ser>
          <c:idx val="39"/>
          <c:order val="1"/>
          <c:tx>
            <c:strRef>
              <c:f>'Cargill SD Data'!$C$58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Data'!$G$58:$AK$58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0.92307692307692313</c:v>
                </c:pt>
                <c:pt idx="3">
                  <c:v>1</c:v>
                </c:pt>
                <c:pt idx="4">
                  <c:v>1</c:v>
                </c:pt>
                <c:pt idx="5">
                  <c:v>0.9</c:v>
                </c:pt>
                <c:pt idx="6">
                  <c:v>0.82352941176470584</c:v>
                </c:pt>
                <c:pt idx="7">
                  <c:v>1</c:v>
                </c:pt>
                <c:pt idx="8">
                  <c:v>1</c:v>
                </c:pt>
                <c:pt idx="9">
                  <c:v>0.54761904761904767</c:v>
                </c:pt>
                <c:pt idx="10">
                  <c:v>0.86363636363636365</c:v>
                </c:pt>
                <c:pt idx="11">
                  <c:v>0.875</c:v>
                </c:pt>
                <c:pt idx="12">
                  <c:v>1</c:v>
                </c:pt>
                <c:pt idx="13">
                  <c:v>0.94117647058823528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73-4F0F-A856-B6A720456E8B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73-4F0F-A856-B6A720456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53880"/>
        <c:axId val="329154272"/>
      </c:lineChart>
      <c:dateAx>
        <c:axId val="32915388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4272"/>
        <c:crosses val="autoZero"/>
        <c:auto val="1"/>
        <c:lblOffset val="100"/>
        <c:baseTimeUnit val="days"/>
      </c:dateAx>
      <c:valAx>
        <c:axId val="32915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3880"/>
        <c:crosses val="autoZero"/>
        <c:crossBetween val="between"/>
      </c:valAx>
      <c:valAx>
        <c:axId val="3291546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5056"/>
        <c:crosses val="max"/>
        <c:crossBetween val="between"/>
      </c:valAx>
      <c:dateAx>
        <c:axId val="32915505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915466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Data'!$C$16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Data'!$G$16:$AK$16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26</c:v>
                </c:pt>
                <c:pt idx="3">
                  <c:v>21</c:v>
                </c:pt>
                <c:pt idx="4">
                  <c:v>13</c:v>
                </c:pt>
                <c:pt idx="5">
                  <c:v>20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50</c:v>
                </c:pt>
                <c:pt idx="10">
                  <c:v>23</c:v>
                </c:pt>
                <c:pt idx="11">
                  <c:v>18</c:v>
                </c:pt>
                <c:pt idx="12">
                  <c:v>30</c:v>
                </c:pt>
                <c:pt idx="13">
                  <c:v>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4144-946C-775C66EB3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157016"/>
        <c:axId val="329156624"/>
      </c:barChart>
      <c:lineChart>
        <c:grouping val="standard"/>
        <c:varyColors val="0"/>
        <c:ser>
          <c:idx val="39"/>
          <c:order val="1"/>
          <c:tx>
            <c:strRef>
              <c:f>'Cargill SD Data'!$C$72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Data'!$G$72:$AK$72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3.3564814814814812E-4</c:v>
                </c:pt>
                <c:pt idx="3">
                  <c:v>2.3148148148148146E-4</c:v>
                </c:pt>
                <c:pt idx="4">
                  <c:v>1.1574074074074073E-4</c:v>
                </c:pt>
                <c:pt idx="5">
                  <c:v>2.4305555555555552E-4</c:v>
                </c:pt>
                <c:pt idx="6">
                  <c:v>4.8611111111111104E-4</c:v>
                </c:pt>
                <c:pt idx="7">
                  <c:v>0</c:v>
                </c:pt>
                <c:pt idx="8">
                  <c:v>0</c:v>
                </c:pt>
                <c:pt idx="9">
                  <c:v>1.5856481481481479E-3</c:v>
                </c:pt>
                <c:pt idx="10">
                  <c:v>4.7453703703703704E-4</c:v>
                </c:pt>
                <c:pt idx="11">
                  <c:v>3.3564814814814812E-4</c:v>
                </c:pt>
                <c:pt idx="12">
                  <c:v>1.5046296296296297E-4</c:v>
                </c:pt>
                <c:pt idx="13">
                  <c:v>2.0833333333333335E-4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0D-4144-946C-775C66EB3372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0D-4144-946C-775C66EB3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55840"/>
        <c:axId val="329156232"/>
      </c:lineChart>
      <c:dateAx>
        <c:axId val="32915584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6232"/>
        <c:crosses val="autoZero"/>
        <c:auto val="1"/>
        <c:lblOffset val="100"/>
        <c:baseTimeUnit val="days"/>
      </c:dateAx>
      <c:valAx>
        <c:axId val="32915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5840"/>
        <c:crosses val="autoZero"/>
        <c:crossBetween val="between"/>
      </c:valAx>
      <c:valAx>
        <c:axId val="3291566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7016"/>
        <c:crosses val="max"/>
        <c:crossBetween val="between"/>
      </c:valAx>
      <c:dateAx>
        <c:axId val="32915701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91566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Data'!$C$16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Data'!$G$16:$AK$16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26</c:v>
                </c:pt>
                <c:pt idx="3">
                  <c:v>21</c:v>
                </c:pt>
                <c:pt idx="4">
                  <c:v>13</c:v>
                </c:pt>
                <c:pt idx="5">
                  <c:v>20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50</c:v>
                </c:pt>
                <c:pt idx="10">
                  <c:v>23</c:v>
                </c:pt>
                <c:pt idx="11">
                  <c:v>18</c:v>
                </c:pt>
                <c:pt idx="12">
                  <c:v>30</c:v>
                </c:pt>
                <c:pt idx="13">
                  <c:v>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1-4338-8A08-78EF6D57272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29536176"/>
        <c:axId val="329535784"/>
      </c:barChart>
      <c:lineChart>
        <c:grouping val="standard"/>
        <c:varyColors val="0"/>
        <c:ser>
          <c:idx val="39"/>
          <c:order val="1"/>
          <c:tx>
            <c:strRef>
              <c:f>'Cargill SD Data'!$C$86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Data'!$G$86:$AK$86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5.8680555555555543E-3</c:v>
                </c:pt>
                <c:pt idx="3">
                  <c:v>1.4224537037037039E-2</c:v>
                </c:pt>
                <c:pt idx="4">
                  <c:v>6.076388888888889E-3</c:v>
                </c:pt>
                <c:pt idx="5">
                  <c:v>5.5555555555555558E-3</c:v>
                </c:pt>
                <c:pt idx="6">
                  <c:v>7.6504629629629631E-3</c:v>
                </c:pt>
                <c:pt idx="7">
                  <c:v>0</c:v>
                </c:pt>
                <c:pt idx="8">
                  <c:v>0</c:v>
                </c:pt>
                <c:pt idx="9">
                  <c:v>5.1504629629629635E-3</c:v>
                </c:pt>
                <c:pt idx="10">
                  <c:v>5.2662037037037035E-3</c:v>
                </c:pt>
                <c:pt idx="11">
                  <c:v>6.8981481481481489E-3</c:v>
                </c:pt>
                <c:pt idx="12">
                  <c:v>5.2662037037037035E-3</c:v>
                </c:pt>
                <c:pt idx="13">
                  <c:v>6.168981481481481E-3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61-4338-8A08-78EF6D572729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61-4338-8A08-78EF6D57272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9157800"/>
        <c:axId val="329535392"/>
      </c:lineChart>
      <c:dateAx>
        <c:axId val="32915780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35392"/>
        <c:crosses val="autoZero"/>
        <c:auto val="1"/>
        <c:lblOffset val="100"/>
        <c:baseTimeUnit val="days"/>
      </c:dateAx>
      <c:valAx>
        <c:axId val="32953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57800"/>
        <c:crosses val="autoZero"/>
        <c:crossBetween val="between"/>
      </c:valAx>
      <c:valAx>
        <c:axId val="3295357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36176"/>
        <c:crosses val="max"/>
        <c:crossBetween val="between"/>
      </c:valAx>
      <c:dateAx>
        <c:axId val="32953617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95357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Data'!$C$16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Data'!$G$16:$AK$16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26</c:v>
                </c:pt>
                <c:pt idx="3">
                  <c:v>21</c:v>
                </c:pt>
                <c:pt idx="4">
                  <c:v>13</c:v>
                </c:pt>
                <c:pt idx="5">
                  <c:v>20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50</c:v>
                </c:pt>
                <c:pt idx="10">
                  <c:v>23</c:v>
                </c:pt>
                <c:pt idx="11">
                  <c:v>18</c:v>
                </c:pt>
                <c:pt idx="12">
                  <c:v>30</c:v>
                </c:pt>
                <c:pt idx="13">
                  <c:v>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ED-4ADA-91AB-6DDA1D5C7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538136"/>
        <c:axId val="329537744"/>
      </c:barChart>
      <c:lineChart>
        <c:grouping val="standard"/>
        <c:varyColors val="0"/>
        <c:ser>
          <c:idx val="39"/>
          <c:order val="1"/>
          <c:tx>
            <c:strRef>
              <c:f>'Cargill SD Data'!$C$142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Data'!$G$142:$AK$142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9.5238095238095233E-2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</c:v>
                </c:pt>
                <c:pt idx="10">
                  <c:v>4.3478260869565216E-2</c:v>
                </c:pt>
                <c:pt idx="11">
                  <c:v>5.5555555555555552E-2</c:v>
                </c:pt>
                <c:pt idx="12">
                  <c:v>3.3333333333333333E-2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ED-4ADA-91AB-6DDA1D5C74DA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ED-4ADA-91AB-6DDA1D5C7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536960"/>
        <c:axId val="329537352"/>
      </c:lineChart>
      <c:dateAx>
        <c:axId val="32953696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37352"/>
        <c:crosses val="autoZero"/>
        <c:auto val="1"/>
        <c:lblOffset val="100"/>
        <c:baseTimeUnit val="days"/>
      </c:dateAx>
      <c:valAx>
        <c:axId val="32953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36960"/>
        <c:crosses val="autoZero"/>
        <c:crossBetween val="between"/>
      </c:valAx>
      <c:valAx>
        <c:axId val="3295377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38136"/>
        <c:crosses val="max"/>
        <c:crossBetween val="between"/>
      </c:valAx>
      <c:dateAx>
        <c:axId val="32953813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95377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Data'!$C$17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Data'!$G$17:$AK$17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11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E-4645-A93A-9BC938D77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540096"/>
        <c:axId val="329539704"/>
      </c:barChart>
      <c:lineChart>
        <c:grouping val="standard"/>
        <c:varyColors val="0"/>
        <c:ser>
          <c:idx val="39"/>
          <c:order val="1"/>
          <c:tx>
            <c:strRef>
              <c:f>'Cargill SD Data'!$C$59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Data'!$G$59:$AK$59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0.875</c:v>
                </c:pt>
                <c:pt idx="10">
                  <c:v>0.75</c:v>
                </c:pt>
                <c:pt idx="11">
                  <c:v>1</c:v>
                </c:pt>
                <c:pt idx="12">
                  <c:v>0.8</c:v>
                </c:pt>
                <c:pt idx="13">
                  <c:v>0.75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6E-4645-A93A-9BC938D771CB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6E-4645-A93A-9BC938D77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538920"/>
        <c:axId val="329539312"/>
      </c:lineChart>
      <c:dateAx>
        <c:axId val="32953892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39312"/>
        <c:crosses val="autoZero"/>
        <c:auto val="1"/>
        <c:lblOffset val="100"/>
        <c:baseTimeUnit val="days"/>
      </c:dateAx>
      <c:valAx>
        <c:axId val="3295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38920"/>
        <c:crosses val="autoZero"/>
        <c:crossBetween val="between"/>
      </c:valAx>
      <c:valAx>
        <c:axId val="3295397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40096"/>
        <c:crosses val="max"/>
        <c:crossBetween val="between"/>
      </c:valAx>
      <c:dateAx>
        <c:axId val="32954009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953970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Data'!$C$17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Data'!$G$17:$AK$17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11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7-4628-9E4E-22C3EBAA1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542056"/>
        <c:axId val="329541664"/>
      </c:barChart>
      <c:lineChart>
        <c:grouping val="standard"/>
        <c:varyColors val="0"/>
        <c:ser>
          <c:idx val="39"/>
          <c:order val="1"/>
          <c:tx>
            <c:strRef>
              <c:f>'Cargill SD Data'!$C$73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Data'!$G$73:$AK$73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2.5462962962962961E-4</c:v>
                </c:pt>
                <c:pt idx="3">
                  <c:v>2.4305555555555555E-4</c:v>
                </c:pt>
                <c:pt idx="4">
                  <c:v>1.273148148148148E-4</c:v>
                </c:pt>
                <c:pt idx="5">
                  <c:v>1.273148148148148E-4</c:v>
                </c:pt>
                <c:pt idx="6">
                  <c:v>2.3148148148148146E-4</c:v>
                </c:pt>
                <c:pt idx="7">
                  <c:v>0</c:v>
                </c:pt>
                <c:pt idx="8">
                  <c:v>0</c:v>
                </c:pt>
                <c:pt idx="9">
                  <c:v>2.7777777777777778E-4</c:v>
                </c:pt>
                <c:pt idx="10">
                  <c:v>2.4305555555555552E-4</c:v>
                </c:pt>
                <c:pt idx="11">
                  <c:v>1.5046296296296297E-4</c:v>
                </c:pt>
                <c:pt idx="12">
                  <c:v>1.0069444444444444E-3</c:v>
                </c:pt>
                <c:pt idx="13">
                  <c:v>9.9537037037037042E-4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87-4628-9E4E-22C3EBAA1FE8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87-4628-9E4E-22C3EBAA1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540880"/>
        <c:axId val="329541272"/>
      </c:lineChart>
      <c:dateAx>
        <c:axId val="32954088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41272"/>
        <c:crosses val="autoZero"/>
        <c:auto val="1"/>
        <c:lblOffset val="100"/>
        <c:baseTimeUnit val="days"/>
      </c:dateAx>
      <c:valAx>
        <c:axId val="32954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40880"/>
        <c:crosses val="autoZero"/>
        <c:crossBetween val="between"/>
      </c:valAx>
      <c:valAx>
        <c:axId val="3295416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42056"/>
        <c:crosses val="max"/>
        <c:crossBetween val="between"/>
      </c:valAx>
      <c:dateAx>
        <c:axId val="32954205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954166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Data'!$C$17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Data'!$G$17:$AK$17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11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8-4F59-A8AB-975BCBB8B9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27671584"/>
        <c:axId val="327671192"/>
      </c:barChart>
      <c:lineChart>
        <c:grouping val="standard"/>
        <c:varyColors val="0"/>
        <c:ser>
          <c:idx val="39"/>
          <c:order val="1"/>
          <c:tx>
            <c:strRef>
              <c:f>'Cargill SD Data'!$C$87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Data'!$G$87:$AK$87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3.0902777777777782E-3</c:v>
                </c:pt>
                <c:pt idx="3">
                  <c:v>2.2858796296296294E-2</c:v>
                </c:pt>
                <c:pt idx="4">
                  <c:v>3.9930555555555561E-3</c:v>
                </c:pt>
                <c:pt idx="5">
                  <c:v>4.2245370370370371E-3</c:v>
                </c:pt>
                <c:pt idx="6">
                  <c:v>4.4212962962962956E-3</c:v>
                </c:pt>
                <c:pt idx="7">
                  <c:v>0</c:v>
                </c:pt>
                <c:pt idx="8">
                  <c:v>0</c:v>
                </c:pt>
                <c:pt idx="9">
                  <c:v>5.5324074074074069E-3</c:v>
                </c:pt>
                <c:pt idx="10">
                  <c:v>8.7615740740740744E-3</c:v>
                </c:pt>
                <c:pt idx="11">
                  <c:v>4.5254629629629629E-3</c:v>
                </c:pt>
                <c:pt idx="12">
                  <c:v>5.5671296296296302E-3</c:v>
                </c:pt>
                <c:pt idx="13">
                  <c:v>1.3090277777777779E-2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8-4F59-A8AB-975BCBB8B99B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18-4F59-A8AB-975BCBB8B9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9542840"/>
        <c:axId val="327670800"/>
      </c:lineChart>
      <c:dateAx>
        <c:axId val="32954284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70800"/>
        <c:crosses val="autoZero"/>
        <c:auto val="1"/>
        <c:lblOffset val="100"/>
        <c:baseTimeUnit val="days"/>
      </c:dateAx>
      <c:valAx>
        <c:axId val="3276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42840"/>
        <c:crosses val="autoZero"/>
        <c:crossBetween val="between"/>
      </c:valAx>
      <c:valAx>
        <c:axId val="3276711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71584"/>
        <c:crosses val="max"/>
        <c:crossBetween val="between"/>
      </c:valAx>
      <c:dateAx>
        <c:axId val="32767158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767119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Data'!$C$17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Data'!$G$17:$AK$17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11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2-4597-8CFC-32C1D52BF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673544"/>
        <c:axId val="327673152"/>
      </c:barChart>
      <c:lineChart>
        <c:grouping val="standard"/>
        <c:varyColors val="0"/>
        <c:ser>
          <c:idx val="39"/>
          <c:order val="1"/>
          <c:tx>
            <c:strRef>
              <c:f>'Cargill SD Data'!$C$143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Data'!$G$143:$AK$143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0.16666666666666666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22-4597-8CFC-32C1D52BF133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22-4597-8CFC-32C1D52BF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72368"/>
        <c:axId val="327672760"/>
      </c:lineChart>
      <c:dateAx>
        <c:axId val="32767236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72760"/>
        <c:crosses val="autoZero"/>
        <c:auto val="1"/>
        <c:lblOffset val="100"/>
        <c:baseTimeUnit val="days"/>
      </c:dateAx>
      <c:valAx>
        <c:axId val="32767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72368"/>
        <c:crosses val="autoZero"/>
        <c:crossBetween val="between"/>
      </c:valAx>
      <c:valAx>
        <c:axId val="3276731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73544"/>
        <c:crosses val="max"/>
        <c:crossBetween val="between"/>
      </c:valAx>
      <c:dateAx>
        <c:axId val="32767354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2767315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Data'!$C$18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Data'!$G$18:$AK$18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29</c:v>
                </c:pt>
                <c:pt idx="4">
                  <c:v>9</c:v>
                </c:pt>
                <c:pt idx="5">
                  <c:v>16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21</c:v>
                </c:pt>
                <c:pt idx="11">
                  <c:v>9</c:v>
                </c:pt>
                <c:pt idx="12">
                  <c:v>13</c:v>
                </c:pt>
                <c:pt idx="13">
                  <c:v>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0F4-BB76-26089B71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092760"/>
        <c:axId val="330092368"/>
      </c:barChart>
      <c:lineChart>
        <c:grouping val="standard"/>
        <c:varyColors val="0"/>
        <c:ser>
          <c:idx val="39"/>
          <c:order val="1"/>
          <c:tx>
            <c:strRef>
              <c:f>'Cargill SD Data'!$C$60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Data'!$G$60:$AK$60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0.8571428571428571</c:v>
                </c:pt>
                <c:pt idx="3">
                  <c:v>0.7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0.9285714285714286</c:v>
                </c:pt>
                <c:pt idx="10">
                  <c:v>0.95238095238095233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0-40F4-BB76-26089B7165D9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F0-40F4-BB76-26089B71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91584"/>
        <c:axId val="330091976"/>
      </c:lineChart>
      <c:dateAx>
        <c:axId val="330091584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91976"/>
        <c:crosses val="autoZero"/>
        <c:auto val="1"/>
        <c:lblOffset val="100"/>
        <c:baseTimeUnit val="days"/>
      </c:dateAx>
      <c:valAx>
        <c:axId val="33009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91584"/>
        <c:crosses val="autoZero"/>
        <c:crossBetween val="between"/>
      </c:valAx>
      <c:valAx>
        <c:axId val="3300923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92760"/>
        <c:crosses val="max"/>
        <c:crossBetween val="between"/>
      </c:valAx>
      <c:dateAx>
        <c:axId val="330092760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0923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Data'!$C$18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Data'!$G$18:$AK$18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29</c:v>
                </c:pt>
                <c:pt idx="4">
                  <c:v>9</c:v>
                </c:pt>
                <c:pt idx="5">
                  <c:v>16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21</c:v>
                </c:pt>
                <c:pt idx="11">
                  <c:v>9</c:v>
                </c:pt>
                <c:pt idx="12">
                  <c:v>13</c:v>
                </c:pt>
                <c:pt idx="13">
                  <c:v>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7-4F55-AF29-C9E02A48B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173584"/>
        <c:axId val="330173192"/>
      </c:barChart>
      <c:lineChart>
        <c:grouping val="standard"/>
        <c:varyColors val="0"/>
        <c:ser>
          <c:idx val="39"/>
          <c:order val="1"/>
          <c:tx>
            <c:strRef>
              <c:f>'Cargill SD Data'!$C$74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Data'!$G$74:$AK$74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5.9027777777777778E-4</c:v>
                </c:pt>
                <c:pt idx="3">
                  <c:v>2.5694444444444445E-3</c:v>
                </c:pt>
                <c:pt idx="4">
                  <c:v>1.0416666666666667E-4</c:v>
                </c:pt>
                <c:pt idx="5">
                  <c:v>2.4305555555555552E-4</c:v>
                </c:pt>
                <c:pt idx="6">
                  <c:v>1.3888888888888889E-4</c:v>
                </c:pt>
                <c:pt idx="7">
                  <c:v>0</c:v>
                </c:pt>
                <c:pt idx="8">
                  <c:v>0</c:v>
                </c:pt>
                <c:pt idx="9">
                  <c:v>4.3981481481481481E-4</c:v>
                </c:pt>
                <c:pt idx="10">
                  <c:v>1.3888888888888889E-4</c:v>
                </c:pt>
                <c:pt idx="11">
                  <c:v>9.2592592592592588E-5</c:v>
                </c:pt>
                <c:pt idx="12">
                  <c:v>1.1574074074074073E-4</c:v>
                </c:pt>
                <c:pt idx="13">
                  <c:v>8.1018518518518516E-5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A7-4F55-AF29-C9E02A48B618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A7-4F55-AF29-C9E02A48B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172408"/>
        <c:axId val="330172800"/>
      </c:lineChart>
      <c:dateAx>
        <c:axId val="33017240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2800"/>
        <c:crosses val="autoZero"/>
        <c:auto val="1"/>
        <c:lblOffset val="100"/>
        <c:baseTimeUnit val="days"/>
      </c:dateAx>
      <c:valAx>
        <c:axId val="33017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2408"/>
        <c:crosses val="autoZero"/>
        <c:crossBetween val="between"/>
      </c:valAx>
      <c:valAx>
        <c:axId val="3301731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3584"/>
        <c:crosses val="max"/>
        <c:crossBetween val="between"/>
      </c:valAx>
      <c:dateAx>
        <c:axId val="33017358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17319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Data'!$C$18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Data'!$G$18:$AK$18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29</c:v>
                </c:pt>
                <c:pt idx="4">
                  <c:v>9</c:v>
                </c:pt>
                <c:pt idx="5">
                  <c:v>16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21</c:v>
                </c:pt>
                <c:pt idx="11">
                  <c:v>9</c:v>
                </c:pt>
                <c:pt idx="12">
                  <c:v>13</c:v>
                </c:pt>
                <c:pt idx="13">
                  <c:v>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C-43F0-9676-BEF32A2DEF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30175544"/>
        <c:axId val="330175152"/>
      </c:barChart>
      <c:lineChart>
        <c:grouping val="standard"/>
        <c:varyColors val="0"/>
        <c:ser>
          <c:idx val="39"/>
          <c:order val="1"/>
          <c:tx>
            <c:strRef>
              <c:f>'Cargill SD Data'!$C$88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Data'!$G$88:$AK$88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7.5462962962962966E-3</c:v>
                </c:pt>
                <c:pt idx="3">
                  <c:v>4.7916666666666663E-3</c:v>
                </c:pt>
                <c:pt idx="4">
                  <c:v>5.8912037037037032E-3</c:v>
                </c:pt>
                <c:pt idx="5">
                  <c:v>4.6064814814814814E-3</c:v>
                </c:pt>
                <c:pt idx="6">
                  <c:v>3.5069444444444445E-3</c:v>
                </c:pt>
                <c:pt idx="7">
                  <c:v>0</c:v>
                </c:pt>
                <c:pt idx="8">
                  <c:v>0</c:v>
                </c:pt>
                <c:pt idx="9">
                  <c:v>4.7337962962962958E-3</c:v>
                </c:pt>
                <c:pt idx="10">
                  <c:v>5.9490740740740745E-3</c:v>
                </c:pt>
                <c:pt idx="11">
                  <c:v>2.7893518518518519E-3</c:v>
                </c:pt>
                <c:pt idx="12">
                  <c:v>3.1365740740740742E-3</c:v>
                </c:pt>
                <c:pt idx="13">
                  <c:v>5.0231481481481481E-3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C-43F0-9676-BEF32A2DEF69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C-43F0-9676-BEF32A2DEF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0174368"/>
        <c:axId val="330174760"/>
      </c:lineChart>
      <c:dateAx>
        <c:axId val="33017436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4760"/>
        <c:crosses val="autoZero"/>
        <c:auto val="1"/>
        <c:lblOffset val="100"/>
        <c:baseTimeUnit val="days"/>
      </c:dateAx>
      <c:valAx>
        <c:axId val="33017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4368"/>
        <c:crosses val="autoZero"/>
        <c:crossBetween val="between"/>
      </c:valAx>
      <c:valAx>
        <c:axId val="3301751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5544"/>
        <c:crosses val="max"/>
        <c:crossBetween val="between"/>
      </c:valAx>
      <c:dateAx>
        <c:axId val="33017554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17515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Data'!$C$18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Data'!$G$18:$AK$18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29</c:v>
                </c:pt>
                <c:pt idx="4">
                  <c:v>9</c:v>
                </c:pt>
                <c:pt idx="5">
                  <c:v>16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21</c:v>
                </c:pt>
                <c:pt idx="11">
                  <c:v>9</c:v>
                </c:pt>
                <c:pt idx="12">
                  <c:v>13</c:v>
                </c:pt>
                <c:pt idx="13">
                  <c:v>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9C-4B7E-91D7-EEC0FDFCB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177504"/>
        <c:axId val="330177112"/>
      </c:barChart>
      <c:lineChart>
        <c:grouping val="standard"/>
        <c:varyColors val="0"/>
        <c:ser>
          <c:idx val="39"/>
          <c:order val="1"/>
          <c:tx>
            <c:strRef>
              <c:f>'Cargill SD Data'!$C$144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Data'!$G$144:$AK$144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0.13043478260869565</c:v>
                </c:pt>
                <c:pt idx="3">
                  <c:v>0.10344827586206896</c:v>
                </c:pt>
                <c:pt idx="4">
                  <c:v>0</c:v>
                </c:pt>
                <c:pt idx="5">
                  <c:v>6.25E-2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0.1111111111111111</c:v>
                </c:pt>
                <c:pt idx="10">
                  <c:v>0</c:v>
                </c:pt>
                <c:pt idx="11">
                  <c:v>0.22222222222222221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9C-4B7E-91D7-EEC0FDFCB1A6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9C-4B7E-91D7-EEC0FDFCB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176328"/>
        <c:axId val="330176720"/>
      </c:lineChart>
      <c:dateAx>
        <c:axId val="33017632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6720"/>
        <c:crosses val="autoZero"/>
        <c:auto val="1"/>
        <c:lblOffset val="100"/>
        <c:baseTimeUnit val="days"/>
      </c:dateAx>
      <c:valAx>
        <c:axId val="33017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6328"/>
        <c:crosses val="autoZero"/>
        <c:crossBetween val="between"/>
      </c:valAx>
      <c:valAx>
        <c:axId val="3301771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7504"/>
        <c:crosses val="max"/>
        <c:crossBetween val="between"/>
      </c:valAx>
      <c:dateAx>
        <c:axId val="33017750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1771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Data'!$C$19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Data'!$G$19:$AK$19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41</c:v>
                </c:pt>
                <c:pt idx="3">
                  <c:v>49</c:v>
                </c:pt>
                <c:pt idx="4">
                  <c:v>37</c:v>
                </c:pt>
                <c:pt idx="5">
                  <c:v>24</c:v>
                </c:pt>
                <c:pt idx="6">
                  <c:v>12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14</c:v>
                </c:pt>
                <c:pt idx="11">
                  <c:v>12</c:v>
                </c:pt>
                <c:pt idx="12">
                  <c:v>17</c:v>
                </c:pt>
                <c:pt idx="13">
                  <c:v>24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B-4ED9-B0AC-0C3B4188C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568784"/>
        <c:axId val="330568392"/>
      </c:barChart>
      <c:lineChart>
        <c:grouping val="standard"/>
        <c:varyColors val="0"/>
        <c:ser>
          <c:idx val="39"/>
          <c:order val="1"/>
          <c:tx>
            <c:strRef>
              <c:f>'Cargill SD Data'!$C$61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Data'!$G$61:$AK$61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0.2857142857142857</c:v>
                </c:pt>
                <c:pt idx="4">
                  <c:v>0.66666666666666663</c:v>
                </c:pt>
                <c:pt idx="5">
                  <c:v>0.83333333333333337</c:v>
                </c:pt>
                <c:pt idx="6">
                  <c:v>0.8</c:v>
                </c:pt>
                <c:pt idx="7">
                  <c:v>1</c:v>
                </c:pt>
                <c:pt idx="8">
                  <c:v>1</c:v>
                </c:pt>
                <c:pt idx="9">
                  <c:v>0.3125</c:v>
                </c:pt>
                <c:pt idx="10">
                  <c:v>0.75</c:v>
                </c:pt>
                <c:pt idx="11">
                  <c:v>0.72727272727272729</c:v>
                </c:pt>
                <c:pt idx="12">
                  <c:v>0.61538461538461542</c:v>
                </c:pt>
                <c:pt idx="13">
                  <c:v>0.6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4B-4ED9-B0AC-0C3B4188C547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4B-4ED9-B0AC-0C3B4188C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67608"/>
        <c:axId val="330568000"/>
      </c:lineChart>
      <c:dateAx>
        <c:axId val="33056760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68000"/>
        <c:crosses val="autoZero"/>
        <c:auto val="1"/>
        <c:lblOffset val="100"/>
        <c:baseTimeUnit val="days"/>
      </c:dateAx>
      <c:valAx>
        <c:axId val="33056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67608"/>
        <c:crosses val="autoZero"/>
        <c:crossBetween val="between"/>
      </c:valAx>
      <c:valAx>
        <c:axId val="3305683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68784"/>
        <c:crosses val="max"/>
        <c:crossBetween val="between"/>
      </c:valAx>
      <c:dateAx>
        <c:axId val="33056878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56839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Data'!$C$19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Data'!$G$19:$AK$19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41</c:v>
                </c:pt>
                <c:pt idx="3">
                  <c:v>49</c:v>
                </c:pt>
                <c:pt idx="4">
                  <c:v>37</c:v>
                </c:pt>
                <c:pt idx="5">
                  <c:v>24</c:v>
                </c:pt>
                <c:pt idx="6">
                  <c:v>12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14</c:v>
                </c:pt>
                <c:pt idx="11">
                  <c:v>12</c:v>
                </c:pt>
                <c:pt idx="12">
                  <c:v>17</c:v>
                </c:pt>
                <c:pt idx="13">
                  <c:v>24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2-45BB-BC8D-EF202667C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570744"/>
        <c:axId val="330570352"/>
      </c:barChart>
      <c:lineChart>
        <c:grouping val="standard"/>
        <c:varyColors val="0"/>
        <c:ser>
          <c:idx val="39"/>
          <c:order val="1"/>
          <c:tx>
            <c:strRef>
              <c:f>'Cargill SD Data'!$C$75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Data'!$G$75:$AK$75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1.7361111111111112E-4</c:v>
                </c:pt>
                <c:pt idx="3">
                  <c:v>4.2361111111111106E-3</c:v>
                </c:pt>
                <c:pt idx="4">
                  <c:v>1.4583333333333334E-3</c:v>
                </c:pt>
                <c:pt idx="5">
                  <c:v>6.4814814814814813E-4</c:v>
                </c:pt>
                <c:pt idx="6">
                  <c:v>4.8611111111111104E-4</c:v>
                </c:pt>
                <c:pt idx="7">
                  <c:v>0</c:v>
                </c:pt>
                <c:pt idx="8">
                  <c:v>0</c:v>
                </c:pt>
                <c:pt idx="9">
                  <c:v>1.9097222222222222E-3</c:v>
                </c:pt>
                <c:pt idx="10">
                  <c:v>5.2083333333333333E-4</c:v>
                </c:pt>
                <c:pt idx="11">
                  <c:v>4.8611111111111104E-4</c:v>
                </c:pt>
                <c:pt idx="12">
                  <c:v>2.0949074074074073E-3</c:v>
                </c:pt>
                <c:pt idx="13">
                  <c:v>9.3750000000000007E-4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E2-45BB-BC8D-EF202667C3D3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E2-45BB-BC8D-EF202667C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69568"/>
        <c:axId val="330569960"/>
      </c:lineChart>
      <c:dateAx>
        <c:axId val="33056956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69960"/>
        <c:crosses val="autoZero"/>
        <c:auto val="1"/>
        <c:lblOffset val="100"/>
        <c:baseTimeUnit val="days"/>
      </c:dateAx>
      <c:valAx>
        <c:axId val="33056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69568"/>
        <c:crosses val="autoZero"/>
        <c:crossBetween val="between"/>
      </c:valAx>
      <c:valAx>
        <c:axId val="3305703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0744"/>
        <c:crosses val="max"/>
        <c:crossBetween val="between"/>
      </c:valAx>
      <c:dateAx>
        <c:axId val="33057074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57035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Data'!$C$19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Data'!$G$19:$AK$19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41</c:v>
                </c:pt>
                <c:pt idx="3">
                  <c:v>49</c:v>
                </c:pt>
                <c:pt idx="4">
                  <c:v>37</c:v>
                </c:pt>
                <c:pt idx="5">
                  <c:v>24</c:v>
                </c:pt>
                <c:pt idx="6">
                  <c:v>12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14</c:v>
                </c:pt>
                <c:pt idx="11">
                  <c:v>12</c:v>
                </c:pt>
                <c:pt idx="12">
                  <c:v>17</c:v>
                </c:pt>
                <c:pt idx="13">
                  <c:v>24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A-4AFC-A856-1768C0045E5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30572704"/>
        <c:axId val="330572312"/>
      </c:barChart>
      <c:lineChart>
        <c:grouping val="standard"/>
        <c:varyColors val="0"/>
        <c:ser>
          <c:idx val="39"/>
          <c:order val="1"/>
          <c:tx>
            <c:strRef>
              <c:f>'Cargill SD Data'!$C$89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Data'!$G$89:$AK$89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1.2638888888888889E-2</c:v>
                </c:pt>
                <c:pt idx="3">
                  <c:v>1.1226851851851854E-2</c:v>
                </c:pt>
                <c:pt idx="4">
                  <c:v>3.4953703703703705E-3</c:v>
                </c:pt>
                <c:pt idx="5">
                  <c:v>6.6203703703703702E-3</c:v>
                </c:pt>
                <c:pt idx="6">
                  <c:v>7.9861111111111122E-3</c:v>
                </c:pt>
                <c:pt idx="7">
                  <c:v>0</c:v>
                </c:pt>
                <c:pt idx="8">
                  <c:v>0</c:v>
                </c:pt>
                <c:pt idx="9">
                  <c:v>6.7939814814814816E-3</c:v>
                </c:pt>
                <c:pt idx="10">
                  <c:v>7.2222222222222228E-3</c:v>
                </c:pt>
                <c:pt idx="11">
                  <c:v>6.1111111111111114E-3</c:v>
                </c:pt>
                <c:pt idx="12">
                  <c:v>8.1365740740740738E-3</c:v>
                </c:pt>
                <c:pt idx="13">
                  <c:v>6.1921296296296299E-3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A-4AFC-A856-1768C0045E54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AA-4AFC-A856-1768C0045E5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0571528"/>
        <c:axId val="330571920"/>
      </c:lineChart>
      <c:dateAx>
        <c:axId val="33057152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1920"/>
        <c:crosses val="autoZero"/>
        <c:auto val="1"/>
        <c:lblOffset val="100"/>
        <c:baseTimeUnit val="days"/>
      </c:dateAx>
      <c:valAx>
        <c:axId val="3305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1528"/>
        <c:crosses val="autoZero"/>
        <c:crossBetween val="between"/>
      </c:valAx>
      <c:valAx>
        <c:axId val="3305723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2704"/>
        <c:crosses val="max"/>
        <c:crossBetween val="between"/>
      </c:valAx>
      <c:dateAx>
        <c:axId val="33057270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5723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Data'!$C$19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Data'!$G$19:$AK$19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41</c:v>
                </c:pt>
                <c:pt idx="3">
                  <c:v>49</c:v>
                </c:pt>
                <c:pt idx="4">
                  <c:v>37</c:v>
                </c:pt>
                <c:pt idx="5">
                  <c:v>24</c:v>
                </c:pt>
                <c:pt idx="6">
                  <c:v>12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14</c:v>
                </c:pt>
                <c:pt idx="11">
                  <c:v>12</c:v>
                </c:pt>
                <c:pt idx="12">
                  <c:v>17</c:v>
                </c:pt>
                <c:pt idx="13">
                  <c:v>24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0-4B09-966B-C246212F6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574664"/>
        <c:axId val="330574272"/>
      </c:barChart>
      <c:lineChart>
        <c:grouping val="standard"/>
        <c:varyColors val="0"/>
        <c:ser>
          <c:idx val="39"/>
          <c:order val="1"/>
          <c:tx>
            <c:strRef>
              <c:f>'Cargill SD Data'!$C$145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Data'!$G$145:$AK$145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4.878048780487805E-2</c:v>
                </c:pt>
                <c:pt idx="3">
                  <c:v>0.10204081632653061</c:v>
                </c:pt>
                <c:pt idx="4">
                  <c:v>5.4054054054054057E-2</c:v>
                </c:pt>
                <c:pt idx="5">
                  <c:v>0.16666666666666666</c:v>
                </c:pt>
                <c:pt idx="6">
                  <c:v>8.3333333333333329E-2</c:v>
                </c:pt>
                <c:pt idx="7">
                  <c:v>0</c:v>
                </c:pt>
                <c:pt idx="8">
                  <c:v>0</c:v>
                </c:pt>
                <c:pt idx="9">
                  <c:v>0.38709677419354838</c:v>
                </c:pt>
                <c:pt idx="10">
                  <c:v>0.21428571428571427</c:v>
                </c:pt>
                <c:pt idx="11">
                  <c:v>8.3333333333333329E-2</c:v>
                </c:pt>
                <c:pt idx="12">
                  <c:v>0.17647058823529413</c:v>
                </c:pt>
                <c:pt idx="13">
                  <c:v>8.3333333333333329E-2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90-4B09-966B-C246212F68E6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90-4B09-966B-C246212F6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73488"/>
        <c:axId val="330573880"/>
      </c:lineChart>
      <c:dateAx>
        <c:axId val="33057348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3880"/>
        <c:crosses val="autoZero"/>
        <c:auto val="1"/>
        <c:lblOffset val="100"/>
        <c:baseTimeUnit val="days"/>
      </c:dateAx>
      <c:valAx>
        <c:axId val="33057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3488"/>
        <c:crosses val="autoZero"/>
        <c:crossBetween val="between"/>
      </c:valAx>
      <c:valAx>
        <c:axId val="3305742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4664"/>
        <c:crosses val="max"/>
        <c:crossBetween val="between"/>
      </c:valAx>
      <c:dateAx>
        <c:axId val="33057466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57427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Data'!$C$20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Data'!$G$20:$AK$20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3-4F98-BEA9-C278EE1C5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691664"/>
        <c:axId val="330691272"/>
      </c:barChart>
      <c:lineChart>
        <c:grouping val="standard"/>
        <c:varyColors val="0"/>
        <c:ser>
          <c:idx val="39"/>
          <c:order val="1"/>
          <c:tx>
            <c:strRef>
              <c:f>'Cargill SD Data'!$C$62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Data'!$G$62:$AK$62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3-4F98-BEA9-C278EE1C5E5B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33-4F98-BEA9-C278EE1C5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90488"/>
        <c:axId val="330690880"/>
      </c:lineChart>
      <c:dateAx>
        <c:axId val="33069048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0880"/>
        <c:crosses val="autoZero"/>
        <c:auto val="1"/>
        <c:lblOffset val="100"/>
        <c:baseTimeUnit val="days"/>
      </c:dateAx>
      <c:valAx>
        <c:axId val="3306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0488"/>
        <c:crosses val="autoZero"/>
        <c:crossBetween val="between"/>
      </c:valAx>
      <c:valAx>
        <c:axId val="3306912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1664"/>
        <c:crosses val="max"/>
        <c:crossBetween val="between"/>
      </c:valAx>
      <c:dateAx>
        <c:axId val="33069166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69127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Data'!$C$20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Data'!$G$20:$AK$20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A-4CAD-9570-6D3F834E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693624"/>
        <c:axId val="330693232"/>
      </c:barChart>
      <c:lineChart>
        <c:grouping val="standard"/>
        <c:varyColors val="0"/>
        <c:ser>
          <c:idx val="39"/>
          <c:order val="1"/>
          <c:tx>
            <c:strRef>
              <c:f>'Cargill SD Data'!$C$76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Data'!$G$76:$AK$76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BA-4CAD-9570-6D3F834E7763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BA-4CAD-9570-6D3F834E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92448"/>
        <c:axId val="330692840"/>
      </c:lineChart>
      <c:dateAx>
        <c:axId val="33069244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2840"/>
        <c:crosses val="autoZero"/>
        <c:auto val="1"/>
        <c:lblOffset val="100"/>
        <c:baseTimeUnit val="days"/>
      </c:dateAx>
      <c:valAx>
        <c:axId val="33069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2448"/>
        <c:crosses val="autoZero"/>
        <c:crossBetween val="between"/>
      </c:valAx>
      <c:valAx>
        <c:axId val="3306932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3624"/>
        <c:crosses val="max"/>
        <c:crossBetween val="between"/>
      </c:valAx>
      <c:dateAx>
        <c:axId val="33069362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693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Data'!$C$20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Data'!$G$20:$AK$20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3-4C07-80ED-C0667B4858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30695584"/>
        <c:axId val="330695192"/>
      </c:barChart>
      <c:lineChart>
        <c:grouping val="standard"/>
        <c:varyColors val="0"/>
        <c:ser>
          <c:idx val="39"/>
          <c:order val="1"/>
          <c:tx>
            <c:strRef>
              <c:f>'Cargill SD Data'!$C$90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Data'!$G$90:$AK$90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D3-4C07-80ED-C0667B485870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D3-4C07-80ED-C0667B4858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0694408"/>
        <c:axId val="330694800"/>
      </c:lineChart>
      <c:dateAx>
        <c:axId val="33069440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4800"/>
        <c:crosses val="autoZero"/>
        <c:auto val="1"/>
        <c:lblOffset val="100"/>
        <c:baseTimeUnit val="days"/>
      </c:dateAx>
      <c:valAx>
        <c:axId val="3306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4408"/>
        <c:crosses val="autoZero"/>
        <c:crossBetween val="between"/>
      </c:valAx>
      <c:valAx>
        <c:axId val="3306951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5584"/>
        <c:crosses val="max"/>
        <c:crossBetween val="between"/>
      </c:valAx>
      <c:dateAx>
        <c:axId val="33069558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69519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50109324815199E-2"/>
          <c:y val="0.13797556719022688"/>
          <c:w val="0.92021330388793221"/>
          <c:h val="0.559680092344477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'Cargill SD Data'!$C$20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Data'!$G$20:$AK$20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9E-4F4D-93E2-01E44F938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697544"/>
        <c:axId val="330697152"/>
      </c:barChart>
      <c:lineChart>
        <c:grouping val="standard"/>
        <c:varyColors val="0"/>
        <c:ser>
          <c:idx val="39"/>
          <c:order val="1"/>
          <c:tx>
            <c:strRef>
              <c:f>'Cargill SD Data'!$C$146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Data'!$G$146:$AK$146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9E-4F4D-93E2-01E44F938F6A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9E-4F4D-93E2-01E44F938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96368"/>
        <c:axId val="330696760"/>
      </c:lineChart>
      <c:dateAx>
        <c:axId val="33069636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6760"/>
        <c:crosses val="autoZero"/>
        <c:auto val="1"/>
        <c:lblOffset val="100"/>
        <c:baseTimeUnit val="days"/>
      </c:dateAx>
      <c:valAx>
        <c:axId val="33069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6368"/>
        <c:crosses val="autoZero"/>
        <c:crossBetween val="between"/>
      </c:valAx>
      <c:valAx>
        <c:axId val="3306971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7544"/>
        <c:crosses val="max"/>
        <c:crossBetween val="between"/>
      </c:valAx>
      <c:dateAx>
        <c:axId val="33069754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69715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Data'!$C$21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Data'!$G$21:$AK$21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F-40C8-80E8-B41C58661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251976"/>
        <c:axId val="331251584"/>
      </c:barChart>
      <c:lineChart>
        <c:grouping val="standard"/>
        <c:varyColors val="0"/>
        <c:ser>
          <c:idx val="39"/>
          <c:order val="1"/>
          <c:tx>
            <c:strRef>
              <c:f>'Cargill SD Data'!$C$63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Data'!$G$63:$AK$63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CF-40C8-80E8-B41C58661859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CF-40C8-80E8-B41C58661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50800"/>
        <c:axId val="331251192"/>
      </c:lineChart>
      <c:dateAx>
        <c:axId val="33125080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1192"/>
        <c:crosses val="autoZero"/>
        <c:auto val="1"/>
        <c:lblOffset val="100"/>
        <c:baseTimeUnit val="days"/>
      </c:dateAx>
      <c:valAx>
        <c:axId val="33125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0800"/>
        <c:crosses val="autoZero"/>
        <c:crossBetween val="between"/>
      </c:valAx>
      <c:valAx>
        <c:axId val="3312515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1976"/>
        <c:crosses val="max"/>
        <c:crossBetween val="between"/>
      </c:valAx>
      <c:dateAx>
        <c:axId val="33125197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125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Data'!$C$21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Data'!$G$21:$AK$21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C-4DDE-93A8-250F5E938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253936"/>
        <c:axId val="331253544"/>
      </c:barChart>
      <c:lineChart>
        <c:grouping val="standard"/>
        <c:varyColors val="0"/>
        <c:ser>
          <c:idx val="39"/>
          <c:order val="1"/>
          <c:tx>
            <c:strRef>
              <c:f>'Cargill SD Data'!$C$77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Data'!$G$77:$AK$77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1C-4DDE-93A8-250F5E938F18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1C-4DDE-93A8-250F5E938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52760"/>
        <c:axId val="331253152"/>
      </c:lineChart>
      <c:dateAx>
        <c:axId val="33125276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3152"/>
        <c:crosses val="autoZero"/>
        <c:auto val="1"/>
        <c:lblOffset val="100"/>
        <c:baseTimeUnit val="days"/>
      </c:dateAx>
      <c:valAx>
        <c:axId val="3312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2760"/>
        <c:crosses val="autoZero"/>
        <c:crossBetween val="between"/>
      </c:valAx>
      <c:valAx>
        <c:axId val="3312535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3936"/>
        <c:crosses val="max"/>
        <c:crossBetween val="between"/>
      </c:valAx>
      <c:dateAx>
        <c:axId val="33125393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12535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Data'!$C$21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Data'!$G$21:$AK$21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E9-4B7B-85EC-175DEECF6B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31255896"/>
        <c:axId val="331255504"/>
      </c:barChart>
      <c:lineChart>
        <c:grouping val="standard"/>
        <c:varyColors val="0"/>
        <c:ser>
          <c:idx val="39"/>
          <c:order val="1"/>
          <c:tx>
            <c:strRef>
              <c:f>'Cargill SD Data'!$C$91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Data'!$G$91:$AK$91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E9-4B7B-85EC-175DEECF6B0C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E9-4B7B-85EC-175DEECF6B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1254720"/>
        <c:axId val="331255112"/>
      </c:lineChart>
      <c:dateAx>
        <c:axId val="33125472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5112"/>
        <c:crosses val="autoZero"/>
        <c:auto val="1"/>
        <c:lblOffset val="100"/>
        <c:baseTimeUnit val="days"/>
      </c:dateAx>
      <c:valAx>
        <c:axId val="331255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4720"/>
        <c:crosses val="autoZero"/>
        <c:crossBetween val="between"/>
      </c:valAx>
      <c:valAx>
        <c:axId val="3312555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5896"/>
        <c:crosses val="max"/>
        <c:crossBetween val="between"/>
      </c:valAx>
      <c:dateAx>
        <c:axId val="33125589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125550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50109324815199E-2"/>
          <c:y val="0.13797556719022688"/>
          <c:w val="0.92021330388793221"/>
          <c:h val="0.559680092344477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'Cargill SD Data'!$C$21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Data'!$G$21:$AK$21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D-499B-BDBE-14DF04330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257856"/>
        <c:axId val="331257464"/>
      </c:barChart>
      <c:lineChart>
        <c:grouping val="standard"/>
        <c:varyColors val="0"/>
        <c:ser>
          <c:idx val="39"/>
          <c:order val="1"/>
          <c:tx>
            <c:strRef>
              <c:f>'Cargill SD Data'!$C$147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Data'!$G$147:$AK$147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8D-499B-BDBE-14DF043305BB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8D-499B-BDBE-14DF04330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56680"/>
        <c:axId val="331257072"/>
      </c:lineChart>
      <c:dateAx>
        <c:axId val="33125668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7072"/>
        <c:crosses val="autoZero"/>
        <c:auto val="1"/>
        <c:lblOffset val="100"/>
        <c:baseTimeUnit val="days"/>
      </c:dateAx>
      <c:valAx>
        <c:axId val="33125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6680"/>
        <c:crosses val="autoZero"/>
        <c:crossBetween val="between"/>
      </c:valAx>
      <c:valAx>
        <c:axId val="3312574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57856"/>
        <c:crosses val="max"/>
        <c:crossBetween val="between"/>
      </c:valAx>
      <c:dateAx>
        <c:axId val="33125785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125746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Data'!$C$22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Data'!$G$22:$AK$22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61</c:v>
                </c:pt>
                <c:pt idx="3">
                  <c:v>43</c:v>
                </c:pt>
                <c:pt idx="4">
                  <c:v>52</c:v>
                </c:pt>
                <c:pt idx="5">
                  <c:v>39</c:v>
                </c:pt>
                <c:pt idx="6">
                  <c:v>45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58</c:v>
                </c:pt>
                <c:pt idx="11">
                  <c:v>64</c:v>
                </c:pt>
                <c:pt idx="12">
                  <c:v>42</c:v>
                </c:pt>
                <c:pt idx="13">
                  <c:v>87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8-41A3-8CB6-8D55684E6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002424"/>
        <c:axId val="332002032"/>
      </c:barChart>
      <c:lineChart>
        <c:grouping val="standard"/>
        <c:varyColors val="0"/>
        <c:ser>
          <c:idx val="39"/>
          <c:order val="1"/>
          <c:tx>
            <c:strRef>
              <c:f>'Cargill SD Data'!$C$64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Data'!$G$64:$AK$64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0.81818181818181823</c:v>
                </c:pt>
                <c:pt idx="3">
                  <c:v>0.95</c:v>
                </c:pt>
                <c:pt idx="4">
                  <c:v>0.97872340425531912</c:v>
                </c:pt>
                <c:pt idx="5">
                  <c:v>0.97058823529411764</c:v>
                </c:pt>
                <c:pt idx="6">
                  <c:v>0.95121951219512191</c:v>
                </c:pt>
                <c:pt idx="7">
                  <c:v>1</c:v>
                </c:pt>
                <c:pt idx="8">
                  <c:v>1</c:v>
                </c:pt>
                <c:pt idx="9">
                  <c:v>0.92307692307692313</c:v>
                </c:pt>
                <c:pt idx="10">
                  <c:v>0.8571428571428571</c:v>
                </c:pt>
                <c:pt idx="11">
                  <c:v>0.81818181818181823</c:v>
                </c:pt>
                <c:pt idx="12">
                  <c:v>0.93333333333333335</c:v>
                </c:pt>
                <c:pt idx="13">
                  <c:v>0.76086956521739135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1A3-8CB6-8D55684E630B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88-41A3-8CB6-8D55684E6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01248"/>
        <c:axId val="332001640"/>
      </c:lineChart>
      <c:dateAx>
        <c:axId val="33200124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1640"/>
        <c:crosses val="autoZero"/>
        <c:auto val="1"/>
        <c:lblOffset val="100"/>
        <c:baseTimeUnit val="days"/>
      </c:dateAx>
      <c:valAx>
        <c:axId val="33200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1248"/>
        <c:crosses val="autoZero"/>
        <c:crossBetween val="between"/>
      </c:valAx>
      <c:valAx>
        <c:axId val="3320020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2424"/>
        <c:crosses val="max"/>
        <c:crossBetween val="between"/>
      </c:valAx>
      <c:dateAx>
        <c:axId val="33200242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20020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Data'!$C$22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Data'!$G$22:$AK$22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61</c:v>
                </c:pt>
                <c:pt idx="3">
                  <c:v>43</c:v>
                </c:pt>
                <c:pt idx="4">
                  <c:v>52</c:v>
                </c:pt>
                <c:pt idx="5">
                  <c:v>39</c:v>
                </c:pt>
                <c:pt idx="6">
                  <c:v>45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58</c:v>
                </c:pt>
                <c:pt idx="11">
                  <c:v>64</c:v>
                </c:pt>
                <c:pt idx="12">
                  <c:v>42</c:v>
                </c:pt>
                <c:pt idx="13">
                  <c:v>87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9-47FE-9AC7-C3CEA182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004384"/>
        <c:axId val="332003992"/>
      </c:barChart>
      <c:lineChart>
        <c:grouping val="standard"/>
        <c:varyColors val="0"/>
        <c:ser>
          <c:idx val="39"/>
          <c:order val="1"/>
          <c:tx>
            <c:strRef>
              <c:f>'Cargill SD Data'!$C$78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Data'!$G$78:$AK$78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5.2083333333333333E-4</c:v>
                </c:pt>
                <c:pt idx="3">
                  <c:v>4.0509259259259264E-4</c:v>
                </c:pt>
                <c:pt idx="4">
                  <c:v>2.199074074074074E-4</c:v>
                </c:pt>
                <c:pt idx="5">
                  <c:v>1.9675925925925926E-4</c:v>
                </c:pt>
                <c:pt idx="6">
                  <c:v>2.8935185185185189E-4</c:v>
                </c:pt>
                <c:pt idx="7">
                  <c:v>0</c:v>
                </c:pt>
                <c:pt idx="8">
                  <c:v>0</c:v>
                </c:pt>
                <c:pt idx="9">
                  <c:v>3.2407407407407406E-4</c:v>
                </c:pt>
                <c:pt idx="10">
                  <c:v>5.3240740740740744E-4</c:v>
                </c:pt>
                <c:pt idx="11">
                  <c:v>1.0532407407407407E-3</c:v>
                </c:pt>
                <c:pt idx="12">
                  <c:v>2.7777777777777778E-4</c:v>
                </c:pt>
                <c:pt idx="13">
                  <c:v>7.291666666666667E-4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09-47FE-9AC7-C3CEA182F27B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09-47FE-9AC7-C3CEA182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03208"/>
        <c:axId val="332003600"/>
      </c:lineChart>
      <c:dateAx>
        <c:axId val="33200320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3600"/>
        <c:crosses val="autoZero"/>
        <c:auto val="1"/>
        <c:lblOffset val="100"/>
        <c:baseTimeUnit val="days"/>
      </c:dateAx>
      <c:valAx>
        <c:axId val="3320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3208"/>
        <c:crosses val="autoZero"/>
        <c:crossBetween val="between"/>
      </c:valAx>
      <c:valAx>
        <c:axId val="3320039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4384"/>
        <c:crosses val="max"/>
        <c:crossBetween val="between"/>
      </c:valAx>
      <c:dateAx>
        <c:axId val="33200438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200399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Data'!$C$22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Data'!$G$22:$AK$22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61</c:v>
                </c:pt>
                <c:pt idx="3">
                  <c:v>43</c:v>
                </c:pt>
                <c:pt idx="4">
                  <c:v>52</c:v>
                </c:pt>
                <c:pt idx="5">
                  <c:v>39</c:v>
                </c:pt>
                <c:pt idx="6">
                  <c:v>45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58</c:v>
                </c:pt>
                <c:pt idx="11">
                  <c:v>64</c:v>
                </c:pt>
                <c:pt idx="12">
                  <c:v>42</c:v>
                </c:pt>
                <c:pt idx="13">
                  <c:v>87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5-4445-914E-6CEDEC54B8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32006344"/>
        <c:axId val="332005952"/>
      </c:barChart>
      <c:lineChart>
        <c:grouping val="standard"/>
        <c:varyColors val="0"/>
        <c:ser>
          <c:idx val="39"/>
          <c:order val="1"/>
          <c:tx>
            <c:strRef>
              <c:f>'Cargill SD Data'!$C$92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Data'!$G$92:$AK$92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5.9259259259259256E-3</c:v>
                </c:pt>
                <c:pt idx="3">
                  <c:v>1.3680555555555557E-2</c:v>
                </c:pt>
                <c:pt idx="4">
                  <c:v>7.4189814814814813E-3</c:v>
                </c:pt>
                <c:pt idx="5">
                  <c:v>6.5046296296296302E-3</c:v>
                </c:pt>
                <c:pt idx="6">
                  <c:v>7.7546296296296287E-3</c:v>
                </c:pt>
                <c:pt idx="7">
                  <c:v>0</c:v>
                </c:pt>
                <c:pt idx="8">
                  <c:v>0</c:v>
                </c:pt>
                <c:pt idx="9">
                  <c:v>6.4236111111111117E-3</c:v>
                </c:pt>
                <c:pt idx="10">
                  <c:v>6.6898148148148142E-3</c:v>
                </c:pt>
                <c:pt idx="11">
                  <c:v>8.8773148148148153E-3</c:v>
                </c:pt>
                <c:pt idx="12">
                  <c:v>7.6620370370370366E-3</c:v>
                </c:pt>
                <c:pt idx="13">
                  <c:v>6.238425925925925E-3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95-4445-914E-6CEDEC54B8B8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95-4445-914E-6CEDEC54B8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2005168"/>
        <c:axId val="332005560"/>
      </c:lineChart>
      <c:dateAx>
        <c:axId val="33200516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5560"/>
        <c:crosses val="autoZero"/>
        <c:auto val="1"/>
        <c:lblOffset val="100"/>
        <c:baseTimeUnit val="days"/>
      </c:dateAx>
      <c:valAx>
        <c:axId val="33200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5168"/>
        <c:crosses val="autoZero"/>
        <c:crossBetween val="between"/>
      </c:valAx>
      <c:valAx>
        <c:axId val="3320059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6344"/>
        <c:crosses val="max"/>
        <c:crossBetween val="between"/>
      </c:valAx>
      <c:dateAx>
        <c:axId val="33200634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200595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50109324815199E-2"/>
          <c:y val="0.13797556719022688"/>
          <c:w val="0.92021330388793221"/>
          <c:h val="0.559680092344477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'Cargill SD Data'!$C$22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Data'!$G$22:$AK$22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61</c:v>
                </c:pt>
                <c:pt idx="3">
                  <c:v>43</c:v>
                </c:pt>
                <c:pt idx="4">
                  <c:v>52</c:v>
                </c:pt>
                <c:pt idx="5">
                  <c:v>39</c:v>
                </c:pt>
                <c:pt idx="6">
                  <c:v>45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58</c:v>
                </c:pt>
                <c:pt idx="11">
                  <c:v>64</c:v>
                </c:pt>
                <c:pt idx="12">
                  <c:v>42</c:v>
                </c:pt>
                <c:pt idx="13">
                  <c:v>87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6-4571-B285-FA7304A1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008304"/>
        <c:axId val="332007912"/>
      </c:barChart>
      <c:lineChart>
        <c:grouping val="standard"/>
        <c:varyColors val="0"/>
        <c:ser>
          <c:idx val="39"/>
          <c:order val="1"/>
          <c:tx>
            <c:strRef>
              <c:f>'Cargill SD Data'!$C$148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Data'!$G$148:$AK$148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9.8360655737704916E-2</c:v>
                </c:pt>
                <c:pt idx="3">
                  <c:v>6.9767441860465115E-2</c:v>
                </c:pt>
                <c:pt idx="4">
                  <c:v>1.9230769230769232E-2</c:v>
                </c:pt>
                <c:pt idx="5">
                  <c:v>2.564102564102564E-2</c:v>
                </c:pt>
                <c:pt idx="6">
                  <c:v>8.8888888888888892E-2</c:v>
                </c:pt>
                <c:pt idx="7">
                  <c:v>0</c:v>
                </c:pt>
                <c:pt idx="8">
                  <c:v>0</c:v>
                </c:pt>
                <c:pt idx="9">
                  <c:v>9.3333333333333338E-2</c:v>
                </c:pt>
                <c:pt idx="10">
                  <c:v>8.6206896551724144E-2</c:v>
                </c:pt>
                <c:pt idx="11">
                  <c:v>0.28125</c:v>
                </c:pt>
                <c:pt idx="12">
                  <c:v>0.2857142857142857</c:v>
                </c:pt>
                <c:pt idx="13">
                  <c:v>0.18390804597701149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F6-4571-B285-FA7304A19AB1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F6-4571-B285-FA7304A1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07128"/>
        <c:axId val="332007520"/>
      </c:lineChart>
      <c:dateAx>
        <c:axId val="33200712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7520"/>
        <c:crosses val="autoZero"/>
        <c:auto val="1"/>
        <c:lblOffset val="100"/>
        <c:baseTimeUnit val="days"/>
      </c:dateAx>
      <c:valAx>
        <c:axId val="33200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7128"/>
        <c:crosses val="autoZero"/>
        <c:crossBetween val="between"/>
      </c:valAx>
      <c:valAx>
        <c:axId val="3320079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8304"/>
        <c:crosses val="max"/>
        <c:crossBetween val="between"/>
      </c:valAx>
      <c:dateAx>
        <c:axId val="33200830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20079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328266415303665E-2"/>
          <c:y val="0.14410666666666669"/>
          <c:w val="0.93249443994272652"/>
          <c:h val="0.55659142607174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'Cargill SD Data'!$C$23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Data'!$G$23:$AK$23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19</c:v>
                </c:pt>
                <c:pt idx="3">
                  <c:v>25</c:v>
                </c:pt>
                <c:pt idx="4">
                  <c:v>12</c:v>
                </c:pt>
                <c:pt idx="5">
                  <c:v>13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5</c:v>
                </c:pt>
                <c:pt idx="11">
                  <c:v>8</c:v>
                </c:pt>
                <c:pt idx="12">
                  <c:v>24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A1-4F3F-8C7E-520BEAA14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010264"/>
        <c:axId val="332009872"/>
      </c:barChart>
      <c:lineChart>
        <c:grouping val="standard"/>
        <c:varyColors val="0"/>
        <c:ser>
          <c:idx val="39"/>
          <c:order val="1"/>
          <c:tx>
            <c:strRef>
              <c:f>'Cargill SD Data'!$C$65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Data'!$G$65:$AK$65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0.9375</c:v>
                </c:pt>
                <c:pt idx="3">
                  <c:v>0.95</c:v>
                </c:pt>
                <c:pt idx="4">
                  <c:v>1</c:v>
                </c:pt>
                <c:pt idx="5">
                  <c:v>0.75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0.9285714285714286</c:v>
                </c:pt>
                <c:pt idx="10">
                  <c:v>1</c:v>
                </c:pt>
                <c:pt idx="11">
                  <c:v>1</c:v>
                </c:pt>
                <c:pt idx="12">
                  <c:v>0.89473684210526316</c:v>
                </c:pt>
                <c:pt idx="13">
                  <c:v>0.90909090909090906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A1-4F3F-8C7E-520BEAA14185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A1-4F3F-8C7E-520BEAA14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09088"/>
        <c:axId val="332009480"/>
      </c:lineChart>
      <c:dateAx>
        <c:axId val="33200908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9480"/>
        <c:crosses val="autoZero"/>
        <c:auto val="1"/>
        <c:lblOffset val="100"/>
        <c:baseTimeUnit val="days"/>
      </c:dateAx>
      <c:valAx>
        <c:axId val="33200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9088"/>
        <c:crosses val="autoZero"/>
        <c:crossBetween val="between"/>
      </c:valAx>
      <c:valAx>
        <c:axId val="3320098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0264"/>
        <c:crosses val="max"/>
        <c:crossBetween val="between"/>
      </c:valAx>
      <c:dateAx>
        <c:axId val="33201026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200987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Data'!$C$23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Data'!$G$23:$AK$23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19</c:v>
                </c:pt>
                <c:pt idx="3">
                  <c:v>25</c:v>
                </c:pt>
                <c:pt idx="4">
                  <c:v>12</c:v>
                </c:pt>
                <c:pt idx="5">
                  <c:v>13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5</c:v>
                </c:pt>
                <c:pt idx="11">
                  <c:v>8</c:v>
                </c:pt>
                <c:pt idx="12">
                  <c:v>24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B-46B0-AA74-D226DFF0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012224"/>
        <c:axId val="332011832"/>
      </c:barChart>
      <c:lineChart>
        <c:grouping val="standard"/>
        <c:varyColors val="0"/>
        <c:ser>
          <c:idx val="39"/>
          <c:order val="1"/>
          <c:tx>
            <c:strRef>
              <c:f>'Cargill SD Data'!$C$79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Data'!$G$79:$AK$79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1.9675925925925926E-4</c:v>
                </c:pt>
                <c:pt idx="3">
                  <c:v>2.7777777777777778E-4</c:v>
                </c:pt>
                <c:pt idx="4">
                  <c:v>1.3888888888888889E-4</c:v>
                </c:pt>
                <c:pt idx="5">
                  <c:v>1.2962962962962963E-3</c:v>
                </c:pt>
                <c:pt idx="6">
                  <c:v>1.3888888888888889E-4</c:v>
                </c:pt>
                <c:pt idx="7">
                  <c:v>0</c:v>
                </c:pt>
                <c:pt idx="8">
                  <c:v>0</c:v>
                </c:pt>
                <c:pt idx="9">
                  <c:v>6.134259259259259E-4</c:v>
                </c:pt>
                <c:pt idx="10">
                  <c:v>1.1574074074074073E-4</c:v>
                </c:pt>
                <c:pt idx="11">
                  <c:v>6.9444444444444444E-5</c:v>
                </c:pt>
                <c:pt idx="12">
                  <c:v>4.0509259259259258E-4</c:v>
                </c:pt>
                <c:pt idx="13">
                  <c:v>2.199074074074074E-4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FB-46B0-AA74-D226DFF05E96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FB-46B0-AA74-D226DFF0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11048"/>
        <c:axId val="332011440"/>
      </c:lineChart>
      <c:dateAx>
        <c:axId val="33201104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1440"/>
        <c:crosses val="autoZero"/>
        <c:auto val="1"/>
        <c:lblOffset val="100"/>
        <c:baseTimeUnit val="days"/>
      </c:dateAx>
      <c:valAx>
        <c:axId val="3320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1048"/>
        <c:crosses val="autoZero"/>
        <c:crossBetween val="between"/>
      </c:valAx>
      <c:valAx>
        <c:axId val="3320118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2224"/>
        <c:crosses val="max"/>
        <c:crossBetween val="between"/>
      </c:valAx>
      <c:dateAx>
        <c:axId val="33201222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2011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Data'!$C$23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Data'!$G$23:$AK$23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19</c:v>
                </c:pt>
                <c:pt idx="3">
                  <c:v>25</c:v>
                </c:pt>
                <c:pt idx="4">
                  <c:v>12</c:v>
                </c:pt>
                <c:pt idx="5">
                  <c:v>13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5</c:v>
                </c:pt>
                <c:pt idx="11">
                  <c:v>8</c:v>
                </c:pt>
                <c:pt idx="12">
                  <c:v>24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A-4BD4-AB8B-3CAEB73EC1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32014184"/>
        <c:axId val="332013792"/>
      </c:barChart>
      <c:lineChart>
        <c:grouping val="standard"/>
        <c:varyColors val="0"/>
        <c:ser>
          <c:idx val="39"/>
          <c:order val="1"/>
          <c:tx>
            <c:strRef>
              <c:f>'Cargill SD Data'!$C$93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Data'!$G$93:$AK$93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5.9143518518518521E-3</c:v>
                </c:pt>
                <c:pt idx="3">
                  <c:v>1.2962962962962963E-2</c:v>
                </c:pt>
                <c:pt idx="4">
                  <c:v>5.9953703703703697E-3</c:v>
                </c:pt>
                <c:pt idx="5">
                  <c:v>1.037037037037037E-2</c:v>
                </c:pt>
                <c:pt idx="6">
                  <c:v>7.8819444444444432E-3</c:v>
                </c:pt>
                <c:pt idx="7">
                  <c:v>0</c:v>
                </c:pt>
                <c:pt idx="8">
                  <c:v>0</c:v>
                </c:pt>
                <c:pt idx="9">
                  <c:v>7.0254629629629634E-3</c:v>
                </c:pt>
                <c:pt idx="10">
                  <c:v>7.4074074074074068E-3</c:v>
                </c:pt>
                <c:pt idx="11">
                  <c:v>8.6342592592592599E-3</c:v>
                </c:pt>
                <c:pt idx="12">
                  <c:v>5.0000000000000001E-3</c:v>
                </c:pt>
                <c:pt idx="13">
                  <c:v>6.851851851851852E-3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A-4BD4-AB8B-3CAEB73EC1E6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4A-4BD4-AB8B-3CAEB73EC1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2013008"/>
        <c:axId val="332013400"/>
      </c:lineChart>
      <c:dateAx>
        <c:axId val="33201300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3400"/>
        <c:crosses val="autoZero"/>
        <c:auto val="1"/>
        <c:lblOffset val="100"/>
        <c:baseTimeUnit val="days"/>
      </c:dateAx>
      <c:valAx>
        <c:axId val="33201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3008"/>
        <c:crosses val="autoZero"/>
        <c:crossBetween val="between"/>
      </c:valAx>
      <c:valAx>
        <c:axId val="3320137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4184"/>
        <c:crosses val="max"/>
        <c:crossBetween val="between"/>
      </c:valAx>
      <c:dateAx>
        <c:axId val="33201418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201379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50109324815199E-2"/>
          <c:y val="0.13797556719022688"/>
          <c:w val="0.92021330388793221"/>
          <c:h val="0.559680092344477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'Cargill SD Data'!$C$23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Data'!$G$23:$AK$23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19</c:v>
                </c:pt>
                <c:pt idx="3">
                  <c:v>25</c:v>
                </c:pt>
                <c:pt idx="4">
                  <c:v>12</c:v>
                </c:pt>
                <c:pt idx="5">
                  <c:v>13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5</c:v>
                </c:pt>
                <c:pt idx="11">
                  <c:v>8</c:v>
                </c:pt>
                <c:pt idx="12">
                  <c:v>24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A-4AED-B7DF-1ACE0D021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016144"/>
        <c:axId val="332015752"/>
      </c:barChart>
      <c:lineChart>
        <c:grouping val="standard"/>
        <c:varyColors val="0"/>
        <c:ser>
          <c:idx val="39"/>
          <c:order val="1"/>
          <c:tx>
            <c:strRef>
              <c:f>'Cargill SD Data'!$C$149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Data'!$G$149:$AK$149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0.10526315789473684</c:v>
                </c:pt>
                <c:pt idx="3">
                  <c:v>0.04</c:v>
                </c:pt>
                <c:pt idx="4">
                  <c:v>8.3333333333333329E-2</c:v>
                </c:pt>
                <c:pt idx="5">
                  <c:v>7.6923076923076927E-2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0.125</c:v>
                </c:pt>
                <c:pt idx="10">
                  <c:v>0</c:v>
                </c:pt>
                <c:pt idx="11">
                  <c:v>0.125</c:v>
                </c:pt>
                <c:pt idx="12">
                  <c:v>0.20833333333333334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A-4AED-B7DF-1ACE0D02190F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7A-4AED-B7DF-1ACE0D021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14968"/>
        <c:axId val="332015360"/>
      </c:lineChart>
      <c:dateAx>
        <c:axId val="33201496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5360"/>
        <c:crosses val="autoZero"/>
        <c:auto val="1"/>
        <c:lblOffset val="100"/>
        <c:baseTimeUnit val="days"/>
      </c:dateAx>
      <c:valAx>
        <c:axId val="33201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4968"/>
        <c:crosses val="autoZero"/>
        <c:crossBetween val="between"/>
      </c:valAx>
      <c:valAx>
        <c:axId val="332015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6144"/>
        <c:crosses val="max"/>
        <c:crossBetween val="between"/>
      </c:valAx>
      <c:dateAx>
        <c:axId val="33201614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2015752"/>
        <c:crosses val="autoZero"/>
        <c:auto val="1"/>
        <c:lblOffset val="100"/>
        <c:baseTimeUnit val="days"/>
      </c:date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Data'!$C$24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Data'!$G$24:$AK$24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1-4D0C-A77E-71550610F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887024"/>
        <c:axId val="330886632"/>
      </c:barChart>
      <c:lineChart>
        <c:grouping val="standard"/>
        <c:varyColors val="0"/>
        <c:ser>
          <c:idx val="39"/>
          <c:order val="1"/>
          <c:tx>
            <c:strRef>
              <c:f>'Cargill SD Data'!$C$66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Data'!$G$66:$AK$66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1-4D0C-A77E-71550610F78A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1-4D0C-A77E-71550610F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16928"/>
        <c:axId val="330886240"/>
      </c:lineChart>
      <c:dateAx>
        <c:axId val="33201692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86240"/>
        <c:crosses val="autoZero"/>
        <c:auto val="1"/>
        <c:lblOffset val="100"/>
        <c:baseTimeUnit val="days"/>
      </c:dateAx>
      <c:valAx>
        <c:axId val="3308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6928"/>
        <c:crosses val="autoZero"/>
        <c:crossBetween val="between"/>
      </c:valAx>
      <c:valAx>
        <c:axId val="3308866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87024"/>
        <c:crosses val="max"/>
        <c:crossBetween val="between"/>
      </c:valAx>
      <c:dateAx>
        <c:axId val="330887024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8866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Data'!$C$24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Data'!$G$24:$AK$24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D2-4760-9463-84CF78142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089232"/>
        <c:axId val="330089624"/>
      </c:barChart>
      <c:lineChart>
        <c:grouping val="standard"/>
        <c:varyColors val="0"/>
        <c:ser>
          <c:idx val="39"/>
          <c:order val="1"/>
          <c:tx>
            <c:strRef>
              <c:f>'Cargill SD Data'!$C$80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Data'!$G$80:$AK$80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1.9675925925925926E-4</c:v>
                </c:pt>
                <c:pt idx="3">
                  <c:v>1.1574074074074073E-4</c:v>
                </c:pt>
                <c:pt idx="4">
                  <c:v>0</c:v>
                </c:pt>
                <c:pt idx="5">
                  <c:v>1.1574074074074073E-4</c:v>
                </c:pt>
                <c:pt idx="6">
                  <c:v>1.7361111111111112E-4</c:v>
                </c:pt>
                <c:pt idx="7">
                  <c:v>0</c:v>
                </c:pt>
                <c:pt idx="8">
                  <c:v>0</c:v>
                </c:pt>
                <c:pt idx="9">
                  <c:v>1.5046296296296297E-4</c:v>
                </c:pt>
                <c:pt idx="10">
                  <c:v>2.199074074074074E-4</c:v>
                </c:pt>
                <c:pt idx="11">
                  <c:v>1.7361111111111112E-4</c:v>
                </c:pt>
                <c:pt idx="12">
                  <c:v>1.3194444444444443E-3</c:v>
                </c:pt>
                <c:pt idx="13">
                  <c:v>1.5046296296296297E-4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D2-4760-9463-84CF78142990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D2-4760-9463-84CF78142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90408"/>
        <c:axId val="330090016"/>
      </c:lineChart>
      <c:dateAx>
        <c:axId val="330090408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90016"/>
        <c:crosses val="autoZero"/>
        <c:auto val="1"/>
        <c:lblOffset val="100"/>
        <c:baseTimeUnit val="days"/>
      </c:dateAx>
      <c:valAx>
        <c:axId val="33009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90408"/>
        <c:crosses val="autoZero"/>
        <c:crossBetween val="between"/>
      </c:valAx>
      <c:valAx>
        <c:axId val="3300896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89232"/>
        <c:crosses val="max"/>
        <c:crossBetween val="between"/>
      </c:valAx>
      <c:dateAx>
        <c:axId val="330089232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0896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Data'!$C$24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Data'!$G$24:$AK$24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2-4F14-9EC0-CBBCF86415A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30887416"/>
        <c:axId val="330170448"/>
      </c:barChart>
      <c:lineChart>
        <c:grouping val="standard"/>
        <c:varyColors val="0"/>
        <c:ser>
          <c:idx val="39"/>
          <c:order val="1"/>
          <c:tx>
            <c:strRef>
              <c:f>'Cargill SD Data'!$C$94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Data'!$G$94:$AK$94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3.5358796296296298E-2</c:v>
                </c:pt>
                <c:pt idx="3">
                  <c:v>2.2453703703703702E-3</c:v>
                </c:pt>
                <c:pt idx="4">
                  <c:v>0</c:v>
                </c:pt>
                <c:pt idx="5">
                  <c:v>1.068287037037037E-2</c:v>
                </c:pt>
                <c:pt idx="6">
                  <c:v>4.9652777777777777E-3</c:v>
                </c:pt>
                <c:pt idx="7">
                  <c:v>0</c:v>
                </c:pt>
                <c:pt idx="8">
                  <c:v>0</c:v>
                </c:pt>
                <c:pt idx="9">
                  <c:v>6.5509259259259262E-3</c:v>
                </c:pt>
                <c:pt idx="10">
                  <c:v>3.3912037037037036E-3</c:v>
                </c:pt>
                <c:pt idx="11">
                  <c:v>1.2037037037037038E-3</c:v>
                </c:pt>
                <c:pt idx="12">
                  <c:v>3.7847222222222223E-3</c:v>
                </c:pt>
                <c:pt idx="13">
                  <c:v>1.8750000000000001E-3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82-4F14-9EC0-CBBCF86415A7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82-4F14-9EC0-CBBCF86415A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0171232"/>
        <c:axId val="330170840"/>
      </c:lineChart>
      <c:dateAx>
        <c:axId val="330171232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0840"/>
        <c:crosses val="autoZero"/>
        <c:auto val="1"/>
        <c:lblOffset val="100"/>
        <c:baseTimeUnit val="days"/>
      </c:dateAx>
      <c:valAx>
        <c:axId val="33017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1232"/>
        <c:crosses val="autoZero"/>
        <c:crossBetween val="between"/>
      </c:valAx>
      <c:valAx>
        <c:axId val="3301704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87416"/>
        <c:crosses val="max"/>
        <c:crossBetween val="between"/>
      </c:valAx>
      <c:dateAx>
        <c:axId val="33088741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1704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50109324815199E-2"/>
          <c:y val="0.13797556719022688"/>
          <c:w val="0.92021330388793221"/>
          <c:h val="0.559680092344477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'Cargill SD Data'!$C$24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Data'!$G$24:$AK$24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E-4E8D-BAB3-DA0BA963E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889376"/>
        <c:axId val="330888984"/>
      </c:barChart>
      <c:lineChart>
        <c:grouping val="standard"/>
        <c:varyColors val="0"/>
        <c:ser>
          <c:idx val="39"/>
          <c:order val="1"/>
          <c:tx>
            <c:strRef>
              <c:f>'Cargill SD Data'!$C$150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Data'!$G$150:$AK$150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0.41666666666666669</c:v>
                </c:pt>
                <c:pt idx="10">
                  <c:v>0</c:v>
                </c:pt>
                <c:pt idx="11">
                  <c:v>0</c:v>
                </c:pt>
                <c:pt idx="12">
                  <c:v>0.2857142857142857</c:v>
                </c:pt>
                <c:pt idx="13">
                  <c:v>0.33333333333333331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0E-4E8D-BAB3-DA0BA963EAF1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E-4E8D-BAB3-DA0BA963E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88200"/>
        <c:axId val="330888592"/>
      </c:lineChart>
      <c:dateAx>
        <c:axId val="33088820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88592"/>
        <c:crosses val="autoZero"/>
        <c:auto val="1"/>
        <c:lblOffset val="100"/>
        <c:baseTimeUnit val="days"/>
      </c:dateAx>
      <c:valAx>
        <c:axId val="33088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88200"/>
        <c:crosses val="autoZero"/>
        <c:crossBetween val="between"/>
      </c:valAx>
      <c:valAx>
        <c:axId val="3308889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89376"/>
        <c:crosses val="max"/>
        <c:crossBetween val="between"/>
      </c:valAx>
      <c:dateAx>
        <c:axId val="33088937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888984"/>
        <c:crosses val="autoZero"/>
        <c:auto val="1"/>
        <c:lblOffset val="100"/>
        <c:baseTimeUnit val="days"/>
      </c:date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/>
              <a:t>Human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Data'!$C$25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Data'!$G$25:$AK$25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8</c:v>
                </c:pt>
                <c:pt idx="11">
                  <c:v>11</c:v>
                </c:pt>
                <c:pt idx="12">
                  <c:v>8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1-43BE-990D-3357C0ED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891336"/>
        <c:axId val="330890944"/>
      </c:barChart>
      <c:lineChart>
        <c:grouping val="standard"/>
        <c:varyColors val="0"/>
        <c:ser>
          <c:idx val="39"/>
          <c:order val="1"/>
          <c:tx>
            <c:strRef>
              <c:f>'Cargill SD Data'!$C$67</c:f>
              <c:strCache>
                <c:ptCount val="1"/>
                <c:pt idx="0">
                  <c:v>H.S.A (% of Calls in 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Data'!$G$67:$AK$67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0.88888888888888884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11-43BE-990D-3357C0ED109A}"/>
            </c:ext>
          </c:extLst>
        </c:ser>
        <c:ser>
          <c:idx val="13"/>
          <c:order val="2"/>
          <c:tx>
            <c:strRef>
              <c:f>'Cargill SD Data'!$D$2</c:f>
              <c:strCache>
                <c:ptCount val="1"/>
                <c:pt idx="0">
                  <c:v>Target &gt; 90%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Data'!$G$2:$AK$2</c:f>
              <c:numCache>
                <c:formatCode>0%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11-43BE-990D-3357C0ED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90160"/>
        <c:axId val="330890552"/>
      </c:lineChart>
      <c:dateAx>
        <c:axId val="33089016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0552"/>
        <c:crosses val="autoZero"/>
        <c:auto val="1"/>
        <c:lblOffset val="100"/>
        <c:baseTimeUnit val="days"/>
      </c:dateAx>
      <c:valAx>
        <c:axId val="33089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0160"/>
        <c:crosses val="autoZero"/>
        <c:crossBetween val="between"/>
      </c:valAx>
      <c:valAx>
        <c:axId val="3308909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1336"/>
        <c:crosses val="max"/>
        <c:crossBetween val="between"/>
      </c:valAx>
      <c:dateAx>
        <c:axId val="33089133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8909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Speed of Answer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Data'!$C$25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Data'!$G$25:$AK$25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8</c:v>
                </c:pt>
                <c:pt idx="11">
                  <c:v>11</c:v>
                </c:pt>
                <c:pt idx="12">
                  <c:v>8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59-4DDE-8DC1-BB8AD4765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893296"/>
        <c:axId val="330892904"/>
      </c:barChart>
      <c:lineChart>
        <c:grouping val="standard"/>
        <c:varyColors val="0"/>
        <c:ser>
          <c:idx val="39"/>
          <c:order val="1"/>
          <c:tx>
            <c:strRef>
              <c:f>'Cargill SD Data'!$C$81</c:f>
              <c:strCache>
                <c:ptCount val="1"/>
                <c:pt idx="0">
                  <c:v>Average Speed of Answer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Data'!$G$81:$AK$81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1.5509259259259261E-3</c:v>
                </c:pt>
                <c:pt idx="3">
                  <c:v>1.6203703703703703E-4</c:v>
                </c:pt>
                <c:pt idx="4">
                  <c:v>2.0833333333333335E-4</c:v>
                </c:pt>
                <c:pt idx="5">
                  <c:v>1.273148148148148E-4</c:v>
                </c:pt>
                <c:pt idx="6">
                  <c:v>2.7777777777777778E-4</c:v>
                </c:pt>
                <c:pt idx="7">
                  <c:v>0</c:v>
                </c:pt>
                <c:pt idx="8">
                  <c:v>0</c:v>
                </c:pt>
                <c:pt idx="9">
                  <c:v>6.7129629629629625E-4</c:v>
                </c:pt>
                <c:pt idx="10">
                  <c:v>1.1574074074074073E-4</c:v>
                </c:pt>
                <c:pt idx="11">
                  <c:v>1.6203703703703703E-4</c:v>
                </c:pt>
                <c:pt idx="12">
                  <c:v>1.1574074074074073E-4</c:v>
                </c:pt>
                <c:pt idx="13">
                  <c:v>7.7546296296296304E-4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59-4DDE-8DC1-BB8AD4765D51}"/>
            </c:ext>
          </c:extLst>
        </c:ser>
        <c:ser>
          <c:idx val="13"/>
          <c:order val="2"/>
          <c:tx>
            <c:strRef>
              <c:f>'Cargill SD Data'!$D$3</c:f>
              <c:strCache>
                <c:ptCount val="1"/>
                <c:pt idx="0">
                  <c:v>Target &lt; 60 sec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Data'!$G$3:$AK$3</c:f>
              <c:numCache>
                <c:formatCode>[h]:mm:ss;@</c:formatCode>
                <c:ptCount val="31"/>
                <c:pt idx="0">
                  <c:v>6.9444444444444447E-4</c:v>
                </c:pt>
                <c:pt idx="1">
                  <c:v>6.9444444444444447E-4</c:v>
                </c:pt>
                <c:pt idx="2">
                  <c:v>6.9444444444444447E-4</c:v>
                </c:pt>
                <c:pt idx="3">
                  <c:v>6.9444444444444447E-4</c:v>
                </c:pt>
                <c:pt idx="4">
                  <c:v>6.9444444444444447E-4</c:v>
                </c:pt>
                <c:pt idx="5">
                  <c:v>6.9444444444444447E-4</c:v>
                </c:pt>
                <c:pt idx="6">
                  <c:v>6.9444444444444447E-4</c:v>
                </c:pt>
                <c:pt idx="7">
                  <c:v>6.9444444444444447E-4</c:v>
                </c:pt>
                <c:pt idx="8">
                  <c:v>6.9444444444444447E-4</c:v>
                </c:pt>
                <c:pt idx="9">
                  <c:v>6.9444444444444447E-4</c:v>
                </c:pt>
                <c:pt idx="10">
                  <c:v>6.9444444444444447E-4</c:v>
                </c:pt>
                <c:pt idx="11">
                  <c:v>6.9444444444444447E-4</c:v>
                </c:pt>
                <c:pt idx="12">
                  <c:v>6.9444444444444447E-4</c:v>
                </c:pt>
                <c:pt idx="13">
                  <c:v>6.9444444444444447E-4</c:v>
                </c:pt>
                <c:pt idx="14">
                  <c:v>6.9444444444444447E-4</c:v>
                </c:pt>
                <c:pt idx="15">
                  <c:v>6.9444444444444447E-4</c:v>
                </c:pt>
                <c:pt idx="16">
                  <c:v>6.9444444444444447E-4</c:v>
                </c:pt>
                <c:pt idx="17">
                  <c:v>6.9444444444444447E-4</c:v>
                </c:pt>
                <c:pt idx="18">
                  <c:v>6.9444444444444447E-4</c:v>
                </c:pt>
                <c:pt idx="19">
                  <c:v>6.9444444444444447E-4</c:v>
                </c:pt>
                <c:pt idx="20">
                  <c:v>6.9444444444444447E-4</c:v>
                </c:pt>
                <c:pt idx="21">
                  <c:v>6.9444444444444447E-4</c:v>
                </c:pt>
                <c:pt idx="22">
                  <c:v>6.9444444444444447E-4</c:v>
                </c:pt>
                <c:pt idx="23">
                  <c:v>6.9444444444444447E-4</c:v>
                </c:pt>
                <c:pt idx="24">
                  <c:v>6.9444444444444447E-4</c:v>
                </c:pt>
                <c:pt idx="25">
                  <c:v>6.9444444444444447E-4</c:v>
                </c:pt>
                <c:pt idx="26">
                  <c:v>6.9444444444444447E-4</c:v>
                </c:pt>
                <c:pt idx="27">
                  <c:v>6.9444444444444447E-4</c:v>
                </c:pt>
                <c:pt idx="28">
                  <c:v>6.9444444444444447E-4</c:v>
                </c:pt>
                <c:pt idx="29">
                  <c:v>6.9444444444444447E-4</c:v>
                </c:pt>
                <c:pt idx="30">
                  <c:v>6.9444444444444447E-4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59-4DDE-8DC1-BB8AD4765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92120"/>
        <c:axId val="330892512"/>
      </c:lineChart>
      <c:dateAx>
        <c:axId val="33089212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2512"/>
        <c:crosses val="autoZero"/>
        <c:auto val="1"/>
        <c:lblOffset val="100"/>
        <c:baseTimeUnit val="days"/>
      </c:dateAx>
      <c:valAx>
        <c:axId val="33089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2120"/>
        <c:crosses val="autoZero"/>
        <c:crossBetween val="between"/>
      </c:valAx>
      <c:valAx>
        <c:axId val="3308929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3296"/>
        <c:crosses val="max"/>
        <c:crossBetween val="between"/>
      </c:valAx>
      <c:dateAx>
        <c:axId val="33089329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89290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Handle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'Cargill SD Data'!$C$25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Data'!$G$25:$AK$25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8</c:v>
                </c:pt>
                <c:pt idx="11">
                  <c:v>11</c:v>
                </c:pt>
                <c:pt idx="12">
                  <c:v>8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7-480A-A68D-A8C430CE5E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30895256"/>
        <c:axId val="330894864"/>
      </c:barChart>
      <c:lineChart>
        <c:grouping val="standard"/>
        <c:varyColors val="0"/>
        <c:ser>
          <c:idx val="39"/>
          <c:order val="1"/>
          <c:tx>
            <c:strRef>
              <c:f>'Cargill SD Data'!$C$95</c:f>
              <c:strCache>
                <c:ptCount val="1"/>
                <c:pt idx="0">
                  <c:v>Average Handle Time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Data'!$G$95:$AK$95</c:f>
              <c:numCache>
                <c:formatCode>[h]:mm:ss;@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4.9074074074074072E-3</c:v>
                </c:pt>
                <c:pt idx="3">
                  <c:v>4.7800925925925919E-3</c:v>
                </c:pt>
                <c:pt idx="4">
                  <c:v>5.347222222222222E-3</c:v>
                </c:pt>
                <c:pt idx="5">
                  <c:v>4.4212962962962956E-3</c:v>
                </c:pt>
                <c:pt idx="6">
                  <c:v>2.7199074074074074E-3</c:v>
                </c:pt>
                <c:pt idx="7">
                  <c:v>0</c:v>
                </c:pt>
                <c:pt idx="8">
                  <c:v>0</c:v>
                </c:pt>
                <c:pt idx="9">
                  <c:v>3.8078703703703707E-3</c:v>
                </c:pt>
                <c:pt idx="10">
                  <c:v>7.5000000000000006E-3</c:v>
                </c:pt>
                <c:pt idx="11">
                  <c:v>4.8611111111111112E-3</c:v>
                </c:pt>
                <c:pt idx="12">
                  <c:v>6.8055555555555569E-3</c:v>
                </c:pt>
                <c:pt idx="13">
                  <c:v>8.4837962962962966E-3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37-480A-A68D-A8C430CE5E4B}"/>
            </c:ext>
          </c:extLst>
        </c:ser>
        <c:ser>
          <c:idx val="13"/>
          <c:order val="2"/>
          <c:tx>
            <c:strRef>
              <c:f>'Cargill SD Data'!$D$4</c:f>
              <c:strCache>
                <c:ptCount val="1"/>
                <c:pt idx="0">
                  <c:v>Target &lt; 15 min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Data'!$G$4:$AK$4</c:f>
              <c:numCache>
                <c:formatCode>[h]:mm:ss;@</c:formatCode>
                <c:ptCount val="31"/>
                <c:pt idx="0">
                  <c:v>1.0416666666666666E-2</c:v>
                </c:pt>
                <c:pt idx="1">
                  <c:v>1.0416666666666666E-2</c:v>
                </c:pt>
                <c:pt idx="2">
                  <c:v>1.0416666666666666E-2</c:v>
                </c:pt>
                <c:pt idx="3">
                  <c:v>1.0416666666666666E-2</c:v>
                </c:pt>
                <c:pt idx="4">
                  <c:v>1.0416666666666666E-2</c:v>
                </c:pt>
                <c:pt idx="5">
                  <c:v>1.0416666666666666E-2</c:v>
                </c:pt>
                <c:pt idx="6">
                  <c:v>1.0416666666666666E-2</c:v>
                </c:pt>
                <c:pt idx="7">
                  <c:v>1.0416666666666666E-2</c:v>
                </c:pt>
                <c:pt idx="8">
                  <c:v>1.0416666666666666E-2</c:v>
                </c:pt>
                <c:pt idx="9">
                  <c:v>1.0416666666666666E-2</c:v>
                </c:pt>
                <c:pt idx="10">
                  <c:v>1.0416666666666666E-2</c:v>
                </c:pt>
                <c:pt idx="11">
                  <c:v>1.0416666666666666E-2</c:v>
                </c:pt>
                <c:pt idx="12">
                  <c:v>1.0416666666666666E-2</c:v>
                </c:pt>
                <c:pt idx="13">
                  <c:v>1.0416666666666666E-2</c:v>
                </c:pt>
                <c:pt idx="14">
                  <c:v>1.0416666666666666E-2</c:v>
                </c:pt>
                <c:pt idx="15">
                  <c:v>1.0416666666666666E-2</c:v>
                </c:pt>
                <c:pt idx="16">
                  <c:v>1.0416666666666666E-2</c:v>
                </c:pt>
                <c:pt idx="17">
                  <c:v>1.0416666666666666E-2</c:v>
                </c:pt>
                <c:pt idx="18">
                  <c:v>1.0416666666666666E-2</c:v>
                </c:pt>
                <c:pt idx="19">
                  <c:v>1.0416666666666666E-2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1.0416666666666666E-2</c:v>
                </c:pt>
                <c:pt idx="24">
                  <c:v>1.0416666666666666E-2</c:v>
                </c:pt>
                <c:pt idx="25">
                  <c:v>1.0416666666666666E-2</c:v>
                </c:pt>
                <c:pt idx="26">
                  <c:v>1.0416666666666666E-2</c:v>
                </c:pt>
                <c:pt idx="27">
                  <c:v>1.0416666666666666E-2</c:v>
                </c:pt>
                <c:pt idx="28">
                  <c:v>1.0416666666666666E-2</c:v>
                </c:pt>
                <c:pt idx="29">
                  <c:v>1.0416666666666666E-2</c:v>
                </c:pt>
                <c:pt idx="30">
                  <c:v>1.0416666666666666E-2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37-480A-A68D-A8C430CE5E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0894080"/>
        <c:axId val="330894472"/>
      </c:lineChart>
      <c:dateAx>
        <c:axId val="33089408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4472"/>
        <c:crosses val="autoZero"/>
        <c:auto val="1"/>
        <c:lblOffset val="100"/>
        <c:baseTimeUnit val="days"/>
      </c:dateAx>
      <c:valAx>
        <c:axId val="33089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4080"/>
        <c:crosses val="autoZero"/>
        <c:crossBetween val="between"/>
      </c:valAx>
      <c:valAx>
        <c:axId val="3308948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5256"/>
        <c:crosses val="max"/>
        <c:crossBetween val="between"/>
      </c:valAx>
      <c:dateAx>
        <c:axId val="33089525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89486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Voice Abandoned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50109324815199E-2"/>
          <c:y val="0.13797556719022688"/>
          <c:w val="0.92021330388793221"/>
          <c:h val="0.559680092344477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'Cargill SD Data'!$C$25</c:f>
              <c:strCache>
                <c:ptCount val="1"/>
                <c:pt idx="0">
                  <c:v>Total Calls Offered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Data'!$G$25:$AK$25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8</c:v>
                </c:pt>
                <c:pt idx="11">
                  <c:v>11</c:v>
                </c:pt>
                <c:pt idx="12">
                  <c:v>8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F-4C59-B990-54CC6D431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897216"/>
        <c:axId val="330896824"/>
      </c:barChart>
      <c:lineChart>
        <c:grouping val="standard"/>
        <c:varyColors val="0"/>
        <c:ser>
          <c:idx val="39"/>
          <c:order val="1"/>
          <c:tx>
            <c:strRef>
              <c:f>'Cargill SD Data'!$C$151</c:f>
              <c:strCache>
                <c:ptCount val="1"/>
                <c:pt idx="0">
                  <c:v>Voice Aban % (&gt;60 Seconds)</c:v>
                </c:pt>
              </c:strCache>
            </c:strRef>
          </c:tx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Data'!$G$151:$AK$151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0.125</c:v>
                </c:pt>
                <c:pt idx="11">
                  <c:v>0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F-4C59-B990-54CC6D431AB0}"/>
            </c:ext>
          </c:extLst>
        </c:ser>
        <c:ser>
          <c:idx val="13"/>
          <c:order val="2"/>
          <c:tx>
            <c:strRef>
              <c:f>'Cargill SD Data'!$D$5</c:f>
              <c:strCache>
                <c:ptCount val="1"/>
                <c:pt idx="0">
                  <c:v>Target &lt; 3%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'Cargill SD Data'!$G$11:$AK$11</c:f>
              <c:numCache>
                <c:formatCode>[$-409]mmmm\ d\,\ yyyy;@</c:formatCode>
                <c:ptCount val="31"/>
                <c:pt idx="0">
                  <c:v>43344</c:v>
                </c:pt>
                <c:pt idx="1">
                  <c:v>43345</c:v>
                </c:pt>
                <c:pt idx="2">
                  <c:v>43346</c:v>
                </c:pt>
                <c:pt idx="3">
                  <c:v>43347</c:v>
                </c:pt>
                <c:pt idx="4">
                  <c:v>43348</c:v>
                </c:pt>
                <c:pt idx="5">
                  <c:v>43349</c:v>
                </c:pt>
                <c:pt idx="6">
                  <c:v>43350</c:v>
                </c:pt>
                <c:pt idx="7">
                  <c:v>43351</c:v>
                </c:pt>
                <c:pt idx="8">
                  <c:v>43352</c:v>
                </c:pt>
                <c:pt idx="9">
                  <c:v>43353</c:v>
                </c:pt>
                <c:pt idx="10">
                  <c:v>43354</c:v>
                </c:pt>
                <c:pt idx="11">
                  <c:v>43355</c:v>
                </c:pt>
                <c:pt idx="12">
                  <c:v>43356</c:v>
                </c:pt>
                <c:pt idx="13">
                  <c:v>43357</c:v>
                </c:pt>
                <c:pt idx="14">
                  <c:v>43358</c:v>
                </c:pt>
                <c:pt idx="15">
                  <c:v>43359</c:v>
                </c:pt>
                <c:pt idx="16">
                  <c:v>43360</c:v>
                </c:pt>
                <c:pt idx="17">
                  <c:v>43361</c:v>
                </c:pt>
                <c:pt idx="18">
                  <c:v>43362</c:v>
                </c:pt>
                <c:pt idx="19">
                  <c:v>43363</c:v>
                </c:pt>
                <c:pt idx="20">
                  <c:v>43364</c:v>
                </c:pt>
                <c:pt idx="21">
                  <c:v>43365</c:v>
                </c:pt>
                <c:pt idx="22">
                  <c:v>43366</c:v>
                </c:pt>
                <c:pt idx="23">
                  <c:v>43367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43372</c:v>
                </c:pt>
                <c:pt idx="29">
                  <c:v>43373</c:v>
                </c:pt>
                <c:pt idx="30">
                  <c:v>43374</c:v>
                </c:pt>
              </c:numCache>
            </c:numRef>
          </c:cat>
          <c:val>
            <c:numRef>
              <c:f>'Cargill SD Data'!$G$5:$AK$5</c:f>
              <c:numCache>
                <c:formatCode>0%</c:formatCode>
                <c:ptCount val="3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F-4C59-B990-54CC6D431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96040"/>
        <c:axId val="330896432"/>
      </c:lineChart>
      <c:dateAx>
        <c:axId val="330896040"/>
        <c:scaling>
          <c:orientation val="minMax"/>
        </c:scaling>
        <c:delete val="0"/>
        <c:axPos val="b"/>
        <c:numFmt formatCode="[$]ddd\,\ mmm\ dd\,\ yyyy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6432"/>
        <c:crosses val="autoZero"/>
        <c:auto val="1"/>
        <c:lblOffset val="100"/>
        <c:baseTimeUnit val="days"/>
      </c:dateAx>
      <c:valAx>
        <c:axId val="3308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6040"/>
        <c:crosses val="autoZero"/>
        <c:crossBetween val="between"/>
      </c:valAx>
      <c:valAx>
        <c:axId val="3308968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97216"/>
        <c:crosses val="max"/>
        <c:crossBetween val="between"/>
      </c:valAx>
      <c:dateAx>
        <c:axId val="330897216"/>
        <c:scaling>
          <c:orientation val="minMax"/>
        </c:scaling>
        <c:delete val="1"/>
        <c:axPos val="b"/>
        <c:numFmt formatCode="[$-409]mmmm\ d\,\ yyyy;@" sourceLinked="1"/>
        <c:majorTickMark val="out"/>
        <c:minorTickMark val="none"/>
        <c:tickLblPos val="nextTo"/>
        <c:crossAx val="330896824"/>
        <c:crosses val="autoZero"/>
        <c:auto val="1"/>
        <c:lblOffset val="100"/>
        <c:baseTimeUnit val="days"/>
      </c:date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4" Type="http://schemas.openxmlformats.org/officeDocument/2006/relationships/chart" Target="../charts/chart4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chart" Target="../charts/chart4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chart" Target="../charts/chart4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4" Type="http://schemas.openxmlformats.org/officeDocument/2006/relationships/chart" Target="../charts/chart5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4" Type="http://schemas.openxmlformats.org/officeDocument/2006/relationships/chart" Target="../charts/chart5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Relationship Id="rId4" Type="http://schemas.openxmlformats.org/officeDocument/2006/relationships/chart" Target="../charts/chart61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4" Type="http://schemas.openxmlformats.org/officeDocument/2006/relationships/chart" Target="../charts/chart6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Relationship Id="rId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114300</xdr:rowOff>
    </xdr:from>
    <xdr:to>
      <xdr:col>19</xdr:col>
      <xdr:colOff>438150</xdr:colOff>
      <xdr:row>26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28</xdr:row>
      <xdr:rowOff>9525</xdr:rowOff>
    </xdr:from>
    <xdr:to>
      <xdr:col>19</xdr:col>
      <xdr:colOff>438151</xdr:colOff>
      <xdr:row>47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0</xdr:rowOff>
    </xdr:from>
    <xdr:to>
      <xdr:col>19</xdr:col>
      <xdr:colOff>438150</xdr:colOff>
      <xdr:row>69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19</xdr:col>
      <xdr:colOff>438150</xdr:colOff>
      <xdr:row>90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92</xdr:row>
      <xdr:rowOff>0</xdr:rowOff>
    </xdr:from>
    <xdr:to>
      <xdr:col>19</xdr:col>
      <xdr:colOff>438150</xdr:colOff>
      <xdr:row>111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19</xdr:col>
      <xdr:colOff>438150</xdr:colOff>
      <xdr:row>132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134</xdr:row>
      <xdr:rowOff>0</xdr:rowOff>
    </xdr:from>
    <xdr:to>
      <xdr:col>19</xdr:col>
      <xdr:colOff>438150</xdr:colOff>
      <xdr:row>152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155</xdr:row>
      <xdr:rowOff>0</xdr:rowOff>
    </xdr:from>
    <xdr:to>
      <xdr:col>19</xdr:col>
      <xdr:colOff>438150</xdr:colOff>
      <xdr:row>173</xdr:row>
      <xdr:rowOff>142875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176</xdr:row>
      <xdr:rowOff>0</xdr:rowOff>
    </xdr:from>
    <xdr:to>
      <xdr:col>19</xdr:col>
      <xdr:colOff>438150</xdr:colOff>
      <xdr:row>194</xdr:row>
      <xdr:rowOff>142875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197</xdr:row>
      <xdr:rowOff>0</xdr:rowOff>
    </xdr:from>
    <xdr:to>
      <xdr:col>19</xdr:col>
      <xdr:colOff>438150</xdr:colOff>
      <xdr:row>215</xdr:row>
      <xdr:rowOff>142875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218</xdr:row>
      <xdr:rowOff>0</xdr:rowOff>
    </xdr:from>
    <xdr:to>
      <xdr:col>19</xdr:col>
      <xdr:colOff>438150</xdr:colOff>
      <xdr:row>236</xdr:row>
      <xdr:rowOff>142875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114300</xdr:rowOff>
    </xdr:from>
    <xdr:to>
      <xdr:col>19</xdr:col>
      <xdr:colOff>438150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9525</xdr:rowOff>
    </xdr:from>
    <xdr:to>
      <xdr:col>19</xdr:col>
      <xdr:colOff>438150</xdr:colOff>
      <xdr:row>47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0</xdr:rowOff>
    </xdr:from>
    <xdr:to>
      <xdr:col>19</xdr:col>
      <xdr:colOff>438150</xdr:colOff>
      <xdr:row>69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19</xdr:col>
      <xdr:colOff>438150</xdr:colOff>
      <xdr:row>90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92</xdr:row>
      <xdr:rowOff>0</xdr:rowOff>
    </xdr:from>
    <xdr:to>
      <xdr:col>19</xdr:col>
      <xdr:colOff>438150</xdr:colOff>
      <xdr:row>111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19</xdr:col>
      <xdr:colOff>438150</xdr:colOff>
      <xdr:row>132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19</xdr:col>
      <xdr:colOff>438150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85725</xdr:rowOff>
    </xdr:from>
    <xdr:to>
      <xdr:col>19</xdr:col>
      <xdr:colOff>438150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76200</xdr:rowOff>
    </xdr:from>
    <xdr:to>
      <xdr:col>19</xdr:col>
      <xdr:colOff>438150</xdr:colOff>
      <xdr:row>69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71</xdr:row>
      <xdr:rowOff>76200</xdr:rowOff>
    </xdr:from>
    <xdr:to>
      <xdr:col>19</xdr:col>
      <xdr:colOff>438150</xdr:colOff>
      <xdr:row>90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161925</xdr:rowOff>
        </xdr:from>
        <xdr:to>
          <xdr:col>3</xdr:col>
          <xdr:colOff>19050</xdr:colOff>
          <xdr:row>6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mail to send file to Addresses below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6</xdr:col>
          <xdr:colOff>9525</xdr:colOff>
          <xdr:row>5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Snapshot mail for Cargill  to Addresses below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0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Snapshot mail to 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D24"/>
  <sheetViews>
    <sheetView zoomScale="85" zoomScaleNormal="85" workbookViewId="0">
      <selection activeCell="D30" sqref="D30"/>
    </sheetView>
  </sheetViews>
  <sheetFormatPr defaultRowHeight="15" x14ac:dyDescent="0.25"/>
  <cols>
    <col min="1" max="1" width="9.140625" style="258"/>
    <col min="2" max="2" width="42.85546875" style="258" bestFit="1" customWidth="1"/>
    <col min="3" max="3" width="19.7109375" style="258" bestFit="1" customWidth="1"/>
    <col min="4" max="4" width="42.85546875" style="258" bestFit="1" customWidth="1"/>
    <col min="5" max="16384" width="9.140625" style="258"/>
  </cols>
  <sheetData>
    <row r="5" spans="2:4" ht="18.75" x14ac:dyDescent="0.3">
      <c r="B5" s="256"/>
      <c r="C5" s="257"/>
      <c r="D5" s="256"/>
    </row>
    <row r="6" spans="2:4" ht="36" x14ac:dyDescent="0.55000000000000004">
      <c r="B6" s="259" t="s">
        <v>71</v>
      </c>
      <c r="C6" s="259"/>
      <c r="D6" s="259" t="s">
        <v>341</v>
      </c>
    </row>
    <row r="7" spans="2:4" ht="21" x14ac:dyDescent="0.35">
      <c r="B7" s="256"/>
      <c r="C7" s="257"/>
      <c r="D7" s="260" t="s">
        <v>342</v>
      </c>
    </row>
    <row r="8" spans="2:4" ht="23.25" x14ac:dyDescent="0.35">
      <c r="B8" s="261" t="s">
        <v>72</v>
      </c>
      <c r="C8" s="257"/>
      <c r="D8" s="257" t="s">
        <v>190</v>
      </c>
    </row>
    <row r="9" spans="2:4" ht="23.25" x14ac:dyDescent="0.35">
      <c r="B9" s="261" t="s">
        <v>59</v>
      </c>
      <c r="C9" s="257"/>
      <c r="D9" s="257" t="s">
        <v>188</v>
      </c>
    </row>
    <row r="10" spans="2:4" ht="23.25" x14ac:dyDescent="0.35">
      <c r="B10" s="261" t="s">
        <v>88</v>
      </c>
      <c r="C10" s="257"/>
      <c r="D10" s="257" t="s">
        <v>343</v>
      </c>
    </row>
    <row r="11" spans="2:4" ht="23.25" x14ac:dyDescent="0.35">
      <c r="B11" s="261" t="s">
        <v>73</v>
      </c>
      <c r="C11" s="257"/>
      <c r="D11" s="257" t="s">
        <v>344</v>
      </c>
    </row>
    <row r="12" spans="2:4" ht="23.25" x14ac:dyDescent="0.35">
      <c r="B12" s="261" t="s">
        <v>339</v>
      </c>
      <c r="C12" s="257"/>
      <c r="D12" s="257" t="s">
        <v>345</v>
      </c>
    </row>
    <row r="13" spans="2:4" ht="23.25" x14ac:dyDescent="0.35">
      <c r="B13" s="261" t="s">
        <v>308</v>
      </c>
      <c r="C13" s="257"/>
      <c r="D13" s="257" t="s">
        <v>346</v>
      </c>
    </row>
    <row r="14" spans="2:4" ht="23.25" x14ac:dyDescent="0.35">
      <c r="B14" s="261" t="s">
        <v>357</v>
      </c>
      <c r="C14" s="257"/>
      <c r="D14" s="257" t="s">
        <v>347</v>
      </c>
    </row>
    <row r="15" spans="2:4" ht="23.25" x14ac:dyDescent="0.35">
      <c r="B15" s="261" t="s">
        <v>358</v>
      </c>
      <c r="C15" s="257"/>
      <c r="D15" s="257" t="s">
        <v>348</v>
      </c>
    </row>
    <row r="16" spans="2:4" ht="23.25" x14ac:dyDescent="0.35">
      <c r="B16" s="261" t="s">
        <v>309</v>
      </c>
      <c r="C16" s="257"/>
      <c r="D16" s="257" t="s">
        <v>349</v>
      </c>
    </row>
    <row r="17" spans="2:4" ht="23.25" x14ac:dyDescent="0.35">
      <c r="B17" s="261" t="s">
        <v>340</v>
      </c>
      <c r="C17" s="257"/>
      <c r="D17" s="257" t="s">
        <v>350</v>
      </c>
    </row>
    <row r="18" spans="2:4" ht="18.75" x14ac:dyDescent="0.3">
      <c r="B18" s="256"/>
      <c r="C18" s="257"/>
      <c r="D18" s="257" t="s">
        <v>351</v>
      </c>
    </row>
    <row r="19" spans="2:4" ht="18.75" x14ac:dyDescent="0.3">
      <c r="B19" s="257"/>
      <c r="C19" s="257"/>
      <c r="D19" s="257" t="s">
        <v>352</v>
      </c>
    </row>
    <row r="20" spans="2:4" ht="18.75" x14ac:dyDescent="0.3">
      <c r="B20" s="257"/>
      <c r="C20" s="257"/>
      <c r="D20" s="257" t="s">
        <v>353</v>
      </c>
    </row>
    <row r="21" spans="2:4" ht="18.75" x14ac:dyDescent="0.3">
      <c r="B21" s="257"/>
      <c r="C21" s="257"/>
      <c r="D21" s="257" t="s">
        <v>354</v>
      </c>
    </row>
    <row r="22" spans="2:4" ht="18.75" x14ac:dyDescent="0.3">
      <c r="B22" s="257"/>
      <c r="C22" s="257"/>
      <c r="D22" s="257" t="s">
        <v>355</v>
      </c>
    </row>
    <row r="23" spans="2:4" ht="18.75" x14ac:dyDescent="0.3">
      <c r="B23" s="257"/>
      <c r="C23" s="257"/>
      <c r="D23" s="257" t="s">
        <v>356</v>
      </c>
    </row>
    <row r="24" spans="2:4" ht="23.25" x14ac:dyDescent="0.35">
      <c r="B24" s="257"/>
      <c r="C24" s="257"/>
      <c r="D24" s="261"/>
    </row>
  </sheetData>
  <hyperlinks>
    <hyperlink ref="B8" location="'Cargill SD Data'!A1" display="Cargill SD Data" xr:uid="{00000000-0004-0000-0000-000000000000}"/>
    <hyperlink ref="B9" location="'EMEA Charts'!A1" display="EMEA Charts" xr:uid="{00000000-0004-0000-0000-000001000000}"/>
    <hyperlink ref="B10" location="'Daily Snapshot'!A1" display="Daily Snapshot" xr:uid="{00000000-0004-0000-0000-000002000000}"/>
    <hyperlink ref="B11" location="Source!A1" display="Source" xr:uid="{00000000-0004-0000-0000-000003000000}"/>
    <hyperlink ref="B12" location="'States Source'!A1" display="States Source" xr:uid="{00000000-0004-0000-0000-000004000000}"/>
    <hyperlink ref="B13" location="Resolved!A1" display="Resolved" xr:uid="{00000000-0004-0000-0000-000005000000}"/>
    <hyperlink ref="B14" location="'Agent Abandoned'!A1" display="Agent Abandoned" xr:uid="{00000000-0004-0000-0000-000006000000}"/>
    <hyperlink ref="B15" location="'User and System Abandoned'!A1" display="User and System Abandoned" xr:uid="{00000000-0004-0000-0000-000007000000}"/>
    <hyperlink ref="B16" location="'Total Chats'!A1" display="Total Chats" xr:uid="{00000000-0004-0000-0000-000008000000}"/>
    <hyperlink ref="B17" location="Mailing!A1" display="Mailing" xr:uid="{00000000-0004-0000-0000-000009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2177"/>
  <sheetViews>
    <sheetView zoomScale="85" zoomScaleNormal="85" workbookViewId="0">
      <pane xSplit="6" ySplit="11" topLeftCell="G272" activePane="bottomRight" state="frozen"/>
      <selection activeCell="L151" sqref="L151"/>
      <selection pane="topRight" activeCell="L151" sqref="L151"/>
      <selection pane="bottomLeft" activeCell="L151" sqref="L151"/>
      <selection pane="bottomRight" activeCell="H289" sqref="H289"/>
    </sheetView>
  </sheetViews>
  <sheetFormatPr defaultRowHeight="15" outlineLevelRow="1" x14ac:dyDescent="0.25"/>
  <cols>
    <col min="1" max="1" width="6.42578125" style="22" bestFit="1" customWidth="1"/>
    <col min="2" max="2" width="21.28515625" style="22" bestFit="1" customWidth="1"/>
    <col min="3" max="3" width="51.5703125" style="22" bestFit="1" customWidth="1"/>
    <col min="4" max="4" width="14.42578125" style="22" bestFit="1" customWidth="1"/>
    <col min="5" max="5" width="11.28515625" style="40" bestFit="1" customWidth="1"/>
    <col min="6" max="6" width="9.7109375" style="72" customWidth="1"/>
    <col min="7" max="7" width="17.5703125" style="22" bestFit="1" customWidth="1"/>
    <col min="8" max="9" width="17" style="22" bestFit="1" customWidth="1"/>
    <col min="10" max="15" width="17" style="22" customWidth="1"/>
    <col min="16" max="34" width="18.140625" style="22" customWidth="1"/>
    <col min="35" max="36" width="18.140625" style="48" customWidth="1"/>
    <col min="37" max="37" width="17.85546875" style="48" hidden="1" customWidth="1"/>
    <col min="38" max="38" width="9.140625" style="48" customWidth="1"/>
    <col min="39" max="16384" width="9.140625" style="48"/>
  </cols>
  <sheetData>
    <row r="1" spans="1:37" s="86" customFormat="1" ht="5.0999999999999996" customHeight="1" thickBot="1" x14ac:dyDescent="0.3">
      <c r="A1" s="57" t="s">
        <v>9</v>
      </c>
      <c r="B1" s="58" t="s">
        <v>44</v>
      </c>
      <c r="C1" s="31" t="s">
        <v>6</v>
      </c>
      <c r="D1" s="59" t="s">
        <v>0</v>
      </c>
      <c r="E1" s="60" t="s">
        <v>46</v>
      </c>
      <c r="F1" s="71"/>
      <c r="G1" s="61">
        <v>42370</v>
      </c>
      <c r="H1" s="61">
        <v>42371</v>
      </c>
      <c r="I1" s="61">
        <v>42372</v>
      </c>
      <c r="J1" s="61">
        <v>42373</v>
      </c>
      <c r="K1" s="61">
        <v>42374</v>
      </c>
      <c r="L1" s="61">
        <v>42375</v>
      </c>
      <c r="M1" s="61">
        <v>42376</v>
      </c>
      <c r="N1" s="61">
        <v>42377</v>
      </c>
      <c r="O1" s="61">
        <v>42378</v>
      </c>
      <c r="P1" s="61">
        <v>42379</v>
      </c>
      <c r="Q1" s="61">
        <v>42380</v>
      </c>
      <c r="R1" s="61">
        <v>42381</v>
      </c>
      <c r="S1" s="61">
        <v>42382</v>
      </c>
      <c r="T1" s="61">
        <v>42383</v>
      </c>
      <c r="U1" s="61">
        <v>42384</v>
      </c>
      <c r="V1" s="61">
        <v>42385</v>
      </c>
      <c r="W1" s="61">
        <v>42386</v>
      </c>
      <c r="X1" s="61">
        <v>42387</v>
      </c>
      <c r="Y1" s="61">
        <v>42388</v>
      </c>
      <c r="Z1" s="61">
        <v>42389</v>
      </c>
      <c r="AA1" s="61">
        <v>42390</v>
      </c>
      <c r="AB1" s="61">
        <v>42391</v>
      </c>
      <c r="AC1" s="61">
        <v>42392</v>
      </c>
      <c r="AD1" s="61">
        <v>42393</v>
      </c>
      <c r="AE1" s="61">
        <v>42394</v>
      </c>
      <c r="AF1" s="61">
        <v>42395</v>
      </c>
      <c r="AG1" s="61">
        <v>42396</v>
      </c>
      <c r="AH1" s="61">
        <v>42397</v>
      </c>
      <c r="AI1" s="61">
        <v>42398</v>
      </c>
      <c r="AJ1" s="61">
        <v>42399</v>
      </c>
      <c r="AK1" s="61">
        <v>42400</v>
      </c>
    </row>
    <row r="2" spans="1:37" ht="5.0999999999999996" customHeight="1" thickTop="1" thickBot="1" x14ac:dyDescent="0.3">
      <c r="A2" s="32" t="s">
        <v>9</v>
      </c>
      <c r="B2" s="32" t="s">
        <v>6</v>
      </c>
      <c r="C2" s="17" t="s">
        <v>7</v>
      </c>
      <c r="D2" s="18" t="s">
        <v>54</v>
      </c>
      <c r="E2" s="62">
        <v>0.9</v>
      </c>
      <c r="F2" s="62"/>
      <c r="G2" s="62">
        <v>0.9</v>
      </c>
      <c r="H2" s="62">
        <v>0.9</v>
      </c>
      <c r="I2" s="62">
        <v>0.9</v>
      </c>
      <c r="J2" s="62">
        <v>0.9</v>
      </c>
      <c r="K2" s="62">
        <v>0.9</v>
      </c>
      <c r="L2" s="62">
        <v>0.9</v>
      </c>
      <c r="M2" s="62">
        <v>0.9</v>
      </c>
      <c r="N2" s="62">
        <v>0.9</v>
      </c>
      <c r="O2" s="62">
        <v>0.9</v>
      </c>
      <c r="P2" s="62">
        <v>0.9</v>
      </c>
      <c r="Q2" s="62">
        <v>0.9</v>
      </c>
      <c r="R2" s="62">
        <v>0.9</v>
      </c>
      <c r="S2" s="62">
        <v>0.9</v>
      </c>
      <c r="T2" s="62">
        <v>0.9</v>
      </c>
      <c r="U2" s="62">
        <v>0.9</v>
      </c>
      <c r="V2" s="62">
        <v>0.9</v>
      </c>
      <c r="W2" s="62">
        <v>0.9</v>
      </c>
      <c r="X2" s="62">
        <v>0.9</v>
      </c>
      <c r="Y2" s="62">
        <v>0.9</v>
      </c>
      <c r="Z2" s="62">
        <v>0.9</v>
      </c>
      <c r="AA2" s="62">
        <v>0.9</v>
      </c>
      <c r="AB2" s="62">
        <v>0.9</v>
      </c>
      <c r="AC2" s="62">
        <v>0.9</v>
      </c>
      <c r="AD2" s="62">
        <v>0.9</v>
      </c>
      <c r="AE2" s="62">
        <v>0.9</v>
      </c>
      <c r="AF2" s="62">
        <v>0.9</v>
      </c>
      <c r="AG2" s="62">
        <v>0.9</v>
      </c>
      <c r="AH2" s="62">
        <v>0.9</v>
      </c>
      <c r="AI2" s="62">
        <v>0.9</v>
      </c>
      <c r="AJ2" s="62">
        <v>0.9</v>
      </c>
      <c r="AK2" s="62">
        <v>0.9</v>
      </c>
    </row>
    <row r="3" spans="1:37" ht="5.0999999999999996" customHeight="1" thickTop="1" thickBot="1" x14ac:dyDescent="0.3">
      <c r="A3" s="32" t="s">
        <v>9</v>
      </c>
      <c r="B3" s="32" t="s">
        <v>6</v>
      </c>
      <c r="C3" s="17" t="s">
        <v>3</v>
      </c>
      <c r="D3" s="18" t="s">
        <v>55</v>
      </c>
      <c r="E3" s="63">
        <v>6.9444444444444447E-4</v>
      </c>
      <c r="F3" s="63"/>
      <c r="G3" s="63">
        <v>6.9444444444444447E-4</v>
      </c>
      <c r="H3" s="63">
        <v>6.9444444444444447E-4</v>
      </c>
      <c r="I3" s="63">
        <v>6.9444444444444447E-4</v>
      </c>
      <c r="J3" s="63">
        <v>6.9444444444444447E-4</v>
      </c>
      <c r="K3" s="63">
        <v>6.9444444444444447E-4</v>
      </c>
      <c r="L3" s="63">
        <v>6.9444444444444447E-4</v>
      </c>
      <c r="M3" s="63">
        <v>6.9444444444444447E-4</v>
      </c>
      <c r="N3" s="63">
        <v>6.9444444444444447E-4</v>
      </c>
      <c r="O3" s="63">
        <v>6.9444444444444447E-4</v>
      </c>
      <c r="P3" s="63">
        <v>6.9444444444444447E-4</v>
      </c>
      <c r="Q3" s="63">
        <v>6.9444444444444447E-4</v>
      </c>
      <c r="R3" s="63">
        <v>6.9444444444444447E-4</v>
      </c>
      <c r="S3" s="63">
        <v>6.9444444444444447E-4</v>
      </c>
      <c r="T3" s="63">
        <v>6.9444444444444447E-4</v>
      </c>
      <c r="U3" s="63">
        <v>6.9444444444444447E-4</v>
      </c>
      <c r="V3" s="63">
        <v>6.9444444444444447E-4</v>
      </c>
      <c r="W3" s="63">
        <v>6.9444444444444447E-4</v>
      </c>
      <c r="X3" s="63">
        <v>6.9444444444444447E-4</v>
      </c>
      <c r="Y3" s="63">
        <v>6.9444444444444447E-4</v>
      </c>
      <c r="Z3" s="63">
        <v>6.9444444444444447E-4</v>
      </c>
      <c r="AA3" s="63">
        <v>6.9444444444444447E-4</v>
      </c>
      <c r="AB3" s="63">
        <v>6.9444444444444447E-4</v>
      </c>
      <c r="AC3" s="63">
        <v>6.9444444444444447E-4</v>
      </c>
      <c r="AD3" s="63">
        <v>6.9444444444444447E-4</v>
      </c>
      <c r="AE3" s="63">
        <v>6.9444444444444447E-4</v>
      </c>
      <c r="AF3" s="63">
        <v>6.9444444444444447E-4</v>
      </c>
      <c r="AG3" s="63">
        <v>6.9444444444444447E-4</v>
      </c>
      <c r="AH3" s="63">
        <v>6.9444444444444447E-4</v>
      </c>
      <c r="AI3" s="63">
        <v>6.9444444444444447E-4</v>
      </c>
      <c r="AJ3" s="63">
        <v>6.9444444444444447E-4</v>
      </c>
      <c r="AK3" s="63">
        <v>6.9444444444444447E-4</v>
      </c>
    </row>
    <row r="4" spans="1:37" ht="5.0999999999999996" customHeight="1" thickTop="1" thickBot="1" x14ac:dyDescent="0.3">
      <c r="A4" s="32" t="s">
        <v>10</v>
      </c>
      <c r="B4" s="32" t="s">
        <v>6</v>
      </c>
      <c r="C4" s="17" t="s">
        <v>4</v>
      </c>
      <c r="D4" s="18" t="s">
        <v>56</v>
      </c>
      <c r="E4" s="63">
        <v>1.0416666666666666E-2</v>
      </c>
      <c r="F4" s="63"/>
      <c r="G4" s="63">
        <v>1.0416666666666666E-2</v>
      </c>
      <c r="H4" s="63">
        <v>1.0416666666666666E-2</v>
      </c>
      <c r="I4" s="63">
        <v>1.0416666666666666E-2</v>
      </c>
      <c r="J4" s="63">
        <v>1.0416666666666666E-2</v>
      </c>
      <c r="K4" s="63">
        <v>1.0416666666666666E-2</v>
      </c>
      <c r="L4" s="63">
        <v>1.0416666666666666E-2</v>
      </c>
      <c r="M4" s="63">
        <v>1.0416666666666666E-2</v>
      </c>
      <c r="N4" s="63">
        <v>1.0416666666666666E-2</v>
      </c>
      <c r="O4" s="63">
        <v>1.0416666666666666E-2</v>
      </c>
      <c r="P4" s="63">
        <v>1.0416666666666666E-2</v>
      </c>
      <c r="Q4" s="63">
        <v>1.0416666666666666E-2</v>
      </c>
      <c r="R4" s="63">
        <v>1.0416666666666666E-2</v>
      </c>
      <c r="S4" s="63">
        <v>1.0416666666666666E-2</v>
      </c>
      <c r="T4" s="63">
        <v>1.0416666666666666E-2</v>
      </c>
      <c r="U4" s="63">
        <v>1.0416666666666666E-2</v>
      </c>
      <c r="V4" s="63">
        <v>1.0416666666666666E-2</v>
      </c>
      <c r="W4" s="63">
        <v>1.0416666666666666E-2</v>
      </c>
      <c r="X4" s="63">
        <v>1.0416666666666666E-2</v>
      </c>
      <c r="Y4" s="63">
        <v>1.0416666666666666E-2</v>
      </c>
      <c r="Z4" s="63">
        <v>1.0416666666666666E-2</v>
      </c>
      <c r="AA4" s="63">
        <v>1.0416666666666666E-2</v>
      </c>
      <c r="AB4" s="63">
        <v>1.0416666666666666E-2</v>
      </c>
      <c r="AC4" s="63">
        <v>1.0416666666666666E-2</v>
      </c>
      <c r="AD4" s="63">
        <v>1.0416666666666666E-2</v>
      </c>
      <c r="AE4" s="63">
        <v>1.0416666666666666E-2</v>
      </c>
      <c r="AF4" s="63">
        <v>1.0416666666666666E-2</v>
      </c>
      <c r="AG4" s="63">
        <v>1.0416666666666666E-2</v>
      </c>
      <c r="AH4" s="63">
        <v>1.0416666666666666E-2</v>
      </c>
      <c r="AI4" s="63">
        <v>1.0416666666666666E-2</v>
      </c>
      <c r="AJ4" s="63">
        <v>1.0416666666666666E-2</v>
      </c>
      <c r="AK4" s="63">
        <v>1.0416666666666666E-2</v>
      </c>
    </row>
    <row r="5" spans="1:37" ht="5.0999999999999996" customHeight="1" thickTop="1" thickBot="1" x14ac:dyDescent="0.3">
      <c r="A5" s="32" t="s">
        <v>10</v>
      </c>
      <c r="B5" s="32" t="s">
        <v>6</v>
      </c>
      <c r="C5" s="17" t="s">
        <v>14</v>
      </c>
      <c r="D5" s="21" t="s">
        <v>57</v>
      </c>
      <c r="E5" s="64">
        <v>0.03</v>
      </c>
      <c r="F5" s="64"/>
      <c r="G5" s="64">
        <v>0.03</v>
      </c>
      <c r="H5" s="64">
        <v>0.03</v>
      </c>
      <c r="I5" s="64">
        <v>0.03</v>
      </c>
      <c r="J5" s="64">
        <v>0.03</v>
      </c>
      <c r="K5" s="64">
        <v>0.03</v>
      </c>
      <c r="L5" s="64">
        <v>0.03</v>
      </c>
      <c r="M5" s="64">
        <v>0.03</v>
      </c>
      <c r="N5" s="64">
        <v>0.03</v>
      </c>
      <c r="O5" s="64">
        <v>0.03</v>
      </c>
      <c r="P5" s="64">
        <v>0.03</v>
      </c>
      <c r="Q5" s="64">
        <v>0.03</v>
      </c>
      <c r="R5" s="64">
        <v>0.03</v>
      </c>
      <c r="S5" s="64">
        <v>0.03</v>
      </c>
      <c r="T5" s="64">
        <v>0.03</v>
      </c>
      <c r="U5" s="64">
        <v>0.03</v>
      </c>
      <c r="V5" s="64">
        <v>0.03</v>
      </c>
      <c r="W5" s="64">
        <v>0.03</v>
      </c>
      <c r="X5" s="64">
        <v>0.03</v>
      </c>
      <c r="Y5" s="64">
        <v>0.03</v>
      </c>
      <c r="Z5" s="64">
        <v>0.03</v>
      </c>
      <c r="AA5" s="64">
        <v>0.03</v>
      </c>
      <c r="AB5" s="64">
        <v>0.03</v>
      </c>
      <c r="AC5" s="64">
        <v>0.03</v>
      </c>
      <c r="AD5" s="64">
        <v>0.03</v>
      </c>
      <c r="AE5" s="64">
        <v>0.03</v>
      </c>
      <c r="AF5" s="64">
        <v>0.03</v>
      </c>
      <c r="AG5" s="64">
        <v>0.03</v>
      </c>
      <c r="AH5" s="64">
        <v>0.03</v>
      </c>
      <c r="AI5" s="64">
        <v>0.03</v>
      </c>
      <c r="AJ5" s="64">
        <v>0.03</v>
      </c>
      <c r="AK5" s="64">
        <v>0.03</v>
      </c>
    </row>
    <row r="6" spans="1:37" ht="5.0999999999999996" customHeight="1" thickTop="1" thickBot="1" x14ac:dyDescent="0.3">
      <c r="A6" s="32" t="s">
        <v>10</v>
      </c>
      <c r="B6" s="32" t="s">
        <v>6</v>
      </c>
      <c r="C6" s="17" t="s">
        <v>49</v>
      </c>
      <c r="D6" s="21" t="s">
        <v>360</v>
      </c>
      <c r="E6" s="64">
        <v>0.02</v>
      </c>
      <c r="F6" s="64"/>
      <c r="G6" s="64">
        <v>3.5000000000000003E-2</v>
      </c>
      <c r="H6" s="64">
        <v>3.5000000000000003E-2</v>
      </c>
      <c r="I6" s="64">
        <v>3.5000000000000003E-2</v>
      </c>
      <c r="J6" s="64">
        <v>3.5000000000000003E-2</v>
      </c>
      <c r="K6" s="64">
        <v>3.5000000000000003E-2</v>
      </c>
      <c r="L6" s="64">
        <v>3.5000000000000003E-2</v>
      </c>
      <c r="M6" s="64">
        <v>3.5000000000000003E-2</v>
      </c>
      <c r="N6" s="64">
        <v>3.5000000000000003E-2</v>
      </c>
      <c r="O6" s="64">
        <v>3.5000000000000003E-2</v>
      </c>
      <c r="P6" s="64">
        <v>3.5000000000000003E-2</v>
      </c>
      <c r="Q6" s="64">
        <v>3.5000000000000003E-2</v>
      </c>
      <c r="R6" s="64">
        <v>3.5000000000000003E-2</v>
      </c>
      <c r="S6" s="64">
        <v>3.5000000000000003E-2</v>
      </c>
      <c r="T6" s="64">
        <v>3.5000000000000003E-2</v>
      </c>
      <c r="U6" s="64">
        <v>3.5000000000000003E-2</v>
      </c>
      <c r="V6" s="64">
        <v>3.5000000000000003E-2</v>
      </c>
      <c r="W6" s="64">
        <v>3.5000000000000003E-2</v>
      </c>
      <c r="X6" s="64">
        <v>3.5000000000000003E-2</v>
      </c>
      <c r="Y6" s="64">
        <v>3.5000000000000003E-2</v>
      </c>
      <c r="Z6" s="64">
        <v>3.5000000000000003E-2</v>
      </c>
      <c r="AA6" s="64">
        <v>3.5000000000000003E-2</v>
      </c>
      <c r="AB6" s="64">
        <v>3.5000000000000003E-2</v>
      </c>
      <c r="AC6" s="64">
        <v>3.5000000000000003E-2</v>
      </c>
      <c r="AD6" s="64">
        <v>3.5000000000000003E-2</v>
      </c>
      <c r="AE6" s="64">
        <v>3.5000000000000003E-2</v>
      </c>
      <c r="AF6" s="64">
        <v>3.5000000000000003E-2</v>
      </c>
      <c r="AG6" s="64">
        <v>3.5000000000000003E-2</v>
      </c>
      <c r="AH6" s="64">
        <v>3.5000000000000003E-2</v>
      </c>
      <c r="AI6" s="64">
        <v>3.5000000000000003E-2</v>
      </c>
      <c r="AJ6" s="64">
        <v>3.5000000000000003E-2</v>
      </c>
      <c r="AK6" s="64">
        <v>3.5000000000000003E-2</v>
      </c>
    </row>
    <row r="7" spans="1:37" ht="5.0999999999999996" customHeight="1" thickTop="1" thickBot="1" x14ac:dyDescent="0.3">
      <c r="A7" s="47"/>
      <c r="B7" s="32" t="s">
        <v>6</v>
      </c>
      <c r="C7" s="17" t="s">
        <v>84</v>
      </c>
      <c r="D7" s="21" t="s">
        <v>85</v>
      </c>
      <c r="E7" s="64">
        <v>0.32</v>
      </c>
      <c r="F7" s="56"/>
      <c r="G7" s="62">
        <v>0.32</v>
      </c>
      <c r="H7" s="62">
        <v>0.32</v>
      </c>
      <c r="I7" s="62">
        <v>0.32</v>
      </c>
      <c r="J7" s="62">
        <v>0.32</v>
      </c>
      <c r="K7" s="62">
        <v>0.32</v>
      </c>
      <c r="L7" s="62">
        <v>0.32</v>
      </c>
      <c r="M7" s="62">
        <v>0.32</v>
      </c>
      <c r="N7" s="62">
        <v>0.32</v>
      </c>
      <c r="O7" s="62">
        <v>0.32</v>
      </c>
      <c r="P7" s="62">
        <v>0.32</v>
      </c>
      <c r="Q7" s="62">
        <v>0.32</v>
      </c>
      <c r="R7" s="62">
        <v>0.32</v>
      </c>
      <c r="S7" s="62">
        <v>0.32</v>
      </c>
      <c r="T7" s="62">
        <v>0.32</v>
      </c>
      <c r="U7" s="62">
        <v>0.32</v>
      </c>
      <c r="V7" s="62">
        <v>0.32</v>
      </c>
      <c r="W7" s="62">
        <v>0.32</v>
      </c>
      <c r="X7" s="62">
        <v>0.32</v>
      </c>
      <c r="Y7" s="62">
        <v>0.32</v>
      </c>
      <c r="Z7" s="62">
        <v>0.32</v>
      </c>
      <c r="AA7" s="62">
        <v>0.32</v>
      </c>
      <c r="AB7" s="62">
        <v>0.32</v>
      </c>
      <c r="AC7" s="62">
        <v>0.32</v>
      </c>
      <c r="AD7" s="62">
        <v>0.32</v>
      </c>
      <c r="AE7" s="62">
        <v>0.32</v>
      </c>
      <c r="AF7" s="62">
        <v>0.32</v>
      </c>
      <c r="AG7" s="62">
        <v>0.32</v>
      </c>
      <c r="AH7" s="62">
        <v>0.32</v>
      </c>
      <c r="AI7" s="62">
        <v>0.32</v>
      </c>
      <c r="AJ7" s="62">
        <v>0.32</v>
      </c>
      <c r="AK7" s="62">
        <v>0.32</v>
      </c>
    </row>
    <row r="8" spans="1:37" ht="15.95" customHeight="1" thickTop="1" x14ac:dyDescent="0.25">
      <c r="A8" s="47"/>
      <c r="B8" s="47"/>
      <c r="C8" s="47"/>
      <c r="D8" s="47"/>
      <c r="E8" s="56"/>
      <c r="F8" s="56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</row>
    <row r="9" spans="1:37" x14ac:dyDescent="0.25">
      <c r="A9" s="47"/>
      <c r="B9" s="70" t="s">
        <v>74</v>
      </c>
      <c r="C9" s="47"/>
      <c r="D9" s="47"/>
      <c r="E9" s="56"/>
      <c r="F9" s="56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</row>
    <row r="10" spans="1:37" x14ac:dyDescent="0.25">
      <c r="A10" s="47"/>
      <c r="B10" s="47"/>
      <c r="C10" s="47"/>
      <c r="D10" s="47"/>
      <c r="E10" s="56"/>
      <c r="F10" s="56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</row>
    <row r="11" spans="1:37" s="86" customFormat="1" ht="30.75" thickBot="1" x14ac:dyDescent="0.3">
      <c r="A11" s="51" t="s">
        <v>9</v>
      </c>
      <c r="B11" s="52" t="s">
        <v>44</v>
      </c>
      <c r="C11" s="53" t="s">
        <v>6</v>
      </c>
      <c r="D11" s="54" t="s">
        <v>0</v>
      </c>
      <c r="E11" s="55" t="s">
        <v>46</v>
      </c>
      <c r="F11" s="75" t="s">
        <v>76</v>
      </c>
      <c r="G11" s="244">
        <v>43344</v>
      </c>
      <c r="H11" s="244">
        <v>43345</v>
      </c>
      <c r="I11" s="244">
        <v>43346</v>
      </c>
      <c r="J11" s="244">
        <v>43347</v>
      </c>
      <c r="K11" s="244">
        <v>43348</v>
      </c>
      <c r="L11" s="244">
        <v>43349</v>
      </c>
      <c r="M11" s="244">
        <v>43350</v>
      </c>
      <c r="N11" s="244">
        <v>43351</v>
      </c>
      <c r="O11" s="244">
        <v>43352</v>
      </c>
      <c r="P11" s="244">
        <v>43353</v>
      </c>
      <c r="Q11" s="244">
        <v>43354</v>
      </c>
      <c r="R11" s="244">
        <v>43355</v>
      </c>
      <c r="S11" s="244">
        <v>43356</v>
      </c>
      <c r="T11" s="244">
        <v>43357</v>
      </c>
      <c r="U11" s="244">
        <v>43358</v>
      </c>
      <c r="V11" s="244">
        <v>43359</v>
      </c>
      <c r="W11" s="244">
        <v>43360</v>
      </c>
      <c r="X11" s="244">
        <v>43361</v>
      </c>
      <c r="Y11" s="244">
        <v>43362</v>
      </c>
      <c r="Z11" s="244">
        <v>43363</v>
      </c>
      <c r="AA11" s="244">
        <v>43364</v>
      </c>
      <c r="AB11" s="244">
        <v>43365</v>
      </c>
      <c r="AC11" s="244">
        <v>43366</v>
      </c>
      <c r="AD11" s="244">
        <v>43367</v>
      </c>
      <c r="AE11" s="244">
        <v>43368</v>
      </c>
      <c r="AF11" s="244">
        <v>43369</v>
      </c>
      <c r="AG11" s="244">
        <v>43370</v>
      </c>
      <c r="AH11" s="244">
        <v>43371</v>
      </c>
      <c r="AI11" s="244">
        <v>43372</v>
      </c>
      <c r="AJ11" s="244">
        <v>43373</v>
      </c>
      <c r="AK11" s="244">
        <v>43374</v>
      </c>
    </row>
    <row r="12" spans="1:37" s="86" customFormat="1" ht="16.5" thickTop="1" thickBot="1" x14ac:dyDescent="0.3">
      <c r="A12" s="32"/>
      <c r="B12" s="32" t="s">
        <v>6</v>
      </c>
      <c r="C12" s="15" t="s">
        <v>1</v>
      </c>
      <c r="D12" s="16"/>
      <c r="E12" s="38">
        <f t="shared" ref="E12:E40" ca="1" si="0">SUM(G12:AK12)</f>
        <v>3275</v>
      </c>
      <c r="F12" s="76">
        <f t="shared" ref="F12:F40" ca="1" si="1">E12/COUNTIF(G12:AK12,"&gt;0")</f>
        <v>204.6875</v>
      </c>
      <c r="G12" s="66">
        <f ca="1">IF(G$11&lt;TODAY(),SUMIF(Source!$B:$B,'Cargill SD Data'!G$11,Source!$C:$C),"")</f>
        <v>4</v>
      </c>
      <c r="H12" s="66">
        <f ca="1">IF(H11&lt;TODAY(),SUMIF(Source!$B:$B,'Cargill SD Data'!H$11,Source!$C:$C),"")</f>
        <v>12</v>
      </c>
      <c r="I12" s="66">
        <f ca="1">IF(I11&lt;TODAY(),SUMIF(Source!$B:$B,'Cargill SD Data'!I$11,Source!$C:$C),"")</f>
        <v>382</v>
      </c>
      <c r="J12" s="66">
        <f ca="1">IF(J11&lt;TODAY(),SUMIF(Source!$B:$B,'Cargill SD Data'!J$11,Source!$C:$C),"")</f>
        <v>347</v>
      </c>
      <c r="K12" s="66">
        <f ca="1">IF(K11&lt;TODAY(),SUMIF(Source!$B:$B,'Cargill SD Data'!K$11,Source!$C:$C),"")</f>
        <v>231</v>
      </c>
      <c r="L12" s="66">
        <f ca="1">IF(L11&lt;TODAY(),SUMIF(Source!$B:$B,'Cargill SD Data'!L$11,Source!$C:$C),"")</f>
        <v>244</v>
      </c>
      <c r="M12" s="66">
        <f ca="1">IF(M11&lt;TODAY(),SUMIF(Source!$B:$B,'Cargill SD Data'!M$11,Source!$C:$C),"")</f>
        <v>228</v>
      </c>
      <c r="N12" s="66">
        <f ca="1">IF(N11&lt;TODAY(),SUMIF(Source!$B:$B,'Cargill SD Data'!N$11,Source!$C:$C),"")</f>
        <v>14</v>
      </c>
      <c r="O12" s="66">
        <f ca="1">IF(O11&lt;TODAY(),SUMIF(Source!$B:$B,'Cargill SD Data'!O$11,Source!$C:$C),"")</f>
        <v>8</v>
      </c>
      <c r="P12" s="66">
        <f ca="1">IF(P11&lt;TODAY(),SUMIF(Source!$B:$B,'Cargill SD Data'!P$11,Source!$C:$C),"")</f>
        <v>459</v>
      </c>
      <c r="Q12" s="66">
        <f ca="1">IF(Q11&lt;TODAY(),SUMIF(Source!$B:$B,'Cargill SD Data'!Q$11,Source!$C:$C),"")</f>
        <v>312</v>
      </c>
      <c r="R12" s="66">
        <f ca="1">IF(R11&lt;TODAY(),SUMIF(Source!$B:$B,'Cargill SD Data'!R$11,Source!$C:$C),"")</f>
        <v>250</v>
      </c>
      <c r="S12" s="66">
        <f ca="1">IF(S11&lt;TODAY(),SUMIF(Source!$B:$B,'Cargill SD Data'!S$11,Source!$C:$C),"")</f>
        <v>376</v>
      </c>
      <c r="T12" s="66">
        <f ca="1">IF(T11&lt;TODAY(),SUMIF(Source!$B:$B,'Cargill SD Data'!T$11,Source!$C:$C),"")</f>
        <v>354</v>
      </c>
      <c r="U12" s="66">
        <f ca="1">IF(U11&lt;TODAY(),SUMIF(Source!$B:$B,'Cargill SD Data'!U$11,Source!$C:$C),"")</f>
        <v>27</v>
      </c>
      <c r="V12" s="66">
        <f ca="1">IF(V11&lt;TODAY(),SUMIF(Source!$B:$B,'Cargill SD Data'!V$11,Source!$C:$C),"")</f>
        <v>27</v>
      </c>
      <c r="W12" s="66" t="str">
        <f ca="1">IF(W11&lt;TODAY(),SUMIF(Source!$B:$B,'Cargill SD Data'!W$11,Source!$C:$C),"")</f>
        <v/>
      </c>
      <c r="X12" s="66" t="str">
        <f ca="1">IF(X11&lt;TODAY(),SUMIF(Source!$B:$B,'Cargill SD Data'!X$11,Source!$C:$C),"")</f>
        <v/>
      </c>
      <c r="Y12" s="66" t="str">
        <f ca="1">IF(Y11&lt;TODAY(),SUMIF(Source!$B:$B,'Cargill SD Data'!Y$11,Source!$C:$C),"")</f>
        <v/>
      </c>
      <c r="Z12" s="66" t="str">
        <f ca="1">IF(Z11&lt;TODAY(),SUMIF(Source!$B:$B,'Cargill SD Data'!Z$11,Source!$C:$C),"")</f>
        <v/>
      </c>
      <c r="AA12" s="66" t="str">
        <f ca="1">IF(AA11&lt;TODAY(),SUMIF(Source!$B:$B,'Cargill SD Data'!AA$11,Source!$C:$C),"")</f>
        <v/>
      </c>
      <c r="AB12" s="66" t="str">
        <f ca="1">IF(AB11&lt;TODAY(),SUMIF(Source!$B:$B,'Cargill SD Data'!AB$11,Source!$C:$C),"")</f>
        <v/>
      </c>
      <c r="AC12" s="66" t="str">
        <f ca="1">IF(AC11&lt;TODAY(),SUMIF(Source!$B:$B,'Cargill SD Data'!AC$11,Source!$C:$C),"")</f>
        <v/>
      </c>
      <c r="AD12" s="66" t="str">
        <f ca="1">IF(AD11&lt;TODAY(),SUMIF(Source!$B:$B,'Cargill SD Data'!AD$11,Source!$C:$C),"")</f>
        <v/>
      </c>
      <c r="AE12" s="66" t="str">
        <f ca="1">IF(AE11&lt;TODAY(),SUMIF(Source!$B:$B,'Cargill SD Data'!AE$11,Source!$C:$C),"")</f>
        <v/>
      </c>
      <c r="AF12" s="66" t="str">
        <f ca="1">IF(AF11&lt;TODAY(),SUMIF(Source!$B:$B,'Cargill SD Data'!AF$11,Source!$C:$C),"")</f>
        <v/>
      </c>
      <c r="AG12" s="66" t="str">
        <f ca="1">IF(AG11&lt;TODAY(),SUMIF(Source!$B:$B,'Cargill SD Data'!AG$11,Source!$C:$C),"")</f>
        <v/>
      </c>
      <c r="AH12" s="66" t="str">
        <f ca="1">IF(AH11&lt;TODAY(),SUMIF(Source!$B:$B,'Cargill SD Data'!AH$11,Source!$C:$C),"")</f>
        <v/>
      </c>
      <c r="AI12" s="66" t="str">
        <f ca="1">IF(AI11&lt;TODAY(),SUMIF(Source!$B:$B,'Cargill SD Data'!AI$11,Source!$C:$C),"")</f>
        <v/>
      </c>
      <c r="AJ12" s="66" t="str">
        <f ca="1">IF(AJ11&lt;TODAY(),SUMIF(Source!$B:$B,'Cargill SD Data'!AJ$11,Source!$C:$C),"")</f>
        <v/>
      </c>
      <c r="AK12" s="66" t="str">
        <f ca="1">IF(AK11&lt;TODAY(),SUMIF(Source!$B:$B,'Cargill SD Data'!AK$11,Source!$C:$C),"")</f>
        <v/>
      </c>
    </row>
    <row r="13" spans="1:37" ht="15.75" outlineLevel="1" thickTop="1" x14ac:dyDescent="0.25">
      <c r="A13" s="24"/>
      <c r="B13" s="113" t="s">
        <v>15</v>
      </c>
      <c r="C13" s="10" t="s">
        <v>1</v>
      </c>
      <c r="D13" s="11"/>
      <c r="E13" s="39">
        <f t="shared" ref="E13:E24" ca="1" si="2">SUM(G13:AK13)</f>
        <v>655</v>
      </c>
      <c r="F13" s="77">
        <f t="shared" ref="F13:F24" ca="1" si="3">E13/COUNTIF(G13:AK13,"&gt;0")</f>
        <v>40.9375</v>
      </c>
      <c r="G13" s="24">
        <f ca="1">IF(G$11&lt;TODAY(),SUMIFS(Source!$C:$C,Source!$A:$A,$B13,Source!$B:$B,G$11),"")</f>
        <v>4</v>
      </c>
      <c r="H13" s="24">
        <f ca="1">IF(H$11&lt;TODAY(),SUMIFS(Source!$C:$C,Source!$A:$A,$B13,Source!$B:$B,H$11),"")</f>
        <v>12</v>
      </c>
      <c r="I13" s="24">
        <f ca="1">IF(I$11&lt;TODAY(),SUMIFS(Source!$C:$C,Source!$A:$A,$B13,Source!$B:$B,I$11),"")</f>
        <v>77</v>
      </c>
      <c r="J13" s="24">
        <f ca="1">IF(J$11&lt;TODAY(),SUMIFS(Source!$C:$C,Source!$A:$A,$B13,Source!$B:$B,J$11),"")</f>
        <v>56</v>
      </c>
      <c r="K13" s="24">
        <f ca="1">IF(K$11&lt;TODAY(),SUMIFS(Source!$C:$C,Source!$A:$A,$B13,Source!$B:$B,K$11),"")</f>
        <v>38</v>
      </c>
      <c r="L13" s="24">
        <f ca="1">IF(L$11&lt;TODAY(),SUMIFS(Source!$C:$C,Source!$A:$A,$B13,Source!$B:$B,L$11),"")</f>
        <v>44</v>
      </c>
      <c r="M13" s="24">
        <f ca="1">IF(M$11&lt;TODAY(),SUMIFS(Source!$C:$C,Source!$A:$A,$B13,Source!$B:$B,M$11),"")</f>
        <v>44</v>
      </c>
      <c r="N13" s="24">
        <f ca="1">IF(N$11&lt;TODAY(),SUMIFS(Source!$C:$C,Source!$A:$A,$B13,Source!$B:$B,N$11),"")</f>
        <v>14</v>
      </c>
      <c r="O13" s="24">
        <f ca="1">IF(O$11&lt;TODAY(),SUMIFS(Source!$C:$C,Source!$A:$A,$B13,Source!$B:$B,O$11),"")</f>
        <v>8</v>
      </c>
      <c r="P13" s="24">
        <f ca="1">IF(P$11&lt;TODAY(),SUMIFS(Source!$C:$C,Source!$A:$A,$B13,Source!$B:$B,P$11),"")</f>
        <v>83</v>
      </c>
      <c r="Q13" s="24">
        <f ca="1">IF(Q$11&lt;TODAY(),SUMIFS(Source!$C:$C,Source!$A:$A,$B13,Source!$B:$B,Q$11),"")</f>
        <v>44</v>
      </c>
      <c r="R13" s="24">
        <f ca="1">IF(R$11&lt;TODAY(),SUMIFS(Source!$C:$C,Source!$A:$A,$B13,Source!$B:$B,R$11),"")</f>
        <v>56</v>
      </c>
      <c r="S13" s="24">
        <f ca="1">IF(S$11&lt;TODAY(),SUMIFS(Source!$C:$C,Source!$A:$A,$B13,Source!$B:$B,S$11),"")</f>
        <v>67</v>
      </c>
      <c r="T13" s="24">
        <f ca="1">IF(T$11&lt;TODAY(),SUMIFS(Source!$C:$C,Source!$A:$A,$B13,Source!$B:$B,T$11),"")</f>
        <v>54</v>
      </c>
      <c r="U13" s="24">
        <f ca="1">IF(U$11&lt;TODAY(),SUMIFS(Source!$C:$C,Source!$A:$A,$B13,Source!$B:$B,U$11),"")</f>
        <v>27</v>
      </c>
      <c r="V13" s="24">
        <f ca="1">IF(V$11&lt;TODAY(),SUMIFS(Source!$C:$C,Source!$A:$A,$B13,Source!$B:$B,V$11),"")</f>
        <v>27</v>
      </c>
      <c r="W13" s="24" t="str">
        <f ca="1">IF(W$11&lt;TODAY(),SUMIFS(Source!$C:$C,Source!$A:$A,$B13,Source!$B:$B,W$11),"")</f>
        <v/>
      </c>
      <c r="X13" s="24" t="str">
        <f ca="1">IF(X$11&lt;TODAY(),SUMIFS(Source!$C:$C,Source!$A:$A,$B13,Source!$B:$B,X$11),"")</f>
        <v/>
      </c>
      <c r="Y13" s="24" t="str">
        <f ca="1">IF(Y$11&lt;TODAY(),SUMIFS(Source!$C:$C,Source!$A:$A,$B13,Source!$B:$B,Y$11),"")</f>
        <v/>
      </c>
      <c r="Z13" s="24" t="str">
        <f ca="1">IF(Z$11&lt;TODAY(),SUMIFS(Source!$C:$C,Source!$A:$A,$B13,Source!$B:$B,Z$11),"")</f>
        <v/>
      </c>
      <c r="AA13" s="24" t="str">
        <f ca="1">IF(AA$11&lt;TODAY(),SUMIFS(Source!$C:$C,Source!$A:$A,$B13,Source!$B:$B,AA$11),"")</f>
        <v/>
      </c>
      <c r="AB13" s="24" t="str">
        <f ca="1">IF(AB$11&lt;TODAY(),SUMIFS(Source!$C:$C,Source!$A:$A,$B13,Source!$B:$B,AB$11),"")</f>
        <v/>
      </c>
      <c r="AC13" s="24" t="str">
        <f ca="1">IF(AC$11&lt;TODAY(),SUMIFS(Source!$C:$C,Source!$A:$A,$B13,Source!$B:$B,AC$11),"")</f>
        <v/>
      </c>
      <c r="AD13" s="24" t="str">
        <f ca="1">IF(AD$11&lt;TODAY(),SUMIFS(Source!$C:$C,Source!$A:$A,$B13,Source!$B:$B,AD$11),"")</f>
        <v/>
      </c>
      <c r="AE13" s="24" t="str">
        <f ca="1">IF(AE$11&lt;TODAY(),SUMIFS(Source!$C:$C,Source!$A:$A,$B13,Source!$B:$B,AE$11),"")</f>
        <v/>
      </c>
      <c r="AF13" s="24" t="str">
        <f ca="1">IF(AF$11&lt;TODAY(),SUMIFS(Source!$C:$C,Source!$A:$A,$B13,Source!$B:$B,AF$11),"")</f>
        <v/>
      </c>
      <c r="AG13" s="24" t="str">
        <f ca="1">IF(AG$11&lt;TODAY(),SUMIFS(Source!$C:$C,Source!$A:$A,$B13,Source!$B:$B,AG$11),"")</f>
        <v/>
      </c>
      <c r="AH13" s="24" t="str">
        <f ca="1">IF(AH$11&lt;TODAY(),SUMIFS(Source!$C:$C,Source!$A:$A,$B13,Source!$B:$B,AH$11),"")</f>
        <v/>
      </c>
      <c r="AI13" s="24" t="str">
        <f ca="1">IF(AI$11&lt;TODAY(),SUMIFS(Source!$C:$C,Source!$A:$A,$B13,Source!$B:$B,AI$11),"")</f>
        <v/>
      </c>
      <c r="AJ13" s="24" t="str">
        <f ca="1">IF(AJ$11&lt;TODAY(),SUMIFS(Source!$C:$C,Source!$A:$A,$B13,Source!$B:$B,AJ$11),"")</f>
        <v/>
      </c>
      <c r="AK13" s="24" t="str">
        <f ca="1">IF(AK$11&lt;TODAY(),SUMIFS(Source!$C:$C,Source!$A:$A,$B13,Source!$B:$B,AK$11),"")</f>
        <v/>
      </c>
    </row>
    <row r="14" spans="1:37" outlineLevel="1" x14ac:dyDescent="0.25">
      <c r="B14" s="114" t="s">
        <v>16</v>
      </c>
      <c r="C14" s="4" t="s">
        <v>1</v>
      </c>
      <c r="D14" s="1"/>
      <c r="E14" s="40">
        <f t="shared" ca="1" si="2"/>
        <v>682</v>
      </c>
      <c r="F14" s="77">
        <f t="shared" ca="1" si="3"/>
        <v>68.2</v>
      </c>
      <c r="G14" s="22">
        <f ca="1">IF(G$11&lt;TODAY(),SUMIFS(Source!$C:$C,Source!$A:$A,$B14,Source!$B:$B,G$11),"")</f>
        <v>0</v>
      </c>
      <c r="H14" s="22">
        <f ca="1">IF(H$11&lt;TODAY(),SUMIFS(Source!$C:$C,Source!$A:$A,$B14,Source!$B:$B,H$11),"")</f>
        <v>0</v>
      </c>
      <c r="I14" s="22">
        <f ca="1">IF(I$11&lt;TODAY(),SUMIFS(Source!$C:$C,Source!$A:$A,$B14,Source!$B:$B,I$11),"")</f>
        <v>71</v>
      </c>
      <c r="J14" s="22">
        <f ca="1">IF(J$11&lt;TODAY(),SUMIFS(Source!$C:$C,Source!$A:$A,$B14,Source!$B:$B,J$11),"")</f>
        <v>60</v>
      </c>
      <c r="K14" s="22">
        <f ca="1">IF(K$11&lt;TODAY(),SUMIFS(Source!$C:$C,Source!$A:$A,$B14,Source!$B:$B,K$11),"")</f>
        <v>30</v>
      </c>
      <c r="L14" s="22">
        <f ca="1">IF(L$11&lt;TODAY(),SUMIFS(Source!$C:$C,Source!$A:$A,$B14,Source!$B:$B,L$11),"")</f>
        <v>42</v>
      </c>
      <c r="M14" s="22">
        <f ca="1">IF(M$11&lt;TODAY(),SUMIFS(Source!$C:$C,Source!$A:$A,$B14,Source!$B:$B,M$11),"")</f>
        <v>54</v>
      </c>
      <c r="N14" s="22">
        <f ca="1">IF(N$11&lt;TODAY(),SUMIFS(Source!$C:$C,Source!$A:$A,$B14,Source!$B:$B,N$11),"")</f>
        <v>0</v>
      </c>
      <c r="O14" s="22">
        <f ca="1">IF(O$11&lt;TODAY(),SUMIFS(Source!$C:$C,Source!$A:$A,$B14,Source!$B:$B,O$11),"")</f>
        <v>0</v>
      </c>
      <c r="P14" s="22">
        <f ca="1">IF(P$11&lt;TODAY(),SUMIFS(Source!$C:$C,Source!$A:$A,$B14,Source!$B:$B,P$11),"")</f>
        <v>85</v>
      </c>
      <c r="Q14" s="22">
        <f ca="1">IF(Q$11&lt;TODAY(),SUMIFS(Source!$C:$C,Source!$A:$A,$B14,Source!$B:$B,Q$11),"")</f>
        <v>96</v>
      </c>
      <c r="R14" s="22">
        <f ca="1">IF(R$11&lt;TODAY(),SUMIFS(Source!$C:$C,Source!$A:$A,$B14,Source!$B:$B,R$11),"")</f>
        <v>47</v>
      </c>
      <c r="S14" s="22">
        <f ca="1">IF(S$11&lt;TODAY(),SUMIFS(Source!$C:$C,Source!$A:$A,$B14,Source!$B:$B,S$11),"")</f>
        <v>119</v>
      </c>
      <c r="T14" s="22">
        <f ca="1">IF(T$11&lt;TODAY(),SUMIFS(Source!$C:$C,Source!$A:$A,$B14,Source!$B:$B,T$11),"")</f>
        <v>78</v>
      </c>
      <c r="U14" s="22">
        <f ca="1">IF(U$11&lt;TODAY(),SUMIFS(Source!$C:$C,Source!$A:$A,$B14,Source!$B:$B,U$11),"")</f>
        <v>0</v>
      </c>
      <c r="V14" s="22">
        <f ca="1">IF(V$11&lt;TODAY(),SUMIFS(Source!$C:$C,Source!$A:$A,$B14,Source!$B:$B,V$11),"")</f>
        <v>0</v>
      </c>
      <c r="W14" s="22" t="str">
        <f ca="1">IF(W$11&lt;TODAY(),SUMIFS(Source!$C:$C,Source!$A:$A,$B14,Source!$B:$B,W$11),"")</f>
        <v/>
      </c>
      <c r="X14" s="22" t="str">
        <f ca="1">IF(X$11&lt;TODAY(),SUMIFS(Source!$C:$C,Source!$A:$A,$B14,Source!$B:$B,X$11),"")</f>
        <v/>
      </c>
      <c r="Y14" s="22" t="str">
        <f ca="1">IF(Y$11&lt;TODAY(),SUMIFS(Source!$C:$C,Source!$A:$A,$B14,Source!$B:$B,Y$11),"")</f>
        <v/>
      </c>
      <c r="Z14" s="22" t="str">
        <f ca="1">IF(Z$11&lt;TODAY(),SUMIFS(Source!$C:$C,Source!$A:$A,$B14,Source!$B:$B,Z$11),"")</f>
        <v/>
      </c>
      <c r="AA14" s="22" t="str">
        <f ca="1">IF(AA$11&lt;TODAY(),SUMIFS(Source!$C:$C,Source!$A:$A,$B14,Source!$B:$B,AA$11),"")</f>
        <v/>
      </c>
      <c r="AB14" s="22" t="str">
        <f ca="1">IF(AB$11&lt;TODAY(),SUMIFS(Source!$C:$C,Source!$A:$A,$B14,Source!$B:$B,AB$11),"")</f>
        <v/>
      </c>
      <c r="AC14" s="22" t="str">
        <f ca="1">IF(AC$11&lt;TODAY(),SUMIFS(Source!$C:$C,Source!$A:$A,$B14,Source!$B:$B,AC$11),"")</f>
        <v/>
      </c>
      <c r="AD14" s="22" t="str">
        <f ca="1">IF(AD$11&lt;TODAY(),SUMIFS(Source!$C:$C,Source!$A:$A,$B14,Source!$B:$B,AD$11),"")</f>
        <v/>
      </c>
      <c r="AE14" s="22" t="str">
        <f ca="1">IF(AE$11&lt;TODAY(),SUMIFS(Source!$C:$C,Source!$A:$A,$B14,Source!$B:$B,AE$11),"")</f>
        <v/>
      </c>
      <c r="AF14" s="22" t="str">
        <f ca="1">IF(AF$11&lt;TODAY(),SUMIFS(Source!$C:$C,Source!$A:$A,$B14,Source!$B:$B,AF$11),"")</f>
        <v/>
      </c>
      <c r="AG14" s="22" t="str">
        <f ca="1">IF(AG$11&lt;TODAY(),SUMIFS(Source!$C:$C,Source!$A:$A,$B14,Source!$B:$B,AG$11),"")</f>
        <v/>
      </c>
      <c r="AH14" s="22" t="str">
        <f ca="1">IF(AH$11&lt;TODAY(),SUMIFS(Source!$C:$C,Source!$A:$A,$B14,Source!$B:$B,AH$11),"")</f>
        <v/>
      </c>
      <c r="AI14" s="22" t="str">
        <f ca="1">IF(AI$11&lt;TODAY(),SUMIFS(Source!$C:$C,Source!$A:$A,$B14,Source!$B:$B,AI$11),"")</f>
        <v/>
      </c>
      <c r="AJ14" s="22" t="str">
        <f ca="1">IF(AJ$11&lt;TODAY(),SUMIFS(Source!$C:$C,Source!$A:$A,$B14,Source!$B:$B,AJ$11),"")</f>
        <v/>
      </c>
      <c r="AK14" s="22" t="str">
        <f ca="1">IF(AK$11&lt;TODAY(),SUMIFS(Source!$C:$C,Source!$A:$A,$B14,Source!$B:$B,AK$11),"")</f>
        <v/>
      </c>
    </row>
    <row r="15" spans="1:37" outlineLevel="1" x14ac:dyDescent="0.25">
      <c r="B15" s="114" t="s">
        <v>17</v>
      </c>
      <c r="C15" s="4" t="s">
        <v>1</v>
      </c>
      <c r="D15" s="1"/>
      <c r="E15" s="40">
        <f t="shared" ca="1" si="2"/>
        <v>411</v>
      </c>
      <c r="F15" s="77">
        <f t="shared" ca="1" si="3"/>
        <v>41.1</v>
      </c>
      <c r="G15" s="22">
        <f ca="1">IF(G$11&lt;TODAY(),SUMIFS(Source!$C:$C,Source!$A:$A,$B15,Source!$B:$B,G$11),"")</f>
        <v>0</v>
      </c>
      <c r="H15" s="22">
        <f ca="1">IF(H$11&lt;TODAY(),SUMIFS(Source!$C:$C,Source!$A:$A,$B15,Source!$B:$B,H$11),"")</f>
        <v>0</v>
      </c>
      <c r="I15" s="22">
        <f ca="1">IF(I$11&lt;TODAY(),SUMIFS(Source!$C:$C,Source!$A:$A,$B15,Source!$B:$B,I$11),"")</f>
        <v>48</v>
      </c>
      <c r="J15" s="22">
        <f ca="1">IF(J$11&lt;TODAY(),SUMIFS(Source!$C:$C,Source!$A:$A,$B15,Source!$B:$B,J$11),"")</f>
        <v>50</v>
      </c>
      <c r="K15" s="22">
        <f ca="1">IF(K$11&lt;TODAY(),SUMIFS(Source!$C:$C,Source!$A:$A,$B15,Source!$B:$B,K$11),"")</f>
        <v>31</v>
      </c>
      <c r="L15" s="22">
        <f ca="1">IF(L$11&lt;TODAY(),SUMIFS(Source!$C:$C,Source!$A:$A,$B15,Source!$B:$B,L$11),"")</f>
        <v>23</v>
      </c>
      <c r="M15" s="22">
        <f ca="1">IF(M$11&lt;TODAY(),SUMIFS(Source!$C:$C,Source!$A:$A,$B15,Source!$B:$B,M$11),"")</f>
        <v>36</v>
      </c>
      <c r="N15" s="22">
        <f ca="1">IF(N$11&lt;TODAY(),SUMIFS(Source!$C:$C,Source!$A:$A,$B15,Source!$B:$B,N$11),"")</f>
        <v>0</v>
      </c>
      <c r="O15" s="22">
        <f ca="1">IF(O$11&lt;TODAY(),SUMIFS(Source!$C:$C,Source!$A:$A,$B15,Source!$B:$B,O$11),"")</f>
        <v>0</v>
      </c>
      <c r="P15" s="22">
        <f ca="1">IF(P$11&lt;TODAY(),SUMIFS(Source!$C:$C,Source!$A:$A,$B15,Source!$B:$B,P$11),"")</f>
        <v>70</v>
      </c>
      <c r="Q15" s="22">
        <f ca="1">IF(Q$11&lt;TODAY(),SUMIFS(Source!$C:$C,Source!$A:$A,$B15,Source!$B:$B,Q$11),"")</f>
        <v>37</v>
      </c>
      <c r="R15" s="22">
        <f ca="1">IF(R$11&lt;TODAY(),SUMIFS(Source!$C:$C,Source!$A:$A,$B15,Source!$B:$B,R$11),"")</f>
        <v>19</v>
      </c>
      <c r="S15" s="22">
        <f ca="1">IF(S$11&lt;TODAY(),SUMIFS(Source!$C:$C,Source!$A:$A,$B15,Source!$B:$B,S$11),"")</f>
        <v>44</v>
      </c>
      <c r="T15" s="22">
        <f ca="1">IF(T$11&lt;TODAY(),SUMIFS(Source!$C:$C,Source!$A:$A,$B15,Source!$B:$B,T$11),"")</f>
        <v>53</v>
      </c>
      <c r="U15" s="22">
        <f ca="1">IF(U$11&lt;TODAY(),SUMIFS(Source!$C:$C,Source!$A:$A,$B15,Source!$B:$B,U$11),"")</f>
        <v>0</v>
      </c>
      <c r="V15" s="22">
        <f ca="1">IF(V$11&lt;TODAY(),SUMIFS(Source!$C:$C,Source!$A:$A,$B15,Source!$B:$B,V$11),"")</f>
        <v>0</v>
      </c>
      <c r="W15" s="22" t="str">
        <f ca="1">IF(W$11&lt;TODAY(),SUMIFS(Source!$C:$C,Source!$A:$A,$B15,Source!$B:$B,W$11),"")</f>
        <v/>
      </c>
      <c r="X15" s="22" t="str">
        <f ca="1">IF(X$11&lt;TODAY(),SUMIFS(Source!$C:$C,Source!$A:$A,$B15,Source!$B:$B,X$11),"")</f>
        <v/>
      </c>
      <c r="Y15" s="22" t="str">
        <f ca="1">IF(Y$11&lt;TODAY(),SUMIFS(Source!$C:$C,Source!$A:$A,$B15,Source!$B:$B,Y$11),"")</f>
        <v/>
      </c>
      <c r="Z15" s="22" t="str">
        <f ca="1">IF(Z$11&lt;TODAY(),SUMIFS(Source!$C:$C,Source!$A:$A,$B15,Source!$B:$B,Z$11),"")</f>
        <v/>
      </c>
      <c r="AA15" s="22" t="str">
        <f ca="1">IF(AA$11&lt;TODAY(),SUMIFS(Source!$C:$C,Source!$A:$A,$B15,Source!$B:$B,AA$11),"")</f>
        <v/>
      </c>
      <c r="AB15" s="22" t="str">
        <f ca="1">IF(AB$11&lt;TODAY(),SUMIFS(Source!$C:$C,Source!$A:$A,$B15,Source!$B:$B,AB$11),"")</f>
        <v/>
      </c>
      <c r="AC15" s="22" t="str">
        <f ca="1">IF(AC$11&lt;TODAY(),SUMIFS(Source!$C:$C,Source!$A:$A,$B15,Source!$B:$B,AC$11),"")</f>
        <v/>
      </c>
      <c r="AD15" s="22" t="str">
        <f ca="1">IF(AD$11&lt;TODAY(),SUMIFS(Source!$C:$C,Source!$A:$A,$B15,Source!$B:$B,AD$11),"")</f>
        <v/>
      </c>
      <c r="AE15" s="22" t="str">
        <f ca="1">IF(AE$11&lt;TODAY(),SUMIFS(Source!$C:$C,Source!$A:$A,$B15,Source!$B:$B,AE$11),"")</f>
        <v/>
      </c>
      <c r="AF15" s="22" t="str">
        <f ca="1">IF(AF$11&lt;TODAY(),SUMIFS(Source!$C:$C,Source!$A:$A,$B15,Source!$B:$B,AF$11),"")</f>
        <v/>
      </c>
      <c r="AG15" s="22" t="str">
        <f ca="1">IF(AG$11&lt;TODAY(),SUMIFS(Source!$C:$C,Source!$A:$A,$B15,Source!$B:$B,AG$11),"")</f>
        <v/>
      </c>
      <c r="AH15" s="22" t="str">
        <f ca="1">IF(AH$11&lt;TODAY(),SUMIFS(Source!$C:$C,Source!$A:$A,$B15,Source!$B:$B,AH$11),"")</f>
        <v/>
      </c>
      <c r="AI15" s="22" t="str">
        <f ca="1">IF(AI$11&lt;TODAY(),SUMIFS(Source!$C:$C,Source!$A:$A,$B15,Source!$B:$B,AI$11),"")</f>
        <v/>
      </c>
      <c r="AJ15" s="22" t="str">
        <f ca="1">IF(AJ$11&lt;TODAY(),SUMIFS(Source!$C:$C,Source!$A:$A,$B15,Source!$B:$B,AJ$11),"")</f>
        <v/>
      </c>
      <c r="AK15" s="22" t="str">
        <f ca="1">IF(AK$11&lt;TODAY(),SUMIFS(Source!$C:$C,Source!$A:$A,$B15,Source!$B:$B,AK$11),"")</f>
        <v/>
      </c>
    </row>
    <row r="16" spans="1:37" outlineLevel="1" x14ac:dyDescent="0.25">
      <c r="B16" s="114" t="s">
        <v>18</v>
      </c>
      <c r="C16" s="4" t="s">
        <v>1</v>
      </c>
      <c r="D16" s="1"/>
      <c r="E16" s="40">
        <f t="shared" ca="1" si="2"/>
        <v>235</v>
      </c>
      <c r="F16" s="77">
        <f t="shared" ca="1" si="3"/>
        <v>23.5</v>
      </c>
      <c r="G16" s="22">
        <f ca="1">IF(G$11&lt;TODAY(),SUMIFS(Source!$C:$C,Source!$A:$A,$B16,Source!$B:$B,G$11),"")</f>
        <v>0</v>
      </c>
      <c r="H16" s="22">
        <f ca="1">IF(H$11&lt;TODAY(),SUMIFS(Source!$C:$C,Source!$A:$A,$B16,Source!$B:$B,H$11),"")</f>
        <v>0</v>
      </c>
      <c r="I16" s="22">
        <f ca="1">IF(I$11&lt;TODAY(),SUMIFS(Source!$C:$C,Source!$A:$A,$B16,Source!$B:$B,I$11),"")</f>
        <v>26</v>
      </c>
      <c r="J16" s="22">
        <f ca="1">IF(J$11&lt;TODAY(),SUMIFS(Source!$C:$C,Source!$A:$A,$B16,Source!$B:$B,J$11),"")</f>
        <v>21</v>
      </c>
      <c r="K16" s="22">
        <f ca="1">IF(K$11&lt;TODAY(),SUMIFS(Source!$C:$C,Source!$A:$A,$B16,Source!$B:$B,K$11),"")</f>
        <v>13</v>
      </c>
      <c r="L16" s="22">
        <f ca="1">IF(L$11&lt;TODAY(),SUMIFS(Source!$C:$C,Source!$A:$A,$B16,Source!$B:$B,L$11),"")</f>
        <v>20</v>
      </c>
      <c r="M16" s="22">
        <f ca="1">IF(M$11&lt;TODAY(),SUMIFS(Source!$C:$C,Source!$A:$A,$B16,Source!$B:$B,M$11),"")</f>
        <v>17</v>
      </c>
      <c r="N16" s="22">
        <f ca="1">IF(N$11&lt;TODAY(),SUMIFS(Source!$C:$C,Source!$A:$A,$B16,Source!$B:$B,N$11),"")</f>
        <v>0</v>
      </c>
      <c r="O16" s="22">
        <f ca="1">IF(O$11&lt;TODAY(),SUMIFS(Source!$C:$C,Source!$A:$A,$B16,Source!$B:$B,O$11),"")</f>
        <v>0</v>
      </c>
      <c r="P16" s="22">
        <f ca="1">IF(P$11&lt;TODAY(),SUMIFS(Source!$C:$C,Source!$A:$A,$B16,Source!$B:$B,P$11),"")</f>
        <v>50</v>
      </c>
      <c r="Q16" s="22">
        <f ca="1">IF(Q$11&lt;TODAY(),SUMIFS(Source!$C:$C,Source!$A:$A,$B16,Source!$B:$B,Q$11),"")</f>
        <v>23</v>
      </c>
      <c r="R16" s="22">
        <f ca="1">IF(R$11&lt;TODAY(),SUMIFS(Source!$C:$C,Source!$A:$A,$B16,Source!$B:$B,R$11),"")</f>
        <v>18</v>
      </c>
      <c r="S16" s="22">
        <f ca="1">IF(S$11&lt;TODAY(),SUMIFS(Source!$C:$C,Source!$A:$A,$B16,Source!$B:$B,S$11),"")</f>
        <v>30</v>
      </c>
      <c r="T16" s="22">
        <f ca="1">IF(T$11&lt;TODAY(),SUMIFS(Source!$C:$C,Source!$A:$A,$B16,Source!$B:$B,T$11),"")</f>
        <v>17</v>
      </c>
      <c r="U16" s="22">
        <f ca="1">IF(U$11&lt;TODAY(),SUMIFS(Source!$C:$C,Source!$A:$A,$B16,Source!$B:$B,U$11),"")</f>
        <v>0</v>
      </c>
      <c r="V16" s="22">
        <f ca="1">IF(V$11&lt;TODAY(),SUMIFS(Source!$C:$C,Source!$A:$A,$B16,Source!$B:$B,V$11),"")</f>
        <v>0</v>
      </c>
      <c r="W16" s="22" t="str">
        <f ca="1">IF(W$11&lt;TODAY(),SUMIFS(Source!$C:$C,Source!$A:$A,$B16,Source!$B:$B,W$11),"")</f>
        <v/>
      </c>
      <c r="X16" s="22" t="str">
        <f ca="1">IF(X$11&lt;TODAY(),SUMIFS(Source!$C:$C,Source!$A:$A,$B16,Source!$B:$B,X$11),"")</f>
        <v/>
      </c>
      <c r="Y16" s="22" t="str">
        <f ca="1">IF(Y$11&lt;TODAY(),SUMIFS(Source!$C:$C,Source!$A:$A,$B16,Source!$B:$B,Y$11),"")</f>
        <v/>
      </c>
      <c r="Z16" s="22" t="str">
        <f ca="1">IF(Z$11&lt;TODAY(),SUMIFS(Source!$C:$C,Source!$A:$A,$B16,Source!$B:$B,Z$11),"")</f>
        <v/>
      </c>
      <c r="AA16" s="22" t="str">
        <f ca="1">IF(AA$11&lt;TODAY(),SUMIFS(Source!$C:$C,Source!$A:$A,$B16,Source!$B:$B,AA$11),"")</f>
        <v/>
      </c>
      <c r="AB16" s="22" t="str">
        <f ca="1">IF(AB$11&lt;TODAY(),SUMIFS(Source!$C:$C,Source!$A:$A,$B16,Source!$B:$B,AB$11),"")</f>
        <v/>
      </c>
      <c r="AC16" s="22" t="str">
        <f ca="1">IF(AC$11&lt;TODAY(),SUMIFS(Source!$C:$C,Source!$A:$A,$B16,Source!$B:$B,AC$11),"")</f>
        <v/>
      </c>
      <c r="AD16" s="22" t="str">
        <f ca="1">IF(AD$11&lt;TODAY(),SUMIFS(Source!$C:$C,Source!$A:$A,$B16,Source!$B:$B,AD$11),"")</f>
        <v/>
      </c>
      <c r="AE16" s="22" t="str">
        <f ca="1">IF(AE$11&lt;TODAY(),SUMIFS(Source!$C:$C,Source!$A:$A,$B16,Source!$B:$B,AE$11),"")</f>
        <v/>
      </c>
      <c r="AF16" s="22" t="str">
        <f ca="1">IF(AF$11&lt;TODAY(),SUMIFS(Source!$C:$C,Source!$A:$A,$B16,Source!$B:$B,AF$11),"")</f>
        <v/>
      </c>
      <c r="AG16" s="22" t="str">
        <f ca="1">IF(AG$11&lt;TODAY(),SUMIFS(Source!$C:$C,Source!$A:$A,$B16,Source!$B:$B,AG$11),"")</f>
        <v/>
      </c>
      <c r="AH16" s="22" t="str">
        <f ca="1">IF(AH$11&lt;TODAY(),SUMIFS(Source!$C:$C,Source!$A:$A,$B16,Source!$B:$B,AH$11),"")</f>
        <v/>
      </c>
      <c r="AI16" s="22" t="str">
        <f ca="1">IF(AI$11&lt;TODAY(),SUMIFS(Source!$C:$C,Source!$A:$A,$B16,Source!$B:$B,AI$11),"")</f>
        <v/>
      </c>
      <c r="AJ16" s="22" t="str">
        <f ca="1">IF(AJ$11&lt;TODAY(),SUMIFS(Source!$C:$C,Source!$A:$A,$B16,Source!$B:$B,AJ$11),"")</f>
        <v/>
      </c>
      <c r="AK16" s="22" t="str">
        <f ca="1">IF(AK$11&lt;TODAY(),SUMIFS(Source!$C:$C,Source!$A:$A,$B16,Source!$B:$B,AK$11),"")</f>
        <v/>
      </c>
    </row>
    <row r="17" spans="1:37" outlineLevel="1" x14ac:dyDescent="0.25">
      <c r="B17" s="114" t="s">
        <v>19</v>
      </c>
      <c r="C17" s="4" t="s">
        <v>1</v>
      </c>
      <c r="D17" s="1"/>
      <c r="E17" s="40">
        <f t="shared" ca="1" si="2"/>
        <v>52</v>
      </c>
      <c r="F17" s="77">
        <f t="shared" ca="1" si="3"/>
        <v>5.2</v>
      </c>
      <c r="G17" s="22">
        <f ca="1">IF(G$11&lt;TODAY(),SUMIFS(Source!$C:$C,Source!$A:$A,$B17,Source!$B:$B,G$11),"")</f>
        <v>0</v>
      </c>
      <c r="H17" s="22">
        <f ca="1">IF(H$11&lt;TODAY(),SUMIFS(Source!$C:$C,Source!$A:$A,$B17,Source!$B:$B,H$11),"")</f>
        <v>0</v>
      </c>
      <c r="I17" s="22">
        <f ca="1">IF(I$11&lt;TODAY(),SUMIFS(Source!$C:$C,Source!$A:$A,$B17,Source!$B:$B,I$11),"")</f>
        <v>2</v>
      </c>
      <c r="J17" s="22">
        <f ca="1">IF(J$11&lt;TODAY(),SUMIFS(Source!$C:$C,Source!$A:$A,$B17,Source!$B:$B,J$11),"")</f>
        <v>6</v>
      </c>
      <c r="K17" s="22">
        <f ca="1">IF(K$11&lt;TODAY(),SUMIFS(Source!$C:$C,Source!$A:$A,$B17,Source!$B:$B,K$11),"")</f>
        <v>2</v>
      </c>
      <c r="L17" s="22">
        <f ca="1">IF(L$11&lt;TODAY(),SUMIFS(Source!$C:$C,Source!$A:$A,$B17,Source!$B:$B,L$11),"")</f>
        <v>11</v>
      </c>
      <c r="M17" s="22">
        <f ca="1">IF(M$11&lt;TODAY(),SUMIFS(Source!$C:$C,Source!$A:$A,$B17,Source!$B:$B,M$11),"")</f>
        <v>3</v>
      </c>
      <c r="N17" s="22">
        <f ca="1">IF(N$11&lt;TODAY(),SUMIFS(Source!$C:$C,Source!$A:$A,$B17,Source!$B:$B,N$11),"")</f>
        <v>0</v>
      </c>
      <c r="O17" s="22">
        <f ca="1">IF(O$11&lt;TODAY(),SUMIFS(Source!$C:$C,Source!$A:$A,$B17,Source!$B:$B,O$11),"")</f>
        <v>0</v>
      </c>
      <c r="P17" s="22">
        <f ca="1">IF(P$11&lt;TODAY(),SUMIFS(Source!$C:$C,Source!$A:$A,$B17,Source!$B:$B,P$11),"")</f>
        <v>8</v>
      </c>
      <c r="Q17" s="22">
        <f ca="1">IF(Q$11&lt;TODAY(),SUMIFS(Source!$C:$C,Source!$A:$A,$B17,Source!$B:$B,Q$11),"")</f>
        <v>4</v>
      </c>
      <c r="R17" s="22">
        <f ca="1">IF(R$11&lt;TODAY(),SUMIFS(Source!$C:$C,Source!$A:$A,$B17,Source!$B:$B,R$11),"")</f>
        <v>5</v>
      </c>
      <c r="S17" s="22">
        <f ca="1">IF(S$11&lt;TODAY(),SUMIFS(Source!$C:$C,Source!$A:$A,$B17,Source!$B:$B,S$11),"")</f>
        <v>5</v>
      </c>
      <c r="T17" s="22">
        <f ca="1">IF(T$11&lt;TODAY(),SUMIFS(Source!$C:$C,Source!$A:$A,$B17,Source!$B:$B,T$11),"")</f>
        <v>6</v>
      </c>
      <c r="U17" s="22">
        <f ca="1">IF(U$11&lt;TODAY(),SUMIFS(Source!$C:$C,Source!$A:$A,$B17,Source!$B:$B,U$11),"")</f>
        <v>0</v>
      </c>
      <c r="V17" s="22">
        <f ca="1">IF(V$11&lt;TODAY(),SUMIFS(Source!$C:$C,Source!$A:$A,$B17,Source!$B:$B,V$11),"")</f>
        <v>0</v>
      </c>
      <c r="W17" s="22" t="str">
        <f ca="1">IF(W$11&lt;TODAY(),SUMIFS(Source!$C:$C,Source!$A:$A,$B17,Source!$B:$B,W$11),"")</f>
        <v/>
      </c>
      <c r="X17" s="22" t="str">
        <f ca="1">IF(X$11&lt;TODAY(),SUMIFS(Source!$C:$C,Source!$A:$A,$B17,Source!$B:$B,X$11),"")</f>
        <v/>
      </c>
      <c r="Y17" s="22" t="str">
        <f ca="1">IF(Y$11&lt;TODAY(),SUMIFS(Source!$C:$C,Source!$A:$A,$B17,Source!$B:$B,Y$11),"")</f>
        <v/>
      </c>
      <c r="Z17" s="22" t="str">
        <f ca="1">IF(Z$11&lt;TODAY(),SUMIFS(Source!$C:$C,Source!$A:$A,$B17,Source!$B:$B,Z$11),"")</f>
        <v/>
      </c>
      <c r="AA17" s="22" t="str">
        <f ca="1">IF(AA$11&lt;TODAY(),SUMIFS(Source!$C:$C,Source!$A:$A,$B17,Source!$B:$B,AA$11),"")</f>
        <v/>
      </c>
      <c r="AB17" s="22" t="str">
        <f ca="1">IF(AB$11&lt;TODAY(),SUMIFS(Source!$C:$C,Source!$A:$A,$B17,Source!$B:$B,AB$11),"")</f>
        <v/>
      </c>
      <c r="AC17" s="22" t="str">
        <f ca="1">IF(AC$11&lt;TODAY(),SUMIFS(Source!$C:$C,Source!$A:$A,$B17,Source!$B:$B,AC$11),"")</f>
        <v/>
      </c>
      <c r="AD17" s="22" t="str">
        <f ca="1">IF(AD$11&lt;TODAY(),SUMIFS(Source!$C:$C,Source!$A:$A,$B17,Source!$B:$B,AD$11),"")</f>
        <v/>
      </c>
      <c r="AE17" s="22" t="str">
        <f ca="1">IF(AE$11&lt;TODAY(),SUMIFS(Source!$C:$C,Source!$A:$A,$B17,Source!$B:$B,AE$11),"")</f>
        <v/>
      </c>
      <c r="AF17" s="22" t="str">
        <f ca="1">IF(AF$11&lt;TODAY(),SUMIFS(Source!$C:$C,Source!$A:$A,$B17,Source!$B:$B,AF$11),"")</f>
        <v/>
      </c>
      <c r="AG17" s="22" t="str">
        <f ca="1">IF(AG$11&lt;TODAY(),SUMIFS(Source!$C:$C,Source!$A:$A,$B17,Source!$B:$B,AG$11),"")</f>
        <v/>
      </c>
      <c r="AH17" s="22" t="str">
        <f ca="1">IF(AH$11&lt;TODAY(),SUMIFS(Source!$C:$C,Source!$A:$A,$B17,Source!$B:$B,AH$11),"")</f>
        <v/>
      </c>
      <c r="AI17" s="22" t="str">
        <f ca="1">IF(AI$11&lt;TODAY(),SUMIFS(Source!$C:$C,Source!$A:$A,$B17,Source!$B:$B,AI$11),"")</f>
        <v/>
      </c>
      <c r="AJ17" s="22" t="str">
        <f ca="1">IF(AJ$11&lt;TODAY(),SUMIFS(Source!$C:$C,Source!$A:$A,$B17,Source!$B:$B,AJ$11),"")</f>
        <v/>
      </c>
      <c r="AK17" s="22" t="str">
        <f ca="1">IF(AK$11&lt;TODAY(),SUMIFS(Source!$C:$C,Source!$A:$A,$B17,Source!$B:$B,AK$11),"")</f>
        <v/>
      </c>
    </row>
    <row r="18" spans="1:37" outlineLevel="1" x14ac:dyDescent="0.25">
      <c r="B18" s="114" t="s">
        <v>20</v>
      </c>
      <c r="C18" s="4" t="s">
        <v>1</v>
      </c>
      <c r="D18" s="1"/>
      <c r="E18" s="40">
        <f t="shared" ca="1" si="2"/>
        <v>151</v>
      </c>
      <c r="F18" s="77">
        <f t="shared" ca="1" si="3"/>
        <v>15.1</v>
      </c>
      <c r="G18" s="22">
        <f ca="1">IF(G$11&lt;TODAY(),SUMIFS(Source!$C:$C,Source!$A:$A,$B18,Source!$B:$B,G$11),"")</f>
        <v>0</v>
      </c>
      <c r="H18" s="22">
        <f ca="1">IF(H$11&lt;TODAY(),SUMIFS(Source!$C:$C,Source!$A:$A,$B18,Source!$B:$B,H$11),"")</f>
        <v>0</v>
      </c>
      <c r="I18" s="22">
        <f ca="1">IF(I$11&lt;TODAY(),SUMIFS(Source!$C:$C,Source!$A:$A,$B18,Source!$B:$B,I$11),"")</f>
        <v>23</v>
      </c>
      <c r="J18" s="22">
        <f ca="1">IF(J$11&lt;TODAY(),SUMIFS(Source!$C:$C,Source!$A:$A,$B18,Source!$B:$B,J$11),"")</f>
        <v>29</v>
      </c>
      <c r="K18" s="22">
        <f ca="1">IF(K$11&lt;TODAY(),SUMIFS(Source!$C:$C,Source!$A:$A,$B18,Source!$B:$B,K$11),"")</f>
        <v>9</v>
      </c>
      <c r="L18" s="22">
        <f ca="1">IF(L$11&lt;TODAY(),SUMIFS(Source!$C:$C,Source!$A:$A,$B18,Source!$B:$B,L$11),"")</f>
        <v>16</v>
      </c>
      <c r="M18" s="22">
        <f ca="1">IF(M$11&lt;TODAY(),SUMIFS(Source!$C:$C,Source!$A:$A,$B18,Source!$B:$B,M$11),"")</f>
        <v>5</v>
      </c>
      <c r="N18" s="22">
        <f ca="1">IF(N$11&lt;TODAY(),SUMIFS(Source!$C:$C,Source!$A:$A,$B18,Source!$B:$B,N$11),"")</f>
        <v>0</v>
      </c>
      <c r="O18" s="22">
        <f ca="1">IF(O$11&lt;TODAY(),SUMIFS(Source!$C:$C,Source!$A:$A,$B18,Source!$B:$B,O$11),"")</f>
        <v>0</v>
      </c>
      <c r="P18" s="22">
        <f ca="1">IF(P$11&lt;TODAY(),SUMIFS(Source!$C:$C,Source!$A:$A,$B18,Source!$B:$B,P$11),"")</f>
        <v>18</v>
      </c>
      <c r="Q18" s="22">
        <f ca="1">IF(Q$11&lt;TODAY(),SUMIFS(Source!$C:$C,Source!$A:$A,$B18,Source!$B:$B,Q$11),"")</f>
        <v>21</v>
      </c>
      <c r="R18" s="22">
        <f ca="1">IF(R$11&lt;TODAY(),SUMIFS(Source!$C:$C,Source!$A:$A,$B18,Source!$B:$B,R$11),"")</f>
        <v>9</v>
      </c>
      <c r="S18" s="22">
        <f ca="1">IF(S$11&lt;TODAY(),SUMIFS(Source!$C:$C,Source!$A:$A,$B18,Source!$B:$B,S$11),"")</f>
        <v>13</v>
      </c>
      <c r="T18" s="22">
        <f ca="1">IF(T$11&lt;TODAY(),SUMIFS(Source!$C:$C,Source!$A:$A,$B18,Source!$B:$B,T$11),"")</f>
        <v>8</v>
      </c>
      <c r="U18" s="22">
        <f ca="1">IF(U$11&lt;TODAY(),SUMIFS(Source!$C:$C,Source!$A:$A,$B18,Source!$B:$B,U$11),"")</f>
        <v>0</v>
      </c>
      <c r="V18" s="22">
        <f ca="1">IF(V$11&lt;TODAY(),SUMIFS(Source!$C:$C,Source!$A:$A,$B18,Source!$B:$B,V$11),"")</f>
        <v>0</v>
      </c>
      <c r="W18" s="22" t="str">
        <f ca="1">IF(W$11&lt;TODAY(),SUMIFS(Source!$C:$C,Source!$A:$A,$B18,Source!$B:$B,W$11),"")</f>
        <v/>
      </c>
      <c r="X18" s="22" t="str">
        <f ca="1">IF(X$11&lt;TODAY(),SUMIFS(Source!$C:$C,Source!$A:$A,$B18,Source!$B:$B,X$11),"")</f>
        <v/>
      </c>
      <c r="Y18" s="22" t="str">
        <f ca="1">IF(Y$11&lt;TODAY(),SUMIFS(Source!$C:$C,Source!$A:$A,$B18,Source!$B:$B,Y$11),"")</f>
        <v/>
      </c>
      <c r="Z18" s="22" t="str">
        <f ca="1">IF(Z$11&lt;TODAY(),SUMIFS(Source!$C:$C,Source!$A:$A,$B18,Source!$B:$B,Z$11),"")</f>
        <v/>
      </c>
      <c r="AA18" s="22" t="str">
        <f ca="1">IF(AA$11&lt;TODAY(),SUMIFS(Source!$C:$C,Source!$A:$A,$B18,Source!$B:$B,AA$11),"")</f>
        <v/>
      </c>
      <c r="AB18" s="22" t="str">
        <f ca="1">IF(AB$11&lt;TODAY(),SUMIFS(Source!$C:$C,Source!$A:$A,$B18,Source!$B:$B,AB$11),"")</f>
        <v/>
      </c>
      <c r="AC18" s="22" t="str">
        <f ca="1">IF(AC$11&lt;TODAY(),SUMIFS(Source!$C:$C,Source!$A:$A,$B18,Source!$B:$B,AC$11),"")</f>
        <v/>
      </c>
      <c r="AD18" s="22" t="str">
        <f ca="1">IF(AD$11&lt;TODAY(),SUMIFS(Source!$C:$C,Source!$A:$A,$B18,Source!$B:$B,AD$11),"")</f>
        <v/>
      </c>
      <c r="AE18" s="22" t="str">
        <f ca="1">IF(AE$11&lt;TODAY(),SUMIFS(Source!$C:$C,Source!$A:$A,$B18,Source!$B:$B,AE$11),"")</f>
        <v/>
      </c>
      <c r="AF18" s="22" t="str">
        <f ca="1">IF(AF$11&lt;TODAY(),SUMIFS(Source!$C:$C,Source!$A:$A,$B18,Source!$B:$B,AF$11),"")</f>
        <v/>
      </c>
      <c r="AG18" s="22" t="str">
        <f ca="1">IF(AG$11&lt;TODAY(),SUMIFS(Source!$C:$C,Source!$A:$A,$B18,Source!$B:$B,AG$11),"")</f>
        <v/>
      </c>
      <c r="AH18" s="22" t="str">
        <f ca="1">IF(AH$11&lt;TODAY(),SUMIFS(Source!$C:$C,Source!$A:$A,$B18,Source!$B:$B,AH$11),"")</f>
        <v/>
      </c>
      <c r="AI18" s="22" t="str">
        <f ca="1">IF(AI$11&lt;TODAY(),SUMIFS(Source!$C:$C,Source!$A:$A,$B18,Source!$B:$B,AI$11),"")</f>
        <v/>
      </c>
      <c r="AJ18" s="22" t="str">
        <f ca="1">IF(AJ$11&lt;TODAY(),SUMIFS(Source!$C:$C,Source!$A:$A,$B18,Source!$B:$B,AJ$11),"")</f>
        <v/>
      </c>
      <c r="AK18" s="22" t="str">
        <f ca="1">IF(AK$11&lt;TODAY(),SUMIFS(Source!$C:$C,Source!$A:$A,$B18,Source!$B:$B,AK$11),"")</f>
        <v/>
      </c>
    </row>
    <row r="19" spans="1:37" outlineLevel="1" x14ac:dyDescent="0.25">
      <c r="B19" s="115" t="s">
        <v>21</v>
      </c>
      <c r="C19" s="4" t="s">
        <v>1</v>
      </c>
      <c r="D19" s="1"/>
      <c r="E19" s="40">
        <f t="shared" ca="1" si="2"/>
        <v>261</v>
      </c>
      <c r="F19" s="77">
        <f t="shared" ca="1" si="3"/>
        <v>26.1</v>
      </c>
      <c r="G19" s="22">
        <f ca="1">IF(G$11&lt;TODAY(),SUMIFS(Source!$C:$C,Source!$A:$A,$B19,Source!$B:$B,G$11),"")</f>
        <v>0</v>
      </c>
      <c r="H19" s="22">
        <f ca="1">IF(H$11&lt;TODAY(),SUMIFS(Source!$C:$C,Source!$A:$A,$B19,Source!$B:$B,H$11),"")</f>
        <v>0</v>
      </c>
      <c r="I19" s="22">
        <f ca="1">IF(I$11&lt;TODAY(),SUMIFS(Source!$C:$C,Source!$A:$A,$B19,Source!$B:$B,I$11),"")</f>
        <v>41</v>
      </c>
      <c r="J19" s="22">
        <f ca="1">IF(J$11&lt;TODAY(),SUMIFS(Source!$C:$C,Source!$A:$A,$B19,Source!$B:$B,J$11),"")</f>
        <v>49</v>
      </c>
      <c r="K19" s="22">
        <f ca="1">IF(K$11&lt;TODAY(),SUMIFS(Source!$C:$C,Source!$A:$A,$B19,Source!$B:$B,K$11),"")</f>
        <v>37</v>
      </c>
      <c r="L19" s="22">
        <f ca="1">IF(L$11&lt;TODAY(),SUMIFS(Source!$C:$C,Source!$A:$A,$B19,Source!$B:$B,L$11),"")</f>
        <v>24</v>
      </c>
      <c r="M19" s="22">
        <f ca="1">IF(M$11&lt;TODAY(),SUMIFS(Source!$C:$C,Source!$A:$A,$B19,Source!$B:$B,M$11),"")</f>
        <v>12</v>
      </c>
      <c r="N19" s="22">
        <f ca="1">IF(N$11&lt;TODAY(),SUMIFS(Source!$C:$C,Source!$A:$A,$B19,Source!$B:$B,N$11),"")</f>
        <v>0</v>
      </c>
      <c r="O19" s="22">
        <f ca="1">IF(O$11&lt;TODAY(),SUMIFS(Source!$C:$C,Source!$A:$A,$B19,Source!$B:$B,O$11),"")</f>
        <v>0</v>
      </c>
      <c r="P19" s="22">
        <f ca="1">IF(P$11&lt;TODAY(),SUMIFS(Source!$C:$C,Source!$A:$A,$B19,Source!$B:$B,P$11),"")</f>
        <v>31</v>
      </c>
      <c r="Q19" s="22">
        <f ca="1">IF(Q$11&lt;TODAY(),SUMIFS(Source!$C:$C,Source!$A:$A,$B19,Source!$B:$B,Q$11),"")</f>
        <v>14</v>
      </c>
      <c r="R19" s="22">
        <f ca="1">IF(R$11&lt;TODAY(),SUMIFS(Source!$C:$C,Source!$A:$A,$B19,Source!$B:$B,R$11),"")</f>
        <v>12</v>
      </c>
      <c r="S19" s="22">
        <f ca="1">IF(S$11&lt;TODAY(),SUMIFS(Source!$C:$C,Source!$A:$A,$B19,Source!$B:$B,S$11),"")</f>
        <v>17</v>
      </c>
      <c r="T19" s="22">
        <f ca="1">IF(T$11&lt;TODAY(),SUMIFS(Source!$C:$C,Source!$A:$A,$B19,Source!$B:$B,T$11),"")</f>
        <v>24</v>
      </c>
      <c r="U19" s="22">
        <f ca="1">IF(U$11&lt;TODAY(),SUMIFS(Source!$C:$C,Source!$A:$A,$B19,Source!$B:$B,U$11),"")</f>
        <v>0</v>
      </c>
      <c r="V19" s="22">
        <f ca="1">IF(V$11&lt;TODAY(),SUMIFS(Source!$C:$C,Source!$A:$A,$B19,Source!$B:$B,V$11),"")</f>
        <v>0</v>
      </c>
      <c r="W19" s="22" t="str">
        <f ca="1">IF(W$11&lt;TODAY(),SUMIFS(Source!$C:$C,Source!$A:$A,$B19,Source!$B:$B,W$11),"")</f>
        <v/>
      </c>
      <c r="X19" s="22" t="str">
        <f ca="1">IF(X$11&lt;TODAY(),SUMIFS(Source!$C:$C,Source!$A:$A,$B19,Source!$B:$B,X$11),"")</f>
        <v/>
      </c>
      <c r="Y19" s="22" t="str">
        <f ca="1">IF(Y$11&lt;TODAY(),SUMIFS(Source!$C:$C,Source!$A:$A,$B19,Source!$B:$B,Y$11),"")</f>
        <v/>
      </c>
      <c r="Z19" s="22" t="str">
        <f ca="1">IF(Z$11&lt;TODAY(),SUMIFS(Source!$C:$C,Source!$A:$A,$B19,Source!$B:$B,Z$11),"")</f>
        <v/>
      </c>
      <c r="AA19" s="22" t="str">
        <f ca="1">IF(AA$11&lt;TODAY(),SUMIFS(Source!$C:$C,Source!$A:$A,$B19,Source!$B:$B,AA$11),"")</f>
        <v/>
      </c>
      <c r="AB19" s="22" t="str">
        <f ca="1">IF(AB$11&lt;TODAY(),SUMIFS(Source!$C:$C,Source!$A:$A,$B19,Source!$B:$B,AB$11),"")</f>
        <v/>
      </c>
      <c r="AC19" s="22" t="str">
        <f ca="1">IF(AC$11&lt;TODAY(),SUMIFS(Source!$C:$C,Source!$A:$A,$B19,Source!$B:$B,AC$11),"")</f>
        <v/>
      </c>
      <c r="AD19" s="22" t="str">
        <f ca="1">IF(AD$11&lt;TODAY(),SUMIFS(Source!$C:$C,Source!$A:$A,$B19,Source!$B:$B,AD$11),"")</f>
        <v/>
      </c>
      <c r="AE19" s="22" t="str">
        <f ca="1">IF(AE$11&lt;TODAY(),SUMIFS(Source!$C:$C,Source!$A:$A,$B19,Source!$B:$B,AE$11),"")</f>
        <v/>
      </c>
      <c r="AF19" s="22" t="str">
        <f ca="1">IF(AF$11&lt;TODAY(),SUMIFS(Source!$C:$C,Source!$A:$A,$B19,Source!$B:$B,AF$11),"")</f>
        <v/>
      </c>
      <c r="AG19" s="22" t="str">
        <f ca="1">IF(AG$11&lt;TODAY(),SUMIFS(Source!$C:$C,Source!$A:$A,$B19,Source!$B:$B,AG$11),"")</f>
        <v/>
      </c>
      <c r="AH19" s="22" t="str">
        <f ca="1">IF(AH$11&lt;TODAY(),SUMIFS(Source!$C:$C,Source!$A:$A,$B19,Source!$B:$B,AH$11),"")</f>
        <v/>
      </c>
      <c r="AI19" s="22" t="str">
        <f ca="1">IF(AI$11&lt;TODAY(),SUMIFS(Source!$C:$C,Source!$A:$A,$B19,Source!$B:$B,AI$11),"")</f>
        <v/>
      </c>
      <c r="AJ19" s="22" t="str">
        <f ca="1">IF(AJ$11&lt;TODAY(),SUMIFS(Source!$C:$C,Source!$A:$A,$B19,Source!$B:$B,AJ$11),"")</f>
        <v/>
      </c>
      <c r="AK19" s="22" t="str">
        <f ca="1">IF(AK$11&lt;TODAY(),SUMIFS(Source!$C:$C,Source!$A:$A,$B19,Source!$B:$B,AK$11),"")</f>
        <v/>
      </c>
    </row>
    <row r="20" spans="1:37" outlineLevel="1" x14ac:dyDescent="0.25">
      <c r="B20" s="114" t="s">
        <v>22</v>
      </c>
      <c r="C20" s="4" t="s">
        <v>1</v>
      </c>
      <c r="D20" s="1"/>
      <c r="E20" s="40">
        <f t="shared" ca="1" si="2"/>
        <v>0</v>
      </c>
      <c r="F20" s="77" t="e">
        <f t="shared" ca="1" si="3"/>
        <v>#DIV/0!</v>
      </c>
      <c r="G20" s="22">
        <f ca="1">IF(G$11&lt;TODAY(),SUMIFS(Source!$C:$C,Source!$A:$A,$B20,Source!$B:$B,G$11),"")</f>
        <v>0</v>
      </c>
      <c r="H20" s="22">
        <f ca="1">IF(H$11&lt;TODAY(),SUMIFS(Source!$C:$C,Source!$A:$A,$B20,Source!$B:$B,H$11),"")</f>
        <v>0</v>
      </c>
      <c r="I20" s="22">
        <f ca="1">IF(I$11&lt;TODAY(),SUMIFS(Source!$C:$C,Source!$A:$A,$B20,Source!$B:$B,I$11),"")</f>
        <v>0</v>
      </c>
      <c r="J20" s="22">
        <f ca="1">IF(J$11&lt;TODAY(),SUMIFS(Source!$C:$C,Source!$A:$A,$B20,Source!$B:$B,J$11),"")</f>
        <v>0</v>
      </c>
      <c r="K20" s="22">
        <f ca="1">IF(K$11&lt;TODAY(),SUMIFS(Source!$C:$C,Source!$A:$A,$B20,Source!$B:$B,K$11),"")</f>
        <v>0</v>
      </c>
      <c r="L20" s="22">
        <f ca="1">IF(L$11&lt;TODAY(),SUMIFS(Source!$C:$C,Source!$A:$A,$B20,Source!$B:$B,L$11),"")</f>
        <v>0</v>
      </c>
      <c r="M20" s="22">
        <f ca="1">IF(M$11&lt;TODAY(),SUMIFS(Source!$C:$C,Source!$A:$A,$B20,Source!$B:$B,M$11),"")</f>
        <v>0</v>
      </c>
      <c r="N20" s="22">
        <f ca="1">IF(N$11&lt;TODAY(),SUMIFS(Source!$C:$C,Source!$A:$A,$B20,Source!$B:$B,N$11),"")</f>
        <v>0</v>
      </c>
      <c r="O20" s="22">
        <f ca="1">IF(O$11&lt;TODAY(),SUMIFS(Source!$C:$C,Source!$A:$A,$B20,Source!$B:$B,O$11),"")</f>
        <v>0</v>
      </c>
      <c r="P20" s="22">
        <f ca="1">IF(P$11&lt;TODAY(),SUMIFS(Source!$C:$C,Source!$A:$A,$B20,Source!$B:$B,P$11),"")</f>
        <v>0</v>
      </c>
      <c r="Q20" s="22">
        <f ca="1">IF(Q$11&lt;TODAY(),SUMIFS(Source!$C:$C,Source!$A:$A,$B20,Source!$B:$B,Q$11),"")</f>
        <v>0</v>
      </c>
      <c r="R20" s="22">
        <f ca="1">IF(R$11&lt;TODAY(),SUMIFS(Source!$C:$C,Source!$A:$A,$B20,Source!$B:$B,R$11),"")</f>
        <v>0</v>
      </c>
      <c r="S20" s="22">
        <f ca="1">IF(S$11&lt;TODAY(),SUMIFS(Source!$C:$C,Source!$A:$A,$B20,Source!$B:$B,S$11),"")</f>
        <v>0</v>
      </c>
      <c r="T20" s="22">
        <f ca="1">IF(T$11&lt;TODAY(),SUMIFS(Source!$C:$C,Source!$A:$A,$B20,Source!$B:$B,T$11),"")</f>
        <v>0</v>
      </c>
      <c r="U20" s="22">
        <f ca="1">IF(U$11&lt;TODAY(),SUMIFS(Source!$C:$C,Source!$A:$A,$B20,Source!$B:$B,U$11),"")</f>
        <v>0</v>
      </c>
      <c r="V20" s="22">
        <f ca="1">IF(V$11&lt;TODAY(),SUMIFS(Source!$C:$C,Source!$A:$A,$B20,Source!$B:$B,V$11),"")</f>
        <v>0</v>
      </c>
      <c r="W20" s="22" t="str">
        <f ca="1">IF(W$11&lt;TODAY(),SUMIFS(Source!$C:$C,Source!$A:$A,$B20,Source!$B:$B,W$11),"")</f>
        <v/>
      </c>
      <c r="X20" s="22" t="str">
        <f ca="1">IF(X$11&lt;TODAY(),SUMIFS(Source!$C:$C,Source!$A:$A,$B20,Source!$B:$B,X$11),"")</f>
        <v/>
      </c>
      <c r="Y20" s="22" t="str">
        <f ca="1">IF(Y$11&lt;TODAY(),SUMIFS(Source!$C:$C,Source!$A:$A,$B20,Source!$B:$B,Y$11),"")</f>
        <v/>
      </c>
      <c r="Z20" s="22" t="str">
        <f ca="1">IF(Z$11&lt;TODAY(),SUMIFS(Source!$C:$C,Source!$A:$A,$B20,Source!$B:$B,Z$11),"")</f>
        <v/>
      </c>
      <c r="AA20" s="22" t="str">
        <f ca="1">IF(AA$11&lt;TODAY(),SUMIFS(Source!$C:$C,Source!$A:$A,$B20,Source!$B:$B,AA$11),"")</f>
        <v/>
      </c>
      <c r="AB20" s="22" t="str">
        <f ca="1">IF(AB$11&lt;TODAY(),SUMIFS(Source!$C:$C,Source!$A:$A,$B20,Source!$B:$B,AB$11),"")</f>
        <v/>
      </c>
      <c r="AC20" s="22" t="str">
        <f ca="1">IF(AC$11&lt;TODAY(),SUMIFS(Source!$C:$C,Source!$A:$A,$B20,Source!$B:$B,AC$11),"")</f>
        <v/>
      </c>
      <c r="AD20" s="22" t="str">
        <f ca="1">IF(AD$11&lt;TODAY(),SUMIFS(Source!$C:$C,Source!$A:$A,$B20,Source!$B:$B,AD$11),"")</f>
        <v/>
      </c>
      <c r="AE20" s="22" t="str">
        <f ca="1">IF(AE$11&lt;TODAY(),SUMIFS(Source!$C:$C,Source!$A:$A,$B20,Source!$B:$B,AE$11),"")</f>
        <v/>
      </c>
      <c r="AF20" s="22" t="str">
        <f ca="1">IF(AF$11&lt;TODAY(),SUMIFS(Source!$C:$C,Source!$A:$A,$B20,Source!$B:$B,AF$11),"")</f>
        <v/>
      </c>
      <c r="AG20" s="22" t="str">
        <f ca="1">IF(AG$11&lt;TODAY(),SUMIFS(Source!$C:$C,Source!$A:$A,$B20,Source!$B:$B,AG$11),"")</f>
        <v/>
      </c>
      <c r="AH20" s="22" t="str">
        <f ca="1">IF(AH$11&lt;TODAY(),SUMIFS(Source!$C:$C,Source!$A:$A,$B20,Source!$B:$B,AH$11),"")</f>
        <v/>
      </c>
      <c r="AI20" s="22" t="str">
        <f ca="1">IF(AI$11&lt;TODAY(),SUMIFS(Source!$C:$C,Source!$A:$A,$B20,Source!$B:$B,AI$11),"")</f>
        <v/>
      </c>
      <c r="AJ20" s="22" t="str">
        <f ca="1">IF(AJ$11&lt;TODAY(),SUMIFS(Source!$C:$C,Source!$A:$A,$B20,Source!$B:$B,AJ$11),"")</f>
        <v/>
      </c>
      <c r="AK20" s="22" t="str">
        <f ca="1">IF(AK$11&lt;TODAY(),SUMIFS(Source!$C:$C,Source!$A:$A,$B20,Source!$B:$B,AK$11),"")</f>
        <v/>
      </c>
    </row>
    <row r="21" spans="1:37" outlineLevel="1" x14ac:dyDescent="0.25">
      <c r="B21" s="114" t="s">
        <v>23</v>
      </c>
      <c r="C21" s="4" t="s">
        <v>1</v>
      </c>
      <c r="D21" s="1"/>
      <c r="E21" s="40">
        <f t="shared" ca="1" si="2"/>
        <v>0</v>
      </c>
      <c r="F21" s="77" t="e">
        <f t="shared" ca="1" si="3"/>
        <v>#DIV/0!</v>
      </c>
      <c r="G21" s="22">
        <f ca="1">IF(G$11&lt;TODAY(),SUMIFS(Source!$C:$C,Source!$A:$A,$B21,Source!$B:$B,G$11),"")</f>
        <v>0</v>
      </c>
      <c r="H21" s="22">
        <f ca="1">IF(H$11&lt;TODAY(),SUMIFS(Source!$C:$C,Source!$A:$A,$B21,Source!$B:$B,H$11),"")</f>
        <v>0</v>
      </c>
      <c r="I21" s="22">
        <f ca="1">IF(I$11&lt;TODAY(),SUMIFS(Source!$C:$C,Source!$A:$A,$B21,Source!$B:$B,I$11),"")</f>
        <v>0</v>
      </c>
      <c r="J21" s="22">
        <f ca="1">IF(J$11&lt;TODAY(),SUMIFS(Source!$C:$C,Source!$A:$A,$B21,Source!$B:$B,J$11),"")</f>
        <v>0</v>
      </c>
      <c r="K21" s="22">
        <f ca="1">IF(K$11&lt;TODAY(),SUMIFS(Source!$C:$C,Source!$A:$A,$B21,Source!$B:$B,K$11),"")</f>
        <v>0</v>
      </c>
      <c r="L21" s="22">
        <f ca="1">IF(L$11&lt;TODAY(),SUMIFS(Source!$C:$C,Source!$A:$A,$B21,Source!$B:$B,L$11),"")</f>
        <v>0</v>
      </c>
      <c r="M21" s="22">
        <f ca="1">IF(M$11&lt;TODAY(),SUMIFS(Source!$C:$C,Source!$A:$A,$B21,Source!$B:$B,M$11),"")</f>
        <v>0</v>
      </c>
      <c r="N21" s="22">
        <f ca="1">IF(N$11&lt;TODAY(),SUMIFS(Source!$C:$C,Source!$A:$A,$B21,Source!$B:$B,N$11),"")</f>
        <v>0</v>
      </c>
      <c r="O21" s="22">
        <f ca="1">IF(O$11&lt;TODAY(),SUMIFS(Source!$C:$C,Source!$A:$A,$B21,Source!$B:$B,O$11),"")</f>
        <v>0</v>
      </c>
      <c r="P21" s="22">
        <f ca="1">IF(P$11&lt;TODAY(),SUMIFS(Source!$C:$C,Source!$A:$A,$B21,Source!$B:$B,P$11),"")</f>
        <v>0</v>
      </c>
      <c r="Q21" s="22">
        <f ca="1">IF(Q$11&lt;TODAY(),SUMIFS(Source!$C:$C,Source!$A:$A,$B21,Source!$B:$B,Q$11),"")</f>
        <v>0</v>
      </c>
      <c r="R21" s="22">
        <f ca="1">IF(R$11&lt;TODAY(),SUMIFS(Source!$C:$C,Source!$A:$A,$B21,Source!$B:$B,R$11),"")</f>
        <v>0</v>
      </c>
      <c r="S21" s="22">
        <f ca="1">IF(S$11&lt;TODAY(),SUMIFS(Source!$C:$C,Source!$A:$A,$B21,Source!$B:$B,S$11),"")</f>
        <v>0</v>
      </c>
      <c r="T21" s="22">
        <f ca="1">IF(T$11&lt;TODAY(),SUMIFS(Source!$C:$C,Source!$A:$A,$B21,Source!$B:$B,T$11),"")</f>
        <v>0</v>
      </c>
      <c r="U21" s="22">
        <f ca="1">IF(U$11&lt;TODAY(),SUMIFS(Source!$C:$C,Source!$A:$A,$B21,Source!$B:$B,U$11),"")</f>
        <v>0</v>
      </c>
      <c r="V21" s="22">
        <f ca="1">IF(V$11&lt;TODAY(),SUMIFS(Source!$C:$C,Source!$A:$A,$B21,Source!$B:$B,V$11),"")</f>
        <v>0</v>
      </c>
      <c r="W21" s="22" t="str">
        <f ca="1">IF(W$11&lt;TODAY(),SUMIFS(Source!$C:$C,Source!$A:$A,$B21,Source!$B:$B,W$11),"")</f>
        <v/>
      </c>
      <c r="X21" s="22" t="str">
        <f ca="1">IF(X$11&lt;TODAY(),SUMIFS(Source!$C:$C,Source!$A:$A,$B21,Source!$B:$B,X$11),"")</f>
        <v/>
      </c>
      <c r="Y21" s="22" t="str">
        <f ca="1">IF(Y$11&lt;TODAY(),SUMIFS(Source!$C:$C,Source!$A:$A,$B21,Source!$B:$B,Y$11),"")</f>
        <v/>
      </c>
      <c r="Z21" s="22" t="str">
        <f ca="1">IF(Z$11&lt;TODAY(),SUMIFS(Source!$C:$C,Source!$A:$A,$B21,Source!$B:$B,Z$11),"")</f>
        <v/>
      </c>
      <c r="AA21" s="22" t="str">
        <f ca="1">IF(AA$11&lt;TODAY(),SUMIFS(Source!$C:$C,Source!$A:$A,$B21,Source!$B:$B,AA$11),"")</f>
        <v/>
      </c>
      <c r="AB21" s="22" t="str">
        <f ca="1">IF(AB$11&lt;TODAY(),SUMIFS(Source!$C:$C,Source!$A:$A,$B21,Source!$B:$B,AB$11),"")</f>
        <v/>
      </c>
      <c r="AC21" s="22" t="str">
        <f ca="1">IF(AC$11&lt;TODAY(),SUMIFS(Source!$C:$C,Source!$A:$A,$B21,Source!$B:$B,AC$11),"")</f>
        <v/>
      </c>
      <c r="AD21" s="22" t="str">
        <f ca="1">IF(AD$11&lt;TODAY(),SUMIFS(Source!$C:$C,Source!$A:$A,$B21,Source!$B:$B,AD$11),"")</f>
        <v/>
      </c>
      <c r="AE21" s="22" t="str">
        <f ca="1">IF(AE$11&lt;TODAY(),SUMIFS(Source!$C:$C,Source!$A:$A,$B21,Source!$B:$B,AE$11),"")</f>
        <v/>
      </c>
      <c r="AF21" s="22" t="str">
        <f ca="1">IF(AF$11&lt;TODAY(),SUMIFS(Source!$C:$C,Source!$A:$A,$B21,Source!$B:$B,AF$11),"")</f>
        <v/>
      </c>
      <c r="AG21" s="22" t="str">
        <f ca="1">IF(AG$11&lt;TODAY(),SUMIFS(Source!$C:$C,Source!$A:$A,$B21,Source!$B:$B,AG$11),"")</f>
        <v/>
      </c>
      <c r="AH21" s="22" t="str">
        <f ca="1">IF(AH$11&lt;TODAY(),SUMIFS(Source!$C:$C,Source!$A:$A,$B21,Source!$B:$B,AH$11),"")</f>
        <v/>
      </c>
      <c r="AI21" s="22" t="str">
        <f ca="1">IF(AI$11&lt;TODAY(),SUMIFS(Source!$C:$C,Source!$A:$A,$B21,Source!$B:$B,AI$11),"")</f>
        <v/>
      </c>
      <c r="AJ21" s="22" t="str">
        <f ca="1">IF(AJ$11&lt;TODAY(),SUMIFS(Source!$C:$C,Source!$A:$A,$B21,Source!$B:$B,AJ$11),"")</f>
        <v/>
      </c>
      <c r="AK21" s="22" t="str">
        <f ca="1">IF(AK$11&lt;TODAY(),SUMIFS(Source!$C:$C,Source!$A:$A,$B21,Source!$B:$B,AK$11),"")</f>
        <v/>
      </c>
    </row>
    <row r="22" spans="1:37" outlineLevel="1" x14ac:dyDescent="0.25">
      <c r="B22" s="114" t="s">
        <v>24</v>
      </c>
      <c r="C22" s="4" t="s">
        <v>1</v>
      </c>
      <c r="D22" s="1"/>
      <c r="E22" s="40">
        <f t="shared" ca="1" si="2"/>
        <v>566</v>
      </c>
      <c r="F22" s="77">
        <f t="shared" ca="1" si="3"/>
        <v>56.6</v>
      </c>
      <c r="G22" s="22">
        <f ca="1">IF(G$11&lt;TODAY(),SUMIFS(Source!$C:$C,Source!$A:$A,$B22,Source!$B:$B,G$11),"")</f>
        <v>0</v>
      </c>
      <c r="H22" s="22">
        <f ca="1">IF(H$11&lt;TODAY(),SUMIFS(Source!$C:$C,Source!$A:$A,$B22,Source!$B:$B,H$11),"")</f>
        <v>0</v>
      </c>
      <c r="I22" s="22">
        <f ca="1">IF(I$11&lt;TODAY(),SUMIFS(Source!$C:$C,Source!$A:$A,$B22,Source!$B:$B,I$11),"")</f>
        <v>61</v>
      </c>
      <c r="J22" s="22">
        <f ca="1">IF(J$11&lt;TODAY(),SUMIFS(Source!$C:$C,Source!$A:$A,$B22,Source!$B:$B,J$11),"")</f>
        <v>43</v>
      </c>
      <c r="K22" s="22">
        <f ca="1">IF(K$11&lt;TODAY(),SUMIFS(Source!$C:$C,Source!$A:$A,$B22,Source!$B:$B,K$11),"")</f>
        <v>52</v>
      </c>
      <c r="L22" s="22">
        <f ca="1">IF(L$11&lt;TODAY(),SUMIFS(Source!$C:$C,Source!$A:$A,$B22,Source!$B:$B,L$11),"")</f>
        <v>39</v>
      </c>
      <c r="M22" s="22">
        <f ca="1">IF(M$11&lt;TODAY(),SUMIFS(Source!$C:$C,Source!$A:$A,$B22,Source!$B:$B,M$11),"")</f>
        <v>45</v>
      </c>
      <c r="N22" s="22">
        <f ca="1">IF(N$11&lt;TODAY(),SUMIFS(Source!$C:$C,Source!$A:$A,$B22,Source!$B:$B,N$11),"")</f>
        <v>0</v>
      </c>
      <c r="O22" s="22">
        <f ca="1">IF(O$11&lt;TODAY(),SUMIFS(Source!$C:$C,Source!$A:$A,$B22,Source!$B:$B,O$11),"")</f>
        <v>0</v>
      </c>
      <c r="P22" s="22">
        <f ca="1">IF(P$11&lt;TODAY(),SUMIFS(Source!$C:$C,Source!$A:$A,$B22,Source!$B:$B,P$11),"")</f>
        <v>75</v>
      </c>
      <c r="Q22" s="22">
        <f ca="1">IF(Q$11&lt;TODAY(),SUMIFS(Source!$C:$C,Source!$A:$A,$B22,Source!$B:$B,Q$11),"")</f>
        <v>58</v>
      </c>
      <c r="R22" s="22">
        <f ca="1">IF(R$11&lt;TODAY(),SUMIFS(Source!$C:$C,Source!$A:$A,$B22,Source!$B:$B,R$11),"")</f>
        <v>64</v>
      </c>
      <c r="S22" s="22">
        <f ca="1">IF(S$11&lt;TODAY(),SUMIFS(Source!$C:$C,Source!$A:$A,$B22,Source!$B:$B,S$11),"")</f>
        <v>42</v>
      </c>
      <c r="T22" s="22">
        <f ca="1">IF(T$11&lt;TODAY(),SUMIFS(Source!$C:$C,Source!$A:$A,$B22,Source!$B:$B,T$11),"")</f>
        <v>87</v>
      </c>
      <c r="U22" s="22">
        <f ca="1">IF(U$11&lt;TODAY(),SUMIFS(Source!$C:$C,Source!$A:$A,$B22,Source!$B:$B,U$11),"")</f>
        <v>0</v>
      </c>
      <c r="V22" s="22">
        <f ca="1">IF(V$11&lt;TODAY(),SUMIFS(Source!$C:$C,Source!$A:$A,$B22,Source!$B:$B,V$11),"")</f>
        <v>0</v>
      </c>
      <c r="W22" s="22" t="str">
        <f ca="1">IF(W$11&lt;TODAY(),SUMIFS(Source!$C:$C,Source!$A:$A,$B22,Source!$B:$B,W$11),"")</f>
        <v/>
      </c>
      <c r="X22" s="22" t="str">
        <f ca="1">IF(X$11&lt;TODAY(),SUMIFS(Source!$C:$C,Source!$A:$A,$B22,Source!$B:$B,X$11),"")</f>
        <v/>
      </c>
      <c r="Y22" s="22" t="str">
        <f ca="1">IF(Y$11&lt;TODAY(),SUMIFS(Source!$C:$C,Source!$A:$A,$B22,Source!$B:$B,Y$11),"")</f>
        <v/>
      </c>
      <c r="Z22" s="22" t="str">
        <f ca="1">IF(Z$11&lt;TODAY(),SUMIFS(Source!$C:$C,Source!$A:$A,$B22,Source!$B:$B,Z$11),"")</f>
        <v/>
      </c>
      <c r="AA22" s="22" t="str">
        <f ca="1">IF(AA$11&lt;TODAY(),SUMIFS(Source!$C:$C,Source!$A:$A,$B22,Source!$B:$B,AA$11),"")</f>
        <v/>
      </c>
      <c r="AB22" s="22" t="str">
        <f ca="1">IF(AB$11&lt;TODAY(),SUMIFS(Source!$C:$C,Source!$A:$A,$B22,Source!$B:$B,AB$11),"")</f>
        <v/>
      </c>
      <c r="AC22" s="22" t="str">
        <f ca="1">IF(AC$11&lt;TODAY(),SUMIFS(Source!$C:$C,Source!$A:$A,$B22,Source!$B:$B,AC$11),"")</f>
        <v/>
      </c>
      <c r="AD22" s="22" t="str">
        <f ca="1">IF(AD$11&lt;TODAY(),SUMIFS(Source!$C:$C,Source!$A:$A,$B22,Source!$B:$B,AD$11),"")</f>
        <v/>
      </c>
      <c r="AE22" s="22" t="str">
        <f ca="1">IF(AE$11&lt;TODAY(),SUMIFS(Source!$C:$C,Source!$A:$A,$B22,Source!$B:$B,AE$11),"")</f>
        <v/>
      </c>
      <c r="AF22" s="22" t="str">
        <f ca="1">IF(AF$11&lt;TODAY(),SUMIFS(Source!$C:$C,Source!$A:$A,$B22,Source!$B:$B,AF$11),"")</f>
        <v/>
      </c>
      <c r="AG22" s="22" t="str">
        <f ca="1">IF(AG$11&lt;TODAY(),SUMIFS(Source!$C:$C,Source!$A:$A,$B22,Source!$B:$B,AG$11),"")</f>
        <v/>
      </c>
      <c r="AH22" s="22" t="str">
        <f ca="1">IF(AH$11&lt;TODAY(),SUMIFS(Source!$C:$C,Source!$A:$A,$B22,Source!$B:$B,AH$11),"")</f>
        <v/>
      </c>
      <c r="AI22" s="22" t="str">
        <f ca="1">IF(AI$11&lt;TODAY(),SUMIFS(Source!$C:$C,Source!$A:$A,$B22,Source!$B:$B,AI$11),"")</f>
        <v/>
      </c>
      <c r="AJ22" s="22" t="str">
        <f ca="1">IF(AJ$11&lt;TODAY(),SUMIFS(Source!$C:$C,Source!$A:$A,$B22,Source!$B:$B,AJ$11),"")</f>
        <v/>
      </c>
      <c r="AK22" s="22" t="str">
        <f ca="1">IF(AK$11&lt;TODAY(),SUMIFS(Source!$C:$C,Source!$A:$A,$B22,Source!$B:$B,AK$11),"")</f>
        <v/>
      </c>
    </row>
    <row r="23" spans="1:37" outlineLevel="1" x14ac:dyDescent="0.25">
      <c r="B23" s="114" t="s">
        <v>25</v>
      </c>
      <c r="C23" s="4" t="s">
        <v>1</v>
      </c>
      <c r="D23" s="1"/>
      <c r="E23" s="40">
        <f t="shared" ca="1" si="2"/>
        <v>140</v>
      </c>
      <c r="F23" s="77">
        <f t="shared" ca="1" si="3"/>
        <v>14</v>
      </c>
      <c r="G23" s="22">
        <f ca="1">IF(G$11&lt;TODAY(),SUMIFS(Source!$C:$C,Source!$A:$A,$B23,Source!$B:$B,G$11),"")</f>
        <v>0</v>
      </c>
      <c r="H23" s="22">
        <f ca="1">IF(H$11&lt;TODAY(),SUMIFS(Source!$C:$C,Source!$A:$A,$B23,Source!$B:$B,H$11),"")</f>
        <v>0</v>
      </c>
      <c r="I23" s="22">
        <f ca="1">IF(I$11&lt;TODAY(),SUMIFS(Source!$C:$C,Source!$A:$A,$B23,Source!$B:$B,I$11),"")</f>
        <v>19</v>
      </c>
      <c r="J23" s="22">
        <f ca="1">IF(J$11&lt;TODAY(),SUMIFS(Source!$C:$C,Source!$A:$A,$B23,Source!$B:$B,J$11),"")</f>
        <v>25</v>
      </c>
      <c r="K23" s="22">
        <f ca="1">IF(K$11&lt;TODAY(),SUMIFS(Source!$C:$C,Source!$A:$A,$B23,Source!$B:$B,K$11),"")</f>
        <v>12</v>
      </c>
      <c r="L23" s="22">
        <f ca="1">IF(L$11&lt;TODAY(),SUMIFS(Source!$C:$C,Source!$A:$A,$B23,Source!$B:$B,L$11),"")</f>
        <v>13</v>
      </c>
      <c r="M23" s="22">
        <f ca="1">IF(M$11&lt;TODAY(),SUMIFS(Source!$C:$C,Source!$A:$A,$B23,Source!$B:$B,M$11),"")</f>
        <v>6</v>
      </c>
      <c r="N23" s="22">
        <f ca="1">IF(N$11&lt;TODAY(),SUMIFS(Source!$C:$C,Source!$A:$A,$B23,Source!$B:$B,N$11),"")</f>
        <v>0</v>
      </c>
      <c r="O23" s="22">
        <f ca="1">IF(O$11&lt;TODAY(),SUMIFS(Source!$C:$C,Source!$A:$A,$B23,Source!$B:$B,O$11),"")</f>
        <v>0</v>
      </c>
      <c r="P23" s="22">
        <f ca="1">IF(P$11&lt;TODAY(),SUMIFS(Source!$C:$C,Source!$A:$A,$B23,Source!$B:$B,P$11),"")</f>
        <v>16</v>
      </c>
      <c r="Q23" s="22">
        <f ca="1">IF(Q$11&lt;TODAY(),SUMIFS(Source!$C:$C,Source!$A:$A,$B23,Source!$B:$B,Q$11),"")</f>
        <v>5</v>
      </c>
      <c r="R23" s="22">
        <f ca="1">IF(R$11&lt;TODAY(),SUMIFS(Source!$C:$C,Source!$A:$A,$B23,Source!$B:$B,R$11),"")</f>
        <v>8</v>
      </c>
      <c r="S23" s="22">
        <f ca="1">IF(S$11&lt;TODAY(),SUMIFS(Source!$C:$C,Source!$A:$A,$B23,Source!$B:$B,S$11),"")</f>
        <v>24</v>
      </c>
      <c r="T23" s="22">
        <f ca="1">IF(T$11&lt;TODAY(),SUMIFS(Source!$C:$C,Source!$A:$A,$B23,Source!$B:$B,T$11),"")</f>
        <v>12</v>
      </c>
      <c r="U23" s="22">
        <f ca="1">IF(U$11&lt;TODAY(),SUMIFS(Source!$C:$C,Source!$A:$A,$B23,Source!$B:$B,U$11),"")</f>
        <v>0</v>
      </c>
      <c r="V23" s="22">
        <f ca="1">IF(V$11&lt;TODAY(),SUMIFS(Source!$C:$C,Source!$A:$A,$B23,Source!$B:$B,V$11),"")</f>
        <v>0</v>
      </c>
      <c r="W23" s="22" t="str">
        <f ca="1">IF(W$11&lt;TODAY(),SUMIFS(Source!$C:$C,Source!$A:$A,$B23,Source!$B:$B,W$11),"")</f>
        <v/>
      </c>
      <c r="X23" s="22" t="str">
        <f ca="1">IF(X$11&lt;TODAY(),SUMIFS(Source!$C:$C,Source!$A:$A,$B23,Source!$B:$B,X$11),"")</f>
        <v/>
      </c>
      <c r="Y23" s="22" t="str">
        <f ca="1">IF(Y$11&lt;TODAY(),SUMIFS(Source!$C:$C,Source!$A:$A,$B23,Source!$B:$B,Y$11),"")</f>
        <v/>
      </c>
      <c r="Z23" s="22" t="str">
        <f ca="1">IF(Z$11&lt;TODAY(),SUMIFS(Source!$C:$C,Source!$A:$A,$B23,Source!$B:$B,Z$11),"")</f>
        <v/>
      </c>
      <c r="AA23" s="22" t="str">
        <f ca="1">IF(AA$11&lt;TODAY(),SUMIFS(Source!$C:$C,Source!$A:$A,$B23,Source!$B:$B,AA$11),"")</f>
        <v/>
      </c>
      <c r="AB23" s="22" t="str">
        <f ca="1">IF(AB$11&lt;TODAY(),SUMIFS(Source!$C:$C,Source!$A:$A,$B23,Source!$B:$B,AB$11),"")</f>
        <v/>
      </c>
      <c r="AC23" s="22" t="str">
        <f ca="1">IF(AC$11&lt;TODAY(),SUMIFS(Source!$C:$C,Source!$A:$A,$B23,Source!$B:$B,AC$11),"")</f>
        <v/>
      </c>
      <c r="AD23" s="22" t="str">
        <f ca="1">IF(AD$11&lt;TODAY(),SUMIFS(Source!$C:$C,Source!$A:$A,$B23,Source!$B:$B,AD$11),"")</f>
        <v/>
      </c>
      <c r="AE23" s="22" t="str">
        <f ca="1">IF(AE$11&lt;TODAY(),SUMIFS(Source!$C:$C,Source!$A:$A,$B23,Source!$B:$B,AE$11),"")</f>
        <v/>
      </c>
      <c r="AF23" s="22" t="str">
        <f ca="1">IF(AF$11&lt;TODAY(),SUMIFS(Source!$C:$C,Source!$A:$A,$B23,Source!$B:$B,AF$11),"")</f>
        <v/>
      </c>
      <c r="AG23" s="22" t="str">
        <f ca="1">IF(AG$11&lt;TODAY(),SUMIFS(Source!$C:$C,Source!$A:$A,$B23,Source!$B:$B,AG$11),"")</f>
        <v/>
      </c>
      <c r="AH23" s="22" t="str">
        <f ca="1">IF(AH$11&lt;TODAY(),SUMIFS(Source!$C:$C,Source!$A:$A,$B23,Source!$B:$B,AH$11),"")</f>
        <v/>
      </c>
      <c r="AI23" s="22" t="str">
        <f ca="1">IF(AI$11&lt;TODAY(),SUMIFS(Source!$C:$C,Source!$A:$A,$B23,Source!$B:$B,AI$11),"")</f>
        <v/>
      </c>
      <c r="AJ23" s="22" t="str">
        <f ca="1">IF(AJ$11&lt;TODAY(),SUMIFS(Source!$C:$C,Source!$A:$A,$B23,Source!$B:$B,AJ$11),"")</f>
        <v/>
      </c>
      <c r="AK23" s="22" t="str">
        <f ca="1">IF(AK$11&lt;TODAY(),SUMIFS(Source!$C:$C,Source!$A:$A,$B23,Source!$B:$B,AK$11),"")</f>
        <v/>
      </c>
    </row>
    <row r="24" spans="1:37" outlineLevel="1" x14ac:dyDescent="0.25">
      <c r="A24" s="25"/>
      <c r="B24" s="132" t="s">
        <v>26</v>
      </c>
      <c r="C24" s="6" t="s">
        <v>1</v>
      </c>
      <c r="D24" s="217"/>
      <c r="E24" s="41">
        <f t="shared" ca="1" si="2"/>
        <v>38</v>
      </c>
      <c r="F24" s="77">
        <f t="shared" ca="1" si="3"/>
        <v>4.2222222222222223</v>
      </c>
      <c r="G24" s="25">
        <f ca="1">IF(G$11&lt;TODAY(),SUMIFS(Source!$C:$C,Source!$A:$A,$B24,Source!$B:$B,G$11),"")</f>
        <v>0</v>
      </c>
      <c r="H24" s="25">
        <f ca="1">IF(H$11&lt;TODAY(),SUMIFS(Source!$C:$C,Source!$A:$A,$B24,Source!$B:$B,H$11),"")</f>
        <v>0</v>
      </c>
      <c r="I24" s="25">
        <f ca="1">IF(I$11&lt;TODAY(),SUMIFS(Source!$C:$C,Source!$A:$A,$B24,Source!$B:$B,I$11),"")</f>
        <v>2</v>
      </c>
      <c r="J24" s="25">
        <f ca="1">IF(J$11&lt;TODAY(),SUMIFS(Source!$C:$C,Source!$A:$A,$B24,Source!$B:$B,J$11),"")</f>
        <v>2</v>
      </c>
      <c r="K24" s="25">
        <f ca="1">IF(K$11&lt;TODAY(),SUMIFS(Source!$C:$C,Source!$A:$A,$B24,Source!$B:$B,K$11),"")</f>
        <v>0</v>
      </c>
      <c r="L24" s="25">
        <f ca="1">IF(L$11&lt;TODAY(),SUMIFS(Source!$C:$C,Source!$A:$A,$B24,Source!$B:$B,L$11),"")</f>
        <v>4</v>
      </c>
      <c r="M24" s="25">
        <f ca="1">IF(M$11&lt;TODAY(),SUMIFS(Source!$C:$C,Source!$A:$A,$B24,Source!$B:$B,M$11),"")</f>
        <v>5</v>
      </c>
      <c r="N24" s="25">
        <f ca="1">IF(N$11&lt;TODAY(),SUMIFS(Source!$C:$C,Source!$A:$A,$B24,Source!$B:$B,N$11),"")</f>
        <v>0</v>
      </c>
      <c r="O24" s="25">
        <f ca="1">IF(O$11&lt;TODAY(),SUMIFS(Source!$C:$C,Source!$A:$A,$B24,Source!$B:$B,O$11),"")</f>
        <v>0</v>
      </c>
      <c r="P24" s="25">
        <f ca="1">IF(P$11&lt;TODAY(),SUMIFS(Source!$C:$C,Source!$A:$A,$B24,Source!$B:$B,P$11),"")</f>
        <v>12</v>
      </c>
      <c r="Q24" s="25">
        <f ca="1">IF(Q$11&lt;TODAY(),SUMIFS(Source!$C:$C,Source!$A:$A,$B24,Source!$B:$B,Q$11),"")</f>
        <v>2</v>
      </c>
      <c r="R24" s="25">
        <f ca="1">IF(R$11&lt;TODAY(),SUMIFS(Source!$C:$C,Source!$A:$A,$B24,Source!$B:$B,R$11),"")</f>
        <v>1</v>
      </c>
      <c r="S24" s="25">
        <f ca="1">IF(S$11&lt;TODAY(),SUMIFS(Source!$C:$C,Source!$A:$A,$B24,Source!$B:$B,S$11),"")</f>
        <v>7</v>
      </c>
      <c r="T24" s="25">
        <f ca="1">IF(T$11&lt;TODAY(),SUMIFS(Source!$C:$C,Source!$A:$A,$B24,Source!$B:$B,T$11),"")</f>
        <v>3</v>
      </c>
      <c r="U24" s="25">
        <f ca="1">IF(U$11&lt;TODAY(),SUMIFS(Source!$C:$C,Source!$A:$A,$B24,Source!$B:$B,U$11),"")</f>
        <v>0</v>
      </c>
      <c r="V24" s="25">
        <f ca="1">IF(V$11&lt;TODAY(),SUMIFS(Source!$C:$C,Source!$A:$A,$B24,Source!$B:$B,V$11),"")</f>
        <v>0</v>
      </c>
      <c r="W24" s="25" t="str">
        <f ca="1">IF(W$11&lt;TODAY(),SUMIFS(Source!$C:$C,Source!$A:$A,$B24,Source!$B:$B,W$11),"")</f>
        <v/>
      </c>
      <c r="X24" s="25" t="str">
        <f ca="1">IF(X$11&lt;TODAY(),SUMIFS(Source!$C:$C,Source!$A:$A,$B24,Source!$B:$B,X$11),"")</f>
        <v/>
      </c>
      <c r="Y24" s="25" t="str">
        <f ca="1">IF(Y$11&lt;TODAY(),SUMIFS(Source!$C:$C,Source!$A:$A,$B24,Source!$B:$B,Y$11),"")</f>
        <v/>
      </c>
      <c r="Z24" s="25" t="str">
        <f ca="1">IF(Z$11&lt;TODAY(),SUMIFS(Source!$C:$C,Source!$A:$A,$B24,Source!$B:$B,Z$11),"")</f>
        <v/>
      </c>
      <c r="AA24" s="25" t="str">
        <f ca="1">IF(AA$11&lt;TODAY(),SUMIFS(Source!$C:$C,Source!$A:$A,$B24,Source!$B:$B,AA$11),"")</f>
        <v/>
      </c>
      <c r="AB24" s="25" t="str">
        <f ca="1">IF(AB$11&lt;TODAY(),SUMIFS(Source!$C:$C,Source!$A:$A,$B24,Source!$B:$B,AB$11),"")</f>
        <v/>
      </c>
      <c r="AC24" s="25" t="str">
        <f ca="1">IF(AC$11&lt;TODAY(),SUMIFS(Source!$C:$C,Source!$A:$A,$B24,Source!$B:$B,AC$11),"")</f>
        <v/>
      </c>
      <c r="AD24" s="25" t="str">
        <f ca="1">IF(AD$11&lt;TODAY(),SUMIFS(Source!$C:$C,Source!$A:$A,$B24,Source!$B:$B,AD$11),"")</f>
        <v/>
      </c>
      <c r="AE24" s="25" t="str">
        <f ca="1">IF(AE$11&lt;TODAY(),SUMIFS(Source!$C:$C,Source!$A:$A,$B24,Source!$B:$B,AE$11),"")</f>
        <v/>
      </c>
      <c r="AF24" s="25" t="str">
        <f ca="1">IF(AF$11&lt;TODAY(),SUMIFS(Source!$C:$C,Source!$A:$A,$B24,Source!$B:$B,AF$11),"")</f>
        <v/>
      </c>
      <c r="AG24" s="25" t="str">
        <f ca="1">IF(AG$11&lt;TODAY(),SUMIFS(Source!$C:$C,Source!$A:$A,$B24,Source!$B:$B,AG$11),"")</f>
        <v/>
      </c>
      <c r="AH24" s="25" t="str">
        <f ca="1">IF(AH$11&lt;TODAY(),SUMIFS(Source!$C:$C,Source!$A:$A,$B24,Source!$B:$B,AH$11),"")</f>
        <v/>
      </c>
      <c r="AI24" s="25" t="str">
        <f ca="1">IF(AI$11&lt;TODAY(),SUMIFS(Source!$C:$C,Source!$A:$A,$B24,Source!$B:$B,AI$11),"")</f>
        <v/>
      </c>
      <c r="AJ24" s="25" t="str">
        <f ca="1">IF(AJ$11&lt;TODAY(),SUMIFS(Source!$C:$C,Source!$A:$A,$B24,Source!$B:$B,AJ$11),"")</f>
        <v/>
      </c>
      <c r="AK24" s="25" t="str">
        <f ca="1">IF(AK$11&lt;TODAY(),SUMIFS(Source!$C:$C,Source!$A:$A,$B24,Source!$B:$B,AK$11),"")</f>
        <v/>
      </c>
    </row>
    <row r="25" spans="1:37" ht="15.75" outlineLevel="1" thickBot="1" x14ac:dyDescent="0.3">
      <c r="A25" s="47"/>
      <c r="B25" s="116" t="s">
        <v>294</v>
      </c>
      <c r="C25" s="6" t="s">
        <v>1</v>
      </c>
      <c r="D25" s="216"/>
      <c r="E25" s="41">
        <f t="shared" ref="E25" ca="1" si="4">SUM(G25:AK25)</f>
        <v>84</v>
      </c>
      <c r="F25" s="77">
        <f t="shared" ref="F25" ca="1" si="5">E25/COUNTIF(G25:AK25,"&gt;0")</f>
        <v>8.4</v>
      </c>
      <c r="G25" s="25">
        <f ca="1">IF(G$11&lt;TODAY(),SUMIFS(Source!$C:$C,Source!$A:$A,$B25,Source!$B:$B,G$11),"")</f>
        <v>0</v>
      </c>
      <c r="H25" s="25">
        <f ca="1">IF(H$11&lt;TODAY(),SUMIFS(Source!$C:$C,Source!$A:$A,$B25,Source!$B:$B,H$11),"")</f>
        <v>0</v>
      </c>
      <c r="I25" s="25">
        <f ca="1">IF(I$11&lt;TODAY(),SUMIFS(Source!$C:$C,Source!$A:$A,$B25,Source!$B:$B,I$11),"")</f>
        <v>12</v>
      </c>
      <c r="J25" s="25">
        <f ca="1">IF(J$11&lt;TODAY(),SUMIFS(Source!$C:$C,Source!$A:$A,$B25,Source!$B:$B,J$11),"")</f>
        <v>6</v>
      </c>
      <c r="K25" s="25">
        <f ca="1">IF(K$11&lt;TODAY(),SUMIFS(Source!$C:$C,Source!$A:$A,$B25,Source!$B:$B,K$11),"")</f>
        <v>7</v>
      </c>
      <c r="L25" s="25">
        <f ca="1">IF(L$11&lt;TODAY(),SUMIFS(Source!$C:$C,Source!$A:$A,$B25,Source!$B:$B,L$11),"")</f>
        <v>8</v>
      </c>
      <c r="M25" s="25">
        <f ca="1">IF(M$11&lt;TODAY(),SUMIFS(Source!$C:$C,Source!$A:$A,$B25,Source!$B:$B,M$11),"")</f>
        <v>1</v>
      </c>
      <c r="N25" s="25">
        <f ca="1">IF(N$11&lt;TODAY(),SUMIFS(Source!$C:$C,Source!$A:$A,$B25,Source!$B:$B,N$11),"")</f>
        <v>0</v>
      </c>
      <c r="O25" s="25">
        <f ca="1">IF(O$11&lt;TODAY(),SUMIFS(Source!$C:$C,Source!$A:$A,$B25,Source!$B:$B,O$11),"")</f>
        <v>0</v>
      </c>
      <c r="P25" s="25">
        <f ca="1">IF(P$11&lt;TODAY(),SUMIFS(Source!$C:$C,Source!$A:$A,$B25,Source!$B:$B,P$11),"")</f>
        <v>11</v>
      </c>
      <c r="Q25" s="25">
        <f ca="1">IF(Q$11&lt;TODAY(),SUMIFS(Source!$C:$C,Source!$A:$A,$B25,Source!$B:$B,Q$11),"")</f>
        <v>8</v>
      </c>
      <c r="R25" s="25">
        <f ca="1">IF(R$11&lt;TODAY(),SUMIFS(Source!$C:$C,Source!$A:$A,$B25,Source!$B:$B,R$11),"")</f>
        <v>11</v>
      </c>
      <c r="S25" s="25">
        <f ca="1">IF(S$11&lt;TODAY(),SUMIFS(Source!$C:$C,Source!$A:$A,$B25,Source!$B:$B,S$11),"")</f>
        <v>8</v>
      </c>
      <c r="T25" s="25">
        <f ca="1">IF(T$11&lt;TODAY(),SUMIFS(Source!$C:$C,Source!$A:$A,$B25,Source!$B:$B,T$11),"")</f>
        <v>12</v>
      </c>
      <c r="U25" s="25">
        <f ca="1">IF(U$11&lt;TODAY(),SUMIFS(Source!$C:$C,Source!$A:$A,$B25,Source!$B:$B,U$11),"")</f>
        <v>0</v>
      </c>
      <c r="V25" s="25">
        <f ca="1">IF(V$11&lt;TODAY(),SUMIFS(Source!$C:$C,Source!$A:$A,$B25,Source!$B:$B,V$11),"")</f>
        <v>0</v>
      </c>
      <c r="W25" s="25" t="str">
        <f ca="1">IF(W$11&lt;TODAY(),SUMIFS(Source!$C:$C,Source!$A:$A,$B25,Source!$B:$B,W$11),"")</f>
        <v/>
      </c>
      <c r="X25" s="25" t="str">
        <f ca="1">IF(X$11&lt;TODAY(),SUMIFS(Source!$C:$C,Source!$A:$A,$B25,Source!$B:$B,X$11),"")</f>
        <v/>
      </c>
      <c r="Y25" s="25" t="str">
        <f ca="1">IF(Y$11&lt;TODAY(),SUMIFS(Source!$C:$C,Source!$A:$A,$B25,Source!$B:$B,Y$11),"")</f>
        <v/>
      </c>
      <c r="Z25" s="25" t="str">
        <f ca="1">IF(Z$11&lt;TODAY(),SUMIFS(Source!$C:$C,Source!$A:$A,$B25,Source!$B:$B,Z$11),"")</f>
        <v/>
      </c>
      <c r="AA25" s="25" t="str">
        <f ca="1">IF(AA$11&lt;TODAY(),SUMIFS(Source!$C:$C,Source!$A:$A,$B25,Source!$B:$B,AA$11),"")</f>
        <v/>
      </c>
      <c r="AB25" s="25" t="str">
        <f ca="1">IF(AB$11&lt;TODAY(),SUMIFS(Source!$C:$C,Source!$A:$A,$B25,Source!$B:$B,AB$11),"")</f>
        <v/>
      </c>
      <c r="AC25" s="25" t="str">
        <f ca="1">IF(AC$11&lt;TODAY(),SUMIFS(Source!$C:$C,Source!$A:$A,$B25,Source!$B:$B,AC$11),"")</f>
        <v/>
      </c>
      <c r="AD25" s="25" t="str">
        <f ca="1">IF(AD$11&lt;TODAY(),SUMIFS(Source!$C:$C,Source!$A:$A,$B25,Source!$B:$B,AD$11),"")</f>
        <v/>
      </c>
      <c r="AE25" s="25" t="str">
        <f ca="1">IF(AE$11&lt;TODAY(),SUMIFS(Source!$C:$C,Source!$A:$A,$B25,Source!$B:$B,AE$11),"")</f>
        <v/>
      </c>
      <c r="AF25" s="25" t="str">
        <f ca="1">IF(AF$11&lt;TODAY(),SUMIFS(Source!$C:$C,Source!$A:$A,$B25,Source!$B:$B,AF$11),"")</f>
        <v/>
      </c>
      <c r="AG25" s="25" t="str">
        <f ca="1">IF(AG$11&lt;TODAY(),SUMIFS(Source!$C:$C,Source!$A:$A,$B25,Source!$B:$B,AG$11),"")</f>
        <v/>
      </c>
      <c r="AH25" s="25" t="str">
        <f ca="1">IF(AH$11&lt;TODAY(),SUMIFS(Source!$C:$C,Source!$A:$A,$B25,Source!$B:$B,AH$11),"")</f>
        <v/>
      </c>
      <c r="AI25" s="25" t="str">
        <f ca="1">IF(AI$11&lt;TODAY(),SUMIFS(Source!$C:$C,Source!$A:$A,$B25,Source!$B:$B,AI$11),"")</f>
        <v/>
      </c>
      <c r="AJ25" s="25" t="str">
        <f ca="1">IF(AJ$11&lt;TODAY(),SUMIFS(Source!$C:$C,Source!$A:$A,$B25,Source!$B:$B,AJ$11),"")</f>
        <v/>
      </c>
      <c r="AK25" s="25" t="str">
        <f ca="1">IF(AK$11&lt;TODAY(),SUMIFS(Source!$C:$C,Source!$A:$A,$B25,Source!$B:$B,AK$11),"")</f>
        <v/>
      </c>
    </row>
    <row r="26" spans="1:37" s="86" customFormat="1" ht="16.5" thickTop="1" thickBot="1" x14ac:dyDescent="0.3">
      <c r="A26" s="32"/>
      <c r="B26" s="32" t="s">
        <v>6</v>
      </c>
      <c r="C26" s="15" t="s">
        <v>87</v>
      </c>
      <c r="D26" s="16"/>
      <c r="E26" s="38">
        <f t="shared" ca="1" si="0"/>
        <v>2711</v>
      </c>
      <c r="F26" s="78">
        <f t="shared" ca="1" si="1"/>
        <v>169.4375</v>
      </c>
      <c r="G26" s="66">
        <f ca="1">IF(G$11&lt;TODAY(),SUMIF(Source!$B:$B,'Cargill SD Data'!G$11,Source!$D:$D),"")</f>
        <v>4</v>
      </c>
      <c r="H26" s="66">
        <f ca="1">IF(H$11&lt;TODAY(),SUMIF(Source!$B:$B,'Cargill SD Data'!H$11,Source!$D:$D),"")</f>
        <v>10</v>
      </c>
      <c r="I26" s="66">
        <f ca="1">IF(I$11&lt;TODAY(),SUMIF(Source!$B:$B,'Cargill SD Data'!I$11,Source!$D:$D),"")</f>
        <v>301</v>
      </c>
      <c r="J26" s="66">
        <f ca="1">IF(J$11&lt;TODAY(),SUMIF(Source!$B:$B,'Cargill SD Data'!J$11,Source!$D:$D),"")</f>
        <v>272</v>
      </c>
      <c r="K26" s="66">
        <f ca="1">IF(K$11&lt;TODAY(),SUMIF(Source!$B:$B,'Cargill SD Data'!K$11,Source!$D:$D),"")</f>
        <v>186</v>
      </c>
      <c r="L26" s="66">
        <f ca="1">IF(L$11&lt;TODAY(),SUMIF(Source!$B:$B,'Cargill SD Data'!L$11,Source!$D:$D),"")</f>
        <v>205</v>
      </c>
      <c r="M26" s="66">
        <f ca="1">IF(M$11&lt;TODAY(),SUMIF(Source!$B:$B,'Cargill SD Data'!M$11,Source!$D:$D),"")</f>
        <v>217</v>
      </c>
      <c r="N26" s="66">
        <f ca="1">IF(N$11&lt;TODAY(),SUMIF(Source!$B:$B,'Cargill SD Data'!N$11,Source!$D:$D),"")</f>
        <v>10</v>
      </c>
      <c r="O26" s="66">
        <f ca="1">IF(O$11&lt;TODAY(),SUMIF(Source!$B:$B,'Cargill SD Data'!O$11,Source!$D:$D),"")</f>
        <v>8</v>
      </c>
      <c r="P26" s="66">
        <f ca="1">IF(P$11&lt;TODAY(),SUMIF(Source!$B:$B,'Cargill SD Data'!P$11,Source!$D:$D),"")</f>
        <v>388</v>
      </c>
      <c r="Q26" s="66">
        <f ca="1">IF(Q$11&lt;TODAY(),SUMIF(Source!$B:$B,'Cargill SD Data'!Q$11,Source!$D:$D),"")</f>
        <v>281</v>
      </c>
      <c r="R26" s="66">
        <f ca="1">IF(R$11&lt;TODAY(),SUMIF(Source!$B:$B,'Cargill SD Data'!R$11,Source!$D:$D),"")</f>
        <v>210</v>
      </c>
      <c r="S26" s="66">
        <f ca="1">IF(S$11&lt;TODAY(),SUMIF(Source!$B:$B,'Cargill SD Data'!S$11,Source!$D:$D),"")</f>
        <v>313</v>
      </c>
      <c r="T26" s="66">
        <f ca="1">IF(T$11&lt;TODAY(),SUMIF(Source!$B:$B,'Cargill SD Data'!T$11,Source!$D:$D),"")</f>
        <v>263</v>
      </c>
      <c r="U26" s="66">
        <f ca="1">IF(U$11&lt;TODAY(),SUMIF(Source!$B:$B,'Cargill SD Data'!U$11,Source!$D:$D),"")</f>
        <v>21</v>
      </c>
      <c r="V26" s="66">
        <f ca="1">IF(V$11&lt;TODAY(),SUMIF(Source!$B:$B,'Cargill SD Data'!V$11,Source!$D:$D),"")</f>
        <v>22</v>
      </c>
      <c r="W26" s="66" t="str">
        <f ca="1">IF(W$11&lt;TODAY(),SUMIF(Source!$B:$B,'Cargill SD Data'!W$11,Source!$D:$D),"")</f>
        <v/>
      </c>
      <c r="X26" s="66" t="str">
        <f ca="1">IF(X$11&lt;TODAY(),SUMIF(Source!$B:$B,'Cargill SD Data'!X$11,Source!$D:$D),"")</f>
        <v/>
      </c>
      <c r="Y26" s="66" t="str">
        <f ca="1">IF(Y$11&lt;TODAY(),SUMIF(Source!$B:$B,'Cargill SD Data'!Y$11,Source!$D:$D),"")</f>
        <v/>
      </c>
      <c r="Z26" s="66" t="str">
        <f ca="1">IF(Z$11&lt;TODAY(),SUMIF(Source!$B:$B,'Cargill SD Data'!Z$11,Source!$D:$D),"")</f>
        <v/>
      </c>
      <c r="AA26" s="66" t="str">
        <f ca="1">IF(AA$11&lt;TODAY(),SUMIF(Source!$B:$B,'Cargill SD Data'!AA$11,Source!$D:$D),"")</f>
        <v/>
      </c>
      <c r="AB26" s="66" t="str">
        <f ca="1">IF(AB$11&lt;TODAY(),SUMIF(Source!$B:$B,'Cargill SD Data'!AB$11,Source!$D:$D),"")</f>
        <v/>
      </c>
      <c r="AC26" s="66" t="str">
        <f ca="1">IF(AC$11&lt;TODAY(),SUMIF(Source!$B:$B,'Cargill SD Data'!AC$11,Source!$D:$D),"")</f>
        <v/>
      </c>
      <c r="AD26" s="66" t="str">
        <f ca="1">IF(AD$11&lt;TODAY(),SUMIF(Source!$B:$B,'Cargill SD Data'!AD$11,Source!$D:$D),"")</f>
        <v/>
      </c>
      <c r="AE26" s="66" t="str">
        <f ca="1">IF(AE$11&lt;TODAY(),SUMIF(Source!$B:$B,'Cargill SD Data'!AE$11,Source!$D:$D),"")</f>
        <v/>
      </c>
      <c r="AF26" s="66" t="str">
        <f ca="1">IF(AF$11&lt;TODAY(),SUMIF(Source!$B:$B,'Cargill SD Data'!AF$11,Source!$D:$D),"")</f>
        <v/>
      </c>
      <c r="AG26" s="66" t="str">
        <f ca="1">IF(AG$11&lt;TODAY(),SUMIF(Source!$B:$B,'Cargill SD Data'!AG$11,Source!$D:$D),"")</f>
        <v/>
      </c>
      <c r="AH26" s="66" t="str">
        <f ca="1">IF(AH$11&lt;TODAY(),SUMIF(Source!$B:$B,'Cargill SD Data'!AH$11,Source!$D:$D),"")</f>
        <v/>
      </c>
      <c r="AI26" s="66" t="str">
        <f ca="1">IF(AI$11&lt;TODAY(),SUMIF(Source!$B:$B,'Cargill SD Data'!AI$11,Source!$D:$D),"")</f>
        <v/>
      </c>
      <c r="AJ26" s="66" t="str">
        <f ca="1">IF(AJ$11&lt;TODAY(),SUMIF(Source!$B:$B,'Cargill SD Data'!AJ$11,Source!$D:$D),"")</f>
        <v/>
      </c>
      <c r="AK26" s="66" t="str">
        <f ca="1">IF(AK$11&lt;TODAY(),SUMIF(Source!$B:$B,'Cargill SD Data'!AK$11,Source!$D:$D),"")</f>
        <v/>
      </c>
    </row>
    <row r="27" spans="1:37" ht="15.75" hidden="1" outlineLevel="1" thickTop="1" x14ac:dyDescent="0.25">
      <c r="A27" s="24"/>
      <c r="B27" s="113" t="s">
        <v>15</v>
      </c>
      <c r="C27" s="10" t="s">
        <v>87</v>
      </c>
      <c r="D27" s="11"/>
      <c r="E27" s="39">
        <f t="shared" ref="E27:E38" ca="1" si="6">SUM(G27:AK27)</f>
        <v>626</v>
      </c>
      <c r="F27" s="77">
        <f t="shared" ref="F27:F38" ca="1" si="7">E27/COUNTIF(G27:AK27,"&gt;0")</f>
        <v>39.125</v>
      </c>
      <c r="G27" s="24">
        <f ca="1">IF(G$11&lt;TODAY(),SUMIFS(Source!$D:$D,Source!$A:$A,$B27,Source!$B:$B,G$11),"")</f>
        <v>4</v>
      </c>
      <c r="H27" s="24">
        <f ca="1">IF(H$11&lt;TODAY(),SUMIFS(Source!$D:$D,Source!$A:$A,$B27,Source!$B:$B,H$11),"")</f>
        <v>10</v>
      </c>
      <c r="I27" s="24">
        <f ca="1">IF(I$11&lt;TODAY(),SUMIFS(Source!$D:$D,Source!$A:$A,$B27,Source!$B:$B,I$11),"")</f>
        <v>75</v>
      </c>
      <c r="J27" s="24">
        <f ca="1">IF(J$11&lt;TODAY(),SUMIFS(Source!$D:$D,Source!$A:$A,$B27,Source!$B:$B,J$11),"")</f>
        <v>56</v>
      </c>
      <c r="K27" s="24">
        <f ca="1">IF(K$11&lt;TODAY(),SUMIFS(Source!$D:$D,Source!$A:$A,$B27,Source!$B:$B,K$11),"")</f>
        <v>38</v>
      </c>
      <c r="L27" s="24">
        <f ca="1">IF(L$11&lt;TODAY(),SUMIFS(Source!$D:$D,Source!$A:$A,$B27,Source!$B:$B,L$11),"")</f>
        <v>41</v>
      </c>
      <c r="M27" s="24">
        <f ca="1">IF(M$11&lt;TODAY(),SUMIFS(Source!$D:$D,Source!$A:$A,$B27,Source!$B:$B,M$11),"")</f>
        <v>44</v>
      </c>
      <c r="N27" s="24">
        <f ca="1">IF(N$11&lt;TODAY(),SUMIFS(Source!$D:$D,Source!$A:$A,$B27,Source!$B:$B,N$11),"")</f>
        <v>10</v>
      </c>
      <c r="O27" s="24">
        <f ca="1">IF(O$11&lt;TODAY(),SUMIFS(Source!$D:$D,Source!$A:$A,$B27,Source!$B:$B,O$11),"")</f>
        <v>8</v>
      </c>
      <c r="P27" s="24">
        <f ca="1">IF(P$11&lt;TODAY(),SUMIFS(Source!$D:$D,Source!$A:$A,$B27,Source!$B:$B,P$11),"")</f>
        <v>81</v>
      </c>
      <c r="Q27" s="24">
        <f ca="1">IF(Q$11&lt;TODAY(),SUMIFS(Source!$D:$D,Source!$A:$A,$B27,Source!$B:$B,Q$11),"")</f>
        <v>43</v>
      </c>
      <c r="R27" s="24">
        <f ca="1">IF(R$11&lt;TODAY(),SUMIFS(Source!$D:$D,Source!$A:$A,$B27,Source!$B:$B,R$11),"")</f>
        <v>55</v>
      </c>
      <c r="S27" s="24">
        <f ca="1">IF(S$11&lt;TODAY(),SUMIFS(Source!$D:$D,Source!$A:$A,$B27,Source!$B:$B,S$11),"")</f>
        <v>64</v>
      </c>
      <c r="T27" s="24">
        <f ca="1">IF(T$11&lt;TODAY(),SUMIFS(Source!$D:$D,Source!$A:$A,$B27,Source!$B:$B,T$11),"")</f>
        <v>54</v>
      </c>
      <c r="U27" s="24">
        <f ca="1">IF(U$11&lt;TODAY(),SUMIFS(Source!$D:$D,Source!$A:$A,$B27,Source!$B:$B,U$11),"")</f>
        <v>21</v>
      </c>
      <c r="V27" s="24">
        <f ca="1">IF(V$11&lt;TODAY(),SUMIFS(Source!$D:$D,Source!$A:$A,$B27,Source!$B:$B,V$11),"")</f>
        <v>22</v>
      </c>
      <c r="W27" s="24" t="str">
        <f ca="1">IF(W$11&lt;TODAY(),SUMIFS(Source!$D:$D,Source!$A:$A,$B27,Source!$B:$B,W$11),"")</f>
        <v/>
      </c>
      <c r="X27" s="24" t="str">
        <f ca="1">IF(X$11&lt;TODAY(),SUMIFS(Source!$D:$D,Source!$A:$A,$B27,Source!$B:$B,X$11),"")</f>
        <v/>
      </c>
      <c r="Y27" s="24" t="str">
        <f ca="1">IF(Y$11&lt;TODAY(),SUMIFS(Source!$D:$D,Source!$A:$A,$B27,Source!$B:$B,Y$11),"")</f>
        <v/>
      </c>
      <c r="Z27" s="24" t="str">
        <f ca="1">IF(Z$11&lt;TODAY(),SUMIFS(Source!$D:$D,Source!$A:$A,$B27,Source!$B:$B,Z$11),"")</f>
        <v/>
      </c>
      <c r="AA27" s="24" t="str">
        <f ca="1">IF(AA$11&lt;TODAY(),SUMIFS(Source!$D:$D,Source!$A:$A,$B27,Source!$B:$B,AA$11),"")</f>
        <v/>
      </c>
      <c r="AB27" s="24" t="str">
        <f ca="1">IF(AB$11&lt;TODAY(),SUMIFS(Source!$D:$D,Source!$A:$A,$B27,Source!$B:$B,AB$11),"")</f>
        <v/>
      </c>
      <c r="AC27" s="24" t="str">
        <f ca="1">IF(AC$11&lt;TODAY(),SUMIFS(Source!$D:$D,Source!$A:$A,$B27,Source!$B:$B,AC$11),"")</f>
        <v/>
      </c>
      <c r="AD27" s="24" t="str">
        <f ca="1">IF(AD$11&lt;TODAY(),SUMIFS(Source!$D:$D,Source!$A:$A,$B27,Source!$B:$B,AD$11),"")</f>
        <v/>
      </c>
      <c r="AE27" s="24" t="str">
        <f ca="1">IF(AE$11&lt;TODAY(),SUMIFS(Source!$D:$D,Source!$A:$A,$B27,Source!$B:$B,AE$11),"")</f>
        <v/>
      </c>
      <c r="AF27" s="24" t="str">
        <f ca="1">IF(AF$11&lt;TODAY(),SUMIFS(Source!$D:$D,Source!$A:$A,$B27,Source!$B:$B,AF$11),"")</f>
        <v/>
      </c>
      <c r="AG27" s="24" t="str">
        <f ca="1">IF(AG$11&lt;TODAY(),SUMIFS(Source!$D:$D,Source!$A:$A,$B27,Source!$B:$B,AG$11),"")</f>
        <v/>
      </c>
      <c r="AH27" s="24" t="str">
        <f ca="1">IF(AH$11&lt;TODAY(),SUMIFS(Source!$D:$D,Source!$A:$A,$B27,Source!$B:$B,AH$11),"")</f>
        <v/>
      </c>
      <c r="AI27" s="24" t="str">
        <f ca="1">IF(AI$11&lt;TODAY(),SUMIFS(Source!$D:$D,Source!$A:$A,$B27,Source!$B:$B,AI$11),"")</f>
        <v/>
      </c>
      <c r="AJ27" s="24" t="str">
        <f ca="1">IF(AJ$11&lt;TODAY(),SUMIFS(Source!$D:$D,Source!$A:$A,$B27,Source!$B:$B,AJ$11),"")</f>
        <v/>
      </c>
      <c r="AK27" s="24" t="str">
        <f ca="1">IF(AK$11&lt;TODAY(),SUMIFS(Source!$D:$D,Source!$A:$A,$B27,Source!$B:$B,AK$11),"")</f>
        <v/>
      </c>
    </row>
    <row r="28" spans="1:37" hidden="1" outlineLevel="1" x14ac:dyDescent="0.25">
      <c r="B28" s="114" t="s">
        <v>16</v>
      </c>
      <c r="C28" s="10" t="s">
        <v>87</v>
      </c>
      <c r="D28" s="1"/>
      <c r="E28" s="40">
        <f t="shared" ca="1" si="6"/>
        <v>592</v>
      </c>
      <c r="F28" s="79">
        <f t="shared" ca="1" si="7"/>
        <v>59.2</v>
      </c>
      <c r="G28" s="22">
        <f ca="1">IF(G$11&lt;TODAY(),SUMIFS(Source!$D:$D,Source!$A:$A,$B28,Source!$B:$B,G$11),"")</f>
        <v>0</v>
      </c>
      <c r="H28" s="22">
        <f ca="1">IF(H$11&lt;TODAY(),SUMIFS(Source!$D:$D,Source!$A:$A,$B28,Source!$B:$B,H$11),"")</f>
        <v>0</v>
      </c>
      <c r="I28" s="22">
        <f ca="1">IF(I$11&lt;TODAY(),SUMIFS(Source!$D:$D,Source!$A:$A,$B28,Source!$B:$B,I$11),"")</f>
        <v>63</v>
      </c>
      <c r="J28" s="22">
        <f ca="1">IF(J$11&lt;TODAY(),SUMIFS(Source!$D:$D,Source!$A:$A,$B28,Source!$B:$B,J$11),"")</f>
        <v>54</v>
      </c>
      <c r="K28" s="22">
        <f ca="1">IF(K$11&lt;TODAY(),SUMIFS(Source!$D:$D,Source!$A:$A,$B28,Source!$B:$B,K$11),"")</f>
        <v>29</v>
      </c>
      <c r="L28" s="22">
        <f ca="1">IF(L$11&lt;TODAY(),SUMIFS(Source!$D:$D,Source!$A:$A,$B28,Source!$B:$B,L$11),"")</f>
        <v>40</v>
      </c>
      <c r="M28" s="22">
        <f ca="1">IF(M$11&lt;TODAY(),SUMIFS(Source!$D:$D,Source!$A:$A,$B28,Source!$B:$B,M$11),"")</f>
        <v>54</v>
      </c>
      <c r="N28" s="22">
        <f ca="1">IF(N$11&lt;TODAY(),SUMIFS(Source!$D:$D,Source!$A:$A,$B28,Source!$B:$B,N$11),"")</f>
        <v>0</v>
      </c>
      <c r="O28" s="22">
        <f ca="1">IF(O$11&lt;TODAY(),SUMIFS(Source!$D:$D,Source!$A:$A,$B28,Source!$B:$B,O$11),"")</f>
        <v>0</v>
      </c>
      <c r="P28" s="22">
        <f ca="1">IF(P$11&lt;TODAY(),SUMIFS(Source!$D:$D,Source!$A:$A,$B28,Source!$B:$B,P$11),"")</f>
        <v>78</v>
      </c>
      <c r="Q28" s="22">
        <f ca="1">IF(Q$11&lt;TODAY(),SUMIFS(Source!$D:$D,Source!$A:$A,$B28,Source!$B:$B,Q$11),"")</f>
        <v>87</v>
      </c>
      <c r="R28" s="22">
        <f ca="1">IF(R$11&lt;TODAY(),SUMIFS(Source!$D:$D,Source!$A:$A,$B28,Source!$B:$B,R$11),"")</f>
        <v>46</v>
      </c>
      <c r="S28" s="22">
        <f ca="1">IF(S$11&lt;TODAY(),SUMIFS(Source!$D:$D,Source!$A:$A,$B28,Source!$B:$B,S$11),"")</f>
        <v>92</v>
      </c>
      <c r="T28" s="22">
        <f ca="1">IF(T$11&lt;TODAY(),SUMIFS(Source!$D:$D,Source!$A:$A,$B28,Source!$B:$B,T$11),"")</f>
        <v>49</v>
      </c>
      <c r="U28" s="22">
        <f ca="1">IF(U$11&lt;TODAY(),SUMIFS(Source!$D:$D,Source!$A:$A,$B28,Source!$B:$B,U$11),"")</f>
        <v>0</v>
      </c>
      <c r="V28" s="22">
        <f ca="1">IF(V$11&lt;TODAY(),SUMIFS(Source!$D:$D,Source!$A:$A,$B28,Source!$B:$B,V$11),"")</f>
        <v>0</v>
      </c>
      <c r="W28" s="22" t="str">
        <f ca="1">IF(W$11&lt;TODAY(),SUMIFS(Source!$D:$D,Source!$A:$A,$B28,Source!$B:$B,W$11),"")</f>
        <v/>
      </c>
      <c r="X28" s="22" t="str">
        <f ca="1">IF(X$11&lt;TODAY(),SUMIFS(Source!$D:$D,Source!$A:$A,$B28,Source!$B:$B,X$11),"")</f>
        <v/>
      </c>
      <c r="Y28" s="22" t="str">
        <f ca="1">IF(Y$11&lt;TODAY(),SUMIFS(Source!$D:$D,Source!$A:$A,$B28,Source!$B:$B,Y$11),"")</f>
        <v/>
      </c>
      <c r="Z28" s="22" t="str">
        <f ca="1">IF(Z$11&lt;TODAY(),SUMIFS(Source!$D:$D,Source!$A:$A,$B28,Source!$B:$B,Z$11),"")</f>
        <v/>
      </c>
      <c r="AA28" s="22" t="str">
        <f ca="1">IF(AA$11&lt;TODAY(),SUMIFS(Source!$D:$D,Source!$A:$A,$B28,Source!$B:$B,AA$11),"")</f>
        <v/>
      </c>
      <c r="AB28" s="22" t="str">
        <f ca="1">IF(AB$11&lt;TODAY(),SUMIFS(Source!$D:$D,Source!$A:$A,$B28,Source!$B:$B,AB$11),"")</f>
        <v/>
      </c>
      <c r="AC28" s="22" t="str">
        <f ca="1">IF(AC$11&lt;TODAY(),SUMIFS(Source!$D:$D,Source!$A:$A,$B28,Source!$B:$B,AC$11),"")</f>
        <v/>
      </c>
      <c r="AD28" s="22" t="str">
        <f ca="1">IF(AD$11&lt;TODAY(),SUMIFS(Source!$D:$D,Source!$A:$A,$B28,Source!$B:$B,AD$11),"")</f>
        <v/>
      </c>
      <c r="AE28" s="22" t="str">
        <f ca="1">IF(AE$11&lt;TODAY(),SUMIFS(Source!$D:$D,Source!$A:$A,$B28,Source!$B:$B,AE$11),"")</f>
        <v/>
      </c>
      <c r="AF28" s="22" t="str">
        <f ca="1">IF(AF$11&lt;TODAY(),SUMIFS(Source!$D:$D,Source!$A:$A,$B28,Source!$B:$B,AF$11),"")</f>
        <v/>
      </c>
      <c r="AG28" s="22" t="str">
        <f ca="1">IF(AG$11&lt;TODAY(),SUMIFS(Source!$D:$D,Source!$A:$A,$B28,Source!$B:$B,AG$11),"")</f>
        <v/>
      </c>
      <c r="AH28" s="22" t="str">
        <f ca="1">IF(AH$11&lt;TODAY(),SUMIFS(Source!$D:$D,Source!$A:$A,$B28,Source!$B:$B,AH$11),"")</f>
        <v/>
      </c>
      <c r="AI28" s="22" t="str">
        <f ca="1">IF(AI$11&lt;TODAY(),SUMIFS(Source!$D:$D,Source!$A:$A,$B28,Source!$B:$B,AI$11),"")</f>
        <v/>
      </c>
      <c r="AJ28" s="22" t="str">
        <f ca="1">IF(AJ$11&lt;TODAY(),SUMIFS(Source!$D:$D,Source!$A:$A,$B28,Source!$B:$B,AJ$11),"")</f>
        <v/>
      </c>
      <c r="AK28" s="22" t="str">
        <f ca="1">IF(AK$11&lt;TODAY(),SUMIFS(Source!$D:$D,Source!$A:$A,$B28,Source!$B:$B,AK$11),"")</f>
        <v/>
      </c>
    </row>
    <row r="29" spans="1:37" hidden="1" outlineLevel="1" x14ac:dyDescent="0.25">
      <c r="B29" s="114" t="s">
        <v>17</v>
      </c>
      <c r="C29" s="10" t="s">
        <v>87</v>
      </c>
      <c r="D29" s="1"/>
      <c r="E29" s="40">
        <f t="shared" ca="1" si="6"/>
        <v>346</v>
      </c>
      <c r="F29" s="79">
        <f t="shared" ca="1" si="7"/>
        <v>34.6</v>
      </c>
      <c r="G29" s="22">
        <f ca="1">IF(G$11&lt;TODAY(),SUMIFS(Source!$D:$D,Source!$A:$A,$B29,Source!$B:$B,G$11),"")</f>
        <v>0</v>
      </c>
      <c r="H29" s="22">
        <f ca="1">IF(H$11&lt;TODAY(),SUMIFS(Source!$D:$D,Source!$A:$A,$B29,Source!$B:$B,H$11),"")</f>
        <v>0</v>
      </c>
      <c r="I29" s="22">
        <f ca="1">IF(I$11&lt;TODAY(),SUMIFS(Source!$D:$D,Source!$A:$A,$B29,Source!$B:$B,I$11),"")</f>
        <v>40</v>
      </c>
      <c r="J29" s="22">
        <f ca="1">IF(J$11&lt;TODAY(),SUMIFS(Source!$D:$D,Source!$A:$A,$B29,Source!$B:$B,J$11),"")</f>
        <v>43</v>
      </c>
      <c r="K29" s="22">
        <f ca="1">IF(K$11&lt;TODAY(),SUMIFS(Source!$D:$D,Source!$A:$A,$B29,Source!$B:$B,K$11),"")</f>
        <v>24</v>
      </c>
      <c r="L29" s="22">
        <f ca="1">IF(L$11&lt;TODAY(),SUMIFS(Source!$D:$D,Source!$A:$A,$B29,Source!$B:$B,L$11),"")</f>
        <v>23</v>
      </c>
      <c r="M29" s="22">
        <f ca="1">IF(M$11&lt;TODAY(),SUMIFS(Source!$D:$D,Source!$A:$A,$B29,Source!$B:$B,M$11),"")</f>
        <v>31</v>
      </c>
      <c r="N29" s="22">
        <f ca="1">IF(N$11&lt;TODAY(),SUMIFS(Source!$D:$D,Source!$A:$A,$B29,Source!$B:$B,N$11),"")</f>
        <v>0</v>
      </c>
      <c r="O29" s="22">
        <f ca="1">IF(O$11&lt;TODAY(),SUMIFS(Source!$D:$D,Source!$A:$A,$B29,Source!$B:$B,O$11),"")</f>
        <v>0</v>
      </c>
      <c r="P29" s="22">
        <f ca="1">IF(P$11&lt;TODAY(),SUMIFS(Source!$D:$D,Source!$A:$A,$B29,Source!$B:$B,P$11),"")</f>
        <v>55</v>
      </c>
      <c r="Q29" s="22">
        <f ca="1">IF(Q$11&lt;TODAY(),SUMIFS(Source!$D:$D,Source!$A:$A,$B29,Source!$B:$B,Q$11),"")</f>
        <v>34</v>
      </c>
      <c r="R29" s="22">
        <f ca="1">IF(R$11&lt;TODAY(),SUMIFS(Source!$D:$D,Source!$A:$A,$B29,Source!$B:$B,R$11),"")</f>
        <v>17</v>
      </c>
      <c r="S29" s="22">
        <f ca="1">IF(S$11&lt;TODAY(),SUMIFS(Source!$D:$D,Source!$A:$A,$B29,Source!$B:$B,S$11),"")</f>
        <v>36</v>
      </c>
      <c r="T29" s="22">
        <f ca="1">IF(T$11&lt;TODAY(),SUMIFS(Source!$D:$D,Source!$A:$A,$B29,Source!$B:$B,T$11),"")</f>
        <v>43</v>
      </c>
      <c r="U29" s="22">
        <f ca="1">IF(U$11&lt;TODAY(),SUMIFS(Source!$D:$D,Source!$A:$A,$B29,Source!$B:$B,U$11),"")</f>
        <v>0</v>
      </c>
      <c r="V29" s="22">
        <f ca="1">IF(V$11&lt;TODAY(),SUMIFS(Source!$D:$D,Source!$A:$A,$B29,Source!$B:$B,V$11),"")</f>
        <v>0</v>
      </c>
      <c r="W29" s="22" t="str">
        <f ca="1">IF(W$11&lt;TODAY(),SUMIFS(Source!$D:$D,Source!$A:$A,$B29,Source!$B:$B,W$11),"")</f>
        <v/>
      </c>
      <c r="X29" s="22" t="str">
        <f ca="1">IF(X$11&lt;TODAY(),SUMIFS(Source!$D:$D,Source!$A:$A,$B29,Source!$B:$B,X$11),"")</f>
        <v/>
      </c>
      <c r="Y29" s="22" t="str">
        <f ca="1">IF(Y$11&lt;TODAY(),SUMIFS(Source!$D:$D,Source!$A:$A,$B29,Source!$B:$B,Y$11),"")</f>
        <v/>
      </c>
      <c r="Z29" s="22" t="str">
        <f ca="1">IF(Z$11&lt;TODAY(),SUMIFS(Source!$D:$D,Source!$A:$A,$B29,Source!$B:$B,Z$11),"")</f>
        <v/>
      </c>
      <c r="AA29" s="22" t="str">
        <f ca="1">IF(AA$11&lt;TODAY(),SUMIFS(Source!$D:$D,Source!$A:$A,$B29,Source!$B:$B,AA$11),"")</f>
        <v/>
      </c>
      <c r="AB29" s="22" t="str">
        <f ca="1">IF(AB$11&lt;TODAY(),SUMIFS(Source!$D:$D,Source!$A:$A,$B29,Source!$B:$B,AB$11),"")</f>
        <v/>
      </c>
      <c r="AC29" s="22" t="str">
        <f ca="1">IF(AC$11&lt;TODAY(),SUMIFS(Source!$D:$D,Source!$A:$A,$B29,Source!$B:$B,AC$11),"")</f>
        <v/>
      </c>
      <c r="AD29" s="22" t="str">
        <f ca="1">IF(AD$11&lt;TODAY(),SUMIFS(Source!$D:$D,Source!$A:$A,$B29,Source!$B:$B,AD$11),"")</f>
        <v/>
      </c>
      <c r="AE29" s="22" t="str">
        <f ca="1">IF(AE$11&lt;TODAY(),SUMIFS(Source!$D:$D,Source!$A:$A,$B29,Source!$B:$B,AE$11),"")</f>
        <v/>
      </c>
      <c r="AF29" s="22" t="str">
        <f ca="1">IF(AF$11&lt;TODAY(),SUMIFS(Source!$D:$D,Source!$A:$A,$B29,Source!$B:$B,AF$11),"")</f>
        <v/>
      </c>
      <c r="AG29" s="22" t="str">
        <f ca="1">IF(AG$11&lt;TODAY(),SUMIFS(Source!$D:$D,Source!$A:$A,$B29,Source!$B:$B,AG$11),"")</f>
        <v/>
      </c>
      <c r="AH29" s="22" t="str">
        <f ca="1">IF(AH$11&lt;TODAY(),SUMIFS(Source!$D:$D,Source!$A:$A,$B29,Source!$B:$B,AH$11),"")</f>
        <v/>
      </c>
      <c r="AI29" s="22" t="str">
        <f ca="1">IF(AI$11&lt;TODAY(),SUMIFS(Source!$D:$D,Source!$A:$A,$B29,Source!$B:$B,AI$11),"")</f>
        <v/>
      </c>
      <c r="AJ29" s="22" t="str">
        <f ca="1">IF(AJ$11&lt;TODAY(),SUMIFS(Source!$D:$D,Source!$A:$A,$B29,Source!$B:$B,AJ$11),"")</f>
        <v/>
      </c>
      <c r="AK29" s="22" t="str">
        <f ca="1">IF(AK$11&lt;TODAY(),SUMIFS(Source!$D:$D,Source!$A:$A,$B29,Source!$B:$B,AK$11),"")</f>
        <v/>
      </c>
    </row>
    <row r="30" spans="1:37" hidden="1" outlineLevel="1" x14ac:dyDescent="0.25">
      <c r="B30" s="114" t="s">
        <v>18</v>
      </c>
      <c r="C30" s="10" t="s">
        <v>87</v>
      </c>
      <c r="D30" s="1"/>
      <c r="E30" s="40">
        <f t="shared" ca="1" si="6"/>
        <v>220</v>
      </c>
      <c r="F30" s="79">
        <f t="shared" ca="1" si="7"/>
        <v>22</v>
      </c>
      <c r="G30" s="22">
        <f ca="1">IF(G$11&lt;TODAY(),SUMIFS(Source!$D:$D,Source!$A:$A,$B30,Source!$B:$B,G$11),"")</f>
        <v>0</v>
      </c>
      <c r="H30" s="22">
        <f ca="1">IF(H$11&lt;TODAY(),SUMIFS(Source!$D:$D,Source!$A:$A,$B30,Source!$B:$B,H$11),"")</f>
        <v>0</v>
      </c>
      <c r="I30" s="22">
        <f ca="1">IF(I$11&lt;TODAY(),SUMIFS(Source!$D:$D,Source!$A:$A,$B30,Source!$B:$B,I$11),"")</f>
        <v>26</v>
      </c>
      <c r="J30" s="22">
        <f ca="1">IF(J$11&lt;TODAY(),SUMIFS(Source!$D:$D,Source!$A:$A,$B30,Source!$B:$B,J$11),"")</f>
        <v>19</v>
      </c>
      <c r="K30" s="22">
        <f ca="1">IF(K$11&lt;TODAY(),SUMIFS(Source!$D:$D,Source!$A:$A,$B30,Source!$B:$B,K$11),"")</f>
        <v>13</v>
      </c>
      <c r="L30" s="22">
        <f ca="1">IF(L$11&lt;TODAY(),SUMIFS(Source!$D:$D,Source!$A:$A,$B30,Source!$B:$B,L$11),"")</f>
        <v>20</v>
      </c>
      <c r="M30" s="22">
        <f ca="1">IF(M$11&lt;TODAY(),SUMIFS(Source!$D:$D,Source!$A:$A,$B30,Source!$B:$B,M$11),"")</f>
        <v>17</v>
      </c>
      <c r="N30" s="22">
        <f ca="1">IF(N$11&lt;TODAY(),SUMIFS(Source!$D:$D,Source!$A:$A,$B30,Source!$B:$B,N$11),"")</f>
        <v>0</v>
      </c>
      <c r="O30" s="22">
        <f ca="1">IF(O$11&lt;TODAY(),SUMIFS(Source!$D:$D,Source!$A:$A,$B30,Source!$B:$B,O$11),"")</f>
        <v>0</v>
      </c>
      <c r="P30" s="22">
        <f ca="1">IF(P$11&lt;TODAY(),SUMIFS(Source!$D:$D,Source!$A:$A,$B30,Source!$B:$B,P$11),"")</f>
        <v>42</v>
      </c>
      <c r="Q30" s="22">
        <f ca="1">IF(Q$11&lt;TODAY(),SUMIFS(Source!$D:$D,Source!$A:$A,$B30,Source!$B:$B,Q$11),"")</f>
        <v>22</v>
      </c>
      <c r="R30" s="22">
        <f ca="1">IF(R$11&lt;TODAY(),SUMIFS(Source!$D:$D,Source!$A:$A,$B30,Source!$B:$B,R$11),"")</f>
        <v>16</v>
      </c>
      <c r="S30" s="22">
        <f ca="1">IF(S$11&lt;TODAY(),SUMIFS(Source!$D:$D,Source!$A:$A,$B30,Source!$B:$B,S$11),"")</f>
        <v>28</v>
      </c>
      <c r="T30" s="22">
        <f ca="1">IF(T$11&lt;TODAY(),SUMIFS(Source!$D:$D,Source!$A:$A,$B30,Source!$B:$B,T$11),"")</f>
        <v>17</v>
      </c>
      <c r="U30" s="22">
        <f ca="1">IF(U$11&lt;TODAY(),SUMIFS(Source!$D:$D,Source!$A:$A,$B30,Source!$B:$B,U$11),"")</f>
        <v>0</v>
      </c>
      <c r="V30" s="22">
        <f ca="1">IF(V$11&lt;TODAY(),SUMIFS(Source!$D:$D,Source!$A:$A,$B30,Source!$B:$B,V$11),"")</f>
        <v>0</v>
      </c>
      <c r="W30" s="22" t="str">
        <f ca="1">IF(W$11&lt;TODAY(),SUMIFS(Source!$D:$D,Source!$A:$A,$B30,Source!$B:$B,W$11),"")</f>
        <v/>
      </c>
      <c r="X30" s="22" t="str">
        <f ca="1">IF(X$11&lt;TODAY(),SUMIFS(Source!$D:$D,Source!$A:$A,$B30,Source!$B:$B,X$11),"")</f>
        <v/>
      </c>
      <c r="Y30" s="22" t="str">
        <f ca="1">IF(Y$11&lt;TODAY(),SUMIFS(Source!$D:$D,Source!$A:$A,$B30,Source!$B:$B,Y$11),"")</f>
        <v/>
      </c>
      <c r="Z30" s="22" t="str">
        <f ca="1">IF(Z$11&lt;TODAY(),SUMIFS(Source!$D:$D,Source!$A:$A,$B30,Source!$B:$B,Z$11),"")</f>
        <v/>
      </c>
      <c r="AA30" s="22" t="str">
        <f ca="1">IF(AA$11&lt;TODAY(),SUMIFS(Source!$D:$D,Source!$A:$A,$B30,Source!$B:$B,AA$11),"")</f>
        <v/>
      </c>
      <c r="AB30" s="22" t="str">
        <f ca="1">IF(AB$11&lt;TODAY(),SUMIFS(Source!$D:$D,Source!$A:$A,$B30,Source!$B:$B,AB$11),"")</f>
        <v/>
      </c>
      <c r="AC30" s="22" t="str">
        <f ca="1">IF(AC$11&lt;TODAY(),SUMIFS(Source!$D:$D,Source!$A:$A,$B30,Source!$B:$B,AC$11),"")</f>
        <v/>
      </c>
      <c r="AD30" s="22" t="str">
        <f ca="1">IF(AD$11&lt;TODAY(),SUMIFS(Source!$D:$D,Source!$A:$A,$B30,Source!$B:$B,AD$11),"")</f>
        <v/>
      </c>
      <c r="AE30" s="22" t="str">
        <f ca="1">IF(AE$11&lt;TODAY(),SUMIFS(Source!$D:$D,Source!$A:$A,$B30,Source!$B:$B,AE$11),"")</f>
        <v/>
      </c>
      <c r="AF30" s="22" t="str">
        <f ca="1">IF(AF$11&lt;TODAY(),SUMIFS(Source!$D:$D,Source!$A:$A,$B30,Source!$B:$B,AF$11),"")</f>
        <v/>
      </c>
      <c r="AG30" s="22" t="str">
        <f ca="1">IF(AG$11&lt;TODAY(),SUMIFS(Source!$D:$D,Source!$A:$A,$B30,Source!$B:$B,AG$11),"")</f>
        <v/>
      </c>
      <c r="AH30" s="22" t="str">
        <f ca="1">IF(AH$11&lt;TODAY(),SUMIFS(Source!$D:$D,Source!$A:$A,$B30,Source!$B:$B,AH$11),"")</f>
        <v/>
      </c>
      <c r="AI30" s="22" t="str">
        <f ca="1">IF(AI$11&lt;TODAY(),SUMIFS(Source!$D:$D,Source!$A:$A,$B30,Source!$B:$B,AI$11),"")</f>
        <v/>
      </c>
      <c r="AJ30" s="22" t="str">
        <f ca="1">IF(AJ$11&lt;TODAY(),SUMIFS(Source!$D:$D,Source!$A:$A,$B30,Source!$B:$B,AJ$11),"")</f>
        <v/>
      </c>
      <c r="AK30" s="22" t="str">
        <f ca="1">IF(AK$11&lt;TODAY(),SUMIFS(Source!$D:$D,Source!$A:$A,$B30,Source!$B:$B,AK$11),"")</f>
        <v/>
      </c>
    </row>
    <row r="31" spans="1:37" hidden="1" outlineLevel="1" x14ac:dyDescent="0.25">
      <c r="B31" s="114" t="s">
        <v>19</v>
      </c>
      <c r="C31" s="10" t="s">
        <v>87</v>
      </c>
      <c r="D31" s="1"/>
      <c r="E31" s="40">
        <f t="shared" ca="1" si="6"/>
        <v>47</v>
      </c>
      <c r="F31" s="79">
        <f t="shared" ca="1" si="7"/>
        <v>4.7</v>
      </c>
      <c r="G31" s="22">
        <f ca="1">IF(G$11&lt;TODAY(),SUMIFS(Source!$D:$D,Source!$A:$A,$B31,Source!$B:$B,G$11),"")</f>
        <v>0</v>
      </c>
      <c r="H31" s="22">
        <f ca="1">IF(H$11&lt;TODAY(),SUMIFS(Source!$D:$D,Source!$A:$A,$B31,Source!$B:$B,H$11),"")</f>
        <v>0</v>
      </c>
      <c r="I31" s="22">
        <f ca="1">IF(I$11&lt;TODAY(),SUMIFS(Source!$D:$D,Source!$A:$A,$B31,Source!$B:$B,I$11),"")</f>
        <v>2</v>
      </c>
      <c r="J31" s="22">
        <f ca="1">IF(J$11&lt;TODAY(),SUMIFS(Source!$D:$D,Source!$A:$A,$B31,Source!$B:$B,J$11),"")</f>
        <v>6</v>
      </c>
      <c r="K31" s="22">
        <f ca="1">IF(K$11&lt;TODAY(),SUMIFS(Source!$D:$D,Source!$A:$A,$B31,Source!$B:$B,K$11),"")</f>
        <v>2</v>
      </c>
      <c r="L31" s="22">
        <f ca="1">IF(L$11&lt;TODAY(),SUMIFS(Source!$D:$D,Source!$A:$A,$B31,Source!$B:$B,L$11),"")</f>
        <v>8</v>
      </c>
      <c r="M31" s="22">
        <f ca="1">IF(M$11&lt;TODAY(),SUMIFS(Source!$D:$D,Source!$A:$A,$B31,Source!$B:$B,M$11),"")</f>
        <v>3</v>
      </c>
      <c r="N31" s="22">
        <f ca="1">IF(N$11&lt;TODAY(),SUMIFS(Source!$D:$D,Source!$A:$A,$B31,Source!$B:$B,N$11),"")</f>
        <v>0</v>
      </c>
      <c r="O31" s="22">
        <f ca="1">IF(O$11&lt;TODAY(),SUMIFS(Source!$D:$D,Source!$A:$A,$B31,Source!$B:$B,O$11),"")</f>
        <v>0</v>
      </c>
      <c r="P31" s="22">
        <f ca="1">IF(P$11&lt;TODAY(),SUMIFS(Source!$D:$D,Source!$A:$A,$B31,Source!$B:$B,P$11),"")</f>
        <v>8</v>
      </c>
      <c r="Q31" s="22">
        <f ca="1">IF(Q$11&lt;TODAY(),SUMIFS(Source!$D:$D,Source!$A:$A,$B31,Source!$B:$B,Q$11),"")</f>
        <v>4</v>
      </c>
      <c r="R31" s="22">
        <f ca="1">IF(R$11&lt;TODAY(),SUMIFS(Source!$D:$D,Source!$A:$A,$B31,Source!$B:$B,R$11),"")</f>
        <v>5</v>
      </c>
      <c r="S31" s="22">
        <f ca="1">IF(S$11&lt;TODAY(),SUMIFS(Source!$D:$D,Source!$A:$A,$B31,Source!$B:$B,S$11),"")</f>
        <v>5</v>
      </c>
      <c r="T31" s="22">
        <f ca="1">IF(T$11&lt;TODAY(),SUMIFS(Source!$D:$D,Source!$A:$A,$B31,Source!$B:$B,T$11),"")</f>
        <v>4</v>
      </c>
      <c r="U31" s="22">
        <f ca="1">IF(U$11&lt;TODAY(),SUMIFS(Source!$D:$D,Source!$A:$A,$B31,Source!$B:$B,U$11),"")</f>
        <v>0</v>
      </c>
      <c r="V31" s="22">
        <f ca="1">IF(V$11&lt;TODAY(),SUMIFS(Source!$D:$D,Source!$A:$A,$B31,Source!$B:$B,V$11),"")</f>
        <v>0</v>
      </c>
      <c r="W31" s="22" t="str">
        <f ca="1">IF(W$11&lt;TODAY(),SUMIFS(Source!$D:$D,Source!$A:$A,$B31,Source!$B:$B,W$11),"")</f>
        <v/>
      </c>
      <c r="X31" s="22" t="str">
        <f ca="1">IF(X$11&lt;TODAY(),SUMIFS(Source!$D:$D,Source!$A:$A,$B31,Source!$B:$B,X$11),"")</f>
        <v/>
      </c>
      <c r="Y31" s="22" t="str">
        <f ca="1">IF(Y$11&lt;TODAY(),SUMIFS(Source!$D:$D,Source!$A:$A,$B31,Source!$B:$B,Y$11),"")</f>
        <v/>
      </c>
      <c r="Z31" s="22" t="str">
        <f ca="1">IF(Z$11&lt;TODAY(),SUMIFS(Source!$D:$D,Source!$A:$A,$B31,Source!$B:$B,Z$11),"")</f>
        <v/>
      </c>
      <c r="AA31" s="22" t="str">
        <f ca="1">IF(AA$11&lt;TODAY(),SUMIFS(Source!$D:$D,Source!$A:$A,$B31,Source!$B:$B,AA$11),"")</f>
        <v/>
      </c>
      <c r="AB31" s="22" t="str">
        <f ca="1">IF(AB$11&lt;TODAY(),SUMIFS(Source!$D:$D,Source!$A:$A,$B31,Source!$B:$B,AB$11),"")</f>
        <v/>
      </c>
      <c r="AC31" s="22" t="str">
        <f ca="1">IF(AC$11&lt;TODAY(),SUMIFS(Source!$D:$D,Source!$A:$A,$B31,Source!$B:$B,AC$11),"")</f>
        <v/>
      </c>
      <c r="AD31" s="22" t="str">
        <f ca="1">IF(AD$11&lt;TODAY(),SUMIFS(Source!$D:$D,Source!$A:$A,$B31,Source!$B:$B,AD$11),"")</f>
        <v/>
      </c>
      <c r="AE31" s="22" t="str">
        <f ca="1">IF(AE$11&lt;TODAY(),SUMIFS(Source!$D:$D,Source!$A:$A,$B31,Source!$B:$B,AE$11),"")</f>
        <v/>
      </c>
      <c r="AF31" s="22" t="str">
        <f ca="1">IF(AF$11&lt;TODAY(),SUMIFS(Source!$D:$D,Source!$A:$A,$B31,Source!$B:$B,AF$11),"")</f>
        <v/>
      </c>
      <c r="AG31" s="22" t="str">
        <f ca="1">IF(AG$11&lt;TODAY(),SUMIFS(Source!$D:$D,Source!$A:$A,$B31,Source!$B:$B,AG$11),"")</f>
        <v/>
      </c>
      <c r="AH31" s="22" t="str">
        <f ca="1">IF(AH$11&lt;TODAY(),SUMIFS(Source!$D:$D,Source!$A:$A,$B31,Source!$B:$B,AH$11),"")</f>
        <v/>
      </c>
      <c r="AI31" s="22" t="str">
        <f ca="1">IF(AI$11&lt;TODAY(),SUMIFS(Source!$D:$D,Source!$A:$A,$B31,Source!$B:$B,AI$11),"")</f>
        <v/>
      </c>
      <c r="AJ31" s="22" t="str">
        <f ca="1">IF(AJ$11&lt;TODAY(),SUMIFS(Source!$D:$D,Source!$A:$A,$B31,Source!$B:$B,AJ$11),"")</f>
        <v/>
      </c>
      <c r="AK31" s="22" t="str">
        <f ca="1">IF(AK$11&lt;TODAY(),SUMIFS(Source!$D:$D,Source!$A:$A,$B31,Source!$B:$B,AK$11),"")</f>
        <v/>
      </c>
    </row>
    <row r="32" spans="1:37" hidden="1" outlineLevel="1" x14ac:dyDescent="0.25">
      <c r="B32" s="114" t="s">
        <v>20</v>
      </c>
      <c r="C32" s="10" t="s">
        <v>87</v>
      </c>
      <c r="D32" s="1"/>
      <c r="E32" s="40">
        <f t="shared" ca="1" si="6"/>
        <v>124</v>
      </c>
      <c r="F32" s="79">
        <f t="shared" ca="1" si="7"/>
        <v>12.4</v>
      </c>
      <c r="G32" s="22">
        <f ca="1">IF(G$11&lt;TODAY(),SUMIFS(Source!$D:$D,Source!$A:$A,$B32,Source!$B:$B,G$11),"")</f>
        <v>0</v>
      </c>
      <c r="H32" s="22">
        <f ca="1">IF(H$11&lt;TODAY(),SUMIFS(Source!$D:$D,Source!$A:$A,$B32,Source!$B:$B,H$11),"")</f>
        <v>0</v>
      </c>
      <c r="I32" s="22">
        <f ca="1">IF(I$11&lt;TODAY(),SUMIFS(Source!$D:$D,Source!$A:$A,$B32,Source!$B:$B,I$11),"")</f>
        <v>14</v>
      </c>
      <c r="J32" s="22">
        <f ca="1">IF(J$11&lt;TODAY(),SUMIFS(Source!$D:$D,Source!$A:$A,$B32,Source!$B:$B,J$11),"")</f>
        <v>20</v>
      </c>
      <c r="K32" s="22">
        <f ca="1">IF(K$11&lt;TODAY(),SUMIFS(Source!$D:$D,Source!$A:$A,$B32,Source!$B:$B,K$11),"")</f>
        <v>9</v>
      </c>
      <c r="L32" s="22">
        <f ca="1">IF(L$11&lt;TODAY(),SUMIFS(Source!$D:$D,Source!$A:$A,$B32,Source!$B:$B,L$11),"")</f>
        <v>14</v>
      </c>
      <c r="M32" s="22">
        <f ca="1">IF(M$11&lt;TODAY(),SUMIFS(Source!$D:$D,Source!$A:$A,$B32,Source!$B:$B,M$11),"")</f>
        <v>5</v>
      </c>
      <c r="N32" s="22">
        <f ca="1">IF(N$11&lt;TODAY(),SUMIFS(Source!$D:$D,Source!$A:$A,$B32,Source!$B:$B,N$11),"")</f>
        <v>0</v>
      </c>
      <c r="O32" s="22">
        <f ca="1">IF(O$11&lt;TODAY(),SUMIFS(Source!$D:$D,Source!$A:$A,$B32,Source!$B:$B,O$11),"")</f>
        <v>0</v>
      </c>
      <c r="P32" s="22">
        <f ca="1">IF(P$11&lt;TODAY(),SUMIFS(Source!$D:$D,Source!$A:$A,$B32,Source!$B:$B,P$11),"")</f>
        <v>14</v>
      </c>
      <c r="Q32" s="22">
        <f ca="1">IF(Q$11&lt;TODAY(),SUMIFS(Source!$D:$D,Source!$A:$A,$B32,Source!$B:$B,Q$11),"")</f>
        <v>21</v>
      </c>
      <c r="R32" s="22">
        <f ca="1">IF(R$11&lt;TODAY(),SUMIFS(Source!$D:$D,Source!$A:$A,$B32,Source!$B:$B,R$11),"")</f>
        <v>6</v>
      </c>
      <c r="S32" s="22">
        <f ca="1">IF(S$11&lt;TODAY(),SUMIFS(Source!$D:$D,Source!$A:$A,$B32,Source!$B:$B,S$11),"")</f>
        <v>13</v>
      </c>
      <c r="T32" s="22">
        <f ca="1">IF(T$11&lt;TODAY(),SUMIFS(Source!$D:$D,Source!$A:$A,$B32,Source!$B:$B,T$11),"")</f>
        <v>8</v>
      </c>
      <c r="U32" s="22">
        <f ca="1">IF(U$11&lt;TODAY(),SUMIFS(Source!$D:$D,Source!$A:$A,$B32,Source!$B:$B,U$11),"")</f>
        <v>0</v>
      </c>
      <c r="V32" s="22">
        <f ca="1">IF(V$11&lt;TODAY(),SUMIFS(Source!$D:$D,Source!$A:$A,$B32,Source!$B:$B,V$11),"")</f>
        <v>0</v>
      </c>
      <c r="W32" s="22" t="str">
        <f ca="1">IF(W$11&lt;TODAY(),SUMIFS(Source!$D:$D,Source!$A:$A,$B32,Source!$B:$B,W$11),"")</f>
        <v/>
      </c>
      <c r="X32" s="22" t="str">
        <f ca="1">IF(X$11&lt;TODAY(),SUMIFS(Source!$D:$D,Source!$A:$A,$B32,Source!$B:$B,X$11),"")</f>
        <v/>
      </c>
      <c r="Y32" s="22" t="str">
        <f ca="1">IF(Y$11&lt;TODAY(),SUMIFS(Source!$D:$D,Source!$A:$A,$B32,Source!$B:$B,Y$11),"")</f>
        <v/>
      </c>
      <c r="Z32" s="22" t="str">
        <f ca="1">IF(Z$11&lt;TODAY(),SUMIFS(Source!$D:$D,Source!$A:$A,$B32,Source!$B:$B,Z$11),"")</f>
        <v/>
      </c>
      <c r="AA32" s="22" t="str">
        <f ca="1">IF(AA$11&lt;TODAY(),SUMIFS(Source!$D:$D,Source!$A:$A,$B32,Source!$B:$B,AA$11),"")</f>
        <v/>
      </c>
      <c r="AB32" s="22" t="str">
        <f ca="1">IF(AB$11&lt;TODAY(),SUMIFS(Source!$D:$D,Source!$A:$A,$B32,Source!$B:$B,AB$11),"")</f>
        <v/>
      </c>
      <c r="AC32" s="22" t="str">
        <f ca="1">IF(AC$11&lt;TODAY(),SUMIFS(Source!$D:$D,Source!$A:$A,$B32,Source!$B:$B,AC$11),"")</f>
        <v/>
      </c>
      <c r="AD32" s="22" t="str">
        <f ca="1">IF(AD$11&lt;TODAY(),SUMIFS(Source!$D:$D,Source!$A:$A,$B32,Source!$B:$B,AD$11),"")</f>
        <v/>
      </c>
      <c r="AE32" s="22" t="str">
        <f ca="1">IF(AE$11&lt;TODAY(),SUMIFS(Source!$D:$D,Source!$A:$A,$B32,Source!$B:$B,AE$11),"")</f>
        <v/>
      </c>
      <c r="AF32" s="22" t="str">
        <f ca="1">IF(AF$11&lt;TODAY(),SUMIFS(Source!$D:$D,Source!$A:$A,$B32,Source!$B:$B,AF$11),"")</f>
        <v/>
      </c>
      <c r="AG32" s="22" t="str">
        <f ca="1">IF(AG$11&lt;TODAY(),SUMIFS(Source!$D:$D,Source!$A:$A,$B32,Source!$B:$B,AG$11),"")</f>
        <v/>
      </c>
      <c r="AH32" s="22" t="str">
        <f ca="1">IF(AH$11&lt;TODAY(),SUMIFS(Source!$D:$D,Source!$A:$A,$B32,Source!$B:$B,AH$11),"")</f>
        <v/>
      </c>
      <c r="AI32" s="22" t="str">
        <f ca="1">IF(AI$11&lt;TODAY(),SUMIFS(Source!$D:$D,Source!$A:$A,$B32,Source!$B:$B,AI$11),"")</f>
        <v/>
      </c>
      <c r="AJ32" s="22" t="str">
        <f ca="1">IF(AJ$11&lt;TODAY(),SUMIFS(Source!$D:$D,Source!$A:$A,$B32,Source!$B:$B,AJ$11),"")</f>
        <v/>
      </c>
      <c r="AK32" s="22" t="str">
        <f ca="1">IF(AK$11&lt;TODAY(),SUMIFS(Source!$D:$D,Source!$A:$A,$B32,Source!$B:$B,AK$11),"")</f>
        <v/>
      </c>
    </row>
    <row r="33" spans="1:37" hidden="1" outlineLevel="1" x14ac:dyDescent="0.25">
      <c r="B33" s="115" t="s">
        <v>21</v>
      </c>
      <c r="C33" s="10" t="s">
        <v>87</v>
      </c>
      <c r="D33" s="1"/>
      <c r="E33" s="40">
        <f t="shared" ca="1" si="6"/>
        <v>101</v>
      </c>
      <c r="F33" s="79">
        <f t="shared" ca="1" si="7"/>
        <v>10.1</v>
      </c>
      <c r="G33" s="22">
        <f ca="1">IF(G$11&lt;TODAY(),SUMIFS(Source!$D:$D,Source!$A:$A,$B33,Source!$B:$B,G$11),"")</f>
        <v>0</v>
      </c>
      <c r="H33" s="22">
        <f ca="1">IF(H$11&lt;TODAY(),SUMIFS(Source!$D:$D,Source!$A:$A,$B33,Source!$B:$B,H$11),"")</f>
        <v>0</v>
      </c>
      <c r="I33" s="22">
        <f ca="1">IF(I$11&lt;TODAY(),SUMIFS(Source!$D:$D,Source!$A:$A,$B33,Source!$B:$B,I$11),"")</f>
        <v>4</v>
      </c>
      <c r="J33" s="22">
        <f ca="1">IF(J$11&lt;TODAY(),SUMIFS(Source!$D:$D,Source!$A:$A,$B33,Source!$B:$B,J$11),"")</f>
        <v>7</v>
      </c>
      <c r="K33" s="22">
        <f ca="1">IF(K$11&lt;TODAY(),SUMIFS(Source!$D:$D,Source!$A:$A,$B33,Source!$B:$B,K$11),"")</f>
        <v>6</v>
      </c>
      <c r="L33" s="22">
        <f ca="1">IF(L$11&lt;TODAY(),SUMIFS(Source!$D:$D,Source!$A:$A,$B33,Source!$B:$B,L$11),"")</f>
        <v>6</v>
      </c>
      <c r="M33" s="22">
        <f ca="1">IF(M$11&lt;TODAY(),SUMIFS(Source!$D:$D,Source!$A:$A,$B33,Source!$B:$B,M$11),"")</f>
        <v>10</v>
      </c>
      <c r="N33" s="22">
        <f ca="1">IF(N$11&lt;TODAY(),SUMIFS(Source!$D:$D,Source!$A:$A,$B33,Source!$B:$B,N$11),"")</f>
        <v>0</v>
      </c>
      <c r="O33" s="22">
        <f ca="1">IF(O$11&lt;TODAY(),SUMIFS(Source!$D:$D,Source!$A:$A,$B33,Source!$B:$B,O$11),"")</f>
        <v>0</v>
      </c>
      <c r="P33" s="22">
        <f ca="1">IF(P$11&lt;TODAY(),SUMIFS(Source!$D:$D,Source!$A:$A,$B33,Source!$B:$B,P$11),"")</f>
        <v>16</v>
      </c>
      <c r="Q33" s="22">
        <f ca="1">IF(Q$11&lt;TODAY(),SUMIFS(Source!$D:$D,Source!$A:$A,$B33,Source!$B:$B,Q$11),"")</f>
        <v>8</v>
      </c>
      <c r="R33" s="22">
        <f ca="1">IF(R$11&lt;TODAY(),SUMIFS(Source!$D:$D,Source!$A:$A,$B33,Source!$B:$B,R$11),"")</f>
        <v>11</v>
      </c>
      <c r="S33" s="22">
        <f ca="1">IF(S$11&lt;TODAY(),SUMIFS(Source!$D:$D,Source!$A:$A,$B33,Source!$B:$B,S$11),"")</f>
        <v>13</v>
      </c>
      <c r="T33" s="22">
        <f ca="1">IF(T$11&lt;TODAY(),SUMIFS(Source!$D:$D,Source!$A:$A,$B33,Source!$B:$B,T$11),"")</f>
        <v>20</v>
      </c>
      <c r="U33" s="22">
        <f ca="1">IF(U$11&lt;TODAY(),SUMIFS(Source!$D:$D,Source!$A:$A,$B33,Source!$B:$B,U$11),"")</f>
        <v>0</v>
      </c>
      <c r="V33" s="22">
        <f ca="1">IF(V$11&lt;TODAY(),SUMIFS(Source!$D:$D,Source!$A:$A,$B33,Source!$B:$B,V$11),"")</f>
        <v>0</v>
      </c>
      <c r="W33" s="22" t="str">
        <f ca="1">IF(W$11&lt;TODAY(),SUMIFS(Source!$D:$D,Source!$A:$A,$B33,Source!$B:$B,W$11),"")</f>
        <v/>
      </c>
      <c r="X33" s="22" t="str">
        <f ca="1">IF(X$11&lt;TODAY(),SUMIFS(Source!$D:$D,Source!$A:$A,$B33,Source!$B:$B,X$11),"")</f>
        <v/>
      </c>
      <c r="Y33" s="22" t="str">
        <f ca="1">IF(Y$11&lt;TODAY(),SUMIFS(Source!$D:$D,Source!$A:$A,$B33,Source!$B:$B,Y$11),"")</f>
        <v/>
      </c>
      <c r="Z33" s="22" t="str">
        <f ca="1">IF(Z$11&lt;TODAY(),SUMIFS(Source!$D:$D,Source!$A:$A,$B33,Source!$B:$B,Z$11),"")</f>
        <v/>
      </c>
      <c r="AA33" s="22" t="str">
        <f ca="1">IF(AA$11&lt;TODAY(),SUMIFS(Source!$D:$D,Source!$A:$A,$B33,Source!$B:$B,AA$11),"")</f>
        <v/>
      </c>
      <c r="AB33" s="22" t="str">
        <f ca="1">IF(AB$11&lt;TODAY(),SUMIFS(Source!$D:$D,Source!$A:$A,$B33,Source!$B:$B,AB$11),"")</f>
        <v/>
      </c>
      <c r="AC33" s="22" t="str">
        <f ca="1">IF(AC$11&lt;TODAY(),SUMIFS(Source!$D:$D,Source!$A:$A,$B33,Source!$B:$B,AC$11),"")</f>
        <v/>
      </c>
      <c r="AD33" s="22" t="str">
        <f ca="1">IF(AD$11&lt;TODAY(),SUMIFS(Source!$D:$D,Source!$A:$A,$B33,Source!$B:$B,AD$11),"")</f>
        <v/>
      </c>
      <c r="AE33" s="22" t="str">
        <f ca="1">IF(AE$11&lt;TODAY(),SUMIFS(Source!$D:$D,Source!$A:$A,$B33,Source!$B:$B,AE$11),"")</f>
        <v/>
      </c>
      <c r="AF33" s="22" t="str">
        <f ca="1">IF(AF$11&lt;TODAY(),SUMIFS(Source!$D:$D,Source!$A:$A,$B33,Source!$B:$B,AF$11),"")</f>
        <v/>
      </c>
      <c r="AG33" s="22" t="str">
        <f ca="1">IF(AG$11&lt;TODAY(),SUMIFS(Source!$D:$D,Source!$A:$A,$B33,Source!$B:$B,AG$11),"")</f>
        <v/>
      </c>
      <c r="AH33" s="22" t="str">
        <f ca="1">IF(AH$11&lt;TODAY(),SUMIFS(Source!$D:$D,Source!$A:$A,$B33,Source!$B:$B,AH$11),"")</f>
        <v/>
      </c>
      <c r="AI33" s="22" t="str">
        <f ca="1">IF(AI$11&lt;TODAY(),SUMIFS(Source!$D:$D,Source!$A:$A,$B33,Source!$B:$B,AI$11),"")</f>
        <v/>
      </c>
      <c r="AJ33" s="22" t="str">
        <f ca="1">IF(AJ$11&lt;TODAY(),SUMIFS(Source!$D:$D,Source!$A:$A,$B33,Source!$B:$B,AJ$11),"")</f>
        <v/>
      </c>
      <c r="AK33" s="22" t="str">
        <f ca="1">IF(AK$11&lt;TODAY(),SUMIFS(Source!$D:$D,Source!$A:$A,$B33,Source!$B:$B,AK$11),"")</f>
        <v/>
      </c>
    </row>
    <row r="34" spans="1:37" hidden="1" outlineLevel="1" x14ac:dyDescent="0.25">
      <c r="B34" s="114" t="s">
        <v>22</v>
      </c>
      <c r="C34" s="10" t="s">
        <v>87</v>
      </c>
      <c r="D34" s="1"/>
      <c r="E34" s="40">
        <f t="shared" ca="1" si="6"/>
        <v>0</v>
      </c>
      <c r="F34" s="79" t="e">
        <f t="shared" ca="1" si="7"/>
        <v>#DIV/0!</v>
      </c>
      <c r="G34" s="22">
        <f ca="1">IF(G$11&lt;TODAY(),SUMIFS(Source!$D:$D,Source!$A:$A,$B34,Source!$B:$B,G$11),"")</f>
        <v>0</v>
      </c>
      <c r="H34" s="22">
        <f ca="1">IF(H$11&lt;TODAY(),SUMIFS(Source!$D:$D,Source!$A:$A,$B34,Source!$B:$B,H$11),"")</f>
        <v>0</v>
      </c>
      <c r="I34" s="22">
        <f ca="1">IF(I$11&lt;TODAY(),SUMIFS(Source!$D:$D,Source!$A:$A,$B34,Source!$B:$B,I$11),"")</f>
        <v>0</v>
      </c>
      <c r="J34" s="22">
        <f ca="1">IF(J$11&lt;TODAY(),SUMIFS(Source!$D:$D,Source!$A:$A,$B34,Source!$B:$B,J$11),"")</f>
        <v>0</v>
      </c>
      <c r="K34" s="22">
        <f ca="1">IF(K$11&lt;TODAY(),SUMIFS(Source!$D:$D,Source!$A:$A,$B34,Source!$B:$B,K$11),"")</f>
        <v>0</v>
      </c>
      <c r="L34" s="22">
        <f ca="1">IF(L$11&lt;TODAY(),SUMIFS(Source!$D:$D,Source!$A:$A,$B34,Source!$B:$B,L$11),"")</f>
        <v>0</v>
      </c>
      <c r="M34" s="22">
        <f ca="1">IF(M$11&lt;TODAY(),SUMIFS(Source!$D:$D,Source!$A:$A,$B34,Source!$B:$B,M$11),"")</f>
        <v>0</v>
      </c>
      <c r="N34" s="22">
        <f ca="1">IF(N$11&lt;TODAY(),SUMIFS(Source!$D:$D,Source!$A:$A,$B34,Source!$B:$B,N$11),"")</f>
        <v>0</v>
      </c>
      <c r="O34" s="22">
        <f ca="1">IF(O$11&lt;TODAY(),SUMIFS(Source!$D:$D,Source!$A:$A,$B34,Source!$B:$B,O$11),"")</f>
        <v>0</v>
      </c>
      <c r="P34" s="22">
        <f ca="1">IF(P$11&lt;TODAY(),SUMIFS(Source!$D:$D,Source!$A:$A,$B34,Source!$B:$B,P$11),"")</f>
        <v>0</v>
      </c>
      <c r="Q34" s="22">
        <f ca="1">IF(Q$11&lt;TODAY(),SUMIFS(Source!$D:$D,Source!$A:$A,$B34,Source!$B:$B,Q$11),"")</f>
        <v>0</v>
      </c>
      <c r="R34" s="22">
        <f ca="1">IF(R$11&lt;TODAY(),SUMIFS(Source!$D:$D,Source!$A:$A,$B34,Source!$B:$B,R$11),"")</f>
        <v>0</v>
      </c>
      <c r="S34" s="22">
        <f ca="1">IF(S$11&lt;TODAY(),SUMIFS(Source!$D:$D,Source!$A:$A,$B34,Source!$B:$B,S$11),"")</f>
        <v>0</v>
      </c>
      <c r="T34" s="22">
        <f ca="1">IF(T$11&lt;TODAY(),SUMIFS(Source!$D:$D,Source!$A:$A,$B34,Source!$B:$B,T$11),"")</f>
        <v>0</v>
      </c>
      <c r="U34" s="22">
        <f ca="1">IF(U$11&lt;TODAY(),SUMIFS(Source!$D:$D,Source!$A:$A,$B34,Source!$B:$B,U$11),"")</f>
        <v>0</v>
      </c>
      <c r="V34" s="22">
        <f ca="1">IF(V$11&lt;TODAY(),SUMIFS(Source!$D:$D,Source!$A:$A,$B34,Source!$B:$B,V$11),"")</f>
        <v>0</v>
      </c>
      <c r="W34" s="22" t="str">
        <f ca="1">IF(W$11&lt;TODAY(),SUMIFS(Source!$D:$D,Source!$A:$A,$B34,Source!$B:$B,W$11),"")</f>
        <v/>
      </c>
      <c r="X34" s="22" t="str">
        <f ca="1">IF(X$11&lt;TODAY(),SUMIFS(Source!$D:$D,Source!$A:$A,$B34,Source!$B:$B,X$11),"")</f>
        <v/>
      </c>
      <c r="Y34" s="22" t="str">
        <f ca="1">IF(Y$11&lt;TODAY(),SUMIFS(Source!$D:$D,Source!$A:$A,$B34,Source!$B:$B,Y$11),"")</f>
        <v/>
      </c>
      <c r="Z34" s="22" t="str">
        <f ca="1">IF(Z$11&lt;TODAY(),SUMIFS(Source!$D:$D,Source!$A:$A,$B34,Source!$B:$B,Z$11),"")</f>
        <v/>
      </c>
      <c r="AA34" s="22" t="str">
        <f ca="1">IF(AA$11&lt;TODAY(),SUMIFS(Source!$D:$D,Source!$A:$A,$B34,Source!$B:$B,AA$11),"")</f>
        <v/>
      </c>
      <c r="AB34" s="22" t="str">
        <f ca="1">IF(AB$11&lt;TODAY(),SUMIFS(Source!$D:$D,Source!$A:$A,$B34,Source!$B:$B,AB$11),"")</f>
        <v/>
      </c>
      <c r="AC34" s="22" t="str">
        <f ca="1">IF(AC$11&lt;TODAY(),SUMIFS(Source!$D:$D,Source!$A:$A,$B34,Source!$B:$B,AC$11),"")</f>
        <v/>
      </c>
      <c r="AD34" s="22" t="str">
        <f ca="1">IF(AD$11&lt;TODAY(),SUMIFS(Source!$D:$D,Source!$A:$A,$B34,Source!$B:$B,AD$11),"")</f>
        <v/>
      </c>
      <c r="AE34" s="22" t="str">
        <f ca="1">IF(AE$11&lt;TODAY(),SUMIFS(Source!$D:$D,Source!$A:$A,$B34,Source!$B:$B,AE$11),"")</f>
        <v/>
      </c>
      <c r="AF34" s="22" t="str">
        <f ca="1">IF(AF$11&lt;TODAY(),SUMIFS(Source!$D:$D,Source!$A:$A,$B34,Source!$B:$B,AF$11),"")</f>
        <v/>
      </c>
      <c r="AG34" s="22" t="str">
        <f ca="1">IF(AG$11&lt;TODAY(),SUMIFS(Source!$D:$D,Source!$A:$A,$B34,Source!$B:$B,AG$11),"")</f>
        <v/>
      </c>
      <c r="AH34" s="22" t="str">
        <f ca="1">IF(AH$11&lt;TODAY(),SUMIFS(Source!$D:$D,Source!$A:$A,$B34,Source!$B:$B,AH$11),"")</f>
        <v/>
      </c>
      <c r="AI34" s="22" t="str">
        <f ca="1">IF(AI$11&lt;TODAY(),SUMIFS(Source!$D:$D,Source!$A:$A,$B34,Source!$B:$B,AI$11),"")</f>
        <v/>
      </c>
      <c r="AJ34" s="22" t="str">
        <f ca="1">IF(AJ$11&lt;TODAY(),SUMIFS(Source!$D:$D,Source!$A:$A,$B34,Source!$B:$B,AJ$11),"")</f>
        <v/>
      </c>
      <c r="AK34" s="22" t="str">
        <f ca="1">IF(AK$11&lt;TODAY(),SUMIFS(Source!$D:$D,Source!$A:$A,$B34,Source!$B:$B,AK$11),"")</f>
        <v/>
      </c>
    </row>
    <row r="35" spans="1:37" hidden="1" outlineLevel="1" x14ac:dyDescent="0.25">
      <c r="B35" s="114" t="s">
        <v>23</v>
      </c>
      <c r="C35" s="10" t="s">
        <v>87</v>
      </c>
      <c r="D35" s="1"/>
      <c r="E35" s="40">
        <f t="shared" ca="1" si="6"/>
        <v>0</v>
      </c>
      <c r="F35" s="79" t="e">
        <f t="shared" ca="1" si="7"/>
        <v>#DIV/0!</v>
      </c>
      <c r="G35" s="22">
        <f ca="1">IF(G$11&lt;TODAY(),SUMIFS(Source!$D:$D,Source!$A:$A,$B35,Source!$B:$B,G$11),"")</f>
        <v>0</v>
      </c>
      <c r="H35" s="22">
        <f ca="1">IF(H$11&lt;TODAY(),SUMIFS(Source!$D:$D,Source!$A:$A,$B35,Source!$B:$B,H$11),"")</f>
        <v>0</v>
      </c>
      <c r="I35" s="22">
        <f ca="1">IF(I$11&lt;TODAY(),SUMIFS(Source!$D:$D,Source!$A:$A,$B35,Source!$B:$B,I$11),"")</f>
        <v>0</v>
      </c>
      <c r="J35" s="22">
        <f ca="1">IF(J$11&lt;TODAY(),SUMIFS(Source!$D:$D,Source!$A:$A,$B35,Source!$B:$B,J$11),"")</f>
        <v>0</v>
      </c>
      <c r="K35" s="22">
        <f ca="1">IF(K$11&lt;TODAY(),SUMIFS(Source!$D:$D,Source!$A:$A,$B35,Source!$B:$B,K$11),"")</f>
        <v>0</v>
      </c>
      <c r="L35" s="22">
        <f ca="1">IF(L$11&lt;TODAY(),SUMIFS(Source!$D:$D,Source!$A:$A,$B35,Source!$B:$B,L$11),"")</f>
        <v>0</v>
      </c>
      <c r="M35" s="22">
        <f ca="1">IF(M$11&lt;TODAY(),SUMIFS(Source!$D:$D,Source!$A:$A,$B35,Source!$B:$B,M$11),"")</f>
        <v>0</v>
      </c>
      <c r="N35" s="22">
        <f ca="1">IF(N$11&lt;TODAY(),SUMIFS(Source!$D:$D,Source!$A:$A,$B35,Source!$B:$B,N$11),"")</f>
        <v>0</v>
      </c>
      <c r="O35" s="22">
        <f ca="1">IF(O$11&lt;TODAY(),SUMIFS(Source!$D:$D,Source!$A:$A,$B35,Source!$B:$B,O$11),"")</f>
        <v>0</v>
      </c>
      <c r="P35" s="22">
        <f ca="1">IF(P$11&lt;TODAY(),SUMIFS(Source!$D:$D,Source!$A:$A,$B35,Source!$B:$B,P$11),"")</f>
        <v>0</v>
      </c>
      <c r="Q35" s="22">
        <f ca="1">IF(Q$11&lt;TODAY(),SUMIFS(Source!$D:$D,Source!$A:$A,$B35,Source!$B:$B,Q$11),"")</f>
        <v>0</v>
      </c>
      <c r="R35" s="22">
        <f ca="1">IF(R$11&lt;TODAY(),SUMIFS(Source!$D:$D,Source!$A:$A,$B35,Source!$B:$B,R$11),"")</f>
        <v>0</v>
      </c>
      <c r="S35" s="22">
        <f ca="1">IF(S$11&lt;TODAY(),SUMIFS(Source!$D:$D,Source!$A:$A,$B35,Source!$B:$B,S$11),"")</f>
        <v>0</v>
      </c>
      <c r="T35" s="22">
        <f ca="1">IF(T$11&lt;TODAY(),SUMIFS(Source!$D:$D,Source!$A:$A,$B35,Source!$B:$B,T$11),"")</f>
        <v>0</v>
      </c>
      <c r="U35" s="22">
        <f ca="1">IF(U$11&lt;TODAY(),SUMIFS(Source!$D:$D,Source!$A:$A,$B35,Source!$B:$B,U$11),"")</f>
        <v>0</v>
      </c>
      <c r="V35" s="22">
        <f ca="1">IF(V$11&lt;TODAY(),SUMIFS(Source!$D:$D,Source!$A:$A,$B35,Source!$B:$B,V$11),"")</f>
        <v>0</v>
      </c>
      <c r="W35" s="22" t="str">
        <f ca="1">IF(W$11&lt;TODAY(),SUMIFS(Source!$D:$D,Source!$A:$A,$B35,Source!$B:$B,W$11),"")</f>
        <v/>
      </c>
      <c r="X35" s="22" t="str">
        <f ca="1">IF(X$11&lt;TODAY(),SUMIFS(Source!$D:$D,Source!$A:$A,$B35,Source!$B:$B,X$11),"")</f>
        <v/>
      </c>
      <c r="Y35" s="22" t="str">
        <f ca="1">IF(Y$11&lt;TODAY(),SUMIFS(Source!$D:$D,Source!$A:$A,$B35,Source!$B:$B,Y$11),"")</f>
        <v/>
      </c>
      <c r="Z35" s="22" t="str">
        <f ca="1">IF(Z$11&lt;TODAY(),SUMIFS(Source!$D:$D,Source!$A:$A,$B35,Source!$B:$B,Z$11),"")</f>
        <v/>
      </c>
      <c r="AA35" s="22" t="str">
        <f ca="1">IF(AA$11&lt;TODAY(),SUMIFS(Source!$D:$D,Source!$A:$A,$B35,Source!$B:$B,AA$11),"")</f>
        <v/>
      </c>
      <c r="AB35" s="22" t="str">
        <f ca="1">IF(AB$11&lt;TODAY(),SUMIFS(Source!$D:$D,Source!$A:$A,$B35,Source!$B:$B,AB$11),"")</f>
        <v/>
      </c>
      <c r="AC35" s="22" t="str">
        <f ca="1">IF(AC$11&lt;TODAY(),SUMIFS(Source!$D:$D,Source!$A:$A,$B35,Source!$B:$B,AC$11),"")</f>
        <v/>
      </c>
      <c r="AD35" s="22" t="str">
        <f ca="1">IF(AD$11&lt;TODAY(),SUMIFS(Source!$D:$D,Source!$A:$A,$B35,Source!$B:$B,AD$11),"")</f>
        <v/>
      </c>
      <c r="AE35" s="22" t="str">
        <f ca="1">IF(AE$11&lt;TODAY(),SUMIFS(Source!$D:$D,Source!$A:$A,$B35,Source!$B:$B,AE$11),"")</f>
        <v/>
      </c>
      <c r="AF35" s="22" t="str">
        <f ca="1">IF(AF$11&lt;TODAY(),SUMIFS(Source!$D:$D,Source!$A:$A,$B35,Source!$B:$B,AF$11),"")</f>
        <v/>
      </c>
      <c r="AG35" s="22" t="str">
        <f ca="1">IF(AG$11&lt;TODAY(),SUMIFS(Source!$D:$D,Source!$A:$A,$B35,Source!$B:$B,AG$11),"")</f>
        <v/>
      </c>
      <c r="AH35" s="22" t="str">
        <f ca="1">IF(AH$11&lt;TODAY(),SUMIFS(Source!$D:$D,Source!$A:$A,$B35,Source!$B:$B,AH$11),"")</f>
        <v/>
      </c>
      <c r="AI35" s="22" t="str">
        <f ca="1">IF(AI$11&lt;TODAY(),SUMIFS(Source!$D:$D,Source!$A:$A,$B35,Source!$B:$B,AI$11),"")</f>
        <v/>
      </c>
      <c r="AJ35" s="22" t="str">
        <f ca="1">IF(AJ$11&lt;TODAY(),SUMIFS(Source!$D:$D,Source!$A:$A,$B35,Source!$B:$B,AJ$11),"")</f>
        <v/>
      </c>
      <c r="AK35" s="22" t="str">
        <f ca="1">IF(AK$11&lt;TODAY(),SUMIFS(Source!$D:$D,Source!$A:$A,$B35,Source!$B:$B,AK$11),"")</f>
        <v/>
      </c>
    </row>
    <row r="36" spans="1:37" hidden="1" outlineLevel="1" x14ac:dyDescent="0.25">
      <c r="B36" s="114" t="s">
        <v>24</v>
      </c>
      <c r="C36" s="10" t="s">
        <v>87</v>
      </c>
      <c r="D36" s="1"/>
      <c r="E36" s="40">
        <f t="shared" ca="1" si="6"/>
        <v>451</v>
      </c>
      <c r="F36" s="79">
        <f t="shared" ca="1" si="7"/>
        <v>45.1</v>
      </c>
      <c r="G36" s="22">
        <f ca="1">IF(G$11&lt;TODAY(),SUMIFS(Source!$D:$D,Source!$A:$A,$B36,Source!$B:$B,G$11),"")</f>
        <v>0</v>
      </c>
      <c r="H36" s="22">
        <f ca="1">IF(H$11&lt;TODAY(),SUMIFS(Source!$D:$D,Source!$A:$A,$B36,Source!$B:$B,H$11),"")</f>
        <v>0</v>
      </c>
      <c r="I36" s="22">
        <f ca="1">IF(I$11&lt;TODAY(),SUMIFS(Source!$D:$D,Source!$A:$A,$B36,Source!$B:$B,I$11),"")</f>
        <v>55</v>
      </c>
      <c r="J36" s="22">
        <f ca="1">IF(J$11&lt;TODAY(),SUMIFS(Source!$D:$D,Source!$A:$A,$B36,Source!$B:$B,J$11),"")</f>
        <v>40</v>
      </c>
      <c r="K36" s="22">
        <f ca="1">IF(K$11&lt;TODAY(),SUMIFS(Source!$D:$D,Source!$A:$A,$B36,Source!$B:$B,K$11),"")</f>
        <v>47</v>
      </c>
      <c r="L36" s="22">
        <f ca="1">IF(L$11&lt;TODAY(),SUMIFS(Source!$D:$D,Source!$A:$A,$B36,Source!$B:$B,L$11),"")</f>
        <v>34</v>
      </c>
      <c r="M36" s="22">
        <f ca="1">IF(M$11&lt;TODAY(),SUMIFS(Source!$D:$D,Source!$A:$A,$B36,Source!$B:$B,M$11),"")</f>
        <v>41</v>
      </c>
      <c r="N36" s="22">
        <f ca="1">IF(N$11&lt;TODAY(),SUMIFS(Source!$D:$D,Source!$A:$A,$B36,Source!$B:$B,N$11),"")</f>
        <v>0</v>
      </c>
      <c r="O36" s="22">
        <f ca="1">IF(O$11&lt;TODAY(),SUMIFS(Source!$D:$D,Source!$A:$A,$B36,Source!$B:$B,O$11),"")</f>
        <v>0</v>
      </c>
      <c r="P36" s="22">
        <f ca="1">IF(P$11&lt;TODAY(),SUMIFS(Source!$D:$D,Source!$A:$A,$B36,Source!$B:$B,P$11),"")</f>
        <v>65</v>
      </c>
      <c r="Q36" s="22">
        <f ca="1">IF(Q$11&lt;TODAY(),SUMIFS(Source!$D:$D,Source!$A:$A,$B36,Source!$B:$B,Q$11),"")</f>
        <v>49</v>
      </c>
      <c r="R36" s="22">
        <f ca="1">IF(R$11&lt;TODAY(),SUMIFS(Source!$D:$D,Source!$A:$A,$B36,Source!$B:$B,R$11),"")</f>
        <v>44</v>
      </c>
      <c r="S36" s="22">
        <f ca="1">IF(S$11&lt;TODAY(),SUMIFS(Source!$D:$D,Source!$A:$A,$B36,Source!$B:$B,S$11),"")</f>
        <v>30</v>
      </c>
      <c r="T36" s="22">
        <f ca="1">IF(T$11&lt;TODAY(),SUMIFS(Source!$D:$D,Source!$A:$A,$B36,Source!$B:$B,T$11),"")</f>
        <v>46</v>
      </c>
      <c r="U36" s="22">
        <f ca="1">IF(U$11&lt;TODAY(),SUMIFS(Source!$D:$D,Source!$A:$A,$B36,Source!$B:$B,U$11),"")</f>
        <v>0</v>
      </c>
      <c r="V36" s="22">
        <f ca="1">IF(V$11&lt;TODAY(),SUMIFS(Source!$D:$D,Source!$A:$A,$B36,Source!$B:$B,V$11),"")</f>
        <v>0</v>
      </c>
      <c r="W36" s="22" t="str">
        <f ca="1">IF(W$11&lt;TODAY(),SUMIFS(Source!$D:$D,Source!$A:$A,$B36,Source!$B:$B,W$11),"")</f>
        <v/>
      </c>
      <c r="X36" s="22" t="str">
        <f ca="1">IF(X$11&lt;TODAY(),SUMIFS(Source!$D:$D,Source!$A:$A,$B36,Source!$B:$B,X$11),"")</f>
        <v/>
      </c>
      <c r="Y36" s="22" t="str">
        <f ca="1">IF(Y$11&lt;TODAY(),SUMIFS(Source!$D:$D,Source!$A:$A,$B36,Source!$B:$B,Y$11),"")</f>
        <v/>
      </c>
      <c r="Z36" s="22" t="str">
        <f ca="1">IF(Z$11&lt;TODAY(),SUMIFS(Source!$D:$D,Source!$A:$A,$B36,Source!$B:$B,Z$11),"")</f>
        <v/>
      </c>
      <c r="AA36" s="22" t="str">
        <f ca="1">IF(AA$11&lt;TODAY(),SUMIFS(Source!$D:$D,Source!$A:$A,$B36,Source!$B:$B,AA$11),"")</f>
        <v/>
      </c>
      <c r="AB36" s="22" t="str">
        <f ca="1">IF(AB$11&lt;TODAY(),SUMIFS(Source!$D:$D,Source!$A:$A,$B36,Source!$B:$B,AB$11),"")</f>
        <v/>
      </c>
      <c r="AC36" s="22" t="str">
        <f ca="1">IF(AC$11&lt;TODAY(),SUMIFS(Source!$D:$D,Source!$A:$A,$B36,Source!$B:$B,AC$11),"")</f>
        <v/>
      </c>
      <c r="AD36" s="22" t="str">
        <f ca="1">IF(AD$11&lt;TODAY(),SUMIFS(Source!$D:$D,Source!$A:$A,$B36,Source!$B:$B,AD$11),"")</f>
        <v/>
      </c>
      <c r="AE36" s="22" t="str">
        <f ca="1">IF(AE$11&lt;TODAY(),SUMIFS(Source!$D:$D,Source!$A:$A,$B36,Source!$B:$B,AE$11),"")</f>
        <v/>
      </c>
      <c r="AF36" s="22" t="str">
        <f ca="1">IF(AF$11&lt;TODAY(),SUMIFS(Source!$D:$D,Source!$A:$A,$B36,Source!$B:$B,AF$11),"")</f>
        <v/>
      </c>
      <c r="AG36" s="22" t="str">
        <f ca="1">IF(AG$11&lt;TODAY(),SUMIFS(Source!$D:$D,Source!$A:$A,$B36,Source!$B:$B,AG$11),"")</f>
        <v/>
      </c>
      <c r="AH36" s="22" t="str">
        <f ca="1">IF(AH$11&lt;TODAY(),SUMIFS(Source!$D:$D,Source!$A:$A,$B36,Source!$B:$B,AH$11),"")</f>
        <v/>
      </c>
      <c r="AI36" s="22" t="str">
        <f ca="1">IF(AI$11&lt;TODAY(),SUMIFS(Source!$D:$D,Source!$A:$A,$B36,Source!$B:$B,AI$11),"")</f>
        <v/>
      </c>
      <c r="AJ36" s="22" t="str">
        <f ca="1">IF(AJ$11&lt;TODAY(),SUMIFS(Source!$D:$D,Source!$A:$A,$B36,Source!$B:$B,AJ$11),"")</f>
        <v/>
      </c>
      <c r="AK36" s="22" t="str">
        <f ca="1">IF(AK$11&lt;TODAY(),SUMIFS(Source!$D:$D,Source!$A:$A,$B36,Source!$B:$B,AK$11),"")</f>
        <v/>
      </c>
    </row>
    <row r="37" spans="1:37" hidden="1" outlineLevel="1" x14ac:dyDescent="0.25">
      <c r="B37" s="114" t="s">
        <v>25</v>
      </c>
      <c r="C37" s="10" t="s">
        <v>87</v>
      </c>
      <c r="D37" s="1"/>
      <c r="E37" s="40">
        <f t="shared" ca="1" si="6"/>
        <v>120</v>
      </c>
      <c r="F37" s="79">
        <f t="shared" ca="1" si="7"/>
        <v>12</v>
      </c>
      <c r="G37" s="22">
        <f ca="1">IF(G$11&lt;TODAY(),SUMIFS(Source!$D:$D,Source!$A:$A,$B37,Source!$B:$B,G$11),"")</f>
        <v>0</v>
      </c>
      <c r="H37" s="22">
        <f ca="1">IF(H$11&lt;TODAY(),SUMIFS(Source!$D:$D,Source!$A:$A,$B37,Source!$B:$B,H$11),"")</f>
        <v>0</v>
      </c>
      <c r="I37" s="22">
        <f ca="1">IF(I$11&lt;TODAY(),SUMIFS(Source!$D:$D,Source!$A:$A,$B37,Source!$B:$B,I$11),"")</f>
        <v>16</v>
      </c>
      <c r="J37" s="22">
        <f ca="1">IF(J$11&lt;TODAY(),SUMIFS(Source!$D:$D,Source!$A:$A,$B37,Source!$B:$B,J$11),"")</f>
        <v>20</v>
      </c>
      <c r="K37" s="22">
        <f ca="1">IF(K$11&lt;TODAY(),SUMIFS(Source!$D:$D,Source!$A:$A,$B37,Source!$B:$B,K$11),"")</f>
        <v>11</v>
      </c>
      <c r="L37" s="22">
        <f ca="1">IF(L$11&lt;TODAY(),SUMIFS(Source!$D:$D,Source!$A:$A,$B37,Source!$B:$B,L$11),"")</f>
        <v>12</v>
      </c>
      <c r="M37" s="22">
        <f ca="1">IF(M$11&lt;TODAY(),SUMIFS(Source!$D:$D,Source!$A:$A,$B37,Source!$B:$B,M$11),"")</f>
        <v>6</v>
      </c>
      <c r="N37" s="22">
        <f ca="1">IF(N$11&lt;TODAY(),SUMIFS(Source!$D:$D,Source!$A:$A,$B37,Source!$B:$B,N$11),"")</f>
        <v>0</v>
      </c>
      <c r="O37" s="22">
        <f ca="1">IF(O$11&lt;TODAY(),SUMIFS(Source!$D:$D,Source!$A:$A,$B37,Source!$B:$B,O$11),"")</f>
        <v>0</v>
      </c>
      <c r="P37" s="22">
        <f ca="1">IF(P$11&lt;TODAY(),SUMIFS(Source!$D:$D,Source!$A:$A,$B37,Source!$B:$B,P$11),"")</f>
        <v>14</v>
      </c>
      <c r="Q37" s="22">
        <f ca="1">IF(Q$11&lt;TODAY(),SUMIFS(Source!$D:$D,Source!$A:$A,$B37,Source!$B:$B,Q$11),"")</f>
        <v>5</v>
      </c>
      <c r="R37" s="22">
        <f ca="1">IF(R$11&lt;TODAY(),SUMIFS(Source!$D:$D,Source!$A:$A,$B37,Source!$B:$B,R$11),"")</f>
        <v>6</v>
      </c>
      <c r="S37" s="22">
        <f ca="1">IF(S$11&lt;TODAY(),SUMIFS(Source!$D:$D,Source!$A:$A,$B37,Source!$B:$B,S$11),"")</f>
        <v>19</v>
      </c>
      <c r="T37" s="22">
        <f ca="1">IF(T$11&lt;TODAY(),SUMIFS(Source!$D:$D,Source!$A:$A,$B37,Source!$B:$B,T$11),"")</f>
        <v>11</v>
      </c>
      <c r="U37" s="22">
        <f ca="1">IF(U$11&lt;TODAY(),SUMIFS(Source!$D:$D,Source!$A:$A,$B37,Source!$B:$B,U$11),"")</f>
        <v>0</v>
      </c>
      <c r="V37" s="22">
        <f ca="1">IF(V$11&lt;TODAY(),SUMIFS(Source!$D:$D,Source!$A:$A,$B37,Source!$B:$B,V$11),"")</f>
        <v>0</v>
      </c>
      <c r="W37" s="22" t="str">
        <f ca="1">IF(W$11&lt;TODAY(),SUMIFS(Source!$D:$D,Source!$A:$A,$B37,Source!$B:$B,W$11),"")</f>
        <v/>
      </c>
      <c r="X37" s="22" t="str">
        <f ca="1">IF(X$11&lt;TODAY(),SUMIFS(Source!$D:$D,Source!$A:$A,$B37,Source!$B:$B,X$11),"")</f>
        <v/>
      </c>
      <c r="Y37" s="22" t="str">
        <f ca="1">IF(Y$11&lt;TODAY(),SUMIFS(Source!$D:$D,Source!$A:$A,$B37,Source!$B:$B,Y$11),"")</f>
        <v/>
      </c>
      <c r="Z37" s="22" t="str">
        <f ca="1">IF(Z$11&lt;TODAY(),SUMIFS(Source!$D:$D,Source!$A:$A,$B37,Source!$B:$B,Z$11),"")</f>
        <v/>
      </c>
      <c r="AA37" s="22" t="str">
        <f ca="1">IF(AA$11&lt;TODAY(),SUMIFS(Source!$D:$D,Source!$A:$A,$B37,Source!$B:$B,AA$11),"")</f>
        <v/>
      </c>
      <c r="AB37" s="22" t="str">
        <f ca="1">IF(AB$11&lt;TODAY(),SUMIFS(Source!$D:$D,Source!$A:$A,$B37,Source!$B:$B,AB$11),"")</f>
        <v/>
      </c>
      <c r="AC37" s="22" t="str">
        <f ca="1">IF(AC$11&lt;TODAY(),SUMIFS(Source!$D:$D,Source!$A:$A,$B37,Source!$B:$B,AC$11),"")</f>
        <v/>
      </c>
      <c r="AD37" s="22" t="str">
        <f ca="1">IF(AD$11&lt;TODAY(),SUMIFS(Source!$D:$D,Source!$A:$A,$B37,Source!$B:$B,AD$11),"")</f>
        <v/>
      </c>
      <c r="AE37" s="22" t="str">
        <f ca="1">IF(AE$11&lt;TODAY(),SUMIFS(Source!$D:$D,Source!$A:$A,$B37,Source!$B:$B,AE$11),"")</f>
        <v/>
      </c>
      <c r="AF37" s="22" t="str">
        <f ca="1">IF(AF$11&lt;TODAY(),SUMIFS(Source!$D:$D,Source!$A:$A,$B37,Source!$B:$B,AF$11),"")</f>
        <v/>
      </c>
      <c r="AG37" s="22" t="str">
        <f ca="1">IF(AG$11&lt;TODAY(),SUMIFS(Source!$D:$D,Source!$A:$A,$B37,Source!$B:$B,AG$11),"")</f>
        <v/>
      </c>
      <c r="AH37" s="22" t="str">
        <f ca="1">IF(AH$11&lt;TODAY(),SUMIFS(Source!$D:$D,Source!$A:$A,$B37,Source!$B:$B,AH$11),"")</f>
        <v/>
      </c>
      <c r="AI37" s="22" t="str">
        <f ca="1">IF(AI$11&lt;TODAY(),SUMIFS(Source!$D:$D,Source!$A:$A,$B37,Source!$B:$B,AI$11),"")</f>
        <v/>
      </c>
      <c r="AJ37" s="22" t="str">
        <f ca="1">IF(AJ$11&lt;TODAY(),SUMIFS(Source!$D:$D,Source!$A:$A,$B37,Source!$B:$B,AJ$11),"")</f>
        <v/>
      </c>
      <c r="AK37" s="22" t="str">
        <f ca="1">IF(AK$11&lt;TODAY(),SUMIFS(Source!$D:$D,Source!$A:$A,$B37,Source!$B:$B,AK$11),"")</f>
        <v/>
      </c>
    </row>
    <row r="38" spans="1:37" hidden="1" outlineLevel="1" x14ac:dyDescent="0.25">
      <c r="A38" s="25"/>
      <c r="B38" s="132" t="s">
        <v>26</v>
      </c>
      <c r="C38" s="10" t="s">
        <v>87</v>
      </c>
      <c r="D38" s="7"/>
      <c r="E38" s="41">
        <f t="shared" ca="1" si="6"/>
        <v>27</v>
      </c>
      <c r="F38" s="80">
        <f t="shared" ca="1" si="7"/>
        <v>3</v>
      </c>
      <c r="G38" s="25">
        <f ca="1">IF(G$11&lt;TODAY(),SUMIFS(Source!$D:$D,Source!$A:$A,$B38,Source!$B:$B,G$11),"")</f>
        <v>0</v>
      </c>
      <c r="H38" s="25">
        <f ca="1">IF(H$11&lt;TODAY(),SUMIFS(Source!$D:$D,Source!$A:$A,$B38,Source!$B:$B,H$11),"")</f>
        <v>0</v>
      </c>
      <c r="I38" s="25">
        <f ca="1">IF(I$11&lt;TODAY(),SUMIFS(Source!$D:$D,Source!$A:$A,$B38,Source!$B:$B,I$11),"")</f>
        <v>1</v>
      </c>
      <c r="J38" s="25">
        <f ca="1">IF(J$11&lt;TODAY(),SUMIFS(Source!$D:$D,Source!$A:$A,$B38,Source!$B:$B,J$11),"")</f>
        <v>1</v>
      </c>
      <c r="K38" s="25">
        <f ca="1">IF(K$11&lt;TODAY(),SUMIFS(Source!$D:$D,Source!$A:$A,$B38,Source!$B:$B,K$11),"")</f>
        <v>0</v>
      </c>
      <c r="L38" s="25">
        <f ca="1">IF(L$11&lt;TODAY(),SUMIFS(Source!$D:$D,Source!$A:$A,$B38,Source!$B:$B,L$11),"")</f>
        <v>4</v>
      </c>
      <c r="M38" s="25">
        <f ca="1">IF(M$11&lt;TODAY(),SUMIFS(Source!$D:$D,Source!$A:$A,$B38,Source!$B:$B,M$11),"")</f>
        <v>5</v>
      </c>
      <c r="N38" s="25">
        <f ca="1">IF(N$11&lt;TODAY(),SUMIFS(Source!$D:$D,Source!$A:$A,$B38,Source!$B:$B,N$11),"")</f>
        <v>0</v>
      </c>
      <c r="O38" s="25">
        <f ca="1">IF(O$11&lt;TODAY(),SUMIFS(Source!$D:$D,Source!$A:$A,$B38,Source!$B:$B,O$11),"")</f>
        <v>0</v>
      </c>
      <c r="P38" s="25">
        <f ca="1">IF(P$11&lt;TODAY(),SUMIFS(Source!$D:$D,Source!$A:$A,$B38,Source!$B:$B,P$11),"")</f>
        <v>6</v>
      </c>
      <c r="Q38" s="25">
        <f ca="1">IF(Q$11&lt;TODAY(),SUMIFS(Source!$D:$D,Source!$A:$A,$B38,Source!$B:$B,Q$11),"")</f>
        <v>2</v>
      </c>
      <c r="R38" s="25">
        <f ca="1">IF(R$11&lt;TODAY(),SUMIFS(Source!$D:$D,Source!$A:$A,$B38,Source!$B:$B,R$11),"")</f>
        <v>1</v>
      </c>
      <c r="S38" s="25">
        <f ca="1">IF(S$11&lt;TODAY(),SUMIFS(Source!$D:$D,Source!$A:$A,$B38,Source!$B:$B,S$11),"")</f>
        <v>5</v>
      </c>
      <c r="T38" s="25">
        <f ca="1">IF(T$11&lt;TODAY(),SUMIFS(Source!$D:$D,Source!$A:$A,$B38,Source!$B:$B,T$11),"")</f>
        <v>2</v>
      </c>
      <c r="U38" s="25">
        <f ca="1">IF(U$11&lt;TODAY(),SUMIFS(Source!$D:$D,Source!$A:$A,$B38,Source!$B:$B,U$11),"")</f>
        <v>0</v>
      </c>
      <c r="V38" s="25">
        <f ca="1">IF(V$11&lt;TODAY(),SUMIFS(Source!$D:$D,Source!$A:$A,$B38,Source!$B:$B,V$11),"")</f>
        <v>0</v>
      </c>
      <c r="W38" s="25" t="str">
        <f ca="1">IF(W$11&lt;TODAY(),SUMIFS(Source!$D:$D,Source!$A:$A,$B38,Source!$B:$B,W$11),"")</f>
        <v/>
      </c>
      <c r="X38" s="25" t="str">
        <f ca="1">IF(X$11&lt;TODAY(),SUMIFS(Source!$D:$D,Source!$A:$A,$B38,Source!$B:$B,X$11),"")</f>
        <v/>
      </c>
      <c r="Y38" s="25" t="str">
        <f ca="1">IF(Y$11&lt;TODAY(),SUMIFS(Source!$D:$D,Source!$A:$A,$B38,Source!$B:$B,Y$11),"")</f>
        <v/>
      </c>
      <c r="Z38" s="25" t="str">
        <f ca="1">IF(Z$11&lt;TODAY(),SUMIFS(Source!$D:$D,Source!$A:$A,$B38,Source!$B:$B,Z$11),"")</f>
        <v/>
      </c>
      <c r="AA38" s="25" t="str">
        <f ca="1">IF(AA$11&lt;TODAY(),SUMIFS(Source!$D:$D,Source!$A:$A,$B38,Source!$B:$B,AA$11),"")</f>
        <v/>
      </c>
      <c r="AB38" s="25" t="str">
        <f ca="1">IF(AB$11&lt;TODAY(),SUMIFS(Source!$D:$D,Source!$A:$A,$B38,Source!$B:$B,AB$11),"")</f>
        <v/>
      </c>
      <c r="AC38" s="25" t="str">
        <f ca="1">IF(AC$11&lt;TODAY(),SUMIFS(Source!$D:$D,Source!$A:$A,$B38,Source!$B:$B,AC$11),"")</f>
        <v/>
      </c>
      <c r="AD38" s="25" t="str">
        <f ca="1">IF(AD$11&lt;TODAY(),SUMIFS(Source!$D:$D,Source!$A:$A,$B38,Source!$B:$B,AD$11),"")</f>
        <v/>
      </c>
      <c r="AE38" s="25" t="str">
        <f ca="1">IF(AE$11&lt;TODAY(),SUMIFS(Source!$D:$D,Source!$A:$A,$B38,Source!$B:$B,AE$11),"")</f>
        <v/>
      </c>
      <c r="AF38" s="25" t="str">
        <f ca="1">IF(AF$11&lt;TODAY(),SUMIFS(Source!$D:$D,Source!$A:$A,$B38,Source!$B:$B,AF$11),"")</f>
        <v/>
      </c>
      <c r="AG38" s="25" t="str">
        <f ca="1">IF(AG$11&lt;TODAY(),SUMIFS(Source!$D:$D,Source!$A:$A,$B38,Source!$B:$B,AG$11),"")</f>
        <v/>
      </c>
      <c r="AH38" s="25" t="str">
        <f ca="1">IF(AH$11&lt;TODAY(),SUMIFS(Source!$D:$D,Source!$A:$A,$B38,Source!$B:$B,AH$11),"")</f>
        <v/>
      </c>
      <c r="AI38" s="25" t="str">
        <f ca="1">IF(AI$11&lt;TODAY(),SUMIFS(Source!$D:$D,Source!$A:$A,$B38,Source!$B:$B,AI$11),"")</f>
        <v/>
      </c>
      <c r="AJ38" s="25" t="str">
        <f ca="1">IF(AJ$11&lt;TODAY(),SUMIFS(Source!$D:$D,Source!$A:$A,$B38,Source!$B:$B,AJ$11),"")</f>
        <v/>
      </c>
      <c r="AK38" s="25" t="str">
        <f ca="1">IF(AK$11&lt;TODAY(),SUMIFS(Source!$D:$D,Source!$A:$A,$B38,Source!$B:$B,AK$11),"")</f>
        <v/>
      </c>
    </row>
    <row r="39" spans="1:37" ht="15.75" hidden="1" outlineLevel="1" thickBot="1" x14ac:dyDescent="0.3">
      <c r="A39" s="47"/>
      <c r="B39" s="116" t="s">
        <v>294</v>
      </c>
      <c r="C39" s="10" t="s">
        <v>87</v>
      </c>
      <c r="D39" s="7"/>
      <c r="E39" s="41">
        <f t="shared" ref="E39" ca="1" si="8">SUM(G39:AK39)</f>
        <v>57</v>
      </c>
      <c r="F39" s="80">
        <f t="shared" ref="F39" ca="1" si="9">E39/COUNTIF(G39:AK39,"&gt;0")</f>
        <v>5.7</v>
      </c>
      <c r="G39" s="25">
        <f ca="1">IF(G$11&lt;TODAY(),SUMIFS(Source!$D:$D,Source!$A:$A,$B39,Source!$B:$B,G$11),"")</f>
        <v>0</v>
      </c>
      <c r="H39" s="25">
        <f ca="1">IF(H$11&lt;TODAY(),SUMIFS(Source!$D:$D,Source!$A:$A,$B39,Source!$B:$B,H$11),"")</f>
        <v>0</v>
      </c>
      <c r="I39" s="25">
        <f ca="1">IF(I$11&lt;TODAY(),SUMIFS(Source!$D:$D,Source!$A:$A,$B39,Source!$B:$B,I$11),"")</f>
        <v>5</v>
      </c>
      <c r="J39" s="25">
        <f ca="1">IF(J$11&lt;TODAY(),SUMIFS(Source!$D:$D,Source!$A:$A,$B39,Source!$B:$B,J$11),"")</f>
        <v>6</v>
      </c>
      <c r="K39" s="25">
        <f ca="1">IF(K$11&lt;TODAY(),SUMIFS(Source!$D:$D,Source!$A:$A,$B39,Source!$B:$B,K$11),"")</f>
        <v>7</v>
      </c>
      <c r="L39" s="25">
        <f ca="1">IF(L$11&lt;TODAY(),SUMIFS(Source!$D:$D,Source!$A:$A,$B39,Source!$B:$B,L$11),"")</f>
        <v>3</v>
      </c>
      <c r="M39" s="25">
        <f ca="1">IF(M$11&lt;TODAY(),SUMIFS(Source!$D:$D,Source!$A:$A,$B39,Source!$B:$B,M$11),"")</f>
        <v>1</v>
      </c>
      <c r="N39" s="25">
        <f ca="1">IF(N$11&lt;TODAY(),SUMIFS(Source!$D:$D,Source!$A:$A,$B39,Source!$B:$B,N$11),"")</f>
        <v>0</v>
      </c>
      <c r="O39" s="25">
        <f ca="1">IF(O$11&lt;TODAY(),SUMIFS(Source!$D:$D,Source!$A:$A,$B39,Source!$B:$B,O$11),"")</f>
        <v>0</v>
      </c>
      <c r="P39" s="25">
        <f ca="1">IF(P$11&lt;TODAY(),SUMIFS(Source!$D:$D,Source!$A:$A,$B39,Source!$B:$B,P$11),"")</f>
        <v>9</v>
      </c>
      <c r="Q39" s="25">
        <f ca="1">IF(Q$11&lt;TODAY(),SUMIFS(Source!$D:$D,Source!$A:$A,$B39,Source!$B:$B,Q$11),"")</f>
        <v>6</v>
      </c>
      <c r="R39" s="25">
        <f ca="1">IF(R$11&lt;TODAY(),SUMIFS(Source!$D:$D,Source!$A:$A,$B39,Source!$B:$B,R$11),"")</f>
        <v>3</v>
      </c>
      <c r="S39" s="25">
        <f ca="1">IF(S$11&lt;TODAY(),SUMIFS(Source!$D:$D,Source!$A:$A,$B39,Source!$B:$B,S$11),"")</f>
        <v>8</v>
      </c>
      <c r="T39" s="25">
        <f ca="1">IF(T$11&lt;TODAY(),SUMIFS(Source!$D:$D,Source!$A:$A,$B39,Source!$B:$B,T$11),"")</f>
        <v>9</v>
      </c>
      <c r="U39" s="25">
        <f ca="1">IF(U$11&lt;TODAY(),SUMIFS(Source!$D:$D,Source!$A:$A,$B39,Source!$B:$B,U$11),"")</f>
        <v>0</v>
      </c>
      <c r="V39" s="25">
        <f ca="1">IF(V$11&lt;TODAY(),SUMIFS(Source!$D:$D,Source!$A:$A,$B39,Source!$B:$B,V$11),"")</f>
        <v>0</v>
      </c>
      <c r="W39" s="25" t="str">
        <f ca="1">IF(W$11&lt;TODAY(),SUMIFS(Source!$D:$D,Source!$A:$A,$B39,Source!$B:$B,W$11),"")</f>
        <v/>
      </c>
      <c r="X39" s="25" t="str">
        <f ca="1">IF(X$11&lt;TODAY(),SUMIFS(Source!$D:$D,Source!$A:$A,$B39,Source!$B:$B,X$11),"")</f>
        <v/>
      </c>
      <c r="Y39" s="25" t="str">
        <f ca="1">IF(Y$11&lt;TODAY(),SUMIFS(Source!$D:$D,Source!$A:$A,$B39,Source!$B:$B,Y$11),"")</f>
        <v/>
      </c>
      <c r="Z39" s="25" t="str">
        <f ca="1">IF(Z$11&lt;TODAY(),SUMIFS(Source!$D:$D,Source!$A:$A,$B39,Source!$B:$B,Z$11),"")</f>
        <v/>
      </c>
      <c r="AA39" s="25" t="str">
        <f ca="1">IF(AA$11&lt;TODAY(),SUMIFS(Source!$D:$D,Source!$A:$A,$B39,Source!$B:$B,AA$11),"")</f>
        <v/>
      </c>
      <c r="AB39" s="25" t="str">
        <f ca="1">IF(AB$11&lt;TODAY(),SUMIFS(Source!$D:$D,Source!$A:$A,$B39,Source!$B:$B,AB$11),"")</f>
        <v/>
      </c>
      <c r="AC39" s="25" t="str">
        <f ca="1">IF(AC$11&lt;TODAY(),SUMIFS(Source!$D:$D,Source!$A:$A,$B39,Source!$B:$B,AC$11),"")</f>
        <v/>
      </c>
      <c r="AD39" s="25" t="str">
        <f ca="1">IF(AD$11&lt;TODAY(),SUMIFS(Source!$D:$D,Source!$A:$A,$B39,Source!$B:$B,AD$11),"")</f>
        <v/>
      </c>
      <c r="AE39" s="25" t="str">
        <f ca="1">IF(AE$11&lt;TODAY(),SUMIFS(Source!$D:$D,Source!$A:$A,$B39,Source!$B:$B,AE$11),"")</f>
        <v/>
      </c>
      <c r="AF39" s="25" t="str">
        <f ca="1">IF(AF$11&lt;TODAY(),SUMIFS(Source!$D:$D,Source!$A:$A,$B39,Source!$B:$B,AF$11),"")</f>
        <v/>
      </c>
      <c r="AG39" s="25" t="str">
        <f ca="1">IF(AG$11&lt;TODAY(),SUMIFS(Source!$D:$D,Source!$A:$A,$B39,Source!$B:$B,AG$11),"")</f>
        <v/>
      </c>
      <c r="AH39" s="25" t="str">
        <f ca="1">IF(AH$11&lt;TODAY(),SUMIFS(Source!$D:$D,Source!$A:$A,$B39,Source!$B:$B,AH$11),"")</f>
        <v/>
      </c>
      <c r="AI39" s="25" t="str">
        <f ca="1">IF(AI$11&lt;TODAY(),SUMIFS(Source!$D:$D,Source!$A:$A,$B39,Source!$B:$B,AI$11),"")</f>
        <v/>
      </c>
      <c r="AJ39" s="25" t="str">
        <f ca="1">IF(AJ$11&lt;TODAY(),SUMIFS(Source!$D:$D,Source!$A:$A,$B39,Source!$B:$B,AJ$11),"")</f>
        <v/>
      </c>
      <c r="AK39" s="25" t="str">
        <f ca="1">IF(AK$11&lt;TODAY(),SUMIFS(Source!$D:$D,Source!$A:$A,$B39,Source!$B:$B,AK$11),"")</f>
        <v/>
      </c>
    </row>
    <row r="40" spans="1:37" s="86" customFormat="1" ht="16.5" collapsed="1" thickTop="1" thickBot="1" x14ac:dyDescent="0.3">
      <c r="A40" s="32"/>
      <c r="B40" s="32" t="s">
        <v>6</v>
      </c>
      <c r="C40" s="15" t="s">
        <v>2</v>
      </c>
      <c r="D40" s="16"/>
      <c r="E40" s="38">
        <f t="shared" ca="1" si="0"/>
        <v>2273</v>
      </c>
      <c r="F40" s="78">
        <f t="shared" ca="1" si="1"/>
        <v>142.0625</v>
      </c>
      <c r="G40" s="66">
        <f ca="1">IF(G$11&lt;TODAY(),G26-SUMIF(Source!$B:$B,'Cargill SD Data'!G$11,Source!$E:$E),"")</f>
        <v>2</v>
      </c>
      <c r="H40" s="66">
        <f ca="1">IF(H$11&lt;TODAY(),H26-SUMIF(Source!$B:$B,'Cargill SD Data'!H$11,Source!$E:$E),"")</f>
        <v>6</v>
      </c>
      <c r="I40" s="66">
        <f ca="1">IF(I$11&lt;TODAY(),I26-SUMIF(Source!$B:$B,'Cargill SD Data'!I$11,Source!$E:$E),"")</f>
        <v>243</v>
      </c>
      <c r="J40" s="66">
        <f ca="1">IF(J$11&lt;TODAY(),J26-SUMIF(Source!$B:$B,'Cargill SD Data'!J$11,Source!$E:$E),"")</f>
        <v>242</v>
      </c>
      <c r="K40" s="66">
        <f ca="1">IF(K$11&lt;TODAY(),K26-SUMIF(Source!$B:$B,'Cargill SD Data'!K$11,Source!$E:$E),"")</f>
        <v>172</v>
      </c>
      <c r="L40" s="66">
        <f ca="1">IF(L$11&lt;TODAY(),L26-SUMIF(Source!$B:$B,'Cargill SD Data'!L$11,Source!$E:$E),"")</f>
        <v>185</v>
      </c>
      <c r="M40" s="66">
        <f ca="1">IF(M$11&lt;TODAY(),M26-SUMIF(Source!$B:$B,'Cargill SD Data'!M$11,Source!$E:$E),"")</f>
        <v>194</v>
      </c>
      <c r="N40" s="66">
        <f ca="1">IF(N$11&lt;TODAY(),N26-SUMIF(Source!$B:$B,'Cargill SD Data'!N$11,Source!$E:$E),"")</f>
        <v>9</v>
      </c>
      <c r="O40" s="66">
        <f ca="1">IF(O$11&lt;TODAY(),O26-SUMIF(Source!$B:$B,'Cargill SD Data'!O$11,Source!$E:$E),"")</f>
        <v>7</v>
      </c>
      <c r="P40" s="66">
        <f ca="1">IF(P$11&lt;TODAY(),P26-SUMIF(Source!$B:$B,'Cargill SD Data'!P$11,Source!$E:$E),"")</f>
        <v>302</v>
      </c>
      <c r="Q40" s="66">
        <f ca="1">IF(Q$11&lt;TODAY(),Q26-SUMIF(Source!$B:$B,'Cargill SD Data'!Q$11,Source!$E:$E),"")</f>
        <v>231</v>
      </c>
      <c r="R40" s="66">
        <f ca="1">IF(R$11&lt;TODAY(),R26-SUMIF(Source!$B:$B,'Cargill SD Data'!R$11,Source!$E:$E),"")</f>
        <v>191</v>
      </c>
      <c r="S40" s="66">
        <f ca="1">IF(S$11&lt;TODAY(),S26-SUMIF(Source!$B:$B,'Cargill SD Data'!S$11,Source!$E:$E),"")</f>
        <v>255</v>
      </c>
      <c r="T40" s="66">
        <f ca="1">IF(T$11&lt;TODAY(),T26-SUMIF(Source!$B:$B,'Cargill SD Data'!T$11,Source!$E:$E),"")</f>
        <v>198</v>
      </c>
      <c r="U40" s="66">
        <f ca="1">IF(U$11&lt;TODAY(),U26-SUMIF(Source!$B:$B,'Cargill SD Data'!U$11,Source!$E:$E),"")</f>
        <v>17</v>
      </c>
      <c r="V40" s="66">
        <f ca="1">IF(V$11&lt;TODAY(),V26-SUMIF(Source!$B:$B,'Cargill SD Data'!V$11,Source!$E:$E),"")</f>
        <v>19</v>
      </c>
      <c r="W40" s="66" t="str">
        <f ca="1">IF(W$11&lt;TODAY(),W26-SUMIF(Source!$B:$B,'Cargill SD Data'!W$11,Source!$E:$E),"")</f>
        <v/>
      </c>
      <c r="X40" s="66" t="str">
        <f ca="1">IF(X$11&lt;TODAY(),X26-SUMIF(Source!$B:$B,'Cargill SD Data'!X$11,Source!$E:$E),"")</f>
        <v/>
      </c>
      <c r="Y40" s="66" t="str">
        <f ca="1">IF(Y$11&lt;TODAY(),Y26-SUMIF(Source!$B:$B,'Cargill SD Data'!Y$11,Source!$E:$E),"")</f>
        <v/>
      </c>
      <c r="Z40" s="66" t="str">
        <f ca="1">IF(Z$11&lt;TODAY(),Z26-SUMIF(Source!$B:$B,'Cargill SD Data'!Z$11,Source!$E:$E),"")</f>
        <v/>
      </c>
      <c r="AA40" s="66" t="str">
        <f ca="1">IF(AA$11&lt;TODAY(),AA26-SUMIF(Source!$B:$B,'Cargill SD Data'!AA$11,Source!$E:$E),"")</f>
        <v/>
      </c>
      <c r="AB40" s="66" t="str">
        <f ca="1">IF(AB$11&lt;TODAY(),AB26-SUMIF(Source!$B:$B,'Cargill SD Data'!AB$11,Source!$E:$E),"")</f>
        <v/>
      </c>
      <c r="AC40" s="66" t="str">
        <f ca="1">IF(AC$11&lt;TODAY(),AC26-SUMIF(Source!$B:$B,'Cargill SD Data'!AC$11,Source!$E:$E),"")</f>
        <v/>
      </c>
      <c r="AD40" s="66" t="str">
        <f ca="1">IF(AD$11&lt;TODAY(),AD26-SUMIF(Source!$B:$B,'Cargill SD Data'!AD$11,Source!$E:$E),"")</f>
        <v/>
      </c>
      <c r="AE40" s="66" t="str">
        <f ca="1">IF(AE$11&lt;TODAY(),AE26-SUMIF(Source!$B:$B,'Cargill SD Data'!AE$11,Source!$E:$E),"")</f>
        <v/>
      </c>
      <c r="AF40" s="66" t="str">
        <f ca="1">IF(AF$11&lt;TODAY(),AF26-SUMIF(Source!$B:$B,'Cargill SD Data'!AF$11,Source!$E:$E),"")</f>
        <v/>
      </c>
      <c r="AG40" s="66" t="str">
        <f ca="1">IF(AG$11&lt;TODAY(),AG26-SUMIF(Source!$B:$B,'Cargill SD Data'!AG$11,Source!$E:$E),"")</f>
        <v/>
      </c>
      <c r="AH40" s="66" t="str">
        <f ca="1">IF(AH$11&lt;TODAY(),AH26-SUMIF(Source!$B:$B,'Cargill SD Data'!AH$11,Source!$E:$E),"")</f>
        <v/>
      </c>
      <c r="AI40" s="66" t="str">
        <f ca="1">IF(AI$11&lt;TODAY(),AI26-SUMIF(Source!$B:$B,'Cargill SD Data'!AI$11,Source!$E:$E),"")</f>
        <v/>
      </c>
      <c r="AJ40" s="66" t="str">
        <f ca="1">IF(AJ$11&lt;TODAY(),AJ26-SUMIF(Source!$B:$B,'Cargill SD Data'!AJ$11,Source!$E:$E),"")</f>
        <v/>
      </c>
      <c r="AK40" s="66" t="str">
        <f ca="1">IF(AK$11&lt;TODAY(),AK26-SUMIF(Source!$B:$B,'Cargill SD Data'!AK$11,Source!$E:$E),"")</f>
        <v/>
      </c>
    </row>
    <row r="41" spans="1:37" ht="15.75" hidden="1" outlineLevel="1" thickTop="1" x14ac:dyDescent="0.25">
      <c r="A41" s="24"/>
      <c r="B41" s="113" t="s">
        <v>15</v>
      </c>
      <c r="C41" s="10" t="s">
        <v>2</v>
      </c>
      <c r="D41" s="11"/>
      <c r="E41" s="39">
        <f t="shared" ref="E41:E52" ca="1" si="10">SUM(G41:AK41)</f>
        <v>544</v>
      </c>
      <c r="F41" s="77">
        <f t="shared" ref="F41:F52" ca="1" si="11">E41/COUNTIF(G41:AK41,"&gt;0")</f>
        <v>34</v>
      </c>
      <c r="G41" s="24">
        <f ca="1">IF(G$11&lt;TODAY(),G27-SUMIFS(Source!$E:$E,Source!$A:$A,$B41,Source!$B:$B,G$11),"")</f>
        <v>2</v>
      </c>
      <c r="H41" s="24">
        <f ca="1">IF(H$11&lt;TODAY(),H27-SUMIFS(Source!$E:$E,Source!$A:$A,$B41,Source!$B:$B,H$11),"")</f>
        <v>6</v>
      </c>
      <c r="I41" s="24">
        <f ca="1">IF(I$11&lt;TODAY(),I27-SUMIFS(Source!$E:$E,Source!$A:$A,$B41,Source!$B:$B,I$11),"")</f>
        <v>60</v>
      </c>
      <c r="J41" s="24">
        <f ca="1">IF(J$11&lt;TODAY(),J27-SUMIFS(Source!$E:$E,Source!$A:$A,$B41,Source!$B:$B,J$11),"")</f>
        <v>53</v>
      </c>
      <c r="K41" s="24">
        <f ca="1">IF(K$11&lt;TODAY(),K27-SUMIFS(Source!$E:$E,Source!$A:$A,$B41,Source!$B:$B,K$11),"")</f>
        <v>37</v>
      </c>
      <c r="L41" s="24">
        <f ca="1">IF(L$11&lt;TODAY(),L27-SUMIFS(Source!$E:$E,Source!$A:$A,$B41,Source!$B:$B,L$11),"")</f>
        <v>40</v>
      </c>
      <c r="M41" s="24">
        <f ca="1">IF(M$11&lt;TODAY(),M27-SUMIFS(Source!$E:$E,Source!$A:$A,$B41,Source!$B:$B,M$11),"")</f>
        <v>40</v>
      </c>
      <c r="N41" s="24">
        <f ca="1">IF(N$11&lt;TODAY(),N27-SUMIFS(Source!$E:$E,Source!$A:$A,$B41,Source!$B:$B,N$11),"")</f>
        <v>9</v>
      </c>
      <c r="O41" s="24">
        <f ca="1">IF(O$11&lt;TODAY(),O27-SUMIFS(Source!$E:$E,Source!$A:$A,$B41,Source!$B:$B,O$11),"")</f>
        <v>7</v>
      </c>
      <c r="P41" s="24">
        <f ca="1">IF(P$11&lt;TODAY(),P27-SUMIFS(Source!$E:$E,Source!$A:$A,$B41,Source!$B:$B,P$11),"")</f>
        <v>68</v>
      </c>
      <c r="Q41" s="24">
        <f ca="1">IF(Q$11&lt;TODAY(),Q27-SUMIFS(Source!$E:$E,Source!$A:$A,$B41,Source!$B:$B,Q$11),"")</f>
        <v>37</v>
      </c>
      <c r="R41" s="24">
        <f ca="1">IF(R$11&lt;TODAY(),R27-SUMIFS(Source!$E:$E,Source!$A:$A,$B41,Source!$B:$B,R$11),"")</f>
        <v>50</v>
      </c>
      <c r="S41" s="24">
        <f ca="1">IF(S$11&lt;TODAY(),S27-SUMIFS(Source!$E:$E,Source!$A:$A,$B41,Source!$B:$B,S$11),"")</f>
        <v>49</v>
      </c>
      <c r="T41" s="24">
        <f ca="1">IF(T$11&lt;TODAY(),T27-SUMIFS(Source!$E:$E,Source!$A:$A,$B41,Source!$B:$B,T$11),"")</f>
        <v>50</v>
      </c>
      <c r="U41" s="24">
        <f ca="1">IF(U$11&lt;TODAY(),U27-SUMIFS(Source!$E:$E,Source!$A:$A,$B41,Source!$B:$B,U$11),"")</f>
        <v>17</v>
      </c>
      <c r="V41" s="24">
        <f ca="1">IF(V$11&lt;TODAY(),V27-SUMIFS(Source!$E:$E,Source!$A:$A,$B41,Source!$B:$B,V$11),"")</f>
        <v>19</v>
      </c>
      <c r="W41" s="24" t="str">
        <f ca="1">IF(W$11&lt;TODAY(),W27-SUMIFS(Source!$E:$E,Source!$A:$A,$B41,Source!$B:$B,W$11),"")</f>
        <v/>
      </c>
      <c r="X41" s="24" t="str">
        <f ca="1">IF(X$11&lt;TODAY(),X27-SUMIFS(Source!$E:$E,Source!$A:$A,$B41,Source!$B:$B,X$11),"")</f>
        <v/>
      </c>
      <c r="Y41" s="24" t="str">
        <f ca="1">IF(Y$11&lt;TODAY(),Y27-SUMIFS(Source!$E:$E,Source!$A:$A,$B41,Source!$B:$B,Y$11),"")</f>
        <v/>
      </c>
      <c r="Z41" s="24" t="str">
        <f ca="1">IF(Z$11&lt;TODAY(),Z27-SUMIFS(Source!$E:$E,Source!$A:$A,$B41,Source!$B:$B,Z$11),"")</f>
        <v/>
      </c>
      <c r="AA41" s="24" t="str">
        <f ca="1">IF(AA$11&lt;TODAY(),AA27-SUMIFS(Source!$E:$E,Source!$A:$A,$B41,Source!$B:$B,AA$11),"")</f>
        <v/>
      </c>
      <c r="AB41" s="24" t="str">
        <f ca="1">IF(AB$11&lt;TODAY(),AB27-SUMIFS(Source!$E:$E,Source!$A:$A,$B41,Source!$B:$B,AB$11),"")</f>
        <v/>
      </c>
      <c r="AC41" s="24" t="str">
        <f ca="1">IF(AC$11&lt;TODAY(),AC27-SUMIFS(Source!$E:$E,Source!$A:$A,$B41,Source!$B:$B,AC$11),"")</f>
        <v/>
      </c>
      <c r="AD41" s="24" t="str">
        <f ca="1">IF(AD$11&lt;TODAY(),AD27-SUMIFS(Source!$E:$E,Source!$A:$A,$B41,Source!$B:$B,AD$11),"")</f>
        <v/>
      </c>
      <c r="AE41" s="24" t="str">
        <f ca="1">IF(AE$11&lt;TODAY(),AE27-SUMIFS(Source!$E:$E,Source!$A:$A,$B41,Source!$B:$B,AE$11),"")</f>
        <v/>
      </c>
      <c r="AF41" s="24" t="str">
        <f ca="1">IF(AF$11&lt;TODAY(),AF27-SUMIFS(Source!$E:$E,Source!$A:$A,$B41,Source!$B:$B,AF$11),"")</f>
        <v/>
      </c>
      <c r="AG41" s="24" t="str">
        <f ca="1">IF(AG$11&lt;TODAY(),AG27-SUMIFS(Source!$E:$E,Source!$A:$A,$B41,Source!$B:$B,AG$11),"")</f>
        <v/>
      </c>
      <c r="AH41" s="24" t="str">
        <f ca="1">IF(AH$11&lt;TODAY(),AH27-SUMIFS(Source!$E:$E,Source!$A:$A,$B41,Source!$B:$B,AH$11),"")</f>
        <v/>
      </c>
      <c r="AI41" s="24" t="str">
        <f ca="1">IF(AI$11&lt;TODAY(),AI27-SUMIFS(Source!$E:$E,Source!$A:$A,$B41,Source!$B:$B,AI$11),"")</f>
        <v/>
      </c>
      <c r="AJ41" s="24" t="str">
        <f ca="1">IF(AJ$11&lt;TODAY(),AJ27-SUMIFS(Source!$E:$E,Source!$A:$A,$B41,Source!$B:$B,AJ$11),"")</f>
        <v/>
      </c>
      <c r="AK41" s="24" t="str">
        <f ca="1">IF(AK$11&lt;TODAY(),AK27-SUMIFS(Source!$E:$E,Source!$A:$A,$B41,Source!$B:$B,AK$11),"")</f>
        <v/>
      </c>
    </row>
    <row r="42" spans="1:37" hidden="1" outlineLevel="1" x14ac:dyDescent="0.25">
      <c r="B42" s="114" t="s">
        <v>16</v>
      </c>
      <c r="C42" s="4" t="s">
        <v>2</v>
      </c>
      <c r="D42" s="1"/>
      <c r="E42" s="40">
        <f t="shared" ca="1" si="10"/>
        <v>434</v>
      </c>
      <c r="F42" s="79">
        <f t="shared" ca="1" si="11"/>
        <v>43.4</v>
      </c>
      <c r="G42" s="22">
        <f ca="1">IF(G$11&lt;TODAY(),G28-SUMIFS(Source!$E:$E,Source!$A:$A,$B42,Source!$B:$B,G$11),"")</f>
        <v>0</v>
      </c>
      <c r="H42" s="22">
        <f ca="1">IF(H$11&lt;TODAY(),H28-SUMIFS(Source!$E:$E,Source!$A:$A,$B42,Source!$B:$B,H$11),"")</f>
        <v>0</v>
      </c>
      <c r="I42" s="22">
        <f ca="1">IF(I$11&lt;TODAY(),I28-SUMIFS(Source!$E:$E,Source!$A:$A,$B42,Source!$B:$B,I$11),"")</f>
        <v>46</v>
      </c>
      <c r="J42" s="22">
        <f ca="1">IF(J$11&lt;TODAY(),J28-SUMIFS(Source!$E:$E,Source!$A:$A,$B42,Source!$B:$B,J$11),"")</f>
        <v>44</v>
      </c>
      <c r="K42" s="22">
        <f ca="1">IF(K$11&lt;TODAY(),K28-SUMIFS(Source!$E:$E,Source!$A:$A,$B42,Source!$B:$B,K$11),"")</f>
        <v>23</v>
      </c>
      <c r="L42" s="22">
        <f ca="1">IF(L$11&lt;TODAY(),L28-SUMIFS(Source!$E:$E,Source!$A:$A,$B42,Source!$B:$B,L$11),"")</f>
        <v>32</v>
      </c>
      <c r="M42" s="22">
        <f ca="1">IF(M$11&lt;TODAY(),M28-SUMIFS(Source!$E:$E,Source!$A:$A,$B42,Source!$B:$B,M$11),"")</f>
        <v>43</v>
      </c>
      <c r="N42" s="22">
        <f ca="1">IF(N$11&lt;TODAY(),N28-SUMIFS(Source!$E:$E,Source!$A:$A,$B42,Source!$B:$B,N$11),"")</f>
        <v>0</v>
      </c>
      <c r="O42" s="22">
        <f ca="1">IF(O$11&lt;TODAY(),O28-SUMIFS(Source!$E:$E,Source!$A:$A,$B42,Source!$B:$B,O$11),"")</f>
        <v>0</v>
      </c>
      <c r="P42" s="22">
        <f ca="1">IF(P$11&lt;TODAY(),P28-SUMIFS(Source!$E:$E,Source!$A:$A,$B42,Source!$B:$B,P$11),"")</f>
        <v>53</v>
      </c>
      <c r="Q42" s="22">
        <f ca="1">IF(Q$11&lt;TODAY(),Q28-SUMIFS(Source!$E:$E,Source!$A:$A,$B42,Source!$B:$B,Q$11),"")</f>
        <v>61</v>
      </c>
      <c r="R42" s="22">
        <f ca="1">IF(R$11&lt;TODAY(),R28-SUMIFS(Source!$E:$E,Source!$A:$A,$B42,Source!$B:$B,R$11),"")</f>
        <v>45</v>
      </c>
      <c r="S42" s="22">
        <f ca="1">IF(S$11&lt;TODAY(),S28-SUMIFS(Source!$E:$E,Source!$A:$A,$B42,Source!$B:$B,S$11),"")</f>
        <v>65</v>
      </c>
      <c r="T42" s="22">
        <f ca="1">IF(T$11&lt;TODAY(),T28-SUMIFS(Source!$E:$E,Source!$A:$A,$B42,Source!$B:$B,T$11),"")</f>
        <v>22</v>
      </c>
      <c r="U42" s="22">
        <f ca="1">IF(U$11&lt;TODAY(),U28-SUMIFS(Source!$E:$E,Source!$A:$A,$B42,Source!$B:$B,U$11),"")</f>
        <v>0</v>
      </c>
      <c r="V42" s="22">
        <f ca="1">IF(V$11&lt;TODAY(),V28-SUMIFS(Source!$E:$E,Source!$A:$A,$B42,Source!$B:$B,V$11),"")</f>
        <v>0</v>
      </c>
      <c r="W42" s="22" t="str">
        <f ca="1">IF(W$11&lt;TODAY(),W28-SUMIFS(Source!$E:$E,Source!$A:$A,$B42,Source!$B:$B,W$11),"")</f>
        <v/>
      </c>
      <c r="X42" s="22" t="str">
        <f ca="1">IF(X$11&lt;TODAY(),X28-SUMIFS(Source!$E:$E,Source!$A:$A,$B42,Source!$B:$B,X$11),"")</f>
        <v/>
      </c>
      <c r="Y42" s="22" t="str">
        <f ca="1">IF(Y$11&lt;TODAY(),Y28-SUMIFS(Source!$E:$E,Source!$A:$A,$B42,Source!$B:$B,Y$11),"")</f>
        <v/>
      </c>
      <c r="Z42" s="22" t="str">
        <f ca="1">IF(Z$11&lt;TODAY(),Z28-SUMIFS(Source!$E:$E,Source!$A:$A,$B42,Source!$B:$B,Z$11),"")</f>
        <v/>
      </c>
      <c r="AA42" s="22" t="str">
        <f ca="1">IF(AA$11&lt;TODAY(),AA28-SUMIFS(Source!$E:$E,Source!$A:$A,$B42,Source!$B:$B,AA$11),"")</f>
        <v/>
      </c>
      <c r="AB42" s="22" t="str">
        <f ca="1">IF(AB$11&lt;TODAY(),AB28-SUMIFS(Source!$E:$E,Source!$A:$A,$B42,Source!$B:$B,AB$11),"")</f>
        <v/>
      </c>
      <c r="AC42" s="22" t="str">
        <f ca="1">IF(AC$11&lt;TODAY(),AC28-SUMIFS(Source!$E:$E,Source!$A:$A,$B42,Source!$B:$B,AC$11),"")</f>
        <v/>
      </c>
      <c r="AD42" s="22" t="str">
        <f ca="1">IF(AD$11&lt;TODAY(),AD28-SUMIFS(Source!$E:$E,Source!$A:$A,$B42,Source!$B:$B,AD$11),"")</f>
        <v/>
      </c>
      <c r="AE42" s="22" t="str">
        <f ca="1">IF(AE$11&lt;TODAY(),AE28-SUMIFS(Source!$E:$E,Source!$A:$A,$B42,Source!$B:$B,AE$11),"")</f>
        <v/>
      </c>
      <c r="AF42" s="22" t="str">
        <f ca="1">IF(AF$11&lt;TODAY(),AF28-SUMIFS(Source!$E:$E,Source!$A:$A,$B42,Source!$B:$B,AF$11),"")</f>
        <v/>
      </c>
      <c r="AG42" s="22" t="str">
        <f ca="1">IF(AG$11&lt;TODAY(),AG28-SUMIFS(Source!$E:$E,Source!$A:$A,$B42,Source!$B:$B,AG$11),"")</f>
        <v/>
      </c>
      <c r="AH42" s="22" t="str">
        <f ca="1">IF(AH$11&lt;TODAY(),AH28-SUMIFS(Source!$E:$E,Source!$A:$A,$B42,Source!$B:$B,AH$11),"")</f>
        <v/>
      </c>
      <c r="AI42" s="22" t="str">
        <f ca="1">IF(AI$11&lt;TODAY(),AI28-SUMIFS(Source!$E:$E,Source!$A:$A,$B42,Source!$B:$B,AI$11),"")</f>
        <v/>
      </c>
      <c r="AJ42" s="22" t="str">
        <f ca="1">IF(AJ$11&lt;TODAY(),AJ28-SUMIFS(Source!$E:$E,Source!$A:$A,$B42,Source!$B:$B,AJ$11),"")</f>
        <v/>
      </c>
      <c r="AK42" s="22" t="str">
        <f ca="1">IF(AK$11&lt;TODAY(),AK28-SUMIFS(Source!$E:$E,Source!$A:$A,$B42,Source!$B:$B,AK$11),"")</f>
        <v/>
      </c>
    </row>
    <row r="43" spans="1:37" hidden="1" outlineLevel="1" x14ac:dyDescent="0.25">
      <c r="B43" s="114" t="s">
        <v>17</v>
      </c>
      <c r="C43" s="4" t="s">
        <v>2</v>
      </c>
      <c r="D43" s="1"/>
      <c r="E43" s="40">
        <f t="shared" ca="1" si="10"/>
        <v>297</v>
      </c>
      <c r="F43" s="79">
        <f t="shared" ca="1" si="11"/>
        <v>29.7</v>
      </c>
      <c r="G43" s="22">
        <f ca="1">IF(G$11&lt;TODAY(),G29-SUMIFS(Source!$E:$E,Source!$A:$A,$B43,Source!$B:$B,G$11),"")</f>
        <v>0</v>
      </c>
      <c r="H43" s="22">
        <f ca="1">IF(H$11&lt;TODAY(),H29-SUMIFS(Source!$E:$E,Source!$A:$A,$B43,Source!$B:$B,H$11),"")</f>
        <v>0</v>
      </c>
      <c r="I43" s="22">
        <f ca="1">IF(I$11&lt;TODAY(),I29-SUMIFS(Source!$E:$E,Source!$A:$A,$B43,Source!$B:$B,I$11),"")</f>
        <v>30</v>
      </c>
      <c r="J43" s="22">
        <f ca="1">IF(J$11&lt;TODAY(),J29-SUMIFS(Source!$E:$E,Source!$A:$A,$B43,Source!$B:$B,J$11),"")</f>
        <v>40</v>
      </c>
      <c r="K43" s="22">
        <f ca="1">IF(K$11&lt;TODAY(),K29-SUMIFS(Source!$E:$E,Source!$A:$A,$B43,Source!$B:$B,K$11),"")</f>
        <v>20</v>
      </c>
      <c r="L43" s="22">
        <f ca="1">IF(L$11&lt;TODAY(),L29-SUMIFS(Source!$E:$E,Source!$A:$A,$B43,Source!$B:$B,L$11),"")</f>
        <v>21</v>
      </c>
      <c r="M43" s="22">
        <f ca="1">IF(M$11&lt;TODAY(),M29-SUMIFS(Source!$E:$E,Source!$A:$A,$B43,Source!$B:$B,M$11),"")</f>
        <v>30</v>
      </c>
      <c r="N43" s="22">
        <f ca="1">IF(N$11&lt;TODAY(),N29-SUMIFS(Source!$E:$E,Source!$A:$A,$B43,Source!$B:$B,N$11),"")</f>
        <v>0</v>
      </c>
      <c r="O43" s="22">
        <f ca="1">IF(O$11&lt;TODAY(),O29-SUMIFS(Source!$E:$E,Source!$A:$A,$B43,Source!$B:$B,O$11),"")</f>
        <v>0</v>
      </c>
      <c r="P43" s="22">
        <f ca="1">IF(P$11&lt;TODAY(),P29-SUMIFS(Source!$E:$E,Source!$A:$A,$B43,Source!$B:$B,P$11),"")</f>
        <v>46</v>
      </c>
      <c r="Q43" s="22">
        <f ca="1">IF(Q$11&lt;TODAY(),Q29-SUMIFS(Source!$E:$E,Source!$A:$A,$B43,Source!$B:$B,Q$11),"")</f>
        <v>30</v>
      </c>
      <c r="R43" s="22">
        <f ca="1">IF(R$11&lt;TODAY(),R29-SUMIFS(Source!$E:$E,Source!$A:$A,$B43,Source!$B:$B,R$11),"")</f>
        <v>17</v>
      </c>
      <c r="S43" s="22">
        <f ca="1">IF(S$11&lt;TODAY(),S29-SUMIFS(Source!$E:$E,Source!$A:$A,$B43,Source!$B:$B,S$11),"")</f>
        <v>31</v>
      </c>
      <c r="T43" s="22">
        <f ca="1">IF(T$11&lt;TODAY(),T29-SUMIFS(Source!$E:$E,Source!$A:$A,$B43,Source!$B:$B,T$11),"")</f>
        <v>32</v>
      </c>
      <c r="U43" s="22">
        <f ca="1">IF(U$11&lt;TODAY(),U29-SUMIFS(Source!$E:$E,Source!$A:$A,$B43,Source!$B:$B,U$11),"")</f>
        <v>0</v>
      </c>
      <c r="V43" s="22">
        <f ca="1">IF(V$11&lt;TODAY(),V29-SUMIFS(Source!$E:$E,Source!$A:$A,$B43,Source!$B:$B,V$11),"")</f>
        <v>0</v>
      </c>
      <c r="W43" s="22" t="str">
        <f ca="1">IF(W$11&lt;TODAY(),W29-SUMIFS(Source!$E:$E,Source!$A:$A,$B43,Source!$B:$B,W$11),"")</f>
        <v/>
      </c>
      <c r="X43" s="22" t="str">
        <f ca="1">IF(X$11&lt;TODAY(),X29-SUMIFS(Source!$E:$E,Source!$A:$A,$B43,Source!$B:$B,X$11),"")</f>
        <v/>
      </c>
      <c r="Y43" s="22" t="str">
        <f ca="1">IF(Y$11&lt;TODAY(),Y29-SUMIFS(Source!$E:$E,Source!$A:$A,$B43,Source!$B:$B,Y$11),"")</f>
        <v/>
      </c>
      <c r="Z43" s="22" t="str">
        <f ca="1">IF(Z$11&lt;TODAY(),Z29-SUMIFS(Source!$E:$E,Source!$A:$A,$B43,Source!$B:$B,Z$11),"")</f>
        <v/>
      </c>
      <c r="AA43" s="22" t="str">
        <f ca="1">IF(AA$11&lt;TODAY(),AA29-SUMIFS(Source!$E:$E,Source!$A:$A,$B43,Source!$B:$B,AA$11),"")</f>
        <v/>
      </c>
      <c r="AB43" s="22" t="str">
        <f ca="1">IF(AB$11&lt;TODAY(),AB29-SUMIFS(Source!$E:$E,Source!$A:$A,$B43,Source!$B:$B,AB$11),"")</f>
        <v/>
      </c>
      <c r="AC43" s="22" t="str">
        <f ca="1">IF(AC$11&lt;TODAY(),AC29-SUMIFS(Source!$E:$E,Source!$A:$A,$B43,Source!$B:$B,AC$11),"")</f>
        <v/>
      </c>
      <c r="AD43" s="22" t="str">
        <f ca="1">IF(AD$11&lt;TODAY(),AD29-SUMIFS(Source!$E:$E,Source!$A:$A,$B43,Source!$B:$B,AD$11),"")</f>
        <v/>
      </c>
      <c r="AE43" s="22" t="str">
        <f ca="1">IF(AE$11&lt;TODAY(),AE29-SUMIFS(Source!$E:$E,Source!$A:$A,$B43,Source!$B:$B,AE$11),"")</f>
        <v/>
      </c>
      <c r="AF43" s="22" t="str">
        <f ca="1">IF(AF$11&lt;TODAY(),AF29-SUMIFS(Source!$E:$E,Source!$A:$A,$B43,Source!$B:$B,AF$11),"")</f>
        <v/>
      </c>
      <c r="AG43" s="22" t="str">
        <f ca="1">IF(AG$11&lt;TODAY(),AG29-SUMIFS(Source!$E:$E,Source!$A:$A,$B43,Source!$B:$B,AG$11),"")</f>
        <v/>
      </c>
      <c r="AH43" s="22" t="str">
        <f ca="1">IF(AH$11&lt;TODAY(),AH29-SUMIFS(Source!$E:$E,Source!$A:$A,$B43,Source!$B:$B,AH$11),"")</f>
        <v/>
      </c>
      <c r="AI43" s="22" t="str">
        <f ca="1">IF(AI$11&lt;TODAY(),AI29-SUMIFS(Source!$E:$E,Source!$A:$A,$B43,Source!$B:$B,AI$11),"")</f>
        <v/>
      </c>
      <c r="AJ43" s="22" t="str">
        <f ca="1">IF(AJ$11&lt;TODAY(),AJ29-SUMIFS(Source!$E:$E,Source!$A:$A,$B43,Source!$B:$B,AJ$11),"")</f>
        <v/>
      </c>
      <c r="AK43" s="22" t="str">
        <f ca="1">IF(AK$11&lt;TODAY(),AK29-SUMIFS(Source!$E:$E,Source!$A:$A,$B43,Source!$B:$B,AK$11),"")</f>
        <v/>
      </c>
    </row>
    <row r="44" spans="1:37" hidden="1" outlineLevel="1" x14ac:dyDescent="0.25">
      <c r="B44" s="114" t="s">
        <v>18</v>
      </c>
      <c r="C44" s="4" t="s">
        <v>2</v>
      </c>
      <c r="D44" s="1"/>
      <c r="E44" s="40">
        <f t="shared" ca="1" si="10"/>
        <v>188</v>
      </c>
      <c r="F44" s="79">
        <f t="shared" ca="1" si="11"/>
        <v>18.8</v>
      </c>
      <c r="G44" s="22">
        <f ca="1">IF(G$11&lt;TODAY(),G30-SUMIFS(Source!$E:$E,Source!$A:$A,$B44,Source!$B:$B,G$11),"")</f>
        <v>0</v>
      </c>
      <c r="H44" s="22">
        <f ca="1">IF(H$11&lt;TODAY(),H30-SUMIFS(Source!$E:$E,Source!$A:$A,$B44,Source!$B:$B,H$11),"")</f>
        <v>0</v>
      </c>
      <c r="I44" s="22">
        <f ca="1">IF(I$11&lt;TODAY(),I30-SUMIFS(Source!$E:$E,Source!$A:$A,$B44,Source!$B:$B,I$11),"")</f>
        <v>24</v>
      </c>
      <c r="J44" s="22">
        <f ca="1">IF(J$11&lt;TODAY(),J30-SUMIFS(Source!$E:$E,Source!$A:$A,$B44,Source!$B:$B,J$11),"")</f>
        <v>19</v>
      </c>
      <c r="K44" s="22">
        <f ca="1">IF(K$11&lt;TODAY(),K30-SUMIFS(Source!$E:$E,Source!$A:$A,$B44,Source!$B:$B,K$11),"")</f>
        <v>13</v>
      </c>
      <c r="L44" s="22">
        <f ca="1">IF(L$11&lt;TODAY(),L30-SUMIFS(Source!$E:$E,Source!$A:$A,$B44,Source!$B:$B,L$11),"")</f>
        <v>18</v>
      </c>
      <c r="M44" s="22">
        <f ca="1">IF(M$11&lt;TODAY(),M30-SUMIFS(Source!$E:$E,Source!$A:$A,$B44,Source!$B:$B,M$11),"")</f>
        <v>14</v>
      </c>
      <c r="N44" s="22">
        <f ca="1">IF(N$11&lt;TODAY(),N30-SUMIFS(Source!$E:$E,Source!$A:$A,$B44,Source!$B:$B,N$11),"")</f>
        <v>0</v>
      </c>
      <c r="O44" s="22">
        <f ca="1">IF(O$11&lt;TODAY(),O30-SUMIFS(Source!$E:$E,Source!$A:$A,$B44,Source!$B:$B,O$11),"")</f>
        <v>0</v>
      </c>
      <c r="P44" s="22">
        <f ca="1">IF(P$11&lt;TODAY(),P30-SUMIFS(Source!$E:$E,Source!$A:$A,$B44,Source!$B:$B,P$11),"")</f>
        <v>23</v>
      </c>
      <c r="Q44" s="22">
        <f ca="1">IF(Q$11&lt;TODAY(),Q30-SUMIFS(Source!$E:$E,Source!$A:$A,$B44,Source!$B:$B,Q$11),"")</f>
        <v>19</v>
      </c>
      <c r="R44" s="22">
        <f ca="1">IF(R$11&lt;TODAY(),R30-SUMIFS(Source!$E:$E,Source!$A:$A,$B44,Source!$B:$B,R$11),"")</f>
        <v>14</v>
      </c>
      <c r="S44" s="22">
        <f ca="1">IF(S$11&lt;TODAY(),S30-SUMIFS(Source!$E:$E,Source!$A:$A,$B44,Source!$B:$B,S$11),"")</f>
        <v>28</v>
      </c>
      <c r="T44" s="22">
        <f ca="1">IF(T$11&lt;TODAY(),T30-SUMIFS(Source!$E:$E,Source!$A:$A,$B44,Source!$B:$B,T$11),"")</f>
        <v>16</v>
      </c>
      <c r="U44" s="22">
        <f ca="1">IF(U$11&lt;TODAY(),U30-SUMIFS(Source!$E:$E,Source!$A:$A,$B44,Source!$B:$B,U$11),"")</f>
        <v>0</v>
      </c>
      <c r="V44" s="22">
        <f ca="1">IF(V$11&lt;TODAY(),V30-SUMIFS(Source!$E:$E,Source!$A:$A,$B44,Source!$B:$B,V$11),"")</f>
        <v>0</v>
      </c>
      <c r="W44" s="22" t="str">
        <f ca="1">IF(W$11&lt;TODAY(),W30-SUMIFS(Source!$E:$E,Source!$A:$A,$B44,Source!$B:$B,W$11),"")</f>
        <v/>
      </c>
      <c r="X44" s="22" t="str">
        <f ca="1">IF(X$11&lt;TODAY(),X30-SUMIFS(Source!$E:$E,Source!$A:$A,$B44,Source!$B:$B,X$11),"")</f>
        <v/>
      </c>
      <c r="Y44" s="22" t="str">
        <f ca="1">IF(Y$11&lt;TODAY(),Y30-SUMIFS(Source!$E:$E,Source!$A:$A,$B44,Source!$B:$B,Y$11),"")</f>
        <v/>
      </c>
      <c r="Z44" s="22" t="str">
        <f ca="1">IF(Z$11&lt;TODAY(),Z30-SUMIFS(Source!$E:$E,Source!$A:$A,$B44,Source!$B:$B,Z$11),"")</f>
        <v/>
      </c>
      <c r="AA44" s="22" t="str">
        <f ca="1">IF(AA$11&lt;TODAY(),AA30-SUMIFS(Source!$E:$E,Source!$A:$A,$B44,Source!$B:$B,AA$11),"")</f>
        <v/>
      </c>
      <c r="AB44" s="22" t="str">
        <f ca="1">IF(AB$11&lt;TODAY(),AB30-SUMIFS(Source!$E:$E,Source!$A:$A,$B44,Source!$B:$B,AB$11),"")</f>
        <v/>
      </c>
      <c r="AC44" s="22" t="str">
        <f ca="1">IF(AC$11&lt;TODAY(),AC30-SUMIFS(Source!$E:$E,Source!$A:$A,$B44,Source!$B:$B,AC$11),"")</f>
        <v/>
      </c>
      <c r="AD44" s="22" t="str">
        <f ca="1">IF(AD$11&lt;TODAY(),AD30-SUMIFS(Source!$E:$E,Source!$A:$A,$B44,Source!$B:$B,AD$11),"")</f>
        <v/>
      </c>
      <c r="AE44" s="22" t="str">
        <f ca="1">IF(AE$11&lt;TODAY(),AE30-SUMIFS(Source!$E:$E,Source!$A:$A,$B44,Source!$B:$B,AE$11),"")</f>
        <v/>
      </c>
      <c r="AF44" s="22" t="str">
        <f ca="1">IF(AF$11&lt;TODAY(),AF30-SUMIFS(Source!$E:$E,Source!$A:$A,$B44,Source!$B:$B,AF$11),"")</f>
        <v/>
      </c>
      <c r="AG44" s="22" t="str">
        <f ca="1">IF(AG$11&lt;TODAY(),AG30-SUMIFS(Source!$E:$E,Source!$A:$A,$B44,Source!$B:$B,AG$11),"")</f>
        <v/>
      </c>
      <c r="AH44" s="22" t="str">
        <f ca="1">IF(AH$11&lt;TODAY(),AH30-SUMIFS(Source!$E:$E,Source!$A:$A,$B44,Source!$B:$B,AH$11),"")</f>
        <v/>
      </c>
      <c r="AI44" s="22" t="str">
        <f ca="1">IF(AI$11&lt;TODAY(),AI30-SUMIFS(Source!$E:$E,Source!$A:$A,$B44,Source!$B:$B,AI$11),"")</f>
        <v/>
      </c>
      <c r="AJ44" s="22" t="str">
        <f ca="1">IF(AJ$11&lt;TODAY(),AJ30-SUMIFS(Source!$E:$E,Source!$A:$A,$B44,Source!$B:$B,AJ$11),"")</f>
        <v/>
      </c>
      <c r="AK44" s="22" t="str">
        <f ca="1">IF(AK$11&lt;TODAY(),AK30-SUMIFS(Source!$E:$E,Source!$A:$A,$B44,Source!$B:$B,AK$11),"")</f>
        <v/>
      </c>
    </row>
    <row r="45" spans="1:37" hidden="1" outlineLevel="1" x14ac:dyDescent="0.25">
      <c r="B45" s="114" t="s">
        <v>19</v>
      </c>
      <c r="C45" s="4" t="s">
        <v>2</v>
      </c>
      <c r="D45" s="1"/>
      <c r="E45" s="40">
        <f t="shared" ca="1" si="10"/>
        <v>43</v>
      </c>
      <c r="F45" s="79">
        <f t="shared" ca="1" si="11"/>
        <v>4.3</v>
      </c>
      <c r="G45" s="22">
        <f ca="1">IF(G$11&lt;TODAY(),G31-SUMIFS(Source!$E:$E,Source!$A:$A,$B45,Source!$B:$B,G$11),"")</f>
        <v>0</v>
      </c>
      <c r="H45" s="22">
        <f ca="1">IF(H$11&lt;TODAY(),H31-SUMIFS(Source!$E:$E,Source!$A:$A,$B45,Source!$B:$B,H$11),"")</f>
        <v>0</v>
      </c>
      <c r="I45" s="22">
        <f ca="1">IF(I$11&lt;TODAY(),I31-SUMIFS(Source!$E:$E,Source!$A:$A,$B45,Source!$B:$B,I$11),"")</f>
        <v>2</v>
      </c>
      <c r="J45" s="22">
        <f ca="1">IF(J$11&lt;TODAY(),J31-SUMIFS(Source!$E:$E,Source!$A:$A,$B45,Source!$B:$B,J$11),"")</f>
        <v>6</v>
      </c>
      <c r="K45" s="22">
        <f ca="1">IF(K$11&lt;TODAY(),K31-SUMIFS(Source!$E:$E,Source!$A:$A,$B45,Source!$B:$B,K$11),"")</f>
        <v>2</v>
      </c>
      <c r="L45" s="22">
        <f ca="1">IF(L$11&lt;TODAY(),L31-SUMIFS(Source!$E:$E,Source!$A:$A,$B45,Source!$B:$B,L$11),"")</f>
        <v>8</v>
      </c>
      <c r="M45" s="22">
        <f ca="1">IF(M$11&lt;TODAY(),M31-SUMIFS(Source!$E:$E,Source!$A:$A,$B45,Source!$B:$B,M$11),"")</f>
        <v>3</v>
      </c>
      <c r="N45" s="22">
        <f ca="1">IF(N$11&lt;TODAY(),N31-SUMIFS(Source!$E:$E,Source!$A:$A,$B45,Source!$B:$B,N$11),"")</f>
        <v>0</v>
      </c>
      <c r="O45" s="22">
        <f ca="1">IF(O$11&lt;TODAY(),O31-SUMIFS(Source!$E:$E,Source!$A:$A,$B45,Source!$B:$B,O$11),"")</f>
        <v>0</v>
      </c>
      <c r="P45" s="22">
        <f ca="1">IF(P$11&lt;TODAY(),P31-SUMIFS(Source!$E:$E,Source!$A:$A,$B45,Source!$B:$B,P$11),"")</f>
        <v>7</v>
      </c>
      <c r="Q45" s="22">
        <f ca="1">IF(Q$11&lt;TODAY(),Q31-SUMIFS(Source!$E:$E,Source!$A:$A,$B45,Source!$B:$B,Q$11),"")</f>
        <v>3</v>
      </c>
      <c r="R45" s="22">
        <f ca="1">IF(R$11&lt;TODAY(),R31-SUMIFS(Source!$E:$E,Source!$A:$A,$B45,Source!$B:$B,R$11),"")</f>
        <v>5</v>
      </c>
      <c r="S45" s="22">
        <f ca="1">IF(S$11&lt;TODAY(),S31-SUMIFS(Source!$E:$E,Source!$A:$A,$B45,Source!$B:$B,S$11),"")</f>
        <v>4</v>
      </c>
      <c r="T45" s="22">
        <f ca="1">IF(T$11&lt;TODAY(),T31-SUMIFS(Source!$E:$E,Source!$A:$A,$B45,Source!$B:$B,T$11),"")</f>
        <v>3</v>
      </c>
      <c r="U45" s="22">
        <f ca="1">IF(U$11&lt;TODAY(),U31-SUMIFS(Source!$E:$E,Source!$A:$A,$B45,Source!$B:$B,U$11),"")</f>
        <v>0</v>
      </c>
      <c r="V45" s="22">
        <f ca="1">IF(V$11&lt;TODAY(),V31-SUMIFS(Source!$E:$E,Source!$A:$A,$B45,Source!$B:$B,V$11),"")</f>
        <v>0</v>
      </c>
      <c r="W45" s="22" t="str">
        <f ca="1">IF(W$11&lt;TODAY(),W31-SUMIFS(Source!$E:$E,Source!$A:$A,$B45,Source!$B:$B,W$11),"")</f>
        <v/>
      </c>
      <c r="X45" s="22" t="str">
        <f ca="1">IF(X$11&lt;TODAY(),X31-SUMIFS(Source!$E:$E,Source!$A:$A,$B45,Source!$B:$B,X$11),"")</f>
        <v/>
      </c>
      <c r="Y45" s="22" t="str">
        <f ca="1">IF(Y$11&lt;TODAY(),Y31-SUMIFS(Source!$E:$E,Source!$A:$A,$B45,Source!$B:$B,Y$11),"")</f>
        <v/>
      </c>
      <c r="Z45" s="22" t="str">
        <f ca="1">IF(Z$11&lt;TODAY(),Z31-SUMIFS(Source!$E:$E,Source!$A:$A,$B45,Source!$B:$B,Z$11),"")</f>
        <v/>
      </c>
      <c r="AA45" s="22" t="str">
        <f ca="1">IF(AA$11&lt;TODAY(),AA31-SUMIFS(Source!$E:$E,Source!$A:$A,$B45,Source!$B:$B,AA$11),"")</f>
        <v/>
      </c>
      <c r="AB45" s="22" t="str">
        <f ca="1">IF(AB$11&lt;TODAY(),AB31-SUMIFS(Source!$E:$E,Source!$A:$A,$B45,Source!$B:$B,AB$11),"")</f>
        <v/>
      </c>
      <c r="AC45" s="22" t="str">
        <f ca="1">IF(AC$11&lt;TODAY(),AC31-SUMIFS(Source!$E:$E,Source!$A:$A,$B45,Source!$B:$B,AC$11),"")</f>
        <v/>
      </c>
      <c r="AD45" s="22" t="str">
        <f ca="1">IF(AD$11&lt;TODAY(),AD31-SUMIFS(Source!$E:$E,Source!$A:$A,$B45,Source!$B:$B,AD$11),"")</f>
        <v/>
      </c>
      <c r="AE45" s="22" t="str">
        <f ca="1">IF(AE$11&lt;TODAY(),AE31-SUMIFS(Source!$E:$E,Source!$A:$A,$B45,Source!$B:$B,AE$11),"")</f>
        <v/>
      </c>
      <c r="AF45" s="22" t="str">
        <f ca="1">IF(AF$11&lt;TODAY(),AF31-SUMIFS(Source!$E:$E,Source!$A:$A,$B45,Source!$B:$B,AF$11),"")</f>
        <v/>
      </c>
      <c r="AG45" s="22" t="str">
        <f ca="1">IF(AG$11&lt;TODAY(),AG31-SUMIFS(Source!$E:$E,Source!$A:$A,$B45,Source!$B:$B,AG$11),"")</f>
        <v/>
      </c>
      <c r="AH45" s="22" t="str">
        <f ca="1">IF(AH$11&lt;TODAY(),AH31-SUMIFS(Source!$E:$E,Source!$A:$A,$B45,Source!$B:$B,AH$11),"")</f>
        <v/>
      </c>
      <c r="AI45" s="22" t="str">
        <f ca="1">IF(AI$11&lt;TODAY(),AI31-SUMIFS(Source!$E:$E,Source!$A:$A,$B45,Source!$B:$B,AI$11),"")</f>
        <v/>
      </c>
      <c r="AJ45" s="22" t="str">
        <f ca="1">IF(AJ$11&lt;TODAY(),AJ31-SUMIFS(Source!$E:$E,Source!$A:$A,$B45,Source!$B:$B,AJ$11),"")</f>
        <v/>
      </c>
      <c r="AK45" s="22" t="str">
        <f ca="1">IF(AK$11&lt;TODAY(),AK31-SUMIFS(Source!$E:$E,Source!$A:$A,$B45,Source!$B:$B,AK$11),"")</f>
        <v/>
      </c>
    </row>
    <row r="46" spans="1:37" hidden="1" outlineLevel="1" x14ac:dyDescent="0.25">
      <c r="B46" s="114" t="s">
        <v>20</v>
      </c>
      <c r="C46" s="4" t="s">
        <v>2</v>
      </c>
      <c r="D46" s="1"/>
      <c r="E46" s="40">
        <f t="shared" ca="1" si="10"/>
        <v>112</v>
      </c>
      <c r="F46" s="79">
        <f t="shared" ca="1" si="11"/>
        <v>11.2</v>
      </c>
      <c r="G46" s="22">
        <f ca="1">IF(G$11&lt;TODAY(),G32-SUMIFS(Source!$E:$E,Source!$A:$A,$B46,Source!$B:$B,G$11),"")</f>
        <v>0</v>
      </c>
      <c r="H46" s="22">
        <f ca="1">IF(H$11&lt;TODAY(),H32-SUMIFS(Source!$E:$E,Source!$A:$A,$B46,Source!$B:$B,H$11),"")</f>
        <v>0</v>
      </c>
      <c r="I46" s="22">
        <f ca="1">IF(I$11&lt;TODAY(),I32-SUMIFS(Source!$E:$E,Source!$A:$A,$B46,Source!$B:$B,I$11),"")</f>
        <v>12</v>
      </c>
      <c r="J46" s="22">
        <f ca="1">IF(J$11&lt;TODAY(),J32-SUMIFS(Source!$E:$E,Source!$A:$A,$B46,Source!$B:$B,J$11),"")</f>
        <v>14</v>
      </c>
      <c r="K46" s="22">
        <f ca="1">IF(K$11&lt;TODAY(),K32-SUMIFS(Source!$E:$E,Source!$A:$A,$B46,Source!$B:$B,K$11),"")</f>
        <v>9</v>
      </c>
      <c r="L46" s="22">
        <f ca="1">IF(L$11&lt;TODAY(),L32-SUMIFS(Source!$E:$E,Source!$A:$A,$B46,Source!$B:$B,L$11),"")</f>
        <v>12</v>
      </c>
      <c r="M46" s="22">
        <f ca="1">IF(M$11&lt;TODAY(),M32-SUMIFS(Source!$E:$E,Source!$A:$A,$B46,Source!$B:$B,M$11),"")</f>
        <v>5</v>
      </c>
      <c r="N46" s="22">
        <f ca="1">IF(N$11&lt;TODAY(),N32-SUMIFS(Source!$E:$E,Source!$A:$A,$B46,Source!$B:$B,N$11),"")</f>
        <v>0</v>
      </c>
      <c r="O46" s="22">
        <f ca="1">IF(O$11&lt;TODAY(),O32-SUMIFS(Source!$E:$E,Source!$A:$A,$B46,Source!$B:$B,O$11),"")</f>
        <v>0</v>
      </c>
      <c r="P46" s="22">
        <f ca="1">IF(P$11&lt;TODAY(),P32-SUMIFS(Source!$E:$E,Source!$A:$A,$B46,Source!$B:$B,P$11),"")</f>
        <v>13</v>
      </c>
      <c r="Q46" s="22">
        <f ca="1">IF(Q$11&lt;TODAY(),Q32-SUMIFS(Source!$E:$E,Source!$A:$A,$B46,Source!$B:$B,Q$11),"")</f>
        <v>20</v>
      </c>
      <c r="R46" s="22">
        <f ca="1">IF(R$11&lt;TODAY(),R32-SUMIFS(Source!$E:$E,Source!$A:$A,$B46,Source!$B:$B,R$11),"")</f>
        <v>6</v>
      </c>
      <c r="S46" s="22">
        <f ca="1">IF(S$11&lt;TODAY(),S32-SUMIFS(Source!$E:$E,Source!$A:$A,$B46,Source!$B:$B,S$11),"")</f>
        <v>13</v>
      </c>
      <c r="T46" s="22">
        <f ca="1">IF(T$11&lt;TODAY(),T32-SUMIFS(Source!$E:$E,Source!$A:$A,$B46,Source!$B:$B,T$11),"")</f>
        <v>8</v>
      </c>
      <c r="U46" s="22">
        <f ca="1">IF(U$11&lt;TODAY(),U32-SUMIFS(Source!$E:$E,Source!$A:$A,$B46,Source!$B:$B,U$11),"")</f>
        <v>0</v>
      </c>
      <c r="V46" s="22">
        <f ca="1">IF(V$11&lt;TODAY(),V32-SUMIFS(Source!$E:$E,Source!$A:$A,$B46,Source!$B:$B,V$11),"")</f>
        <v>0</v>
      </c>
      <c r="W46" s="22" t="str">
        <f ca="1">IF(W$11&lt;TODAY(),W32-SUMIFS(Source!$E:$E,Source!$A:$A,$B46,Source!$B:$B,W$11),"")</f>
        <v/>
      </c>
      <c r="X46" s="22" t="str">
        <f ca="1">IF(X$11&lt;TODAY(),X32-SUMIFS(Source!$E:$E,Source!$A:$A,$B46,Source!$B:$B,X$11),"")</f>
        <v/>
      </c>
      <c r="Y46" s="22" t="str">
        <f ca="1">IF(Y$11&lt;TODAY(),Y32-SUMIFS(Source!$E:$E,Source!$A:$A,$B46,Source!$B:$B,Y$11),"")</f>
        <v/>
      </c>
      <c r="Z46" s="22" t="str">
        <f ca="1">IF(Z$11&lt;TODAY(),Z32-SUMIFS(Source!$E:$E,Source!$A:$A,$B46,Source!$B:$B,Z$11),"")</f>
        <v/>
      </c>
      <c r="AA46" s="22" t="str">
        <f ca="1">IF(AA$11&lt;TODAY(),AA32-SUMIFS(Source!$E:$E,Source!$A:$A,$B46,Source!$B:$B,AA$11),"")</f>
        <v/>
      </c>
      <c r="AB46" s="22" t="str">
        <f ca="1">IF(AB$11&lt;TODAY(),AB32-SUMIFS(Source!$E:$E,Source!$A:$A,$B46,Source!$B:$B,AB$11),"")</f>
        <v/>
      </c>
      <c r="AC46" s="22" t="str">
        <f ca="1">IF(AC$11&lt;TODAY(),AC32-SUMIFS(Source!$E:$E,Source!$A:$A,$B46,Source!$B:$B,AC$11),"")</f>
        <v/>
      </c>
      <c r="AD46" s="22" t="str">
        <f ca="1">IF(AD$11&lt;TODAY(),AD32-SUMIFS(Source!$E:$E,Source!$A:$A,$B46,Source!$B:$B,AD$11),"")</f>
        <v/>
      </c>
      <c r="AE46" s="22" t="str">
        <f ca="1">IF(AE$11&lt;TODAY(),AE32-SUMIFS(Source!$E:$E,Source!$A:$A,$B46,Source!$B:$B,AE$11),"")</f>
        <v/>
      </c>
      <c r="AF46" s="22" t="str">
        <f ca="1">IF(AF$11&lt;TODAY(),AF32-SUMIFS(Source!$E:$E,Source!$A:$A,$B46,Source!$B:$B,AF$11),"")</f>
        <v/>
      </c>
      <c r="AG46" s="22" t="str">
        <f ca="1">IF(AG$11&lt;TODAY(),AG32-SUMIFS(Source!$E:$E,Source!$A:$A,$B46,Source!$B:$B,AG$11),"")</f>
        <v/>
      </c>
      <c r="AH46" s="22" t="str">
        <f ca="1">IF(AH$11&lt;TODAY(),AH32-SUMIFS(Source!$E:$E,Source!$A:$A,$B46,Source!$B:$B,AH$11),"")</f>
        <v/>
      </c>
      <c r="AI46" s="22" t="str">
        <f ca="1">IF(AI$11&lt;TODAY(),AI32-SUMIFS(Source!$E:$E,Source!$A:$A,$B46,Source!$B:$B,AI$11),"")</f>
        <v/>
      </c>
      <c r="AJ46" s="22" t="str">
        <f ca="1">IF(AJ$11&lt;TODAY(),AJ32-SUMIFS(Source!$E:$E,Source!$A:$A,$B46,Source!$B:$B,AJ$11),"")</f>
        <v/>
      </c>
      <c r="AK46" s="22" t="str">
        <f ca="1">IF(AK$11&lt;TODAY(),AK32-SUMIFS(Source!$E:$E,Source!$A:$A,$B46,Source!$B:$B,AK$11),"")</f>
        <v/>
      </c>
    </row>
    <row r="47" spans="1:37" hidden="1" outlineLevel="1" x14ac:dyDescent="0.25">
      <c r="B47" s="115" t="s">
        <v>21</v>
      </c>
      <c r="C47" s="4" t="s">
        <v>2</v>
      </c>
      <c r="D47" s="1"/>
      <c r="E47" s="40">
        <f t="shared" ca="1" si="10"/>
        <v>62</v>
      </c>
      <c r="F47" s="79">
        <f t="shared" ca="1" si="11"/>
        <v>6.2</v>
      </c>
      <c r="G47" s="22">
        <f ca="1">IF(G$11&lt;TODAY(),G33-SUMIFS(Source!$E:$E,Source!$A:$A,$B47,Source!$B:$B,G$11),"")</f>
        <v>0</v>
      </c>
      <c r="H47" s="22">
        <f ca="1">IF(H$11&lt;TODAY(),H33-SUMIFS(Source!$E:$E,Source!$A:$A,$B47,Source!$B:$B,H$11),"")</f>
        <v>0</v>
      </c>
      <c r="I47" s="22">
        <f ca="1">IF(I$11&lt;TODAY(),I33-SUMIFS(Source!$E:$E,Source!$A:$A,$B47,Source!$B:$B,I$11),"")</f>
        <v>4</v>
      </c>
      <c r="J47" s="22">
        <f ca="1">IF(J$11&lt;TODAY(),J33-SUMIFS(Source!$E:$E,Source!$A:$A,$B47,Source!$B:$B,J$11),"")</f>
        <v>2</v>
      </c>
      <c r="K47" s="22">
        <f ca="1">IF(K$11&lt;TODAY(),K33-SUMIFS(Source!$E:$E,Source!$A:$A,$B47,Source!$B:$B,K$11),"")</f>
        <v>4</v>
      </c>
      <c r="L47" s="22">
        <f ca="1">IF(L$11&lt;TODAY(),L33-SUMIFS(Source!$E:$E,Source!$A:$A,$B47,Source!$B:$B,L$11),"")</f>
        <v>5</v>
      </c>
      <c r="M47" s="22">
        <f ca="1">IF(M$11&lt;TODAY(),M33-SUMIFS(Source!$E:$E,Source!$A:$A,$B47,Source!$B:$B,M$11),"")</f>
        <v>8</v>
      </c>
      <c r="N47" s="22">
        <f ca="1">IF(N$11&lt;TODAY(),N33-SUMIFS(Source!$E:$E,Source!$A:$A,$B47,Source!$B:$B,N$11),"")</f>
        <v>0</v>
      </c>
      <c r="O47" s="22">
        <f ca="1">IF(O$11&lt;TODAY(),O33-SUMIFS(Source!$E:$E,Source!$A:$A,$B47,Source!$B:$B,O$11),"")</f>
        <v>0</v>
      </c>
      <c r="P47" s="22">
        <f ca="1">IF(P$11&lt;TODAY(),P33-SUMIFS(Source!$E:$E,Source!$A:$A,$B47,Source!$B:$B,P$11),"")</f>
        <v>5</v>
      </c>
      <c r="Q47" s="22">
        <f ca="1">IF(Q$11&lt;TODAY(),Q33-SUMIFS(Source!$E:$E,Source!$A:$A,$B47,Source!$B:$B,Q$11),"")</f>
        <v>6</v>
      </c>
      <c r="R47" s="22">
        <f ca="1">IF(R$11&lt;TODAY(),R33-SUMIFS(Source!$E:$E,Source!$A:$A,$B47,Source!$B:$B,R$11),"")</f>
        <v>8</v>
      </c>
      <c r="S47" s="22">
        <f ca="1">IF(S$11&lt;TODAY(),S33-SUMIFS(Source!$E:$E,Source!$A:$A,$B47,Source!$B:$B,S$11),"")</f>
        <v>8</v>
      </c>
      <c r="T47" s="22">
        <f ca="1">IF(T$11&lt;TODAY(),T33-SUMIFS(Source!$E:$E,Source!$A:$A,$B47,Source!$B:$B,T$11),"")</f>
        <v>12</v>
      </c>
      <c r="U47" s="22">
        <f ca="1">IF(U$11&lt;TODAY(),U33-SUMIFS(Source!$E:$E,Source!$A:$A,$B47,Source!$B:$B,U$11),"")</f>
        <v>0</v>
      </c>
      <c r="V47" s="22">
        <f ca="1">IF(V$11&lt;TODAY(),V33-SUMIFS(Source!$E:$E,Source!$A:$A,$B47,Source!$B:$B,V$11),"")</f>
        <v>0</v>
      </c>
      <c r="W47" s="22" t="str">
        <f ca="1">IF(W$11&lt;TODAY(),W33-SUMIFS(Source!$E:$E,Source!$A:$A,$B47,Source!$B:$B,W$11),"")</f>
        <v/>
      </c>
      <c r="X47" s="22" t="str">
        <f ca="1">IF(X$11&lt;TODAY(),X33-SUMIFS(Source!$E:$E,Source!$A:$A,$B47,Source!$B:$B,X$11),"")</f>
        <v/>
      </c>
      <c r="Y47" s="22" t="str">
        <f ca="1">IF(Y$11&lt;TODAY(),Y33-SUMIFS(Source!$E:$E,Source!$A:$A,$B47,Source!$B:$B,Y$11),"")</f>
        <v/>
      </c>
      <c r="Z47" s="22" t="str">
        <f ca="1">IF(Z$11&lt;TODAY(),Z33-SUMIFS(Source!$E:$E,Source!$A:$A,$B47,Source!$B:$B,Z$11),"")</f>
        <v/>
      </c>
      <c r="AA47" s="22" t="str">
        <f ca="1">IF(AA$11&lt;TODAY(),AA33-SUMIFS(Source!$E:$E,Source!$A:$A,$B47,Source!$B:$B,AA$11),"")</f>
        <v/>
      </c>
      <c r="AB47" s="22" t="str">
        <f ca="1">IF(AB$11&lt;TODAY(),AB33-SUMIFS(Source!$E:$E,Source!$A:$A,$B47,Source!$B:$B,AB$11),"")</f>
        <v/>
      </c>
      <c r="AC47" s="22" t="str">
        <f ca="1">IF(AC$11&lt;TODAY(),AC33-SUMIFS(Source!$E:$E,Source!$A:$A,$B47,Source!$B:$B,AC$11),"")</f>
        <v/>
      </c>
      <c r="AD47" s="22" t="str">
        <f ca="1">IF(AD$11&lt;TODAY(),AD33-SUMIFS(Source!$E:$E,Source!$A:$A,$B47,Source!$B:$B,AD$11),"")</f>
        <v/>
      </c>
      <c r="AE47" s="22" t="str">
        <f ca="1">IF(AE$11&lt;TODAY(),AE33-SUMIFS(Source!$E:$E,Source!$A:$A,$B47,Source!$B:$B,AE$11),"")</f>
        <v/>
      </c>
      <c r="AF47" s="22" t="str">
        <f ca="1">IF(AF$11&lt;TODAY(),AF33-SUMIFS(Source!$E:$E,Source!$A:$A,$B47,Source!$B:$B,AF$11),"")</f>
        <v/>
      </c>
      <c r="AG47" s="22" t="str">
        <f ca="1">IF(AG$11&lt;TODAY(),AG33-SUMIFS(Source!$E:$E,Source!$A:$A,$B47,Source!$B:$B,AG$11),"")</f>
        <v/>
      </c>
      <c r="AH47" s="22" t="str">
        <f ca="1">IF(AH$11&lt;TODAY(),AH33-SUMIFS(Source!$E:$E,Source!$A:$A,$B47,Source!$B:$B,AH$11),"")</f>
        <v/>
      </c>
      <c r="AI47" s="22" t="str">
        <f ca="1">IF(AI$11&lt;TODAY(),AI33-SUMIFS(Source!$E:$E,Source!$A:$A,$B47,Source!$B:$B,AI$11),"")</f>
        <v/>
      </c>
      <c r="AJ47" s="22" t="str">
        <f ca="1">IF(AJ$11&lt;TODAY(),AJ33-SUMIFS(Source!$E:$E,Source!$A:$A,$B47,Source!$B:$B,AJ$11),"")</f>
        <v/>
      </c>
      <c r="AK47" s="22" t="str">
        <f ca="1">IF(AK$11&lt;TODAY(),AK33-SUMIFS(Source!$E:$E,Source!$A:$A,$B47,Source!$B:$B,AK$11),"")</f>
        <v/>
      </c>
    </row>
    <row r="48" spans="1:37" hidden="1" outlineLevel="1" x14ac:dyDescent="0.25">
      <c r="B48" s="114" t="s">
        <v>22</v>
      </c>
      <c r="C48" s="4" t="s">
        <v>2</v>
      </c>
      <c r="D48" s="1"/>
      <c r="E48" s="40">
        <f t="shared" ca="1" si="10"/>
        <v>0</v>
      </c>
      <c r="F48" s="79" t="e">
        <f t="shared" ca="1" si="11"/>
        <v>#DIV/0!</v>
      </c>
      <c r="G48" s="22">
        <f ca="1">IF(G$11&lt;TODAY(),G34-SUMIFS(Source!$E:$E,Source!$A:$A,$B48,Source!$B:$B,G$11),"")</f>
        <v>0</v>
      </c>
      <c r="H48" s="22">
        <f ca="1">IF(H$11&lt;TODAY(),H34-SUMIFS(Source!$E:$E,Source!$A:$A,$B48,Source!$B:$B,H$11),"")</f>
        <v>0</v>
      </c>
      <c r="I48" s="22">
        <f ca="1">IF(I$11&lt;TODAY(),I34-SUMIFS(Source!$E:$E,Source!$A:$A,$B48,Source!$B:$B,I$11),"")</f>
        <v>0</v>
      </c>
      <c r="J48" s="22">
        <f ca="1">IF(J$11&lt;TODAY(),J34-SUMIFS(Source!$E:$E,Source!$A:$A,$B48,Source!$B:$B,J$11),"")</f>
        <v>0</v>
      </c>
      <c r="K48" s="22">
        <f ca="1">IF(K$11&lt;TODAY(),K34-SUMIFS(Source!$E:$E,Source!$A:$A,$B48,Source!$B:$B,K$11),"")</f>
        <v>0</v>
      </c>
      <c r="L48" s="22">
        <f ca="1">IF(L$11&lt;TODAY(),L34-SUMIFS(Source!$E:$E,Source!$A:$A,$B48,Source!$B:$B,L$11),"")</f>
        <v>0</v>
      </c>
      <c r="M48" s="22">
        <f ca="1">IF(M$11&lt;TODAY(),M34-SUMIFS(Source!$E:$E,Source!$A:$A,$B48,Source!$B:$B,M$11),"")</f>
        <v>0</v>
      </c>
      <c r="N48" s="22">
        <f ca="1">IF(N$11&lt;TODAY(),N34-SUMIFS(Source!$E:$E,Source!$A:$A,$B48,Source!$B:$B,N$11),"")</f>
        <v>0</v>
      </c>
      <c r="O48" s="22">
        <f ca="1">IF(O$11&lt;TODAY(),O34-SUMIFS(Source!$E:$E,Source!$A:$A,$B48,Source!$B:$B,O$11),"")</f>
        <v>0</v>
      </c>
      <c r="P48" s="22">
        <f ca="1">IF(P$11&lt;TODAY(),P34-SUMIFS(Source!$E:$E,Source!$A:$A,$B48,Source!$B:$B,P$11),"")</f>
        <v>0</v>
      </c>
      <c r="Q48" s="22">
        <f ca="1">IF(Q$11&lt;TODAY(),Q34-SUMIFS(Source!$E:$E,Source!$A:$A,$B48,Source!$B:$B,Q$11),"")</f>
        <v>0</v>
      </c>
      <c r="R48" s="22">
        <f ca="1">IF(R$11&lt;TODAY(),R34-SUMIFS(Source!$E:$E,Source!$A:$A,$B48,Source!$B:$B,R$11),"")</f>
        <v>0</v>
      </c>
      <c r="S48" s="22">
        <f ca="1">IF(S$11&lt;TODAY(),S34-SUMIFS(Source!$E:$E,Source!$A:$A,$B48,Source!$B:$B,S$11),"")</f>
        <v>0</v>
      </c>
      <c r="T48" s="22">
        <f ca="1">IF(T$11&lt;TODAY(),T34-SUMIFS(Source!$E:$E,Source!$A:$A,$B48,Source!$B:$B,T$11),"")</f>
        <v>0</v>
      </c>
      <c r="U48" s="22">
        <f ca="1">IF(U$11&lt;TODAY(),U34-SUMIFS(Source!$E:$E,Source!$A:$A,$B48,Source!$B:$B,U$11),"")</f>
        <v>0</v>
      </c>
      <c r="V48" s="22">
        <f ca="1">IF(V$11&lt;TODAY(),V34-SUMIFS(Source!$E:$E,Source!$A:$A,$B48,Source!$B:$B,V$11),"")</f>
        <v>0</v>
      </c>
      <c r="W48" s="22" t="str">
        <f ca="1">IF(W$11&lt;TODAY(),W34-SUMIFS(Source!$E:$E,Source!$A:$A,$B48,Source!$B:$B,W$11),"")</f>
        <v/>
      </c>
      <c r="X48" s="22" t="str">
        <f ca="1">IF(X$11&lt;TODAY(),X34-SUMIFS(Source!$E:$E,Source!$A:$A,$B48,Source!$B:$B,X$11),"")</f>
        <v/>
      </c>
      <c r="Y48" s="22" t="str">
        <f ca="1">IF(Y$11&lt;TODAY(),Y34-SUMIFS(Source!$E:$E,Source!$A:$A,$B48,Source!$B:$B,Y$11),"")</f>
        <v/>
      </c>
      <c r="Z48" s="22" t="str">
        <f ca="1">IF(Z$11&lt;TODAY(),Z34-SUMIFS(Source!$E:$E,Source!$A:$A,$B48,Source!$B:$B,Z$11),"")</f>
        <v/>
      </c>
      <c r="AA48" s="22" t="str">
        <f ca="1">IF(AA$11&lt;TODAY(),AA34-SUMIFS(Source!$E:$E,Source!$A:$A,$B48,Source!$B:$B,AA$11),"")</f>
        <v/>
      </c>
      <c r="AB48" s="22" t="str">
        <f ca="1">IF(AB$11&lt;TODAY(),AB34-SUMIFS(Source!$E:$E,Source!$A:$A,$B48,Source!$B:$B,AB$11),"")</f>
        <v/>
      </c>
      <c r="AC48" s="22" t="str">
        <f ca="1">IF(AC$11&lt;TODAY(),AC34-SUMIFS(Source!$E:$E,Source!$A:$A,$B48,Source!$B:$B,AC$11),"")</f>
        <v/>
      </c>
      <c r="AD48" s="22" t="str">
        <f ca="1">IF(AD$11&lt;TODAY(),AD34-SUMIFS(Source!$E:$E,Source!$A:$A,$B48,Source!$B:$B,AD$11),"")</f>
        <v/>
      </c>
      <c r="AE48" s="22" t="str">
        <f ca="1">IF(AE$11&lt;TODAY(),AE34-SUMIFS(Source!$E:$E,Source!$A:$A,$B48,Source!$B:$B,AE$11),"")</f>
        <v/>
      </c>
      <c r="AF48" s="22" t="str">
        <f ca="1">IF(AF$11&lt;TODAY(),AF34-SUMIFS(Source!$E:$E,Source!$A:$A,$B48,Source!$B:$B,AF$11),"")</f>
        <v/>
      </c>
      <c r="AG48" s="22" t="str">
        <f ca="1">IF(AG$11&lt;TODAY(),AG34-SUMIFS(Source!$E:$E,Source!$A:$A,$B48,Source!$B:$B,AG$11),"")</f>
        <v/>
      </c>
      <c r="AH48" s="22" t="str">
        <f ca="1">IF(AH$11&lt;TODAY(),AH34-SUMIFS(Source!$E:$E,Source!$A:$A,$B48,Source!$B:$B,AH$11),"")</f>
        <v/>
      </c>
      <c r="AI48" s="22" t="str">
        <f ca="1">IF(AI$11&lt;TODAY(),AI34-SUMIFS(Source!$E:$E,Source!$A:$A,$B48,Source!$B:$B,AI$11),"")</f>
        <v/>
      </c>
      <c r="AJ48" s="22" t="str">
        <f ca="1">IF(AJ$11&lt;TODAY(),AJ34-SUMIFS(Source!$E:$E,Source!$A:$A,$B48,Source!$B:$B,AJ$11),"")</f>
        <v/>
      </c>
      <c r="AK48" s="22" t="str">
        <f ca="1">IF(AK$11&lt;TODAY(),AK34-SUMIFS(Source!$E:$E,Source!$A:$A,$B48,Source!$B:$B,AK$11),"")</f>
        <v/>
      </c>
    </row>
    <row r="49" spans="1:37" hidden="1" outlineLevel="1" x14ac:dyDescent="0.25">
      <c r="B49" s="114" t="s">
        <v>23</v>
      </c>
      <c r="C49" s="4" t="s">
        <v>2</v>
      </c>
      <c r="D49" s="1"/>
      <c r="E49" s="40">
        <f t="shared" ca="1" si="10"/>
        <v>0</v>
      </c>
      <c r="F49" s="79" t="e">
        <f t="shared" ca="1" si="11"/>
        <v>#DIV/0!</v>
      </c>
      <c r="G49" s="22">
        <f ca="1">IF(G$11&lt;TODAY(),G35-SUMIFS(Source!$E:$E,Source!$A:$A,$B49,Source!$B:$B,G$11),"")</f>
        <v>0</v>
      </c>
      <c r="H49" s="22">
        <f ca="1">IF(H$11&lt;TODAY(),H35-SUMIFS(Source!$E:$E,Source!$A:$A,$B49,Source!$B:$B,H$11),"")</f>
        <v>0</v>
      </c>
      <c r="I49" s="22">
        <f ca="1">IF(I$11&lt;TODAY(),I35-SUMIFS(Source!$E:$E,Source!$A:$A,$B49,Source!$B:$B,I$11),"")</f>
        <v>0</v>
      </c>
      <c r="J49" s="22">
        <f ca="1">IF(J$11&lt;TODAY(),J35-SUMIFS(Source!$E:$E,Source!$A:$A,$B49,Source!$B:$B,J$11),"")</f>
        <v>0</v>
      </c>
      <c r="K49" s="22">
        <f ca="1">IF(K$11&lt;TODAY(),K35-SUMIFS(Source!$E:$E,Source!$A:$A,$B49,Source!$B:$B,K$11),"")</f>
        <v>0</v>
      </c>
      <c r="L49" s="22">
        <f ca="1">IF(L$11&lt;TODAY(),L35-SUMIFS(Source!$E:$E,Source!$A:$A,$B49,Source!$B:$B,L$11),"")</f>
        <v>0</v>
      </c>
      <c r="M49" s="22">
        <f ca="1">IF(M$11&lt;TODAY(),M35-SUMIFS(Source!$E:$E,Source!$A:$A,$B49,Source!$B:$B,M$11),"")</f>
        <v>0</v>
      </c>
      <c r="N49" s="22">
        <f ca="1">IF(N$11&lt;TODAY(),N35-SUMIFS(Source!$E:$E,Source!$A:$A,$B49,Source!$B:$B,N$11),"")</f>
        <v>0</v>
      </c>
      <c r="O49" s="22">
        <f ca="1">IF(O$11&lt;TODAY(),O35-SUMIFS(Source!$E:$E,Source!$A:$A,$B49,Source!$B:$B,O$11),"")</f>
        <v>0</v>
      </c>
      <c r="P49" s="22">
        <f ca="1">IF(P$11&lt;TODAY(),P35-SUMIFS(Source!$E:$E,Source!$A:$A,$B49,Source!$B:$B,P$11),"")</f>
        <v>0</v>
      </c>
      <c r="Q49" s="22">
        <f ca="1">IF(Q$11&lt;TODAY(),Q35-SUMIFS(Source!$E:$E,Source!$A:$A,$B49,Source!$B:$B,Q$11),"")</f>
        <v>0</v>
      </c>
      <c r="R49" s="22">
        <f ca="1">IF(R$11&lt;TODAY(),R35-SUMIFS(Source!$E:$E,Source!$A:$A,$B49,Source!$B:$B,R$11),"")</f>
        <v>0</v>
      </c>
      <c r="S49" s="22">
        <f ca="1">IF(S$11&lt;TODAY(),S35-SUMIFS(Source!$E:$E,Source!$A:$A,$B49,Source!$B:$B,S$11),"")</f>
        <v>0</v>
      </c>
      <c r="T49" s="22">
        <f ca="1">IF(T$11&lt;TODAY(),T35-SUMIFS(Source!$E:$E,Source!$A:$A,$B49,Source!$B:$B,T$11),"")</f>
        <v>0</v>
      </c>
      <c r="U49" s="22">
        <f ca="1">IF(U$11&lt;TODAY(),U35-SUMIFS(Source!$E:$E,Source!$A:$A,$B49,Source!$B:$B,U$11),"")</f>
        <v>0</v>
      </c>
      <c r="V49" s="22">
        <f ca="1">IF(V$11&lt;TODAY(),V35-SUMIFS(Source!$E:$E,Source!$A:$A,$B49,Source!$B:$B,V$11),"")</f>
        <v>0</v>
      </c>
      <c r="W49" s="22" t="str">
        <f ca="1">IF(W$11&lt;TODAY(),W35-SUMIFS(Source!$E:$E,Source!$A:$A,$B49,Source!$B:$B,W$11),"")</f>
        <v/>
      </c>
      <c r="X49" s="22" t="str">
        <f ca="1">IF(X$11&lt;TODAY(),X35-SUMIFS(Source!$E:$E,Source!$A:$A,$B49,Source!$B:$B,X$11),"")</f>
        <v/>
      </c>
      <c r="Y49" s="22" t="str">
        <f ca="1">IF(Y$11&lt;TODAY(),Y35-SUMIFS(Source!$E:$E,Source!$A:$A,$B49,Source!$B:$B,Y$11),"")</f>
        <v/>
      </c>
      <c r="Z49" s="22" t="str">
        <f ca="1">IF(Z$11&lt;TODAY(),Z35-SUMIFS(Source!$E:$E,Source!$A:$A,$B49,Source!$B:$B,Z$11),"")</f>
        <v/>
      </c>
      <c r="AA49" s="22" t="str">
        <f ca="1">IF(AA$11&lt;TODAY(),AA35-SUMIFS(Source!$E:$E,Source!$A:$A,$B49,Source!$B:$B,AA$11),"")</f>
        <v/>
      </c>
      <c r="AB49" s="22" t="str">
        <f ca="1">IF(AB$11&lt;TODAY(),AB35-SUMIFS(Source!$E:$E,Source!$A:$A,$B49,Source!$B:$B,AB$11),"")</f>
        <v/>
      </c>
      <c r="AC49" s="22" t="str">
        <f ca="1">IF(AC$11&lt;TODAY(),AC35-SUMIFS(Source!$E:$E,Source!$A:$A,$B49,Source!$B:$B,AC$11),"")</f>
        <v/>
      </c>
      <c r="AD49" s="22" t="str">
        <f ca="1">IF(AD$11&lt;TODAY(),AD35-SUMIFS(Source!$E:$E,Source!$A:$A,$B49,Source!$B:$B,AD$11),"")</f>
        <v/>
      </c>
      <c r="AE49" s="22" t="str">
        <f ca="1">IF(AE$11&lt;TODAY(),AE35-SUMIFS(Source!$E:$E,Source!$A:$A,$B49,Source!$B:$B,AE$11),"")</f>
        <v/>
      </c>
      <c r="AF49" s="22" t="str">
        <f ca="1">IF(AF$11&lt;TODAY(),AF35-SUMIFS(Source!$E:$E,Source!$A:$A,$B49,Source!$B:$B,AF$11),"")</f>
        <v/>
      </c>
      <c r="AG49" s="22" t="str">
        <f ca="1">IF(AG$11&lt;TODAY(),AG35-SUMIFS(Source!$E:$E,Source!$A:$A,$B49,Source!$B:$B,AG$11),"")</f>
        <v/>
      </c>
      <c r="AH49" s="22" t="str">
        <f ca="1">IF(AH$11&lt;TODAY(),AH35-SUMIFS(Source!$E:$E,Source!$A:$A,$B49,Source!$B:$B,AH$11),"")</f>
        <v/>
      </c>
      <c r="AI49" s="22" t="str">
        <f ca="1">IF(AI$11&lt;TODAY(),AI35-SUMIFS(Source!$E:$E,Source!$A:$A,$B49,Source!$B:$B,AI$11),"")</f>
        <v/>
      </c>
      <c r="AJ49" s="22" t="str">
        <f ca="1">IF(AJ$11&lt;TODAY(),AJ35-SUMIFS(Source!$E:$E,Source!$A:$A,$B49,Source!$B:$B,AJ$11),"")</f>
        <v/>
      </c>
      <c r="AK49" s="22" t="str">
        <f ca="1">IF(AK$11&lt;TODAY(),AK35-SUMIFS(Source!$E:$E,Source!$A:$A,$B49,Source!$B:$B,AK$11),"")</f>
        <v/>
      </c>
    </row>
    <row r="50" spans="1:37" hidden="1" outlineLevel="1" x14ac:dyDescent="0.25">
      <c r="B50" s="114" t="s">
        <v>24</v>
      </c>
      <c r="C50" s="4" t="s">
        <v>2</v>
      </c>
      <c r="D50" s="1"/>
      <c r="E50" s="40">
        <f t="shared" ca="1" si="10"/>
        <v>402</v>
      </c>
      <c r="F50" s="79">
        <f t="shared" ca="1" si="11"/>
        <v>40.200000000000003</v>
      </c>
      <c r="G50" s="22">
        <f ca="1">IF(G$11&lt;TODAY(),G36-SUMIFS(Source!$E:$E,Source!$A:$A,$B50,Source!$B:$B,G$11),"")</f>
        <v>0</v>
      </c>
      <c r="H50" s="22">
        <f ca="1">IF(H$11&lt;TODAY(),H36-SUMIFS(Source!$E:$E,Source!$A:$A,$B50,Source!$B:$B,H$11),"")</f>
        <v>0</v>
      </c>
      <c r="I50" s="22">
        <f ca="1">IF(I$11&lt;TODAY(),I36-SUMIFS(Source!$E:$E,Source!$A:$A,$B50,Source!$B:$B,I$11),"")</f>
        <v>45</v>
      </c>
      <c r="J50" s="22">
        <f ca="1">IF(J$11&lt;TODAY(),J36-SUMIFS(Source!$E:$E,Source!$A:$A,$B50,Source!$B:$B,J$11),"")</f>
        <v>38</v>
      </c>
      <c r="K50" s="22">
        <f ca="1">IF(K$11&lt;TODAY(),K36-SUMIFS(Source!$E:$E,Source!$A:$A,$B50,Source!$B:$B,K$11),"")</f>
        <v>46</v>
      </c>
      <c r="L50" s="22">
        <f ca="1">IF(L$11&lt;TODAY(),L36-SUMIFS(Source!$E:$E,Source!$A:$A,$B50,Source!$B:$B,L$11),"")</f>
        <v>33</v>
      </c>
      <c r="M50" s="22">
        <f ca="1">IF(M$11&lt;TODAY(),M36-SUMIFS(Source!$E:$E,Source!$A:$A,$B50,Source!$B:$B,M$11),"")</f>
        <v>39</v>
      </c>
      <c r="N50" s="22">
        <f ca="1">IF(N$11&lt;TODAY(),N36-SUMIFS(Source!$E:$E,Source!$A:$A,$B50,Source!$B:$B,N$11),"")</f>
        <v>0</v>
      </c>
      <c r="O50" s="22">
        <f ca="1">IF(O$11&lt;TODAY(),O36-SUMIFS(Source!$E:$E,Source!$A:$A,$B50,Source!$B:$B,O$11),"")</f>
        <v>0</v>
      </c>
      <c r="P50" s="22">
        <f ca="1">IF(P$11&lt;TODAY(),P36-SUMIFS(Source!$E:$E,Source!$A:$A,$B50,Source!$B:$B,P$11),"")</f>
        <v>60</v>
      </c>
      <c r="Q50" s="22">
        <f ca="1">IF(Q$11&lt;TODAY(),Q36-SUMIFS(Source!$E:$E,Source!$A:$A,$B50,Source!$B:$B,Q$11),"")</f>
        <v>42</v>
      </c>
      <c r="R50" s="22">
        <f ca="1">IF(R$11&lt;TODAY(),R36-SUMIFS(Source!$E:$E,Source!$A:$A,$B50,Source!$B:$B,R$11),"")</f>
        <v>36</v>
      </c>
      <c r="S50" s="22">
        <f ca="1">IF(S$11&lt;TODAY(),S36-SUMIFS(Source!$E:$E,Source!$A:$A,$B50,Source!$B:$B,S$11),"")</f>
        <v>28</v>
      </c>
      <c r="T50" s="22">
        <f ca="1">IF(T$11&lt;TODAY(),T36-SUMIFS(Source!$E:$E,Source!$A:$A,$B50,Source!$B:$B,T$11),"")</f>
        <v>35</v>
      </c>
      <c r="U50" s="22">
        <f ca="1">IF(U$11&lt;TODAY(),U36-SUMIFS(Source!$E:$E,Source!$A:$A,$B50,Source!$B:$B,U$11),"")</f>
        <v>0</v>
      </c>
      <c r="V50" s="22">
        <f ca="1">IF(V$11&lt;TODAY(),V36-SUMIFS(Source!$E:$E,Source!$A:$A,$B50,Source!$B:$B,V$11),"")</f>
        <v>0</v>
      </c>
      <c r="W50" s="22" t="str">
        <f ca="1">IF(W$11&lt;TODAY(),W36-SUMIFS(Source!$E:$E,Source!$A:$A,$B50,Source!$B:$B,W$11),"")</f>
        <v/>
      </c>
      <c r="X50" s="22" t="str">
        <f ca="1">IF(X$11&lt;TODAY(),X36-SUMIFS(Source!$E:$E,Source!$A:$A,$B50,Source!$B:$B,X$11),"")</f>
        <v/>
      </c>
      <c r="Y50" s="22" t="str">
        <f ca="1">IF(Y$11&lt;TODAY(),Y36-SUMIFS(Source!$E:$E,Source!$A:$A,$B50,Source!$B:$B,Y$11),"")</f>
        <v/>
      </c>
      <c r="Z50" s="22" t="str">
        <f ca="1">IF(Z$11&lt;TODAY(),Z36-SUMIFS(Source!$E:$E,Source!$A:$A,$B50,Source!$B:$B,Z$11),"")</f>
        <v/>
      </c>
      <c r="AA50" s="22" t="str">
        <f ca="1">IF(AA$11&lt;TODAY(),AA36-SUMIFS(Source!$E:$E,Source!$A:$A,$B50,Source!$B:$B,AA$11),"")</f>
        <v/>
      </c>
      <c r="AB50" s="22" t="str">
        <f ca="1">IF(AB$11&lt;TODAY(),AB36-SUMIFS(Source!$E:$E,Source!$A:$A,$B50,Source!$B:$B,AB$11),"")</f>
        <v/>
      </c>
      <c r="AC50" s="22" t="str">
        <f ca="1">IF(AC$11&lt;TODAY(),AC36-SUMIFS(Source!$E:$E,Source!$A:$A,$B50,Source!$B:$B,AC$11),"")</f>
        <v/>
      </c>
      <c r="AD50" s="22" t="str">
        <f ca="1">IF(AD$11&lt;TODAY(),AD36-SUMIFS(Source!$E:$E,Source!$A:$A,$B50,Source!$B:$B,AD$11),"")</f>
        <v/>
      </c>
      <c r="AE50" s="22" t="str">
        <f ca="1">IF(AE$11&lt;TODAY(),AE36-SUMIFS(Source!$E:$E,Source!$A:$A,$B50,Source!$B:$B,AE$11),"")</f>
        <v/>
      </c>
      <c r="AF50" s="22" t="str">
        <f ca="1">IF(AF$11&lt;TODAY(),AF36-SUMIFS(Source!$E:$E,Source!$A:$A,$B50,Source!$B:$B,AF$11),"")</f>
        <v/>
      </c>
      <c r="AG50" s="22" t="str">
        <f ca="1">IF(AG$11&lt;TODAY(),AG36-SUMIFS(Source!$E:$E,Source!$A:$A,$B50,Source!$B:$B,AG$11),"")</f>
        <v/>
      </c>
      <c r="AH50" s="22" t="str">
        <f ca="1">IF(AH$11&lt;TODAY(),AH36-SUMIFS(Source!$E:$E,Source!$A:$A,$B50,Source!$B:$B,AH$11),"")</f>
        <v/>
      </c>
      <c r="AI50" s="22" t="str">
        <f ca="1">IF(AI$11&lt;TODAY(),AI36-SUMIFS(Source!$E:$E,Source!$A:$A,$B50,Source!$B:$B,AI$11),"")</f>
        <v/>
      </c>
      <c r="AJ50" s="22" t="str">
        <f ca="1">IF(AJ$11&lt;TODAY(),AJ36-SUMIFS(Source!$E:$E,Source!$A:$A,$B50,Source!$B:$B,AJ$11),"")</f>
        <v/>
      </c>
      <c r="AK50" s="22" t="str">
        <f ca="1">IF(AK$11&lt;TODAY(),AK36-SUMIFS(Source!$E:$E,Source!$A:$A,$B50,Source!$B:$B,AK$11),"")</f>
        <v/>
      </c>
    </row>
    <row r="51" spans="1:37" hidden="1" outlineLevel="1" x14ac:dyDescent="0.25">
      <c r="B51" s="114" t="s">
        <v>25</v>
      </c>
      <c r="C51" s="4" t="s">
        <v>2</v>
      </c>
      <c r="D51" s="1"/>
      <c r="E51" s="40">
        <f t="shared" ca="1" si="10"/>
        <v>111</v>
      </c>
      <c r="F51" s="79">
        <f t="shared" ca="1" si="11"/>
        <v>11.1</v>
      </c>
      <c r="G51" s="22">
        <f ca="1">IF(G$11&lt;TODAY(),G37-SUMIFS(Source!$E:$E,Source!$A:$A,$B51,Source!$B:$B,G$11),"")</f>
        <v>0</v>
      </c>
      <c r="H51" s="22">
        <f ca="1">IF(H$11&lt;TODAY(),H37-SUMIFS(Source!$E:$E,Source!$A:$A,$B51,Source!$B:$B,H$11),"")</f>
        <v>0</v>
      </c>
      <c r="I51" s="22">
        <f ca="1">IF(I$11&lt;TODAY(),I37-SUMIFS(Source!$E:$E,Source!$A:$A,$B51,Source!$B:$B,I$11),"")</f>
        <v>15</v>
      </c>
      <c r="J51" s="22">
        <f ca="1">IF(J$11&lt;TODAY(),J37-SUMIFS(Source!$E:$E,Source!$A:$A,$B51,Source!$B:$B,J$11),"")</f>
        <v>19</v>
      </c>
      <c r="K51" s="22">
        <f ca="1">IF(K$11&lt;TODAY(),K37-SUMIFS(Source!$E:$E,Source!$A:$A,$B51,Source!$B:$B,K$11),"")</f>
        <v>11</v>
      </c>
      <c r="L51" s="22">
        <f ca="1">IF(L$11&lt;TODAY(),L37-SUMIFS(Source!$E:$E,Source!$A:$A,$B51,Source!$B:$B,L$11),"")</f>
        <v>9</v>
      </c>
      <c r="M51" s="22">
        <f ca="1">IF(M$11&lt;TODAY(),M37-SUMIFS(Source!$E:$E,Source!$A:$A,$B51,Source!$B:$B,M$11),"")</f>
        <v>6</v>
      </c>
      <c r="N51" s="22">
        <f ca="1">IF(N$11&lt;TODAY(),N37-SUMIFS(Source!$E:$E,Source!$A:$A,$B51,Source!$B:$B,N$11),"")</f>
        <v>0</v>
      </c>
      <c r="O51" s="22">
        <f ca="1">IF(O$11&lt;TODAY(),O37-SUMIFS(Source!$E:$E,Source!$A:$A,$B51,Source!$B:$B,O$11),"")</f>
        <v>0</v>
      </c>
      <c r="P51" s="22">
        <f ca="1">IF(P$11&lt;TODAY(),P37-SUMIFS(Source!$E:$E,Source!$A:$A,$B51,Source!$B:$B,P$11),"")</f>
        <v>13</v>
      </c>
      <c r="Q51" s="22">
        <f ca="1">IF(Q$11&lt;TODAY(),Q37-SUMIFS(Source!$E:$E,Source!$A:$A,$B51,Source!$B:$B,Q$11),"")</f>
        <v>5</v>
      </c>
      <c r="R51" s="22">
        <f ca="1">IF(R$11&lt;TODAY(),R37-SUMIFS(Source!$E:$E,Source!$A:$A,$B51,Source!$B:$B,R$11),"")</f>
        <v>6</v>
      </c>
      <c r="S51" s="22">
        <f ca="1">IF(S$11&lt;TODAY(),S37-SUMIFS(Source!$E:$E,Source!$A:$A,$B51,Source!$B:$B,S$11),"")</f>
        <v>17</v>
      </c>
      <c r="T51" s="22">
        <f ca="1">IF(T$11&lt;TODAY(),T37-SUMIFS(Source!$E:$E,Source!$A:$A,$B51,Source!$B:$B,T$11),"")</f>
        <v>10</v>
      </c>
      <c r="U51" s="22">
        <f ca="1">IF(U$11&lt;TODAY(),U37-SUMIFS(Source!$E:$E,Source!$A:$A,$B51,Source!$B:$B,U$11),"")</f>
        <v>0</v>
      </c>
      <c r="V51" s="22">
        <f ca="1">IF(V$11&lt;TODAY(),V37-SUMIFS(Source!$E:$E,Source!$A:$A,$B51,Source!$B:$B,V$11),"")</f>
        <v>0</v>
      </c>
      <c r="W51" s="22" t="str">
        <f ca="1">IF(W$11&lt;TODAY(),W37-SUMIFS(Source!$E:$E,Source!$A:$A,$B51,Source!$B:$B,W$11),"")</f>
        <v/>
      </c>
      <c r="X51" s="22" t="str">
        <f ca="1">IF(X$11&lt;TODAY(),X37-SUMIFS(Source!$E:$E,Source!$A:$A,$B51,Source!$B:$B,X$11),"")</f>
        <v/>
      </c>
      <c r="Y51" s="22" t="str">
        <f ca="1">IF(Y$11&lt;TODAY(),Y37-SUMIFS(Source!$E:$E,Source!$A:$A,$B51,Source!$B:$B,Y$11),"")</f>
        <v/>
      </c>
      <c r="Z51" s="22" t="str">
        <f ca="1">IF(Z$11&lt;TODAY(),Z37-SUMIFS(Source!$E:$E,Source!$A:$A,$B51,Source!$B:$B,Z$11),"")</f>
        <v/>
      </c>
      <c r="AA51" s="22" t="str">
        <f ca="1">IF(AA$11&lt;TODAY(),AA37-SUMIFS(Source!$E:$E,Source!$A:$A,$B51,Source!$B:$B,AA$11),"")</f>
        <v/>
      </c>
      <c r="AB51" s="22" t="str">
        <f ca="1">IF(AB$11&lt;TODAY(),AB37-SUMIFS(Source!$E:$E,Source!$A:$A,$B51,Source!$B:$B,AB$11),"")</f>
        <v/>
      </c>
      <c r="AC51" s="22" t="str">
        <f ca="1">IF(AC$11&lt;TODAY(),AC37-SUMIFS(Source!$E:$E,Source!$A:$A,$B51,Source!$B:$B,AC$11),"")</f>
        <v/>
      </c>
      <c r="AD51" s="22" t="str">
        <f ca="1">IF(AD$11&lt;TODAY(),AD37-SUMIFS(Source!$E:$E,Source!$A:$A,$B51,Source!$B:$B,AD$11),"")</f>
        <v/>
      </c>
      <c r="AE51" s="22" t="str">
        <f ca="1">IF(AE$11&lt;TODAY(),AE37-SUMIFS(Source!$E:$E,Source!$A:$A,$B51,Source!$B:$B,AE$11),"")</f>
        <v/>
      </c>
      <c r="AF51" s="22" t="str">
        <f ca="1">IF(AF$11&lt;TODAY(),AF37-SUMIFS(Source!$E:$E,Source!$A:$A,$B51,Source!$B:$B,AF$11),"")</f>
        <v/>
      </c>
      <c r="AG51" s="22" t="str">
        <f ca="1">IF(AG$11&lt;TODAY(),AG37-SUMIFS(Source!$E:$E,Source!$A:$A,$B51,Source!$B:$B,AG$11),"")</f>
        <v/>
      </c>
      <c r="AH51" s="22" t="str">
        <f ca="1">IF(AH$11&lt;TODAY(),AH37-SUMIFS(Source!$E:$E,Source!$A:$A,$B51,Source!$B:$B,AH$11),"")</f>
        <v/>
      </c>
      <c r="AI51" s="22" t="str">
        <f ca="1">IF(AI$11&lt;TODAY(),AI37-SUMIFS(Source!$E:$E,Source!$A:$A,$B51,Source!$B:$B,AI$11),"")</f>
        <v/>
      </c>
      <c r="AJ51" s="22" t="str">
        <f ca="1">IF(AJ$11&lt;TODAY(),AJ37-SUMIFS(Source!$E:$E,Source!$A:$A,$B51,Source!$B:$B,AJ$11),"")</f>
        <v/>
      </c>
      <c r="AK51" s="22" t="str">
        <f ca="1">IF(AK$11&lt;TODAY(),AK37-SUMIFS(Source!$E:$E,Source!$A:$A,$B51,Source!$B:$B,AK$11),"")</f>
        <v/>
      </c>
    </row>
    <row r="52" spans="1:37" hidden="1" outlineLevel="1" x14ac:dyDescent="0.25">
      <c r="A52" s="25"/>
      <c r="B52" s="132" t="s">
        <v>26</v>
      </c>
      <c r="C52" s="6" t="s">
        <v>2</v>
      </c>
      <c r="D52" s="7"/>
      <c r="E52" s="41">
        <f t="shared" ca="1" si="10"/>
        <v>26</v>
      </c>
      <c r="F52" s="80">
        <f t="shared" ca="1" si="11"/>
        <v>2.8888888888888888</v>
      </c>
      <c r="G52" s="25">
        <f ca="1">IF(G$11&lt;TODAY(),G38-SUMIFS(Source!$E:$E,Source!$A:$A,$B52,Source!$B:$B,G$11),"")</f>
        <v>0</v>
      </c>
      <c r="H52" s="25">
        <f ca="1">IF(H$11&lt;TODAY(),H38-SUMIFS(Source!$E:$E,Source!$A:$A,$B52,Source!$B:$B,H$11),"")</f>
        <v>0</v>
      </c>
      <c r="I52" s="25">
        <f ca="1">IF(I$11&lt;TODAY(),I38-SUMIFS(Source!$E:$E,Source!$A:$A,$B52,Source!$B:$B,I$11),"")</f>
        <v>1</v>
      </c>
      <c r="J52" s="25">
        <f ca="1">IF(J$11&lt;TODAY(),J38-SUMIFS(Source!$E:$E,Source!$A:$A,$B52,Source!$B:$B,J$11),"")</f>
        <v>1</v>
      </c>
      <c r="K52" s="25">
        <f ca="1">IF(K$11&lt;TODAY(),K38-SUMIFS(Source!$E:$E,Source!$A:$A,$B52,Source!$B:$B,K$11),"")</f>
        <v>0</v>
      </c>
      <c r="L52" s="25">
        <f ca="1">IF(L$11&lt;TODAY(),L38-SUMIFS(Source!$E:$E,Source!$A:$A,$B52,Source!$B:$B,L$11),"")</f>
        <v>4</v>
      </c>
      <c r="M52" s="25">
        <f ca="1">IF(M$11&lt;TODAY(),M38-SUMIFS(Source!$E:$E,Source!$A:$A,$B52,Source!$B:$B,M$11),"")</f>
        <v>5</v>
      </c>
      <c r="N52" s="25">
        <f ca="1">IF(N$11&lt;TODAY(),N38-SUMIFS(Source!$E:$E,Source!$A:$A,$B52,Source!$B:$B,N$11),"")</f>
        <v>0</v>
      </c>
      <c r="O52" s="25">
        <f ca="1">IF(O$11&lt;TODAY(),O38-SUMIFS(Source!$E:$E,Source!$A:$A,$B52,Source!$B:$B,O$11),"")</f>
        <v>0</v>
      </c>
      <c r="P52" s="25">
        <f ca="1">IF(P$11&lt;TODAY(),P38-SUMIFS(Source!$E:$E,Source!$A:$A,$B52,Source!$B:$B,P$11),"")</f>
        <v>6</v>
      </c>
      <c r="Q52" s="25">
        <f ca="1">IF(Q$11&lt;TODAY(),Q38-SUMIFS(Source!$E:$E,Source!$A:$A,$B52,Source!$B:$B,Q$11),"")</f>
        <v>2</v>
      </c>
      <c r="R52" s="25">
        <f ca="1">IF(R$11&lt;TODAY(),R38-SUMIFS(Source!$E:$E,Source!$A:$A,$B52,Source!$B:$B,R$11),"")</f>
        <v>1</v>
      </c>
      <c r="S52" s="25">
        <f ca="1">IF(S$11&lt;TODAY(),S38-SUMIFS(Source!$E:$E,Source!$A:$A,$B52,Source!$B:$B,S$11),"")</f>
        <v>4</v>
      </c>
      <c r="T52" s="25">
        <f ca="1">IF(T$11&lt;TODAY(),T38-SUMIFS(Source!$E:$E,Source!$A:$A,$B52,Source!$B:$B,T$11),"")</f>
        <v>2</v>
      </c>
      <c r="U52" s="25">
        <f ca="1">IF(U$11&lt;TODAY(),U38-SUMIFS(Source!$E:$E,Source!$A:$A,$B52,Source!$B:$B,U$11),"")</f>
        <v>0</v>
      </c>
      <c r="V52" s="25">
        <f ca="1">IF(V$11&lt;TODAY(),V38-SUMIFS(Source!$E:$E,Source!$A:$A,$B52,Source!$B:$B,V$11),"")</f>
        <v>0</v>
      </c>
      <c r="W52" s="25" t="str">
        <f ca="1">IF(W$11&lt;TODAY(),W38-SUMIFS(Source!$E:$E,Source!$A:$A,$B52,Source!$B:$B,W$11),"")</f>
        <v/>
      </c>
      <c r="X52" s="25" t="str">
        <f ca="1">IF(X$11&lt;TODAY(),X38-SUMIFS(Source!$E:$E,Source!$A:$A,$B52,Source!$B:$B,X$11),"")</f>
        <v/>
      </c>
      <c r="Y52" s="25" t="str">
        <f ca="1">IF(Y$11&lt;TODAY(),Y38-SUMIFS(Source!$E:$E,Source!$A:$A,$B52,Source!$B:$B,Y$11),"")</f>
        <v/>
      </c>
      <c r="Z52" s="25" t="str">
        <f ca="1">IF(Z$11&lt;TODAY(),Z38-SUMIFS(Source!$E:$E,Source!$A:$A,$B52,Source!$B:$B,Z$11),"")</f>
        <v/>
      </c>
      <c r="AA52" s="25" t="str">
        <f ca="1">IF(AA$11&lt;TODAY(),AA38-SUMIFS(Source!$E:$E,Source!$A:$A,$B52,Source!$B:$B,AA$11),"")</f>
        <v/>
      </c>
      <c r="AB52" s="25" t="str">
        <f ca="1">IF(AB$11&lt;TODAY(),AB38-SUMIFS(Source!$E:$E,Source!$A:$A,$B52,Source!$B:$B,AB$11),"")</f>
        <v/>
      </c>
      <c r="AC52" s="25" t="str">
        <f ca="1">IF(AC$11&lt;TODAY(),AC38-SUMIFS(Source!$E:$E,Source!$A:$A,$B52,Source!$B:$B,AC$11),"")</f>
        <v/>
      </c>
      <c r="AD52" s="25" t="str">
        <f ca="1">IF(AD$11&lt;TODAY(),AD38-SUMIFS(Source!$E:$E,Source!$A:$A,$B52,Source!$B:$B,AD$11),"")</f>
        <v/>
      </c>
      <c r="AE52" s="25" t="str">
        <f ca="1">IF(AE$11&lt;TODAY(),AE38-SUMIFS(Source!$E:$E,Source!$A:$A,$B52,Source!$B:$B,AE$11),"")</f>
        <v/>
      </c>
      <c r="AF52" s="25" t="str">
        <f ca="1">IF(AF$11&lt;TODAY(),AF38-SUMIFS(Source!$E:$E,Source!$A:$A,$B52,Source!$B:$B,AF$11),"")</f>
        <v/>
      </c>
      <c r="AG52" s="25" t="str">
        <f ca="1">IF(AG$11&lt;TODAY(),AG38-SUMIFS(Source!$E:$E,Source!$A:$A,$B52,Source!$B:$B,AG$11),"")</f>
        <v/>
      </c>
      <c r="AH52" s="25" t="str">
        <f ca="1">IF(AH$11&lt;TODAY(),AH38-SUMIFS(Source!$E:$E,Source!$A:$A,$B52,Source!$B:$B,AH$11),"")</f>
        <v/>
      </c>
      <c r="AI52" s="25" t="str">
        <f ca="1">IF(AI$11&lt;TODAY(),AI38-SUMIFS(Source!$E:$E,Source!$A:$A,$B52,Source!$B:$B,AI$11),"")</f>
        <v/>
      </c>
      <c r="AJ52" s="25" t="str">
        <f ca="1">IF(AJ$11&lt;TODAY(),AJ38-SUMIFS(Source!$E:$E,Source!$A:$A,$B52,Source!$B:$B,AJ$11),"")</f>
        <v/>
      </c>
      <c r="AK52" s="25" t="str">
        <f ca="1">IF(AK$11&lt;TODAY(),AK38-SUMIFS(Source!$E:$E,Source!$A:$A,$B52,Source!$B:$B,AK$11),"")</f>
        <v/>
      </c>
    </row>
    <row r="53" spans="1:37" ht="15.75" hidden="1" outlineLevel="1" thickBot="1" x14ac:dyDescent="0.3">
      <c r="A53" s="47"/>
      <c r="B53" s="116" t="s">
        <v>294</v>
      </c>
      <c r="C53" s="6" t="s">
        <v>2</v>
      </c>
      <c r="D53" s="7"/>
      <c r="E53" s="41">
        <f t="shared" ref="E53" ca="1" si="12">SUM(G53:AK53)</f>
        <v>54</v>
      </c>
      <c r="F53" s="80">
        <f t="shared" ref="F53" ca="1" si="13">E53/COUNTIF(G53:AK53,"&gt;0")</f>
        <v>5.4</v>
      </c>
      <c r="G53" s="25">
        <f ca="1">IF(G$11&lt;TODAY(),G39-SUMIFS(Source!$E:$E,Source!$A:$A,$B53,Source!$B:$B,G$11),"")</f>
        <v>0</v>
      </c>
      <c r="H53" s="25">
        <f ca="1">IF(H$11&lt;TODAY(),H39-SUMIFS(Source!$E:$E,Source!$A:$A,$B53,Source!$B:$B,H$11),"")</f>
        <v>0</v>
      </c>
      <c r="I53" s="25">
        <f ca="1">IF(I$11&lt;TODAY(),I39-SUMIFS(Source!$E:$E,Source!$A:$A,$B53,Source!$B:$B,I$11),"")</f>
        <v>4</v>
      </c>
      <c r="J53" s="25">
        <f ca="1">IF(J$11&lt;TODAY(),J39-SUMIFS(Source!$E:$E,Source!$A:$A,$B53,Source!$B:$B,J$11),"")</f>
        <v>6</v>
      </c>
      <c r="K53" s="25">
        <f ca="1">IF(K$11&lt;TODAY(),K39-SUMIFS(Source!$E:$E,Source!$A:$A,$B53,Source!$B:$B,K$11),"")</f>
        <v>7</v>
      </c>
      <c r="L53" s="25">
        <f ca="1">IF(L$11&lt;TODAY(),L39-SUMIFS(Source!$E:$E,Source!$A:$A,$B53,Source!$B:$B,L$11),"")</f>
        <v>3</v>
      </c>
      <c r="M53" s="25">
        <f ca="1">IF(M$11&lt;TODAY(),M39-SUMIFS(Source!$E:$E,Source!$A:$A,$B53,Source!$B:$B,M$11),"")</f>
        <v>1</v>
      </c>
      <c r="N53" s="25">
        <f ca="1">IF(N$11&lt;TODAY(),N39-SUMIFS(Source!$E:$E,Source!$A:$A,$B53,Source!$B:$B,N$11),"")</f>
        <v>0</v>
      </c>
      <c r="O53" s="25">
        <f ca="1">IF(O$11&lt;TODAY(),O39-SUMIFS(Source!$E:$E,Source!$A:$A,$B53,Source!$B:$B,O$11),"")</f>
        <v>0</v>
      </c>
      <c r="P53" s="25">
        <f ca="1">IF(P$11&lt;TODAY(),P39-SUMIFS(Source!$E:$E,Source!$A:$A,$B53,Source!$B:$B,P$11),"")</f>
        <v>8</v>
      </c>
      <c r="Q53" s="25">
        <f ca="1">IF(Q$11&lt;TODAY(),Q39-SUMIFS(Source!$E:$E,Source!$A:$A,$B53,Source!$B:$B,Q$11),"")</f>
        <v>6</v>
      </c>
      <c r="R53" s="25">
        <f ca="1">IF(R$11&lt;TODAY(),R39-SUMIFS(Source!$E:$E,Source!$A:$A,$B53,Source!$B:$B,R$11),"")</f>
        <v>3</v>
      </c>
      <c r="S53" s="25">
        <f ca="1">IF(S$11&lt;TODAY(),S39-SUMIFS(Source!$E:$E,Source!$A:$A,$B53,Source!$B:$B,S$11),"")</f>
        <v>8</v>
      </c>
      <c r="T53" s="25">
        <f ca="1">IF(T$11&lt;TODAY(),T39-SUMIFS(Source!$E:$E,Source!$A:$A,$B53,Source!$B:$B,T$11),"")</f>
        <v>8</v>
      </c>
      <c r="U53" s="25">
        <f ca="1">IF(U$11&lt;TODAY(),U39-SUMIFS(Source!$E:$E,Source!$A:$A,$B53,Source!$B:$B,U$11),"")</f>
        <v>0</v>
      </c>
      <c r="V53" s="25">
        <f ca="1">IF(V$11&lt;TODAY(),V39-SUMIFS(Source!$E:$E,Source!$A:$A,$B53,Source!$B:$B,V$11),"")</f>
        <v>0</v>
      </c>
      <c r="W53" s="25" t="str">
        <f ca="1">IF(W$11&lt;TODAY(),W39-SUMIFS(Source!$E:$E,Source!$A:$A,$B53,Source!$B:$B,W$11),"")</f>
        <v/>
      </c>
      <c r="X53" s="25" t="str">
        <f ca="1">IF(X$11&lt;TODAY(),X39-SUMIFS(Source!$E:$E,Source!$A:$A,$B53,Source!$B:$B,X$11),"")</f>
        <v/>
      </c>
      <c r="Y53" s="25" t="str">
        <f ca="1">IF(Y$11&lt;TODAY(),Y39-SUMIFS(Source!$E:$E,Source!$A:$A,$B53,Source!$B:$B,Y$11),"")</f>
        <v/>
      </c>
      <c r="Z53" s="25" t="str">
        <f ca="1">IF(Z$11&lt;TODAY(),Z39-SUMIFS(Source!$E:$E,Source!$A:$A,$B53,Source!$B:$B,Z$11),"")</f>
        <v/>
      </c>
      <c r="AA53" s="25" t="str">
        <f ca="1">IF(AA$11&lt;TODAY(),AA39-SUMIFS(Source!$E:$E,Source!$A:$A,$B53,Source!$B:$B,AA$11),"")</f>
        <v/>
      </c>
      <c r="AB53" s="25" t="str">
        <f ca="1">IF(AB$11&lt;TODAY(),AB39-SUMIFS(Source!$E:$E,Source!$A:$A,$B53,Source!$B:$B,AB$11),"")</f>
        <v/>
      </c>
      <c r="AC53" s="25" t="str">
        <f ca="1">IF(AC$11&lt;TODAY(),AC39-SUMIFS(Source!$E:$E,Source!$A:$A,$B53,Source!$B:$B,AC$11),"")</f>
        <v/>
      </c>
      <c r="AD53" s="25" t="str">
        <f ca="1">IF(AD$11&lt;TODAY(),AD39-SUMIFS(Source!$E:$E,Source!$A:$A,$B53,Source!$B:$B,AD$11),"")</f>
        <v/>
      </c>
      <c r="AE53" s="25" t="str">
        <f ca="1">IF(AE$11&lt;TODAY(),AE39-SUMIFS(Source!$E:$E,Source!$A:$A,$B53,Source!$B:$B,AE$11),"")</f>
        <v/>
      </c>
      <c r="AF53" s="25" t="str">
        <f ca="1">IF(AF$11&lt;TODAY(),AF39-SUMIFS(Source!$E:$E,Source!$A:$A,$B53,Source!$B:$B,AF$11),"")</f>
        <v/>
      </c>
      <c r="AG53" s="25" t="str">
        <f ca="1">IF(AG$11&lt;TODAY(),AG39-SUMIFS(Source!$E:$E,Source!$A:$A,$B53,Source!$B:$B,AG$11),"")</f>
        <v/>
      </c>
      <c r="AH53" s="25" t="str">
        <f ca="1">IF(AH$11&lt;TODAY(),AH39-SUMIFS(Source!$E:$E,Source!$A:$A,$B53,Source!$B:$B,AH$11),"")</f>
        <v/>
      </c>
      <c r="AI53" s="25" t="str">
        <f ca="1">IF(AI$11&lt;TODAY(),AI39-SUMIFS(Source!$E:$E,Source!$A:$A,$B53,Source!$B:$B,AI$11),"")</f>
        <v/>
      </c>
      <c r="AJ53" s="25" t="str">
        <f ca="1">IF(AJ$11&lt;TODAY(),AJ39-SUMIFS(Source!$E:$E,Source!$A:$A,$B53,Source!$B:$B,AJ$11),"")</f>
        <v/>
      </c>
      <c r="AK53" s="25" t="str">
        <f ca="1">IF(AK$11&lt;TODAY(),AK39-SUMIFS(Source!$E:$E,Source!$A:$A,$B53,Source!$B:$B,AK$11),"")</f>
        <v/>
      </c>
    </row>
    <row r="54" spans="1:37" ht="16.5" collapsed="1" thickTop="1" thickBot="1" x14ac:dyDescent="0.3">
      <c r="A54" s="32" t="s">
        <v>9</v>
      </c>
      <c r="B54" s="32" t="s">
        <v>6</v>
      </c>
      <c r="C54" s="17" t="s">
        <v>7</v>
      </c>
      <c r="D54" s="18">
        <v>0.9</v>
      </c>
      <c r="E54" s="42">
        <f t="shared" ref="E54:E67" ca="1" si="14">IFERROR(E40/E26,100%)</f>
        <v>0.83843600147547026</v>
      </c>
      <c r="F54" s="81"/>
      <c r="G54" s="19">
        <f t="shared" ref="G54:G67" ca="1" si="15">IF(G$11&lt;TODAY(),IFERROR(G40/G26,100%),"")</f>
        <v>0.5</v>
      </c>
      <c r="H54" s="19">
        <f t="shared" ref="H54:AH54" ca="1" si="16">IF(H$11&lt;TODAY(),IFERROR(H40/H26,100%),"")</f>
        <v>0.6</v>
      </c>
      <c r="I54" s="19">
        <f t="shared" ca="1" si="16"/>
        <v>0.80730897009966773</v>
      </c>
      <c r="J54" s="19">
        <f t="shared" ca="1" si="16"/>
        <v>0.88970588235294112</v>
      </c>
      <c r="K54" s="19">
        <f t="shared" ca="1" si="16"/>
        <v>0.92473118279569888</v>
      </c>
      <c r="L54" s="19">
        <f t="shared" ca="1" si="16"/>
        <v>0.90243902439024393</v>
      </c>
      <c r="M54" s="19">
        <f t="shared" ca="1" si="16"/>
        <v>0.89400921658986177</v>
      </c>
      <c r="N54" s="19">
        <f t="shared" ca="1" si="16"/>
        <v>0.9</v>
      </c>
      <c r="O54" s="19">
        <f t="shared" ca="1" si="16"/>
        <v>0.875</v>
      </c>
      <c r="P54" s="19">
        <f t="shared" ca="1" si="16"/>
        <v>0.77835051546391754</v>
      </c>
      <c r="Q54" s="19">
        <f t="shared" ca="1" si="16"/>
        <v>0.8220640569395018</v>
      </c>
      <c r="R54" s="19">
        <f t="shared" ca="1" si="16"/>
        <v>0.90952380952380951</v>
      </c>
      <c r="S54" s="19">
        <f t="shared" ca="1" si="16"/>
        <v>0.81469648562300323</v>
      </c>
      <c r="T54" s="19">
        <f t="shared" ca="1" si="16"/>
        <v>0.75285171102661597</v>
      </c>
      <c r="U54" s="19">
        <f t="shared" ca="1" si="16"/>
        <v>0.80952380952380953</v>
      </c>
      <c r="V54" s="19">
        <f t="shared" ca="1" si="16"/>
        <v>0.86363636363636365</v>
      </c>
      <c r="W54" s="19" t="str">
        <f t="shared" ca="1" si="16"/>
        <v/>
      </c>
      <c r="X54" s="19" t="str">
        <f t="shared" ca="1" si="16"/>
        <v/>
      </c>
      <c r="Y54" s="19" t="str">
        <f t="shared" ca="1" si="16"/>
        <v/>
      </c>
      <c r="Z54" s="19" t="str">
        <f t="shared" ca="1" si="16"/>
        <v/>
      </c>
      <c r="AA54" s="19" t="str">
        <f t="shared" ca="1" si="16"/>
        <v/>
      </c>
      <c r="AB54" s="19" t="str">
        <f t="shared" ca="1" si="16"/>
        <v/>
      </c>
      <c r="AC54" s="19" t="str">
        <f t="shared" ca="1" si="16"/>
        <v/>
      </c>
      <c r="AD54" s="19" t="str">
        <f t="shared" ca="1" si="16"/>
        <v/>
      </c>
      <c r="AE54" s="19" t="str">
        <f t="shared" ca="1" si="16"/>
        <v/>
      </c>
      <c r="AF54" s="19" t="str">
        <f t="shared" ca="1" si="16"/>
        <v/>
      </c>
      <c r="AG54" s="19" t="str">
        <f t="shared" ca="1" si="16"/>
        <v/>
      </c>
      <c r="AH54" s="19" t="str">
        <f t="shared" ca="1" si="16"/>
        <v/>
      </c>
      <c r="AI54" s="19" t="str">
        <f t="shared" ref="AI54" ca="1" si="17">IF(AI$11&lt;TODAY(),IFERROR(AI40/AI26,100%),"")</f>
        <v/>
      </c>
      <c r="AJ54" s="19" t="str">
        <f t="shared" ref="AJ54:AK54" ca="1" si="18">IF(AJ$11&lt;TODAY(),IFERROR(AJ40/AJ26,100%),"")</f>
        <v/>
      </c>
      <c r="AK54" s="19" t="str">
        <f t="shared" ca="1" si="18"/>
        <v/>
      </c>
    </row>
    <row r="55" spans="1:37" ht="15.75" hidden="1" outlineLevel="1" thickTop="1" x14ac:dyDescent="0.25">
      <c r="A55" s="24"/>
      <c r="B55" s="113" t="s">
        <v>15</v>
      </c>
      <c r="C55" s="10" t="s">
        <v>7</v>
      </c>
      <c r="D55" s="12">
        <v>0.9</v>
      </c>
      <c r="E55" s="35">
        <f t="shared" ca="1" si="14"/>
        <v>0.86900958466453671</v>
      </c>
      <c r="F55" s="82"/>
      <c r="G55" s="29">
        <f t="shared" ca="1" si="15"/>
        <v>0.5</v>
      </c>
      <c r="H55" s="29">
        <f t="shared" ref="H55:AK55" ca="1" si="19">IF(H$11&lt;TODAY(),IFERROR(H41/H27,100%),"")</f>
        <v>0.6</v>
      </c>
      <c r="I55" s="29">
        <f t="shared" ca="1" si="19"/>
        <v>0.8</v>
      </c>
      <c r="J55" s="29">
        <f t="shared" ca="1" si="19"/>
        <v>0.9464285714285714</v>
      </c>
      <c r="K55" s="29">
        <f t="shared" ca="1" si="19"/>
        <v>0.97368421052631582</v>
      </c>
      <c r="L55" s="29">
        <f t="shared" ca="1" si="19"/>
        <v>0.97560975609756095</v>
      </c>
      <c r="M55" s="29">
        <f t="shared" ca="1" si="19"/>
        <v>0.90909090909090906</v>
      </c>
      <c r="N55" s="29">
        <f t="shared" ca="1" si="19"/>
        <v>0.9</v>
      </c>
      <c r="O55" s="29">
        <f t="shared" ca="1" si="19"/>
        <v>0.875</v>
      </c>
      <c r="P55" s="29">
        <f t="shared" ca="1" si="19"/>
        <v>0.83950617283950613</v>
      </c>
      <c r="Q55" s="29">
        <f t="shared" ca="1" si="19"/>
        <v>0.86046511627906974</v>
      </c>
      <c r="R55" s="29">
        <f t="shared" ca="1" si="19"/>
        <v>0.90909090909090906</v>
      </c>
      <c r="S55" s="29">
        <f t="shared" ca="1" si="19"/>
        <v>0.765625</v>
      </c>
      <c r="T55" s="29">
        <f t="shared" ca="1" si="19"/>
        <v>0.92592592592592593</v>
      </c>
      <c r="U55" s="29">
        <f t="shared" ca="1" si="19"/>
        <v>0.80952380952380953</v>
      </c>
      <c r="V55" s="29">
        <f t="shared" ca="1" si="19"/>
        <v>0.86363636363636365</v>
      </c>
      <c r="W55" s="29" t="str">
        <f t="shared" ca="1" si="19"/>
        <v/>
      </c>
      <c r="X55" s="29" t="str">
        <f t="shared" ca="1" si="19"/>
        <v/>
      </c>
      <c r="Y55" s="29" t="str">
        <f t="shared" ca="1" si="19"/>
        <v/>
      </c>
      <c r="Z55" s="29" t="str">
        <f t="shared" ca="1" si="19"/>
        <v/>
      </c>
      <c r="AA55" s="29" t="str">
        <f t="shared" ca="1" si="19"/>
        <v/>
      </c>
      <c r="AB55" s="29" t="str">
        <f t="shared" ca="1" si="19"/>
        <v/>
      </c>
      <c r="AC55" s="29" t="str">
        <f t="shared" ca="1" si="19"/>
        <v/>
      </c>
      <c r="AD55" s="29" t="str">
        <f t="shared" ca="1" si="19"/>
        <v/>
      </c>
      <c r="AE55" s="29" t="str">
        <f t="shared" ca="1" si="19"/>
        <v/>
      </c>
      <c r="AF55" s="29" t="str">
        <f t="shared" ca="1" si="19"/>
        <v/>
      </c>
      <c r="AG55" s="29" t="str">
        <f t="shared" ca="1" si="19"/>
        <v/>
      </c>
      <c r="AH55" s="29" t="str">
        <f t="shared" ca="1" si="19"/>
        <v/>
      </c>
      <c r="AI55" s="29" t="str">
        <f t="shared" ca="1" si="19"/>
        <v/>
      </c>
      <c r="AJ55" s="29" t="str">
        <f t="shared" ca="1" si="19"/>
        <v/>
      </c>
      <c r="AK55" s="29" t="str">
        <f t="shared" ca="1" si="19"/>
        <v/>
      </c>
    </row>
    <row r="56" spans="1:37" hidden="1" outlineLevel="1" x14ac:dyDescent="0.25">
      <c r="B56" s="114" t="s">
        <v>16</v>
      </c>
      <c r="C56" s="4" t="s">
        <v>7</v>
      </c>
      <c r="D56" s="2">
        <v>0.9</v>
      </c>
      <c r="E56" s="36">
        <f t="shared" ca="1" si="14"/>
        <v>0.73310810810810811</v>
      </c>
      <c r="F56" s="83"/>
      <c r="G56" s="23">
        <f t="shared" ca="1" si="15"/>
        <v>1</v>
      </c>
      <c r="H56" s="23">
        <f t="shared" ref="H56:AK56" ca="1" si="20">IF(H$11&lt;TODAY(),IFERROR(H42/H28,100%),"")</f>
        <v>1</v>
      </c>
      <c r="I56" s="23">
        <f t="shared" ca="1" si="20"/>
        <v>0.73015873015873012</v>
      </c>
      <c r="J56" s="23">
        <f t="shared" ca="1" si="20"/>
        <v>0.81481481481481477</v>
      </c>
      <c r="K56" s="23">
        <f t="shared" ca="1" si="20"/>
        <v>0.7931034482758621</v>
      </c>
      <c r="L56" s="23">
        <f t="shared" ca="1" si="20"/>
        <v>0.8</v>
      </c>
      <c r="M56" s="23">
        <f t="shared" ca="1" si="20"/>
        <v>0.79629629629629628</v>
      </c>
      <c r="N56" s="23">
        <f t="shared" ca="1" si="20"/>
        <v>1</v>
      </c>
      <c r="O56" s="23">
        <f t="shared" ca="1" si="20"/>
        <v>1</v>
      </c>
      <c r="P56" s="23">
        <f t="shared" ca="1" si="20"/>
        <v>0.67948717948717952</v>
      </c>
      <c r="Q56" s="23">
        <f t="shared" ca="1" si="20"/>
        <v>0.70114942528735635</v>
      </c>
      <c r="R56" s="23">
        <f t="shared" ca="1" si="20"/>
        <v>0.97826086956521741</v>
      </c>
      <c r="S56" s="23">
        <f t="shared" ca="1" si="20"/>
        <v>0.70652173913043481</v>
      </c>
      <c r="T56" s="23">
        <f t="shared" ca="1" si="20"/>
        <v>0.44897959183673469</v>
      </c>
      <c r="U56" s="23">
        <f t="shared" ca="1" si="20"/>
        <v>1</v>
      </c>
      <c r="V56" s="23">
        <f t="shared" ca="1" si="20"/>
        <v>1</v>
      </c>
      <c r="W56" s="23" t="str">
        <f t="shared" ca="1" si="20"/>
        <v/>
      </c>
      <c r="X56" s="23" t="str">
        <f t="shared" ca="1" si="20"/>
        <v/>
      </c>
      <c r="Y56" s="23" t="str">
        <f t="shared" ca="1" si="20"/>
        <v/>
      </c>
      <c r="Z56" s="23" t="str">
        <f t="shared" ca="1" si="20"/>
        <v/>
      </c>
      <c r="AA56" s="23" t="str">
        <f t="shared" ca="1" si="20"/>
        <v/>
      </c>
      <c r="AB56" s="23" t="str">
        <f t="shared" ca="1" si="20"/>
        <v/>
      </c>
      <c r="AC56" s="23" t="str">
        <f t="shared" ca="1" si="20"/>
        <v/>
      </c>
      <c r="AD56" s="23" t="str">
        <f t="shared" ca="1" si="20"/>
        <v/>
      </c>
      <c r="AE56" s="23" t="str">
        <f t="shared" ca="1" si="20"/>
        <v/>
      </c>
      <c r="AF56" s="23" t="str">
        <f t="shared" ca="1" si="20"/>
        <v/>
      </c>
      <c r="AG56" s="23" t="str">
        <f t="shared" ca="1" si="20"/>
        <v/>
      </c>
      <c r="AH56" s="23" t="str">
        <f t="shared" ca="1" si="20"/>
        <v/>
      </c>
      <c r="AI56" s="23" t="str">
        <f t="shared" ca="1" si="20"/>
        <v/>
      </c>
      <c r="AJ56" s="23" t="str">
        <f t="shared" ca="1" si="20"/>
        <v/>
      </c>
      <c r="AK56" s="23" t="str">
        <f t="shared" ca="1" si="20"/>
        <v/>
      </c>
    </row>
    <row r="57" spans="1:37" hidden="1" outlineLevel="1" x14ac:dyDescent="0.25">
      <c r="B57" s="114" t="s">
        <v>17</v>
      </c>
      <c r="C57" s="4" t="s">
        <v>7</v>
      </c>
      <c r="D57" s="2">
        <v>0.9</v>
      </c>
      <c r="E57" s="36">
        <f t="shared" ca="1" si="14"/>
        <v>0.85838150289017345</v>
      </c>
      <c r="F57" s="83"/>
      <c r="G57" s="23">
        <f t="shared" ca="1" si="15"/>
        <v>1</v>
      </c>
      <c r="H57" s="23">
        <f t="shared" ref="H57:AK57" ca="1" si="21">IF(H$11&lt;TODAY(),IFERROR(H43/H29,100%),"")</f>
        <v>1</v>
      </c>
      <c r="I57" s="23">
        <f t="shared" ca="1" si="21"/>
        <v>0.75</v>
      </c>
      <c r="J57" s="23">
        <f t="shared" ca="1" si="21"/>
        <v>0.93023255813953487</v>
      </c>
      <c r="K57" s="23">
        <f t="shared" ca="1" si="21"/>
        <v>0.83333333333333337</v>
      </c>
      <c r="L57" s="23">
        <f t="shared" ca="1" si="21"/>
        <v>0.91304347826086951</v>
      </c>
      <c r="M57" s="23">
        <f t="shared" ca="1" si="21"/>
        <v>0.967741935483871</v>
      </c>
      <c r="N57" s="23">
        <f t="shared" ca="1" si="21"/>
        <v>1</v>
      </c>
      <c r="O57" s="23">
        <f t="shared" ca="1" si="21"/>
        <v>1</v>
      </c>
      <c r="P57" s="23">
        <f t="shared" ca="1" si="21"/>
        <v>0.83636363636363631</v>
      </c>
      <c r="Q57" s="23">
        <f t="shared" ca="1" si="21"/>
        <v>0.88235294117647056</v>
      </c>
      <c r="R57" s="23">
        <f t="shared" ca="1" si="21"/>
        <v>1</v>
      </c>
      <c r="S57" s="23">
        <f t="shared" ca="1" si="21"/>
        <v>0.86111111111111116</v>
      </c>
      <c r="T57" s="23">
        <f t="shared" ca="1" si="21"/>
        <v>0.7441860465116279</v>
      </c>
      <c r="U57" s="23">
        <f t="shared" ca="1" si="21"/>
        <v>1</v>
      </c>
      <c r="V57" s="23">
        <f t="shared" ca="1" si="21"/>
        <v>1</v>
      </c>
      <c r="W57" s="23" t="str">
        <f t="shared" ca="1" si="21"/>
        <v/>
      </c>
      <c r="X57" s="23" t="str">
        <f t="shared" ca="1" si="21"/>
        <v/>
      </c>
      <c r="Y57" s="23" t="str">
        <f t="shared" ca="1" si="21"/>
        <v/>
      </c>
      <c r="Z57" s="23" t="str">
        <f t="shared" ca="1" si="21"/>
        <v/>
      </c>
      <c r="AA57" s="23" t="str">
        <f t="shared" ca="1" si="21"/>
        <v/>
      </c>
      <c r="AB57" s="23" t="str">
        <f t="shared" ca="1" si="21"/>
        <v/>
      </c>
      <c r="AC57" s="23" t="str">
        <f t="shared" ca="1" si="21"/>
        <v/>
      </c>
      <c r="AD57" s="23" t="str">
        <f t="shared" ca="1" si="21"/>
        <v/>
      </c>
      <c r="AE57" s="23" t="str">
        <f t="shared" ca="1" si="21"/>
        <v/>
      </c>
      <c r="AF57" s="23" t="str">
        <f t="shared" ca="1" si="21"/>
        <v/>
      </c>
      <c r="AG57" s="23" t="str">
        <f t="shared" ca="1" si="21"/>
        <v/>
      </c>
      <c r="AH57" s="23" t="str">
        <f t="shared" ca="1" si="21"/>
        <v/>
      </c>
      <c r="AI57" s="23" t="str">
        <f t="shared" ca="1" si="21"/>
        <v/>
      </c>
      <c r="AJ57" s="23" t="str">
        <f t="shared" ca="1" si="21"/>
        <v/>
      </c>
      <c r="AK57" s="23" t="str">
        <f t="shared" ca="1" si="21"/>
        <v/>
      </c>
    </row>
    <row r="58" spans="1:37" hidden="1" outlineLevel="1" x14ac:dyDescent="0.25">
      <c r="B58" s="114" t="s">
        <v>18</v>
      </c>
      <c r="C58" s="4" t="s">
        <v>7</v>
      </c>
      <c r="D58" s="2">
        <v>0.9</v>
      </c>
      <c r="E58" s="36">
        <f t="shared" ca="1" si="14"/>
        <v>0.8545454545454545</v>
      </c>
      <c r="F58" s="83"/>
      <c r="G58" s="23">
        <f t="shared" ca="1" si="15"/>
        <v>1</v>
      </c>
      <c r="H58" s="23">
        <f t="shared" ref="H58:AK58" ca="1" si="22">IF(H$11&lt;TODAY(),IFERROR(H44/H30,100%),"")</f>
        <v>1</v>
      </c>
      <c r="I58" s="23">
        <f t="shared" ca="1" si="22"/>
        <v>0.92307692307692313</v>
      </c>
      <c r="J58" s="23">
        <f t="shared" ca="1" si="22"/>
        <v>1</v>
      </c>
      <c r="K58" s="23">
        <f t="shared" ca="1" si="22"/>
        <v>1</v>
      </c>
      <c r="L58" s="23">
        <f t="shared" ca="1" si="22"/>
        <v>0.9</v>
      </c>
      <c r="M58" s="23">
        <f t="shared" ca="1" si="22"/>
        <v>0.82352941176470584</v>
      </c>
      <c r="N58" s="23">
        <f t="shared" ca="1" si="22"/>
        <v>1</v>
      </c>
      <c r="O58" s="23">
        <f t="shared" ca="1" si="22"/>
        <v>1</v>
      </c>
      <c r="P58" s="23">
        <f t="shared" ca="1" si="22"/>
        <v>0.54761904761904767</v>
      </c>
      <c r="Q58" s="23">
        <f t="shared" ca="1" si="22"/>
        <v>0.86363636363636365</v>
      </c>
      <c r="R58" s="23">
        <f t="shared" ca="1" si="22"/>
        <v>0.875</v>
      </c>
      <c r="S58" s="23">
        <f t="shared" ca="1" si="22"/>
        <v>1</v>
      </c>
      <c r="T58" s="23">
        <f t="shared" ca="1" si="22"/>
        <v>0.94117647058823528</v>
      </c>
      <c r="U58" s="23">
        <f t="shared" ca="1" si="22"/>
        <v>1</v>
      </c>
      <c r="V58" s="23">
        <f t="shared" ca="1" si="22"/>
        <v>1</v>
      </c>
      <c r="W58" s="23" t="str">
        <f t="shared" ca="1" si="22"/>
        <v/>
      </c>
      <c r="X58" s="23" t="str">
        <f t="shared" ca="1" si="22"/>
        <v/>
      </c>
      <c r="Y58" s="23" t="str">
        <f t="shared" ca="1" si="22"/>
        <v/>
      </c>
      <c r="Z58" s="23" t="str">
        <f t="shared" ca="1" si="22"/>
        <v/>
      </c>
      <c r="AA58" s="23" t="str">
        <f t="shared" ca="1" si="22"/>
        <v/>
      </c>
      <c r="AB58" s="23" t="str">
        <f t="shared" ca="1" si="22"/>
        <v/>
      </c>
      <c r="AC58" s="23" t="str">
        <f t="shared" ca="1" si="22"/>
        <v/>
      </c>
      <c r="AD58" s="23" t="str">
        <f t="shared" ca="1" si="22"/>
        <v/>
      </c>
      <c r="AE58" s="23" t="str">
        <f t="shared" ca="1" si="22"/>
        <v/>
      </c>
      <c r="AF58" s="23" t="str">
        <f t="shared" ca="1" si="22"/>
        <v/>
      </c>
      <c r="AG58" s="23" t="str">
        <f t="shared" ca="1" si="22"/>
        <v/>
      </c>
      <c r="AH58" s="23" t="str">
        <f t="shared" ca="1" si="22"/>
        <v/>
      </c>
      <c r="AI58" s="23" t="str">
        <f t="shared" ca="1" si="22"/>
        <v/>
      </c>
      <c r="AJ58" s="23" t="str">
        <f t="shared" ca="1" si="22"/>
        <v/>
      </c>
      <c r="AK58" s="23" t="str">
        <f t="shared" ca="1" si="22"/>
        <v/>
      </c>
    </row>
    <row r="59" spans="1:37" hidden="1" outlineLevel="1" x14ac:dyDescent="0.25">
      <c r="B59" s="114" t="s">
        <v>19</v>
      </c>
      <c r="C59" s="4" t="s">
        <v>7</v>
      </c>
      <c r="D59" s="2">
        <v>0.9</v>
      </c>
      <c r="E59" s="36">
        <f t="shared" ca="1" si="14"/>
        <v>0.91489361702127658</v>
      </c>
      <c r="F59" s="83"/>
      <c r="G59" s="23">
        <f t="shared" ca="1" si="15"/>
        <v>1</v>
      </c>
      <c r="H59" s="23">
        <f t="shared" ref="H59:AK59" ca="1" si="23">IF(H$11&lt;TODAY(),IFERROR(H45/H31,100%),"")</f>
        <v>1</v>
      </c>
      <c r="I59" s="23">
        <f t="shared" ca="1" si="23"/>
        <v>1</v>
      </c>
      <c r="J59" s="23">
        <f t="shared" ca="1" si="23"/>
        <v>1</v>
      </c>
      <c r="K59" s="23">
        <f t="shared" ca="1" si="23"/>
        <v>1</v>
      </c>
      <c r="L59" s="23">
        <f t="shared" ca="1" si="23"/>
        <v>1</v>
      </c>
      <c r="M59" s="23">
        <f t="shared" ca="1" si="23"/>
        <v>1</v>
      </c>
      <c r="N59" s="23">
        <f t="shared" ca="1" si="23"/>
        <v>1</v>
      </c>
      <c r="O59" s="23">
        <f t="shared" ca="1" si="23"/>
        <v>1</v>
      </c>
      <c r="P59" s="23">
        <f t="shared" ca="1" si="23"/>
        <v>0.875</v>
      </c>
      <c r="Q59" s="23">
        <f t="shared" ca="1" si="23"/>
        <v>0.75</v>
      </c>
      <c r="R59" s="23">
        <f t="shared" ca="1" si="23"/>
        <v>1</v>
      </c>
      <c r="S59" s="23">
        <f t="shared" ca="1" si="23"/>
        <v>0.8</v>
      </c>
      <c r="T59" s="23">
        <f t="shared" ca="1" si="23"/>
        <v>0.75</v>
      </c>
      <c r="U59" s="23">
        <f t="shared" ca="1" si="23"/>
        <v>1</v>
      </c>
      <c r="V59" s="23">
        <f t="shared" ca="1" si="23"/>
        <v>1</v>
      </c>
      <c r="W59" s="23" t="str">
        <f t="shared" ca="1" si="23"/>
        <v/>
      </c>
      <c r="X59" s="23" t="str">
        <f t="shared" ca="1" si="23"/>
        <v/>
      </c>
      <c r="Y59" s="23" t="str">
        <f t="shared" ca="1" si="23"/>
        <v/>
      </c>
      <c r="Z59" s="23" t="str">
        <f t="shared" ca="1" si="23"/>
        <v/>
      </c>
      <c r="AA59" s="23" t="str">
        <f t="shared" ca="1" si="23"/>
        <v/>
      </c>
      <c r="AB59" s="23" t="str">
        <f t="shared" ca="1" si="23"/>
        <v/>
      </c>
      <c r="AC59" s="23" t="str">
        <f t="shared" ca="1" si="23"/>
        <v/>
      </c>
      <c r="AD59" s="23" t="str">
        <f t="shared" ca="1" si="23"/>
        <v/>
      </c>
      <c r="AE59" s="23" t="str">
        <f t="shared" ca="1" si="23"/>
        <v/>
      </c>
      <c r="AF59" s="23" t="str">
        <f t="shared" ca="1" si="23"/>
        <v/>
      </c>
      <c r="AG59" s="23" t="str">
        <f t="shared" ca="1" si="23"/>
        <v/>
      </c>
      <c r="AH59" s="23" t="str">
        <f t="shared" ca="1" si="23"/>
        <v/>
      </c>
      <c r="AI59" s="23" t="str">
        <f t="shared" ca="1" si="23"/>
        <v/>
      </c>
      <c r="AJ59" s="23" t="str">
        <f t="shared" ca="1" si="23"/>
        <v/>
      </c>
      <c r="AK59" s="23" t="str">
        <f t="shared" ca="1" si="23"/>
        <v/>
      </c>
    </row>
    <row r="60" spans="1:37" hidden="1" outlineLevel="1" x14ac:dyDescent="0.25">
      <c r="B60" s="114" t="s">
        <v>20</v>
      </c>
      <c r="C60" s="4" t="s">
        <v>7</v>
      </c>
      <c r="D60" s="2">
        <v>0.9</v>
      </c>
      <c r="E60" s="36">
        <f t="shared" ca="1" si="14"/>
        <v>0.90322580645161288</v>
      </c>
      <c r="F60" s="83"/>
      <c r="G60" s="23">
        <f t="shared" ca="1" si="15"/>
        <v>1</v>
      </c>
      <c r="H60" s="23">
        <f t="shared" ref="H60:AK60" ca="1" si="24">IF(H$11&lt;TODAY(),IFERROR(H46/H32,100%),"")</f>
        <v>1</v>
      </c>
      <c r="I60" s="23">
        <f t="shared" ca="1" si="24"/>
        <v>0.8571428571428571</v>
      </c>
      <c r="J60" s="23">
        <f t="shared" ca="1" si="24"/>
        <v>0.7</v>
      </c>
      <c r="K60" s="23">
        <f t="shared" ca="1" si="24"/>
        <v>1</v>
      </c>
      <c r="L60" s="23">
        <f t="shared" ca="1" si="24"/>
        <v>0.8571428571428571</v>
      </c>
      <c r="M60" s="23">
        <f t="shared" ca="1" si="24"/>
        <v>1</v>
      </c>
      <c r="N60" s="23">
        <f t="shared" ca="1" si="24"/>
        <v>1</v>
      </c>
      <c r="O60" s="23">
        <f t="shared" ca="1" si="24"/>
        <v>1</v>
      </c>
      <c r="P60" s="23">
        <f t="shared" ca="1" si="24"/>
        <v>0.9285714285714286</v>
      </c>
      <c r="Q60" s="23">
        <f t="shared" ca="1" si="24"/>
        <v>0.95238095238095233</v>
      </c>
      <c r="R60" s="23">
        <f t="shared" ca="1" si="24"/>
        <v>1</v>
      </c>
      <c r="S60" s="23">
        <f t="shared" ca="1" si="24"/>
        <v>1</v>
      </c>
      <c r="T60" s="23">
        <f t="shared" ca="1" si="24"/>
        <v>1</v>
      </c>
      <c r="U60" s="23">
        <f t="shared" ca="1" si="24"/>
        <v>1</v>
      </c>
      <c r="V60" s="23">
        <f t="shared" ca="1" si="24"/>
        <v>1</v>
      </c>
      <c r="W60" s="23" t="str">
        <f t="shared" ca="1" si="24"/>
        <v/>
      </c>
      <c r="X60" s="23" t="str">
        <f t="shared" ca="1" si="24"/>
        <v/>
      </c>
      <c r="Y60" s="23" t="str">
        <f t="shared" ca="1" si="24"/>
        <v/>
      </c>
      <c r="Z60" s="23" t="str">
        <f t="shared" ca="1" si="24"/>
        <v/>
      </c>
      <c r="AA60" s="23" t="str">
        <f t="shared" ca="1" si="24"/>
        <v/>
      </c>
      <c r="AB60" s="23" t="str">
        <f t="shared" ca="1" si="24"/>
        <v/>
      </c>
      <c r="AC60" s="23" t="str">
        <f t="shared" ca="1" si="24"/>
        <v/>
      </c>
      <c r="AD60" s="23" t="str">
        <f t="shared" ca="1" si="24"/>
        <v/>
      </c>
      <c r="AE60" s="23" t="str">
        <f t="shared" ca="1" si="24"/>
        <v/>
      </c>
      <c r="AF60" s="23" t="str">
        <f t="shared" ca="1" si="24"/>
        <v/>
      </c>
      <c r="AG60" s="23" t="str">
        <f t="shared" ca="1" si="24"/>
        <v/>
      </c>
      <c r="AH60" s="23" t="str">
        <f t="shared" ca="1" si="24"/>
        <v/>
      </c>
      <c r="AI60" s="23" t="str">
        <f t="shared" ca="1" si="24"/>
        <v/>
      </c>
      <c r="AJ60" s="23" t="str">
        <f t="shared" ca="1" si="24"/>
        <v/>
      </c>
      <c r="AK60" s="23" t="str">
        <f t="shared" ca="1" si="24"/>
        <v/>
      </c>
    </row>
    <row r="61" spans="1:37" hidden="1" outlineLevel="1" x14ac:dyDescent="0.25">
      <c r="B61" s="115" t="s">
        <v>21</v>
      </c>
      <c r="C61" s="4" t="s">
        <v>7</v>
      </c>
      <c r="D61" s="2">
        <v>0.9</v>
      </c>
      <c r="E61" s="36">
        <f t="shared" ca="1" si="14"/>
        <v>0.61386138613861385</v>
      </c>
      <c r="F61" s="83"/>
      <c r="G61" s="23">
        <f t="shared" ca="1" si="15"/>
        <v>1</v>
      </c>
      <c r="H61" s="23">
        <f t="shared" ref="H61:AK61" ca="1" si="25">IF(H$11&lt;TODAY(),IFERROR(H47/H33,100%),"")</f>
        <v>1</v>
      </c>
      <c r="I61" s="23">
        <f t="shared" ca="1" si="25"/>
        <v>1</v>
      </c>
      <c r="J61" s="23">
        <f t="shared" ca="1" si="25"/>
        <v>0.2857142857142857</v>
      </c>
      <c r="K61" s="23">
        <f t="shared" ca="1" si="25"/>
        <v>0.66666666666666663</v>
      </c>
      <c r="L61" s="23">
        <f t="shared" ca="1" si="25"/>
        <v>0.83333333333333337</v>
      </c>
      <c r="M61" s="23">
        <f t="shared" ca="1" si="25"/>
        <v>0.8</v>
      </c>
      <c r="N61" s="23">
        <f t="shared" ca="1" si="25"/>
        <v>1</v>
      </c>
      <c r="O61" s="23">
        <f t="shared" ca="1" si="25"/>
        <v>1</v>
      </c>
      <c r="P61" s="23">
        <f t="shared" ca="1" si="25"/>
        <v>0.3125</v>
      </c>
      <c r="Q61" s="23">
        <f t="shared" ca="1" si="25"/>
        <v>0.75</v>
      </c>
      <c r="R61" s="23">
        <f t="shared" ca="1" si="25"/>
        <v>0.72727272727272729</v>
      </c>
      <c r="S61" s="23">
        <f t="shared" ca="1" si="25"/>
        <v>0.61538461538461542</v>
      </c>
      <c r="T61" s="23">
        <f t="shared" ca="1" si="25"/>
        <v>0.6</v>
      </c>
      <c r="U61" s="23">
        <f t="shared" ca="1" si="25"/>
        <v>1</v>
      </c>
      <c r="V61" s="23">
        <f t="shared" ca="1" si="25"/>
        <v>1</v>
      </c>
      <c r="W61" s="23" t="str">
        <f t="shared" ca="1" si="25"/>
        <v/>
      </c>
      <c r="X61" s="23" t="str">
        <f t="shared" ca="1" si="25"/>
        <v/>
      </c>
      <c r="Y61" s="23" t="str">
        <f t="shared" ca="1" si="25"/>
        <v/>
      </c>
      <c r="Z61" s="23" t="str">
        <f t="shared" ca="1" si="25"/>
        <v/>
      </c>
      <c r="AA61" s="23" t="str">
        <f t="shared" ca="1" si="25"/>
        <v/>
      </c>
      <c r="AB61" s="23" t="str">
        <f t="shared" ca="1" si="25"/>
        <v/>
      </c>
      <c r="AC61" s="23" t="str">
        <f t="shared" ca="1" si="25"/>
        <v/>
      </c>
      <c r="AD61" s="23" t="str">
        <f t="shared" ca="1" si="25"/>
        <v/>
      </c>
      <c r="AE61" s="23" t="str">
        <f t="shared" ca="1" si="25"/>
        <v/>
      </c>
      <c r="AF61" s="23" t="str">
        <f t="shared" ca="1" si="25"/>
        <v/>
      </c>
      <c r="AG61" s="23" t="str">
        <f t="shared" ca="1" si="25"/>
        <v/>
      </c>
      <c r="AH61" s="23" t="str">
        <f t="shared" ca="1" si="25"/>
        <v/>
      </c>
      <c r="AI61" s="23" t="str">
        <f t="shared" ca="1" si="25"/>
        <v/>
      </c>
      <c r="AJ61" s="23" t="str">
        <f t="shared" ca="1" si="25"/>
        <v/>
      </c>
      <c r="AK61" s="23" t="str">
        <f t="shared" ca="1" si="25"/>
        <v/>
      </c>
    </row>
    <row r="62" spans="1:37" hidden="1" outlineLevel="1" x14ac:dyDescent="0.25">
      <c r="B62" s="114" t="s">
        <v>22</v>
      </c>
      <c r="C62" s="4" t="s">
        <v>7</v>
      </c>
      <c r="D62" s="2">
        <v>0.9</v>
      </c>
      <c r="E62" s="36">
        <f t="shared" ca="1" si="14"/>
        <v>1</v>
      </c>
      <c r="F62" s="83"/>
      <c r="G62" s="23">
        <f t="shared" ca="1" si="15"/>
        <v>1</v>
      </c>
      <c r="H62" s="23">
        <f t="shared" ref="H62:AK62" ca="1" si="26">IF(H$11&lt;TODAY(),IFERROR(H48/H34,100%),"")</f>
        <v>1</v>
      </c>
      <c r="I62" s="23">
        <f t="shared" ca="1" si="26"/>
        <v>1</v>
      </c>
      <c r="J62" s="23">
        <f t="shared" ca="1" si="26"/>
        <v>1</v>
      </c>
      <c r="K62" s="23">
        <f t="shared" ca="1" si="26"/>
        <v>1</v>
      </c>
      <c r="L62" s="23">
        <f t="shared" ca="1" si="26"/>
        <v>1</v>
      </c>
      <c r="M62" s="23">
        <f t="shared" ca="1" si="26"/>
        <v>1</v>
      </c>
      <c r="N62" s="23">
        <f t="shared" ca="1" si="26"/>
        <v>1</v>
      </c>
      <c r="O62" s="23">
        <f t="shared" ca="1" si="26"/>
        <v>1</v>
      </c>
      <c r="P62" s="23">
        <f t="shared" ca="1" si="26"/>
        <v>1</v>
      </c>
      <c r="Q62" s="23">
        <f t="shared" ca="1" si="26"/>
        <v>1</v>
      </c>
      <c r="R62" s="23">
        <f t="shared" ca="1" si="26"/>
        <v>1</v>
      </c>
      <c r="S62" s="23">
        <f t="shared" ca="1" si="26"/>
        <v>1</v>
      </c>
      <c r="T62" s="23">
        <f t="shared" ca="1" si="26"/>
        <v>1</v>
      </c>
      <c r="U62" s="23">
        <f t="shared" ca="1" si="26"/>
        <v>1</v>
      </c>
      <c r="V62" s="23">
        <f t="shared" ca="1" si="26"/>
        <v>1</v>
      </c>
      <c r="W62" s="23" t="str">
        <f t="shared" ca="1" si="26"/>
        <v/>
      </c>
      <c r="X62" s="23" t="str">
        <f t="shared" ca="1" si="26"/>
        <v/>
      </c>
      <c r="Y62" s="23" t="str">
        <f t="shared" ca="1" si="26"/>
        <v/>
      </c>
      <c r="Z62" s="23" t="str">
        <f t="shared" ca="1" si="26"/>
        <v/>
      </c>
      <c r="AA62" s="23" t="str">
        <f t="shared" ca="1" si="26"/>
        <v/>
      </c>
      <c r="AB62" s="23" t="str">
        <f t="shared" ca="1" si="26"/>
        <v/>
      </c>
      <c r="AC62" s="23" t="str">
        <f t="shared" ca="1" si="26"/>
        <v/>
      </c>
      <c r="AD62" s="23" t="str">
        <f t="shared" ca="1" si="26"/>
        <v/>
      </c>
      <c r="AE62" s="23" t="str">
        <f t="shared" ca="1" si="26"/>
        <v/>
      </c>
      <c r="AF62" s="23" t="str">
        <f t="shared" ca="1" si="26"/>
        <v/>
      </c>
      <c r="AG62" s="23" t="str">
        <f t="shared" ca="1" si="26"/>
        <v/>
      </c>
      <c r="AH62" s="23" t="str">
        <f t="shared" ca="1" si="26"/>
        <v/>
      </c>
      <c r="AI62" s="23" t="str">
        <f t="shared" ca="1" si="26"/>
        <v/>
      </c>
      <c r="AJ62" s="23" t="str">
        <f t="shared" ca="1" si="26"/>
        <v/>
      </c>
      <c r="AK62" s="23" t="str">
        <f t="shared" ca="1" si="26"/>
        <v/>
      </c>
    </row>
    <row r="63" spans="1:37" hidden="1" outlineLevel="1" x14ac:dyDescent="0.25">
      <c r="B63" s="114" t="s">
        <v>23</v>
      </c>
      <c r="C63" s="4" t="s">
        <v>7</v>
      </c>
      <c r="D63" s="2">
        <v>0.9</v>
      </c>
      <c r="E63" s="36">
        <f t="shared" ca="1" si="14"/>
        <v>1</v>
      </c>
      <c r="F63" s="83"/>
      <c r="G63" s="23">
        <f t="shared" ca="1" si="15"/>
        <v>1</v>
      </c>
      <c r="H63" s="23">
        <f t="shared" ref="H63:AK63" ca="1" si="27">IF(H$11&lt;TODAY(),IFERROR(H49/H35,100%),"")</f>
        <v>1</v>
      </c>
      <c r="I63" s="23">
        <f t="shared" ca="1" si="27"/>
        <v>1</v>
      </c>
      <c r="J63" s="23">
        <f t="shared" ca="1" si="27"/>
        <v>1</v>
      </c>
      <c r="K63" s="23">
        <f t="shared" ca="1" si="27"/>
        <v>1</v>
      </c>
      <c r="L63" s="23">
        <f t="shared" ca="1" si="27"/>
        <v>1</v>
      </c>
      <c r="M63" s="23">
        <f t="shared" ca="1" si="27"/>
        <v>1</v>
      </c>
      <c r="N63" s="23">
        <f t="shared" ca="1" si="27"/>
        <v>1</v>
      </c>
      <c r="O63" s="23">
        <f t="shared" ca="1" si="27"/>
        <v>1</v>
      </c>
      <c r="P63" s="23">
        <f t="shared" ca="1" si="27"/>
        <v>1</v>
      </c>
      <c r="Q63" s="23">
        <f t="shared" ca="1" si="27"/>
        <v>1</v>
      </c>
      <c r="R63" s="23">
        <f t="shared" ca="1" si="27"/>
        <v>1</v>
      </c>
      <c r="S63" s="23">
        <f t="shared" ca="1" si="27"/>
        <v>1</v>
      </c>
      <c r="T63" s="23">
        <f t="shared" ca="1" si="27"/>
        <v>1</v>
      </c>
      <c r="U63" s="23">
        <f t="shared" ca="1" si="27"/>
        <v>1</v>
      </c>
      <c r="V63" s="23">
        <f t="shared" ca="1" si="27"/>
        <v>1</v>
      </c>
      <c r="W63" s="23" t="str">
        <f t="shared" ca="1" si="27"/>
        <v/>
      </c>
      <c r="X63" s="23" t="str">
        <f t="shared" ca="1" si="27"/>
        <v/>
      </c>
      <c r="Y63" s="23" t="str">
        <f t="shared" ca="1" si="27"/>
        <v/>
      </c>
      <c r="Z63" s="23" t="str">
        <f t="shared" ca="1" si="27"/>
        <v/>
      </c>
      <c r="AA63" s="23" t="str">
        <f t="shared" ca="1" si="27"/>
        <v/>
      </c>
      <c r="AB63" s="23" t="str">
        <f t="shared" ca="1" si="27"/>
        <v/>
      </c>
      <c r="AC63" s="23" t="str">
        <f t="shared" ca="1" si="27"/>
        <v/>
      </c>
      <c r="AD63" s="23" t="str">
        <f t="shared" ca="1" si="27"/>
        <v/>
      </c>
      <c r="AE63" s="23" t="str">
        <f t="shared" ca="1" si="27"/>
        <v/>
      </c>
      <c r="AF63" s="23" t="str">
        <f t="shared" ca="1" si="27"/>
        <v/>
      </c>
      <c r="AG63" s="23" t="str">
        <f t="shared" ca="1" si="27"/>
        <v/>
      </c>
      <c r="AH63" s="23" t="str">
        <f t="shared" ca="1" si="27"/>
        <v/>
      </c>
      <c r="AI63" s="23" t="str">
        <f t="shared" ca="1" si="27"/>
        <v/>
      </c>
      <c r="AJ63" s="23" t="str">
        <f t="shared" ca="1" si="27"/>
        <v/>
      </c>
      <c r="AK63" s="23" t="str">
        <f t="shared" ca="1" si="27"/>
        <v/>
      </c>
    </row>
    <row r="64" spans="1:37" hidden="1" outlineLevel="1" x14ac:dyDescent="0.25">
      <c r="B64" s="114" t="s">
        <v>24</v>
      </c>
      <c r="C64" s="4" t="s">
        <v>7</v>
      </c>
      <c r="D64" s="2">
        <v>0.9</v>
      </c>
      <c r="E64" s="36">
        <f t="shared" ca="1" si="14"/>
        <v>0.89135254988913526</v>
      </c>
      <c r="F64" s="83"/>
      <c r="G64" s="23">
        <f t="shared" ca="1" si="15"/>
        <v>1</v>
      </c>
      <c r="H64" s="23">
        <f t="shared" ref="H64:AK64" ca="1" si="28">IF(H$11&lt;TODAY(),IFERROR(H50/H36,100%),"")</f>
        <v>1</v>
      </c>
      <c r="I64" s="23">
        <f t="shared" ca="1" si="28"/>
        <v>0.81818181818181823</v>
      </c>
      <c r="J64" s="23">
        <f t="shared" ca="1" si="28"/>
        <v>0.95</v>
      </c>
      <c r="K64" s="23">
        <f t="shared" ca="1" si="28"/>
        <v>0.97872340425531912</v>
      </c>
      <c r="L64" s="23">
        <f t="shared" ca="1" si="28"/>
        <v>0.97058823529411764</v>
      </c>
      <c r="M64" s="23">
        <f t="shared" ca="1" si="28"/>
        <v>0.95121951219512191</v>
      </c>
      <c r="N64" s="23">
        <f t="shared" ca="1" si="28"/>
        <v>1</v>
      </c>
      <c r="O64" s="23">
        <f t="shared" ca="1" si="28"/>
        <v>1</v>
      </c>
      <c r="P64" s="23">
        <f t="shared" ca="1" si="28"/>
        <v>0.92307692307692313</v>
      </c>
      <c r="Q64" s="23">
        <f t="shared" ca="1" si="28"/>
        <v>0.8571428571428571</v>
      </c>
      <c r="R64" s="23">
        <f t="shared" ca="1" si="28"/>
        <v>0.81818181818181823</v>
      </c>
      <c r="S64" s="23">
        <f t="shared" ca="1" si="28"/>
        <v>0.93333333333333335</v>
      </c>
      <c r="T64" s="23">
        <f t="shared" ca="1" si="28"/>
        <v>0.76086956521739135</v>
      </c>
      <c r="U64" s="23">
        <f t="shared" ca="1" si="28"/>
        <v>1</v>
      </c>
      <c r="V64" s="23">
        <f t="shared" ca="1" si="28"/>
        <v>1</v>
      </c>
      <c r="W64" s="23" t="str">
        <f t="shared" ca="1" si="28"/>
        <v/>
      </c>
      <c r="X64" s="23" t="str">
        <f t="shared" ca="1" si="28"/>
        <v/>
      </c>
      <c r="Y64" s="23" t="str">
        <f t="shared" ca="1" si="28"/>
        <v/>
      </c>
      <c r="Z64" s="23" t="str">
        <f t="shared" ca="1" si="28"/>
        <v/>
      </c>
      <c r="AA64" s="23" t="str">
        <f t="shared" ca="1" si="28"/>
        <v/>
      </c>
      <c r="AB64" s="23" t="str">
        <f t="shared" ca="1" si="28"/>
        <v/>
      </c>
      <c r="AC64" s="23" t="str">
        <f t="shared" ca="1" si="28"/>
        <v/>
      </c>
      <c r="AD64" s="23" t="str">
        <f t="shared" ca="1" si="28"/>
        <v/>
      </c>
      <c r="AE64" s="23" t="str">
        <f t="shared" ca="1" si="28"/>
        <v/>
      </c>
      <c r="AF64" s="23" t="str">
        <f t="shared" ca="1" si="28"/>
        <v/>
      </c>
      <c r="AG64" s="23" t="str">
        <f t="shared" ca="1" si="28"/>
        <v/>
      </c>
      <c r="AH64" s="23" t="str">
        <f t="shared" ca="1" si="28"/>
        <v/>
      </c>
      <c r="AI64" s="23" t="str">
        <f t="shared" ca="1" si="28"/>
        <v/>
      </c>
      <c r="AJ64" s="23" t="str">
        <f t="shared" ca="1" si="28"/>
        <v/>
      </c>
      <c r="AK64" s="23" t="str">
        <f t="shared" ca="1" si="28"/>
        <v/>
      </c>
    </row>
    <row r="65" spans="1:37" hidden="1" outlineLevel="1" x14ac:dyDescent="0.25">
      <c r="B65" s="114" t="s">
        <v>25</v>
      </c>
      <c r="C65" s="4" t="s">
        <v>7</v>
      </c>
      <c r="D65" s="2">
        <v>0.9</v>
      </c>
      <c r="E65" s="36">
        <f t="shared" ca="1" si="14"/>
        <v>0.92500000000000004</v>
      </c>
      <c r="F65" s="83"/>
      <c r="G65" s="23">
        <f t="shared" ca="1" si="15"/>
        <v>1</v>
      </c>
      <c r="H65" s="23">
        <f t="shared" ref="H65:AK65" ca="1" si="29">IF(H$11&lt;TODAY(),IFERROR(H51/H37,100%),"")</f>
        <v>1</v>
      </c>
      <c r="I65" s="23">
        <f t="shared" ca="1" si="29"/>
        <v>0.9375</v>
      </c>
      <c r="J65" s="23">
        <f t="shared" ca="1" si="29"/>
        <v>0.95</v>
      </c>
      <c r="K65" s="23">
        <f t="shared" ca="1" si="29"/>
        <v>1</v>
      </c>
      <c r="L65" s="23">
        <f t="shared" ca="1" si="29"/>
        <v>0.75</v>
      </c>
      <c r="M65" s="23">
        <f t="shared" ca="1" si="29"/>
        <v>1</v>
      </c>
      <c r="N65" s="23">
        <f t="shared" ca="1" si="29"/>
        <v>1</v>
      </c>
      <c r="O65" s="23">
        <f t="shared" ca="1" si="29"/>
        <v>1</v>
      </c>
      <c r="P65" s="23">
        <f t="shared" ca="1" si="29"/>
        <v>0.9285714285714286</v>
      </c>
      <c r="Q65" s="23">
        <f t="shared" ca="1" si="29"/>
        <v>1</v>
      </c>
      <c r="R65" s="23">
        <f t="shared" ca="1" si="29"/>
        <v>1</v>
      </c>
      <c r="S65" s="23">
        <f t="shared" ca="1" si="29"/>
        <v>0.89473684210526316</v>
      </c>
      <c r="T65" s="23">
        <f t="shared" ca="1" si="29"/>
        <v>0.90909090909090906</v>
      </c>
      <c r="U65" s="23">
        <f t="shared" ca="1" si="29"/>
        <v>1</v>
      </c>
      <c r="V65" s="23">
        <f t="shared" ca="1" si="29"/>
        <v>1</v>
      </c>
      <c r="W65" s="23" t="str">
        <f t="shared" ca="1" si="29"/>
        <v/>
      </c>
      <c r="X65" s="23" t="str">
        <f t="shared" ca="1" si="29"/>
        <v/>
      </c>
      <c r="Y65" s="23" t="str">
        <f t="shared" ca="1" si="29"/>
        <v/>
      </c>
      <c r="Z65" s="23" t="str">
        <f t="shared" ca="1" si="29"/>
        <v/>
      </c>
      <c r="AA65" s="23" t="str">
        <f t="shared" ca="1" si="29"/>
        <v/>
      </c>
      <c r="AB65" s="23" t="str">
        <f t="shared" ca="1" si="29"/>
        <v/>
      </c>
      <c r="AC65" s="23" t="str">
        <f t="shared" ca="1" si="29"/>
        <v/>
      </c>
      <c r="AD65" s="23" t="str">
        <f t="shared" ca="1" si="29"/>
        <v/>
      </c>
      <c r="AE65" s="23" t="str">
        <f t="shared" ca="1" si="29"/>
        <v/>
      </c>
      <c r="AF65" s="23" t="str">
        <f t="shared" ca="1" si="29"/>
        <v/>
      </c>
      <c r="AG65" s="23" t="str">
        <f t="shared" ca="1" si="29"/>
        <v/>
      </c>
      <c r="AH65" s="23" t="str">
        <f t="shared" ca="1" si="29"/>
        <v/>
      </c>
      <c r="AI65" s="23" t="str">
        <f t="shared" ca="1" si="29"/>
        <v/>
      </c>
      <c r="AJ65" s="23" t="str">
        <f t="shared" ca="1" si="29"/>
        <v/>
      </c>
      <c r="AK65" s="23" t="str">
        <f t="shared" ca="1" si="29"/>
        <v/>
      </c>
    </row>
    <row r="66" spans="1:37" hidden="1" outlineLevel="1" x14ac:dyDescent="0.25">
      <c r="A66" s="25"/>
      <c r="B66" s="132" t="s">
        <v>26</v>
      </c>
      <c r="C66" s="6" t="s">
        <v>7</v>
      </c>
      <c r="D66" s="8">
        <v>0.9</v>
      </c>
      <c r="E66" s="37">
        <f t="shared" ca="1" si="14"/>
        <v>0.96296296296296291</v>
      </c>
      <c r="F66" s="84"/>
      <c r="G66" s="27">
        <f t="shared" ca="1" si="15"/>
        <v>1</v>
      </c>
      <c r="H66" s="27">
        <f t="shared" ref="H66:AK67" ca="1" si="30">IF(H$11&lt;TODAY(),IFERROR(H52/H38,100%),"")</f>
        <v>1</v>
      </c>
      <c r="I66" s="27">
        <f t="shared" ca="1" si="30"/>
        <v>1</v>
      </c>
      <c r="J66" s="27">
        <f t="shared" ca="1" si="30"/>
        <v>1</v>
      </c>
      <c r="K66" s="27">
        <f t="shared" ca="1" si="30"/>
        <v>1</v>
      </c>
      <c r="L66" s="27">
        <f t="shared" ca="1" si="30"/>
        <v>1</v>
      </c>
      <c r="M66" s="27">
        <f t="shared" ca="1" si="30"/>
        <v>1</v>
      </c>
      <c r="N66" s="27">
        <f t="shared" ca="1" si="30"/>
        <v>1</v>
      </c>
      <c r="O66" s="27">
        <f t="shared" ca="1" si="30"/>
        <v>1</v>
      </c>
      <c r="P66" s="27">
        <f t="shared" ca="1" si="30"/>
        <v>1</v>
      </c>
      <c r="Q66" s="27">
        <f t="shared" ca="1" si="30"/>
        <v>1</v>
      </c>
      <c r="R66" s="27">
        <f t="shared" ca="1" si="30"/>
        <v>1</v>
      </c>
      <c r="S66" s="27">
        <f t="shared" ca="1" si="30"/>
        <v>0.8</v>
      </c>
      <c r="T66" s="27">
        <f t="shared" ca="1" si="30"/>
        <v>1</v>
      </c>
      <c r="U66" s="27">
        <f t="shared" ca="1" si="30"/>
        <v>1</v>
      </c>
      <c r="V66" s="27">
        <f t="shared" ca="1" si="30"/>
        <v>1</v>
      </c>
      <c r="W66" s="27" t="str">
        <f t="shared" ca="1" si="30"/>
        <v/>
      </c>
      <c r="X66" s="27" t="str">
        <f t="shared" ca="1" si="30"/>
        <v/>
      </c>
      <c r="Y66" s="27" t="str">
        <f t="shared" ca="1" si="30"/>
        <v/>
      </c>
      <c r="Z66" s="27" t="str">
        <f t="shared" ca="1" si="30"/>
        <v/>
      </c>
      <c r="AA66" s="27" t="str">
        <f t="shared" ca="1" si="30"/>
        <v/>
      </c>
      <c r="AB66" s="27" t="str">
        <f t="shared" ca="1" si="30"/>
        <v/>
      </c>
      <c r="AC66" s="27" t="str">
        <f t="shared" ca="1" si="30"/>
        <v/>
      </c>
      <c r="AD66" s="27" t="str">
        <f t="shared" ca="1" si="30"/>
        <v/>
      </c>
      <c r="AE66" s="27" t="str">
        <f t="shared" ca="1" si="30"/>
        <v/>
      </c>
      <c r="AF66" s="27" t="str">
        <f t="shared" ca="1" si="30"/>
        <v/>
      </c>
      <c r="AG66" s="27" t="str">
        <f t="shared" ca="1" si="30"/>
        <v/>
      </c>
      <c r="AH66" s="27" t="str">
        <f t="shared" ca="1" si="30"/>
        <v/>
      </c>
      <c r="AI66" s="27" t="str">
        <f t="shared" ca="1" si="30"/>
        <v/>
      </c>
      <c r="AJ66" s="27" t="str">
        <f t="shared" ca="1" si="30"/>
        <v/>
      </c>
      <c r="AK66" s="27" t="str">
        <f t="shared" ca="1" si="30"/>
        <v/>
      </c>
    </row>
    <row r="67" spans="1:37" ht="15.75" hidden="1" outlineLevel="1" thickBot="1" x14ac:dyDescent="0.3">
      <c r="A67" s="47"/>
      <c r="B67" s="116" t="s">
        <v>294</v>
      </c>
      <c r="C67" s="6" t="s">
        <v>7</v>
      </c>
      <c r="D67" s="8">
        <v>0.9</v>
      </c>
      <c r="E67" s="37">
        <f t="shared" ca="1" si="14"/>
        <v>0.94736842105263153</v>
      </c>
      <c r="F67" s="84"/>
      <c r="G67" s="27">
        <f t="shared" ca="1" si="15"/>
        <v>1</v>
      </c>
      <c r="H67" s="27">
        <f t="shared" ca="1" si="30"/>
        <v>1</v>
      </c>
      <c r="I67" s="27">
        <f t="shared" ca="1" si="30"/>
        <v>0.8</v>
      </c>
      <c r="J67" s="27">
        <f t="shared" ca="1" si="30"/>
        <v>1</v>
      </c>
      <c r="K67" s="27">
        <f t="shared" ca="1" si="30"/>
        <v>1</v>
      </c>
      <c r="L67" s="27">
        <f t="shared" ca="1" si="30"/>
        <v>1</v>
      </c>
      <c r="M67" s="27">
        <f t="shared" ca="1" si="30"/>
        <v>1</v>
      </c>
      <c r="N67" s="27">
        <f t="shared" ca="1" si="30"/>
        <v>1</v>
      </c>
      <c r="O67" s="27">
        <f t="shared" ca="1" si="30"/>
        <v>1</v>
      </c>
      <c r="P67" s="27">
        <f t="shared" ca="1" si="30"/>
        <v>0.88888888888888884</v>
      </c>
      <c r="Q67" s="27">
        <f t="shared" ca="1" si="30"/>
        <v>1</v>
      </c>
      <c r="R67" s="27">
        <f t="shared" ca="1" si="30"/>
        <v>1</v>
      </c>
      <c r="S67" s="27">
        <f t="shared" ca="1" si="30"/>
        <v>1</v>
      </c>
      <c r="T67" s="27">
        <f t="shared" ca="1" si="30"/>
        <v>0.88888888888888884</v>
      </c>
      <c r="U67" s="27">
        <f t="shared" ca="1" si="30"/>
        <v>1</v>
      </c>
      <c r="V67" s="27">
        <f t="shared" ca="1" si="30"/>
        <v>1</v>
      </c>
      <c r="W67" s="27" t="str">
        <f t="shared" ca="1" si="30"/>
        <v/>
      </c>
      <c r="X67" s="27" t="str">
        <f t="shared" ca="1" si="30"/>
        <v/>
      </c>
      <c r="Y67" s="27" t="str">
        <f t="shared" ca="1" si="30"/>
        <v/>
      </c>
      <c r="Z67" s="27" t="str">
        <f t="shared" ca="1" si="30"/>
        <v/>
      </c>
      <c r="AA67" s="27" t="str">
        <f t="shared" ca="1" si="30"/>
        <v/>
      </c>
      <c r="AB67" s="27" t="str">
        <f t="shared" ca="1" si="30"/>
        <v/>
      </c>
      <c r="AC67" s="27" t="str">
        <f t="shared" ca="1" si="30"/>
        <v/>
      </c>
      <c r="AD67" s="27" t="str">
        <f t="shared" ca="1" si="30"/>
        <v/>
      </c>
      <c r="AE67" s="27" t="str">
        <f t="shared" ca="1" si="30"/>
        <v/>
      </c>
      <c r="AF67" s="27" t="str">
        <f t="shared" ca="1" si="30"/>
        <v/>
      </c>
      <c r="AG67" s="27" t="str">
        <f t="shared" ca="1" si="30"/>
        <v/>
      </c>
      <c r="AH67" s="27" t="str">
        <f t="shared" ca="1" si="30"/>
        <v/>
      </c>
      <c r="AI67" s="27" t="str">
        <f t="shared" ca="1" si="30"/>
        <v/>
      </c>
      <c r="AJ67" s="27" t="str">
        <f t="shared" ca="1" si="30"/>
        <v/>
      </c>
      <c r="AK67" s="27" t="str">
        <f t="shared" ca="1" si="30"/>
        <v/>
      </c>
    </row>
    <row r="68" spans="1:37" s="86" customFormat="1" ht="16.5" collapsed="1" thickTop="1" thickBot="1" x14ac:dyDescent="0.3">
      <c r="A68" s="32" t="s">
        <v>9</v>
      </c>
      <c r="B68" s="32" t="s">
        <v>6</v>
      </c>
      <c r="C68" s="17" t="s">
        <v>3</v>
      </c>
      <c r="D68" s="18" t="s">
        <v>8</v>
      </c>
      <c r="E68" s="33">
        <f t="shared" ref="E68" ca="1" si="31">IFERROR(SUMPRODUCT(G26:AK26,G68:AK68)/E26,0)</f>
        <v>6.0711163025807058E-4</v>
      </c>
      <c r="F68" s="85"/>
      <c r="G68" s="65">
        <f t="shared" ref="G68:AK68" ca="1" si="32">IF(G$11&lt;TODAY(),IFERROR(SUMPRODUCT(G$27:G$38,G69:G80)/G$26,0),"")</f>
        <v>1.3310185185185185E-3</v>
      </c>
      <c r="H68" s="65">
        <f t="shared" ca="1" si="32"/>
        <v>9.4907407407407408E-4</v>
      </c>
      <c r="I68" s="65">
        <f t="shared" ca="1" si="32"/>
        <v>6.782561215700751E-4</v>
      </c>
      <c r="J68" s="65">
        <f t="shared" ca="1" si="32"/>
        <v>6.6776450163398701E-4</v>
      </c>
      <c r="K68" s="65">
        <f t="shared" ca="1" si="32"/>
        <v>2.7777777777777783E-4</v>
      </c>
      <c r="L68" s="65">
        <f t="shared" ca="1" si="32"/>
        <v>3.2305781391147242E-4</v>
      </c>
      <c r="M68" s="65">
        <f t="shared" ca="1" si="32"/>
        <v>4.2594726062467991E-4</v>
      </c>
      <c r="N68" s="65">
        <f t="shared" ca="1" si="32"/>
        <v>1.8518518518518518E-4</v>
      </c>
      <c r="O68" s="65">
        <f t="shared" ca="1" si="32"/>
        <v>3.3564814814814812E-4</v>
      </c>
      <c r="P68" s="65">
        <f t="shared" ca="1" si="32"/>
        <v>6.8826961626575016E-4</v>
      </c>
      <c r="Q68" s="65">
        <f t="shared" ca="1" si="32"/>
        <v>5.4006853828917885E-4</v>
      </c>
      <c r="R68" s="65">
        <f t="shared" ca="1" si="32"/>
        <v>3.758267195767195E-4</v>
      </c>
      <c r="S68" s="65">
        <f t="shared" ca="1" si="32"/>
        <v>6.2525884510708789E-4</v>
      </c>
      <c r="T68" s="65">
        <f t="shared" ca="1" si="32"/>
        <v>1.226631812420786E-3</v>
      </c>
      <c r="U68" s="65">
        <f t="shared" ca="1" si="32"/>
        <v>3.9351851851851847E-4</v>
      </c>
      <c r="V68" s="65">
        <f t="shared" ca="1" si="32"/>
        <v>2.7777777777777778E-4</v>
      </c>
      <c r="W68" s="65" t="str">
        <f t="shared" ca="1" si="32"/>
        <v/>
      </c>
      <c r="X68" s="65" t="str">
        <f t="shared" ca="1" si="32"/>
        <v/>
      </c>
      <c r="Y68" s="65" t="str">
        <f t="shared" ca="1" si="32"/>
        <v/>
      </c>
      <c r="Z68" s="65" t="str">
        <f t="shared" ca="1" si="32"/>
        <v/>
      </c>
      <c r="AA68" s="65" t="str">
        <f t="shared" ca="1" si="32"/>
        <v/>
      </c>
      <c r="AB68" s="65" t="str">
        <f t="shared" ca="1" si="32"/>
        <v/>
      </c>
      <c r="AC68" s="65" t="str">
        <f t="shared" ca="1" si="32"/>
        <v/>
      </c>
      <c r="AD68" s="65" t="str">
        <f t="shared" ca="1" si="32"/>
        <v/>
      </c>
      <c r="AE68" s="65" t="str">
        <f t="shared" ca="1" si="32"/>
        <v/>
      </c>
      <c r="AF68" s="65" t="str">
        <f t="shared" ca="1" si="32"/>
        <v/>
      </c>
      <c r="AG68" s="65" t="str">
        <f t="shared" ca="1" si="32"/>
        <v/>
      </c>
      <c r="AH68" s="65" t="str">
        <f t="shared" ca="1" si="32"/>
        <v/>
      </c>
      <c r="AI68" s="65" t="str">
        <f t="shared" ca="1" si="32"/>
        <v/>
      </c>
      <c r="AJ68" s="65" t="str">
        <f t="shared" ca="1" si="32"/>
        <v/>
      </c>
      <c r="AK68" s="65" t="str">
        <f t="shared" ca="1" si="32"/>
        <v/>
      </c>
    </row>
    <row r="69" spans="1:37" ht="15.75" hidden="1" outlineLevel="1" thickTop="1" x14ac:dyDescent="0.25">
      <c r="A69" s="24"/>
      <c r="B69" s="113" t="s">
        <v>15</v>
      </c>
      <c r="C69" s="10" t="s">
        <v>3</v>
      </c>
      <c r="D69" s="12" t="s">
        <v>8</v>
      </c>
      <c r="E69" s="43">
        <f t="shared" ref="E69:E81" ca="1" si="33">IFERROR(SUMPRODUCT(G27:AK27,G69:AK69)/E27,0)</f>
        <v>2.9541622293219739E-4</v>
      </c>
      <c r="F69" s="82"/>
      <c r="G69" s="30">
        <f ca="1">IF(G$11&lt;TODAY(),SUMIFS(Source!$L:$L,Source!$A:$A,$B69,Source!$B:$B,G$11),"")</f>
        <v>1.3310185185185185E-3</v>
      </c>
      <c r="H69" s="30">
        <f ca="1">IF(H$11&lt;TODAY(),SUMIFS(Source!$L:$L,Source!$A:$A,$B69,Source!$B:$B,H$11),"")</f>
        <v>9.4907407407407408E-4</v>
      </c>
      <c r="I69" s="30">
        <f ca="1">IF(I$11&lt;TODAY(),SUMIFS(Source!$L:$L,Source!$A:$A,$B69,Source!$B:$B,I$11),"")</f>
        <v>3.1250000000000001E-4</v>
      </c>
      <c r="J69" s="30">
        <f ca="1">IF(J$11&lt;TODAY(),SUMIFS(Source!$L:$L,Source!$A:$A,$B69,Source!$B:$B,J$11),"")</f>
        <v>3.4722222222222218E-4</v>
      </c>
      <c r="K69" s="30">
        <f ca="1">IF(K$11&lt;TODAY(),SUMIFS(Source!$L:$L,Source!$A:$A,$B69,Source!$B:$B,K$11),"")</f>
        <v>1.7361111111111112E-4</v>
      </c>
      <c r="L69" s="30">
        <f ca="1">IF(L$11&lt;TODAY(),SUMIFS(Source!$L:$L,Source!$A:$A,$B69,Source!$B:$B,L$11),"")</f>
        <v>1.5046296296296297E-4</v>
      </c>
      <c r="M69" s="30">
        <f ca="1">IF(M$11&lt;TODAY(),SUMIFS(Source!$L:$L,Source!$A:$A,$B69,Source!$B:$B,M$11),"")</f>
        <v>2.5462962962962961E-4</v>
      </c>
      <c r="N69" s="30">
        <f ca="1">IF(N$11&lt;TODAY(),SUMIFS(Source!$L:$L,Source!$A:$A,$B69,Source!$B:$B,N$11),"")</f>
        <v>1.8518518518518518E-4</v>
      </c>
      <c r="O69" s="30">
        <f ca="1">IF(O$11&lt;TODAY(),SUMIFS(Source!$L:$L,Source!$A:$A,$B69,Source!$B:$B,O$11),"")</f>
        <v>3.3564814814814812E-4</v>
      </c>
      <c r="P69" s="30">
        <f ca="1">IF(P$11&lt;TODAY(),SUMIFS(Source!$L:$L,Source!$A:$A,$B69,Source!$B:$B,P$11),"")</f>
        <v>3.0092592592592595E-4</v>
      </c>
      <c r="Q69" s="30">
        <f ca="1">IF(Q$11&lt;TODAY(),SUMIFS(Source!$L:$L,Source!$A:$A,$B69,Source!$B:$B,Q$11),"")</f>
        <v>2.8935185185185189E-4</v>
      </c>
      <c r="R69" s="30">
        <f ca="1">IF(R$11&lt;TODAY(),SUMIFS(Source!$L:$L,Source!$A:$A,$B69,Source!$B:$B,R$11),"")</f>
        <v>1.9675925925925926E-4</v>
      </c>
      <c r="S69" s="30">
        <f ca="1">IF(S$11&lt;TODAY(),SUMIFS(Source!$L:$L,Source!$A:$A,$B69,Source!$B:$B,S$11),"")</f>
        <v>3.5879629629629635E-4</v>
      </c>
      <c r="T69" s="30">
        <f ca="1">IF(T$11&lt;TODAY(),SUMIFS(Source!$L:$L,Source!$A:$A,$B69,Source!$B:$B,T$11),"")</f>
        <v>2.5462962962962961E-4</v>
      </c>
      <c r="U69" s="30">
        <f ca="1">IF(U$11&lt;TODAY(),SUMIFS(Source!$L:$L,Source!$A:$A,$B69,Source!$B:$B,U$11),"")</f>
        <v>3.9351851851851852E-4</v>
      </c>
      <c r="V69" s="30">
        <f ca="1">IF(V$11&lt;TODAY(),SUMIFS(Source!$L:$L,Source!$A:$A,$B69,Source!$B:$B,V$11),"")</f>
        <v>2.7777777777777778E-4</v>
      </c>
      <c r="W69" s="30" t="str">
        <f ca="1">IF(W$11&lt;TODAY(),SUMIFS(Source!$L:$L,Source!$A:$A,$B69,Source!$B:$B,W$11),"")</f>
        <v/>
      </c>
      <c r="X69" s="30" t="str">
        <f ca="1">IF(X$11&lt;TODAY(),SUMIFS(Source!$L:$L,Source!$A:$A,$B69,Source!$B:$B,X$11),"")</f>
        <v/>
      </c>
      <c r="Y69" s="30" t="str">
        <f ca="1">IF(Y$11&lt;TODAY(),SUMIFS(Source!$L:$L,Source!$A:$A,$B69,Source!$B:$B,Y$11),"")</f>
        <v/>
      </c>
      <c r="Z69" s="30" t="str">
        <f ca="1">IF(Z$11&lt;TODAY(),SUMIFS(Source!$L:$L,Source!$A:$A,$B69,Source!$B:$B,Z$11),"")</f>
        <v/>
      </c>
      <c r="AA69" s="30" t="str">
        <f ca="1">IF(AA$11&lt;TODAY(),SUMIFS(Source!$L:$L,Source!$A:$A,$B69,Source!$B:$B,AA$11),"")</f>
        <v/>
      </c>
      <c r="AB69" s="30" t="str">
        <f ca="1">IF(AB$11&lt;TODAY(),SUMIFS(Source!$L:$L,Source!$A:$A,$B69,Source!$B:$B,AB$11),"")</f>
        <v/>
      </c>
      <c r="AC69" s="30" t="str">
        <f ca="1">IF(AC$11&lt;TODAY(),SUMIFS(Source!$L:$L,Source!$A:$A,$B69,Source!$B:$B,AC$11),"")</f>
        <v/>
      </c>
      <c r="AD69" s="30" t="str">
        <f ca="1">IF(AD$11&lt;TODAY(),SUMIFS(Source!$L:$L,Source!$A:$A,$B69,Source!$B:$B,AD$11),"")</f>
        <v/>
      </c>
      <c r="AE69" s="30" t="str">
        <f ca="1">IF(AE$11&lt;TODAY(),SUMIFS(Source!$L:$L,Source!$A:$A,$B69,Source!$B:$B,AE$11),"")</f>
        <v/>
      </c>
      <c r="AF69" s="30" t="str">
        <f ca="1">IF(AF$11&lt;TODAY(),SUMIFS(Source!$L:$L,Source!$A:$A,$B69,Source!$B:$B,AF$11),"")</f>
        <v/>
      </c>
      <c r="AG69" s="30" t="str">
        <f ca="1">IF(AG$11&lt;TODAY(),SUMIFS(Source!$L:$L,Source!$A:$A,$B69,Source!$B:$B,AG$11),"")</f>
        <v/>
      </c>
      <c r="AH69" s="30" t="str">
        <f ca="1">IF(AH$11&lt;TODAY(),SUMIFS(Source!$L:$L,Source!$A:$A,$B69,Source!$B:$B,AH$11),"")</f>
        <v/>
      </c>
      <c r="AI69" s="30" t="str">
        <f ca="1">IF(AI$11&lt;TODAY(),SUMIFS(Source!$L:$L,Source!$A:$A,$B69,Source!$B:$B,AI$11),"")</f>
        <v/>
      </c>
      <c r="AJ69" s="30" t="str">
        <f ca="1">IF(AJ$11&lt;TODAY(),SUMIFS(Source!$L:$L,Source!$A:$A,$B69,Source!$B:$B,AJ$11),"")</f>
        <v/>
      </c>
      <c r="AK69" s="30" t="str">
        <f ca="1">IF(AK$11&lt;TODAY(),SUMIFS(Source!$L:$L,Source!$A:$A,$B69,Source!$B:$B,AK$11),"")</f>
        <v/>
      </c>
    </row>
    <row r="70" spans="1:37" hidden="1" outlineLevel="1" x14ac:dyDescent="0.25">
      <c r="B70" s="114" t="s">
        <v>16</v>
      </c>
      <c r="C70" s="4" t="s">
        <v>3</v>
      </c>
      <c r="D70" s="2" t="s">
        <v>8</v>
      </c>
      <c r="E70" s="44">
        <f t="shared" ca="1" si="33"/>
        <v>1.0517548798798799E-3</v>
      </c>
      <c r="F70" s="83"/>
      <c r="G70" s="26">
        <f ca="1">IF(G$11&lt;TODAY(),SUMIFS(Source!$L:$L,Source!$A:$A,$B70,Source!$B:$B,G$11),"")</f>
        <v>0</v>
      </c>
      <c r="H70" s="26">
        <f ca="1">IF(H$11&lt;TODAY(),SUMIFS(Source!$L:$L,Source!$A:$A,$B70,Source!$B:$B,H$11),"")</f>
        <v>0</v>
      </c>
      <c r="I70" s="26">
        <f ca="1">IF(I$11&lt;TODAY(),SUMIFS(Source!$L:$L,Source!$A:$A,$B70,Source!$B:$B,I$11),"")</f>
        <v>1.2268518518518518E-3</v>
      </c>
      <c r="J70" s="26">
        <f ca="1">IF(J$11&lt;TODAY(),SUMIFS(Source!$L:$L,Source!$A:$A,$B70,Source!$B:$B,J$11),"")</f>
        <v>6.4814814814814813E-4</v>
      </c>
      <c r="K70" s="26">
        <f ca="1">IF(K$11&lt;TODAY(),SUMIFS(Source!$L:$L,Source!$A:$A,$B70,Source!$B:$B,K$11),"")</f>
        <v>4.6296296296296293E-4</v>
      </c>
      <c r="L70" s="26">
        <f ca="1">IF(L$11&lt;TODAY(),SUMIFS(Source!$L:$L,Source!$A:$A,$B70,Source!$B:$B,L$11),"")</f>
        <v>4.5138888888888892E-4</v>
      </c>
      <c r="M70" s="26">
        <f ca="1">IF(M$11&lt;TODAY(),SUMIFS(Source!$L:$L,Source!$A:$A,$B70,Source!$B:$B,M$11),"")</f>
        <v>8.9120370370370362E-4</v>
      </c>
      <c r="N70" s="26">
        <f ca="1">IF(N$11&lt;TODAY(),SUMIFS(Source!$L:$L,Source!$A:$A,$B70,Source!$B:$B,N$11),"")</f>
        <v>0</v>
      </c>
      <c r="O70" s="26">
        <f ca="1">IF(O$11&lt;TODAY(),SUMIFS(Source!$L:$L,Source!$A:$A,$B70,Source!$B:$B,O$11),"")</f>
        <v>0</v>
      </c>
      <c r="P70" s="26">
        <f ca="1">IF(P$11&lt;TODAY(),SUMIFS(Source!$L:$L,Source!$A:$A,$B70,Source!$B:$B,P$11),"")</f>
        <v>7.8703703703703705E-4</v>
      </c>
      <c r="Q70" s="26">
        <f ca="1">IF(Q$11&lt;TODAY(),SUMIFS(Source!$L:$L,Source!$A:$A,$B70,Source!$B:$B,Q$11),"")</f>
        <v>9.1435185185185185E-4</v>
      </c>
      <c r="R70" s="26">
        <f ca="1">IF(R$11&lt;TODAY(),SUMIFS(Source!$L:$L,Source!$A:$A,$B70,Source!$B:$B,R$11),"")</f>
        <v>1.3888888888888889E-4</v>
      </c>
      <c r="S70" s="26">
        <f ca="1">IF(S$11&lt;TODAY(),SUMIFS(Source!$L:$L,Source!$A:$A,$B70,Source!$B:$B,S$11),"")</f>
        <v>1.0648148148148147E-3</v>
      </c>
      <c r="T70" s="26">
        <f ca="1">IF(T$11&lt;TODAY(),SUMIFS(Source!$L:$L,Source!$A:$A,$B70,Source!$B:$B,T$11),"")</f>
        <v>3.7847222222222223E-3</v>
      </c>
      <c r="U70" s="26">
        <f ca="1">IF(U$11&lt;TODAY(),SUMIFS(Source!$L:$L,Source!$A:$A,$B70,Source!$B:$B,U$11),"")</f>
        <v>0</v>
      </c>
      <c r="V70" s="26">
        <f ca="1">IF(V$11&lt;TODAY(),SUMIFS(Source!$L:$L,Source!$A:$A,$B70,Source!$B:$B,V$11),"")</f>
        <v>0</v>
      </c>
      <c r="W70" s="26" t="str">
        <f ca="1">IF(W$11&lt;TODAY(),SUMIFS(Source!$L:$L,Source!$A:$A,$B70,Source!$B:$B,W$11),"")</f>
        <v/>
      </c>
      <c r="X70" s="26" t="str">
        <f ca="1">IF(X$11&lt;TODAY(),SUMIFS(Source!$L:$L,Source!$A:$A,$B70,Source!$B:$B,X$11),"")</f>
        <v/>
      </c>
      <c r="Y70" s="26" t="str">
        <f ca="1">IF(Y$11&lt;TODAY(),SUMIFS(Source!$L:$L,Source!$A:$A,$B70,Source!$B:$B,Y$11),"")</f>
        <v/>
      </c>
      <c r="Z70" s="26" t="str">
        <f ca="1">IF(Z$11&lt;TODAY(),SUMIFS(Source!$L:$L,Source!$A:$A,$B70,Source!$B:$B,Z$11),"")</f>
        <v/>
      </c>
      <c r="AA70" s="26" t="str">
        <f ca="1">IF(AA$11&lt;TODAY(),SUMIFS(Source!$L:$L,Source!$A:$A,$B70,Source!$B:$B,AA$11),"")</f>
        <v/>
      </c>
      <c r="AB70" s="26" t="str">
        <f ca="1">IF(AB$11&lt;TODAY(),SUMIFS(Source!$L:$L,Source!$A:$A,$B70,Source!$B:$B,AB$11),"")</f>
        <v/>
      </c>
      <c r="AC70" s="26" t="str">
        <f ca="1">IF(AC$11&lt;TODAY(),SUMIFS(Source!$L:$L,Source!$A:$A,$B70,Source!$B:$B,AC$11),"")</f>
        <v/>
      </c>
      <c r="AD70" s="26" t="str">
        <f ca="1">IF(AD$11&lt;TODAY(),SUMIFS(Source!$L:$L,Source!$A:$A,$B70,Source!$B:$B,AD$11),"")</f>
        <v/>
      </c>
      <c r="AE70" s="26" t="str">
        <f ca="1">IF(AE$11&lt;TODAY(),SUMIFS(Source!$L:$L,Source!$A:$A,$B70,Source!$B:$B,AE$11),"")</f>
        <v/>
      </c>
      <c r="AF70" s="26" t="str">
        <f ca="1">IF(AF$11&lt;TODAY(),SUMIFS(Source!$L:$L,Source!$A:$A,$B70,Source!$B:$B,AF$11),"")</f>
        <v/>
      </c>
      <c r="AG70" s="26" t="str">
        <f ca="1">IF(AG$11&lt;TODAY(),SUMIFS(Source!$L:$L,Source!$A:$A,$B70,Source!$B:$B,AG$11),"")</f>
        <v/>
      </c>
      <c r="AH70" s="26" t="str">
        <f ca="1">IF(AH$11&lt;TODAY(),SUMIFS(Source!$L:$L,Source!$A:$A,$B70,Source!$B:$B,AH$11),"")</f>
        <v/>
      </c>
      <c r="AI70" s="26" t="str">
        <f ca="1">IF(AI$11&lt;TODAY(),SUMIFS(Source!$L:$L,Source!$A:$A,$B70,Source!$B:$B,AI$11),"")</f>
        <v/>
      </c>
      <c r="AJ70" s="26" t="str">
        <f ca="1">IF(AJ$11&lt;TODAY(),SUMIFS(Source!$L:$L,Source!$A:$A,$B70,Source!$B:$B,AJ$11),"")</f>
        <v/>
      </c>
      <c r="AK70" s="26" t="str">
        <f ca="1">IF(AK$11&lt;TODAY(),SUMIFS(Source!$L:$L,Source!$A:$A,$B70,Source!$B:$B,AK$11),"")</f>
        <v/>
      </c>
    </row>
    <row r="71" spans="1:37" hidden="1" outlineLevel="1" x14ac:dyDescent="0.25">
      <c r="B71" s="114" t="s">
        <v>17</v>
      </c>
      <c r="C71" s="4" t="s">
        <v>3</v>
      </c>
      <c r="D71" s="2" t="s">
        <v>8</v>
      </c>
      <c r="E71" s="44">
        <f t="shared" ca="1" si="33"/>
        <v>6.5791586384071935E-4</v>
      </c>
      <c r="F71" s="83"/>
      <c r="G71" s="26">
        <f ca="1">IF(G$11&lt;TODAY(),SUMIFS(Source!$L:$L,Source!$A:$A,$B71,Source!$B:$B,G$11),"")</f>
        <v>0</v>
      </c>
      <c r="H71" s="26">
        <f ca="1">IF(H$11&lt;TODAY(),SUMIFS(Source!$L:$L,Source!$A:$A,$B71,Source!$B:$B,H$11),"")</f>
        <v>0</v>
      </c>
      <c r="I71" s="26">
        <f ca="1">IF(I$11&lt;TODAY(),SUMIFS(Source!$L:$L,Source!$A:$A,$B71,Source!$B:$B,I$11),"")</f>
        <v>1.3310185185185185E-3</v>
      </c>
      <c r="J71" s="26">
        <f ca="1">IF(J$11&lt;TODAY(),SUMIFS(Source!$L:$L,Source!$A:$A,$B71,Source!$B:$B,J$11),"")</f>
        <v>4.2824074074074075E-4</v>
      </c>
      <c r="K71" s="26">
        <f ca="1">IF(K$11&lt;TODAY(),SUMIFS(Source!$L:$L,Source!$A:$A,$B71,Source!$B:$B,K$11),"")</f>
        <v>3.4722222222222224E-4</v>
      </c>
      <c r="L71" s="26">
        <f ca="1">IF(L$11&lt;TODAY(),SUMIFS(Source!$L:$L,Source!$A:$A,$B71,Source!$B:$B,L$11),"")</f>
        <v>2.6620370370370372E-4</v>
      </c>
      <c r="M71" s="26">
        <f ca="1">IF(M$11&lt;TODAY(),SUMIFS(Source!$L:$L,Source!$A:$A,$B71,Source!$B:$B,M$11),"")</f>
        <v>1.6203703703703703E-4</v>
      </c>
      <c r="N71" s="26">
        <f ca="1">IF(N$11&lt;TODAY(),SUMIFS(Source!$L:$L,Source!$A:$A,$B71,Source!$B:$B,N$11),"")</f>
        <v>0</v>
      </c>
      <c r="O71" s="26">
        <f ca="1">IF(O$11&lt;TODAY(),SUMIFS(Source!$L:$L,Source!$A:$A,$B71,Source!$B:$B,O$11),"")</f>
        <v>0</v>
      </c>
      <c r="P71" s="26">
        <f ca="1">IF(P$11&lt;TODAY(),SUMIFS(Source!$L:$L,Source!$A:$A,$B71,Source!$B:$B,P$11),"")</f>
        <v>8.2175925925925917E-4</v>
      </c>
      <c r="Q71" s="26">
        <f ca="1">IF(Q$11&lt;TODAY(),SUMIFS(Source!$L:$L,Source!$A:$A,$B71,Source!$B:$B,Q$11),"")</f>
        <v>4.1666666666666669E-4</v>
      </c>
      <c r="R71" s="26">
        <f ca="1">IF(R$11&lt;TODAY(),SUMIFS(Source!$L:$L,Source!$A:$A,$B71,Source!$B:$B,R$11),"")</f>
        <v>1.6203703703703703E-4</v>
      </c>
      <c r="S71" s="26">
        <f ca="1">IF(S$11&lt;TODAY(),SUMIFS(Source!$L:$L,Source!$A:$A,$B71,Source!$B:$B,S$11),"")</f>
        <v>3.9351851851851852E-4</v>
      </c>
      <c r="T71" s="26">
        <f ca="1">IF(T$11&lt;TODAY(),SUMIFS(Source!$L:$L,Source!$A:$A,$B71,Source!$B:$B,T$11),"")</f>
        <v>1.4004629629629629E-3</v>
      </c>
      <c r="U71" s="26">
        <f ca="1">IF(U$11&lt;TODAY(),SUMIFS(Source!$L:$L,Source!$A:$A,$B71,Source!$B:$B,U$11),"")</f>
        <v>0</v>
      </c>
      <c r="V71" s="26">
        <f ca="1">IF(V$11&lt;TODAY(),SUMIFS(Source!$L:$L,Source!$A:$A,$B71,Source!$B:$B,V$11),"")</f>
        <v>0</v>
      </c>
      <c r="W71" s="26" t="str">
        <f ca="1">IF(W$11&lt;TODAY(),SUMIFS(Source!$L:$L,Source!$A:$A,$B71,Source!$B:$B,W$11),"")</f>
        <v/>
      </c>
      <c r="X71" s="26" t="str">
        <f ca="1">IF(X$11&lt;TODAY(),SUMIFS(Source!$L:$L,Source!$A:$A,$B71,Source!$B:$B,X$11),"")</f>
        <v/>
      </c>
      <c r="Y71" s="26" t="str">
        <f ca="1">IF(Y$11&lt;TODAY(),SUMIFS(Source!$L:$L,Source!$A:$A,$B71,Source!$B:$B,Y$11),"")</f>
        <v/>
      </c>
      <c r="Z71" s="26" t="str">
        <f ca="1">IF(Z$11&lt;TODAY(),SUMIFS(Source!$L:$L,Source!$A:$A,$B71,Source!$B:$B,Z$11),"")</f>
        <v/>
      </c>
      <c r="AA71" s="26" t="str">
        <f ca="1">IF(AA$11&lt;TODAY(),SUMIFS(Source!$L:$L,Source!$A:$A,$B71,Source!$B:$B,AA$11),"")</f>
        <v/>
      </c>
      <c r="AB71" s="26" t="str">
        <f ca="1">IF(AB$11&lt;TODAY(),SUMIFS(Source!$L:$L,Source!$A:$A,$B71,Source!$B:$B,AB$11),"")</f>
        <v/>
      </c>
      <c r="AC71" s="26" t="str">
        <f ca="1">IF(AC$11&lt;TODAY(),SUMIFS(Source!$L:$L,Source!$A:$A,$B71,Source!$B:$B,AC$11),"")</f>
        <v/>
      </c>
      <c r="AD71" s="26" t="str">
        <f ca="1">IF(AD$11&lt;TODAY(),SUMIFS(Source!$L:$L,Source!$A:$A,$B71,Source!$B:$B,AD$11),"")</f>
        <v/>
      </c>
      <c r="AE71" s="26" t="str">
        <f ca="1">IF(AE$11&lt;TODAY(),SUMIFS(Source!$L:$L,Source!$A:$A,$B71,Source!$B:$B,AE$11),"")</f>
        <v/>
      </c>
      <c r="AF71" s="26" t="str">
        <f ca="1">IF(AF$11&lt;TODAY(),SUMIFS(Source!$L:$L,Source!$A:$A,$B71,Source!$B:$B,AF$11),"")</f>
        <v/>
      </c>
      <c r="AG71" s="26" t="str">
        <f ca="1">IF(AG$11&lt;TODAY(),SUMIFS(Source!$L:$L,Source!$A:$A,$B71,Source!$B:$B,AG$11),"")</f>
        <v/>
      </c>
      <c r="AH71" s="26" t="str">
        <f ca="1">IF(AH$11&lt;TODAY(),SUMIFS(Source!$L:$L,Source!$A:$A,$B71,Source!$B:$B,AH$11),"")</f>
        <v/>
      </c>
      <c r="AI71" s="26" t="str">
        <f ca="1">IF(AI$11&lt;TODAY(),SUMIFS(Source!$L:$L,Source!$A:$A,$B71,Source!$B:$B,AI$11),"")</f>
        <v/>
      </c>
      <c r="AJ71" s="26" t="str">
        <f ca="1">IF(AJ$11&lt;TODAY(),SUMIFS(Source!$L:$L,Source!$A:$A,$B71,Source!$B:$B,AJ$11),"")</f>
        <v/>
      </c>
      <c r="AK71" s="26" t="str">
        <f ca="1">IF(AK$11&lt;TODAY(),SUMIFS(Source!$L:$L,Source!$A:$A,$B71,Source!$B:$B,AK$11),"")</f>
        <v/>
      </c>
    </row>
    <row r="72" spans="1:37" hidden="1" outlineLevel="1" x14ac:dyDescent="0.25">
      <c r="B72" s="114" t="s">
        <v>18</v>
      </c>
      <c r="C72" s="4" t="s">
        <v>3</v>
      </c>
      <c r="D72" s="2" t="s">
        <v>8</v>
      </c>
      <c r="E72" s="44">
        <f t="shared" ca="1" si="33"/>
        <v>5.3598484848484845E-4</v>
      </c>
      <c r="F72" s="83"/>
      <c r="G72" s="26">
        <f ca="1">IF(G$11&lt;TODAY(),SUMIFS(Source!$L:$L,Source!$A:$A,$B72,Source!$B:$B,G$11),"")</f>
        <v>0</v>
      </c>
      <c r="H72" s="26">
        <f ca="1">IF(H$11&lt;TODAY(),SUMIFS(Source!$L:$L,Source!$A:$A,$B72,Source!$B:$B,H$11),"")</f>
        <v>0</v>
      </c>
      <c r="I72" s="26">
        <f ca="1">IF(I$11&lt;TODAY(),SUMIFS(Source!$L:$L,Source!$A:$A,$B72,Source!$B:$B,I$11),"")</f>
        <v>3.3564814814814812E-4</v>
      </c>
      <c r="J72" s="26">
        <f ca="1">IF(J$11&lt;TODAY(),SUMIFS(Source!$L:$L,Source!$A:$A,$B72,Source!$B:$B,J$11),"")</f>
        <v>2.3148148148148146E-4</v>
      </c>
      <c r="K72" s="26">
        <f ca="1">IF(K$11&lt;TODAY(),SUMIFS(Source!$L:$L,Source!$A:$A,$B72,Source!$B:$B,K$11),"")</f>
        <v>1.1574074074074073E-4</v>
      </c>
      <c r="L72" s="26">
        <f ca="1">IF(L$11&lt;TODAY(),SUMIFS(Source!$L:$L,Source!$A:$A,$B72,Source!$B:$B,L$11),"")</f>
        <v>2.4305555555555552E-4</v>
      </c>
      <c r="M72" s="26">
        <f ca="1">IF(M$11&lt;TODAY(),SUMIFS(Source!$L:$L,Source!$A:$A,$B72,Source!$B:$B,M$11),"")</f>
        <v>4.8611111111111104E-4</v>
      </c>
      <c r="N72" s="26">
        <f ca="1">IF(N$11&lt;TODAY(),SUMIFS(Source!$L:$L,Source!$A:$A,$B72,Source!$B:$B,N$11),"")</f>
        <v>0</v>
      </c>
      <c r="O72" s="26">
        <f ca="1">IF(O$11&lt;TODAY(),SUMIFS(Source!$L:$L,Source!$A:$A,$B72,Source!$B:$B,O$11),"")</f>
        <v>0</v>
      </c>
      <c r="P72" s="26">
        <f ca="1">IF(P$11&lt;TODAY(),SUMIFS(Source!$L:$L,Source!$A:$A,$B72,Source!$B:$B,P$11),"")</f>
        <v>1.5856481481481479E-3</v>
      </c>
      <c r="Q72" s="26">
        <f ca="1">IF(Q$11&lt;TODAY(),SUMIFS(Source!$L:$L,Source!$A:$A,$B72,Source!$B:$B,Q$11),"")</f>
        <v>4.7453703703703704E-4</v>
      </c>
      <c r="R72" s="26">
        <f ca="1">IF(R$11&lt;TODAY(),SUMIFS(Source!$L:$L,Source!$A:$A,$B72,Source!$B:$B,R$11),"")</f>
        <v>3.3564814814814812E-4</v>
      </c>
      <c r="S72" s="26">
        <f ca="1">IF(S$11&lt;TODAY(),SUMIFS(Source!$L:$L,Source!$A:$A,$B72,Source!$B:$B,S$11),"")</f>
        <v>1.5046296296296297E-4</v>
      </c>
      <c r="T72" s="26">
        <f ca="1">IF(T$11&lt;TODAY(),SUMIFS(Source!$L:$L,Source!$A:$A,$B72,Source!$B:$B,T$11),"")</f>
        <v>2.0833333333333335E-4</v>
      </c>
      <c r="U72" s="26">
        <f ca="1">IF(U$11&lt;TODAY(),SUMIFS(Source!$L:$L,Source!$A:$A,$B72,Source!$B:$B,U$11),"")</f>
        <v>0</v>
      </c>
      <c r="V72" s="26">
        <f ca="1">IF(V$11&lt;TODAY(),SUMIFS(Source!$L:$L,Source!$A:$A,$B72,Source!$B:$B,V$11),"")</f>
        <v>0</v>
      </c>
      <c r="W72" s="26" t="str">
        <f ca="1">IF(W$11&lt;TODAY(),SUMIFS(Source!$L:$L,Source!$A:$A,$B72,Source!$B:$B,W$11),"")</f>
        <v/>
      </c>
      <c r="X72" s="26" t="str">
        <f ca="1">IF(X$11&lt;TODAY(),SUMIFS(Source!$L:$L,Source!$A:$A,$B72,Source!$B:$B,X$11),"")</f>
        <v/>
      </c>
      <c r="Y72" s="26" t="str">
        <f ca="1">IF(Y$11&lt;TODAY(),SUMIFS(Source!$L:$L,Source!$A:$A,$B72,Source!$B:$B,Y$11),"")</f>
        <v/>
      </c>
      <c r="Z72" s="26" t="str">
        <f ca="1">IF(Z$11&lt;TODAY(),SUMIFS(Source!$L:$L,Source!$A:$A,$B72,Source!$B:$B,Z$11),"")</f>
        <v/>
      </c>
      <c r="AA72" s="26" t="str">
        <f ca="1">IF(AA$11&lt;TODAY(),SUMIFS(Source!$L:$L,Source!$A:$A,$B72,Source!$B:$B,AA$11),"")</f>
        <v/>
      </c>
      <c r="AB72" s="26" t="str">
        <f ca="1">IF(AB$11&lt;TODAY(),SUMIFS(Source!$L:$L,Source!$A:$A,$B72,Source!$B:$B,AB$11),"")</f>
        <v/>
      </c>
      <c r="AC72" s="26" t="str">
        <f ca="1">IF(AC$11&lt;TODAY(),SUMIFS(Source!$L:$L,Source!$A:$A,$B72,Source!$B:$B,AC$11),"")</f>
        <v/>
      </c>
      <c r="AD72" s="26" t="str">
        <f ca="1">IF(AD$11&lt;TODAY(),SUMIFS(Source!$L:$L,Source!$A:$A,$B72,Source!$B:$B,AD$11),"")</f>
        <v/>
      </c>
      <c r="AE72" s="26" t="str">
        <f ca="1">IF(AE$11&lt;TODAY(),SUMIFS(Source!$L:$L,Source!$A:$A,$B72,Source!$B:$B,AE$11),"")</f>
        <v/>
      </c>
      <c r="AF72" s="26" t="str">
        <f ca="1">IF(AF$11&lt;TODAY(),SUMIFS(Source!$L:$L,Source!$A:$A,$B72,Source!$B:$B,AF$11),"")</f>
        <v/>
      </c>
      <c r="AG72" s="26" t="str">
        <f ca="1">IF(AG$11&lt;TODAY(),SUMIFS(Source!$L:$L,Source!$A:$A,$B72,Source!$B:$B,AG$11),"")</f>
        <v/>
      </c>
      <c r="AH72" s="26" t="str">
        <f ca="1">IF(AH$11&lt;TODAY(),SUMIFS(Source!$L:$L,Source!$A:$A,$B72,Source!$B:$B,AH$11),"")</f>
        <v/>
      </c>
      <c r="AI72" s="26" t="str">
        <f ca="1">IF(AI$11&lt;TODAY(),SUMIFS(Source!$L:$L,Source!$A:$A,$B72,Source!$B:$B,AI$11),"")</f>
        <v/>
      </c>
      <c r="AJ72" s="26" t="str">
        <f ca="1">IF(AJ$11&lt;TODAY(),SUMIFS(Source!$L:$L,Source!$A:$A,$B72,Source!$B:$B,AJ$11),"")</f>
        <v/>
      </c>
      <c r="AK72" s="26" t="str">
        <f ca="1">IF(AK$11&lt;TODAY(),SUMIFS(Source!$L:$L,Source!$A:$A,$B72,Source!$B:$B,AK$11),"")</f>
        <v/>
      </c>
    </row>
    <row r="73" spans="1:37" hidden="1" outlineLevel="1" x14ac:dyDescent="0.25">
      <c r="B73" s="114" t="s">
        <v>19</v>
      </c>
      <c r="C73" s="4" t="s">
        <v>3</v>
      </c>
      <c r="D73" s="2" t="s">
        <v>8</v>
      </c>
      <c r="E73" s="44">
        <f t="shared" ca="1" si="33"/>
        <v>3.5953506698187547E-4</v>
      </c>
      <c r="F73" s="83"/>
      <c r="G73" s="26">
        <f ca="1">IF(G$11&lt;TODAY(),SUMIFS(Source!$L:$L,Source!$A:$A,$B73,Source!$B:$B,G$11),"")</f>
        <v>0</v>
      </c>
      <c r="H73" s="26">
        <f ca="1">IF(H$11&lt;TODAY(),SUMIFS(Source!$L:$L,Source!$A:$A,$B73,Source!$B:$B,H$11),"")</f>
        <v>0</v>
      </c>
      <c r="I73" s="26">
        <f ca="1">IF(I$11&lt;TODAY(),SUMIFS(Source!$L:$L,Source!$A:$A,$B73,Source!$B:$B,I$11),"")</f>
        <v>2.5462962962962961E-4</v>
      </c>
      <c r="J73" s="26">
        <f ca="1">IF(J$11&lt;TODAY(),SUMIFS(Source!$L:$L,Source!$A:$A,$B73,Source!$B:$B,J$11),"")</f>
        <v>2.4305555555555555E-4</v>
      </c>
      <c r="K73" s="26">
        <f ca="1">IF(K$11&lt;TODAY(),SUMIFS(Source!$L:$L,Source!$A:$A,$B73,Source!$B:$B,K$11),"")</f>
        <v>1.273148148148148E-4</v>
      </c>
      <c r="L73" s="26">
        <f ca="1">IF(L$11&lt;TODAY(),SUMIFS(Source!$L:$L,Source!$A:$A,$B73,Source!$B:$B,L$11),"")</f>
        <v>1.273148148148148E-4</v>
      </c>
      <c r="M73" s="26">
        <f ca="1">IF(M$11&lt;TODAY(),SUMIFS(Source!$L:$L,Source!$A:$A,$B73,Source!$B:$B,M$11),"")</f>
        <v>2.3148148148148146E-4</v>
      </c>
      <c r="N73" s="26">
        <f ca="1">IF(N$11&lt;TODAY(),SUMIFS(Source!$L:$L,Source!$A:$A,$B73,Source!$B:$B,N$11),"")</f>
        <v>0</v>
      </c>
      <c r="O73" s="26">
        <f ca="1">IF(O$11&lt;TODAY(),SUMIFS(Source!$L:$L,Source!$A:$A,$B73,Source!$B:$B,O$11),"")</f>
        <v>0</v>
      </c>
      <c r="P73" s="26">
        <f ca="1">IF(P$11&lt;TODAY(),SUMIFS(Source!$L:$L,Source!$A:$A,$B73,Source!$B:$B,P$11),"")</f>
        <v>2.7777777777777778E-4</v>
      </c>
      <c r="Q73" s="26">
        <f ca="1">IF(Q$11&lt;TODAY(),SUMIFS(Source!$L:$L,Source!$A:$A,$B73,Source!$B:$B,Q$11),"")</f>
        <v>2.4305555555555552E-4</v>
      </c>
      <c r="R73" s="26">
        <f ca="1">IF(R$11&lt;TODAY(),SUMIFS(Source!$L:$L,Source!$A:$A,$B73,Source!$B:$B,R$11),"")</f>
        <v>1.5046296296296297E-4</v>
      </c>
      <c r="S73" s="26">
        <f ca="1">IF(S$11&lt;TODAY(),SUMIFS(Source!$L:$L,Source!$A:$A,$B73,Source!$B:$B,S$11),"")</f>
        <v>1.0069444444444444E-3</v>
      </c>
      <c r="T73" s="26">
        <f ca="1">IF(T$11&lt;TODAY(),SUMIFS(Source!$L:$L,Source!$A:$A,$B73,Source!$B:$B,T$11),"")</f>
        <v>9.9537037037037042E-4</v>
      </c>
      <c r="U73" s="26">
        <f ca="1">IF(U$11&lt;TODAY(),SUMIFS(Source!$L:$L,Source!$A:$A,$B73,Source!$B:$B,U$11),"")</f>
        <v>0</v>
      </c>
      <c r="V73" s="26">
        <f ca="1">IF(V$11&lt;TODAY(),SUMIFS(Source!$L:$L,Source!$A:$A,$B73,Source!$B:$B,V$11),"")</f>
        <v>0</v>
      </c>
      <c r="W73" s="26" t="str">
        <f ca="1">IF(W$11&lt;TODAY(),SUMIFS(Source!$L:$L,Source!$A:$A,$B73,Source!$B:$B,W$11),"")</f>
        <v/>
      </c>
      <c r="X73" s="26" t="str">
        <f ca="1">IF(X$11&lt;TODAY(),SUMIFS(Source!$L:$L,Source!$A:$A,$B73,Source!$B:$B,X$11),"")</f>
        <v/>
      </c>
      <c r="Y73" s="26" t="str">
        <f ca="1">IF(Y$11&lt;TODAY(),SUMIFS(Source!$L:$L,Source!$A:$A,$B73,Source!$B:$B,Y$11),"")</f>
        <v/>
      </c>
      <c r="Z73" s="26" t="str">
        <f ca="1">IF(Z$11&lt;TODAY(),SUMIFS(Source!$L:$L,Source!$A:$A,$B73,Source!$B:$B,Z$11),"")</f>
        <v/>
      </c>
      <c r="AA73" s="26" t="str">
        <f ca="1">IF(AA$11&lt;TODAY(),SUMIFS(Source!$L:$L,Source!$A:$A,$B73,Source!$B:$B,AA$11),"")</f>
        <v/>
      </c>
      <c r="AB73" s="26" t="str">
        <f ca="1">IF(AB$11&lt;TODAY(),SUMIFS(Source!$L:$L,Source!$A:$A,$B73,Source!$B:$B,AB$11),"")</f>
        <v/>
      </c>
      <c r="AC73" s="26" t="str">
        <f ca="1">IF(AC$11&lt;TODAY(),SUMIFS(Source!$L:$L,Source!$A:$A,$B73,Source!$B:$B,AC$11),"")</f>
        <v/>
      </c>
      <c r="AD73" s="26" t="str">
        <f ca="1">IF(AD$11&lt;TODAY(),SUMIFS(Source!$L:$L,Source!$A:$A,$B73,Source!$B:$B,AD$11),"")</f>
        <v/>
      </c>
      <c r="AE73" s="26" t="str">
        <f ca="1">IF(AE$11&lt;TODAY(),SUMIFS(Source!$L:$L,Source!$A:$A,$B73,Source!$B:$B,AE$11),"")</f>
        <v/>
      </c>
      <c r="AF73" s="26" t="str">
        <f ca="1">IF(AF$11&lt;TODAY(),SUMIFS(Source!$L:$L,Source!$A:$A,$B73,Source!$B:$B,AF$11),"")</f>
        <v/>
      </c>
      <c r="AG73" s="26" t="str">
        <f ca="1">IF(AG$11&lt;TODAY(),SUMIFS(Source!$L:$L,Source!$A:$A,$B73,Source!$B:$B,AG$11),"")</f>
        <v/>
      </c>
      <c r="AH73" s="26" t="str">
        <f ca="1">IF(AH$11&lt;TODAY(),SUMIFS(Source!$L:$L,Source!$A:$A,$B73,Source!$B:$B,AH$11),"")</f>
        <v/>
      </c>
      <c r="AI73" s="26" t="str">
        <f ca="1">IF(AI$11&lt;TODAY(),SUMIFS(Source!$L:$L,Source!$A:$A,$B73,Source!$B:$B,AI$11),"")</f>
        <v/>
      </c>
      <c r="AJ73" s="26" t="str">
        <f ca="1">IF(AJ$11&lt;TODAY(),SUMIFS(Source!$L:$L,Source!$A:$A,$B73,Source!$B:$B,AJ$11),"")</f>
        <v/>
      </c>
      <c r="AK73" s="26" t="str">
        <f ca="1">IF(AK$11&lt;TODAY(),SUMIFS(Source!$L:$L,Source!$A:$A,$B73,Source!$B:$B,AK$11),"")</f>
        <v/>
      </c>
    </row>
    <row r="74" spans="1:37" hidden="1" outlineLevel="1" x14ac:dyDescent="0.25">
      <c r="B74" s="114" t="s">
        <v>20</v>
      </c>
      <c r="C74" s="4" t="s">
        <v>3</v>
      </c>
      <c r="D74" s="2" t="s">
        <v>8</v>
      </c>
      <c r="E74" s="44">
        <f t="shared" ca="1" si="33"/>
        <v>6.1669280167264034E-4</v>
      </c>
      <c r="F74" s="83"/>
      <c r="G74" s="26">
        <f ca="1">IF(G$11&lt;TODAY(),SUMIFS(Source!$L:$L,Source!$A:$A,$B74,Source!$B:$B,G$11),"")</f>
        <v>0</v>
      </c>
      <c r="H74" s="26">
        <f ca="1">IF(H$11&lt;TODAY(),SUMIFS(Source!$L:$L,Source!$A:$A,$B74,Source!$B:$B,H$11),"")</f>
        <v>0</v>
      </c>
      <c r="I74" s="26">
        <f ca="1">IF(I$11&lt;TODAY(),SUMIFS(Source!$L:$L,Source!$A:$A,$B74,Source!$B:$B,I$11),"")</f>
        <v>5.9027777777777778E-4</v>
      </c>
      <c r="J74" s="26">
        <f ca="1">IF(J$11&lt;TODAY(),SUMIFS(Source!$L:$L,Source!$A:$A,$B74,Source!$B:$B,J$11),"")</f>
        <v>2.5694444444444445E-3</v>
      </c>
      <c r="K74" s="26">
        <f ca="1">IF(K$11&lt;TODAY(),SUMIFS(Source!$L:$L,Source!$A:$A,$B74,Source!$B:$B,K$11),"")</f>
        <v>1.0416666666666667E-4</v>
      </c>
      <c r="L74" s="26">
        <f ca="1">IF(L$11&lt;TODAY(),SUMIFS(Source!$L:$L,Source!$A:$A,$B74,Source!$B:$B,L$11),"")</f>
        <v>2.4305555555555552E-4</v>
      </c>
      <c r="M74" s="26">
        <f ca="1">IF(M$11&lt;TODAY(),SUMIFS(Source!$L:$L,Source!$A:$A,$B74,Source!$B:$B,M$11),"")</f>
        <v>1.3888888888888889E-4</v>
      </c>
      <c r="N74" s="26">
        <f ca="1">IF(N$11&lt;TODAY(),SUMIFS(Source!$L:$L,Source!$A:$A,$B74,Source!$B:$B,N$11),"")</f>
        <v>0</v>
      </c>
      <c r="O74" s="26">
        <f ca="1">IF(O$11&lt;TODAY(),SUMIFS(Source!$L:$L,Source!$A:$A,$B74,Source!$B:$B,O$11),"")</f>
        <v>0</v>
      </c>
      <c r="P74" s="26">
        <f ca="1">IF(P$11&lt;TODAY(),SUMIFS(Source!$L:$L,Source!$A:$A,$B74,Source!$B:$B,P$11),"")</f>
        <v>4.3981481481481481E-4</v>
      </c>
      <c r="Q74" s="26">
        <f ca="1">IF(Q$11&lt;TODAY(),SUMIFS(Source!$L:$L,Source!$A:$A,$B74,Source!$B:$B,Q$11),"")</f>
        <v>1.3888888888888889E-4</v>
      </c>
      <c r="R74" s="26">
        <f ca="1">IF(R$11&lt;TODAY(),SUMIFS(Source!$L:$L,Source!$A:$A,$B74,Source!$B:$B,R$11),"")</f>
        <v>9.2592592592592588E-5</v>
      </c>
      <c r="S74" s="26">
        <f ca="1">IF(S$11&lt;TODAY(),SUMIFS(Source!$L:$L,Source!$A:$A,$B74,Source!$B:$B,S$11),"")</f>
        <v>1.1574074074074073E-4</v>
      </c>
      <c r="T74" s="26">
        <f ca="1">IF(T$11&lt;TODAY(),SUMIFS(Source!$L:$L,Source!$A:$A,$B74,Source!$B:$B,T$11),"")</f>
        <v>8.1018518518518516E-5</v>
      </c>
      <c r="U74" s="26">
        <f ca="1">IF(U$11&lt;TODAY(),SUMIFS(Source!$L:$L,Source!$A:$A,$B74,Source!$B:$B,U$11),"")</f>
        <v>0</v>
      </c>
      <c r="V74" s="26">
        <f ca="1">IF(V$11&lt;TODAY(),SUMIFS(Source!$L:$L,Source!$A:$A,$B74,Source!$B:$B,V$11),"")</f>
        <v>0</v>
      </c>
      <c r="W74" s="26" t="str">
        <f ca="1">IF(W$11&lt;TODAY(),SUMIFS(Source!$L:$L,Source!$A:$A,$B74,Source!$B:$B,W$11),"")</f>
        <v/>
      </c>
      <c r="X74" s="26" t="str">
        <f ca="1">IF(X$11&lt;TODAY(),SUMIFS(Source!$L:$L,Source!$A:$A,$B74,Source!$B:$B,X$11),"")</f>
        <v/>
      </c>
      <c r="Y74" s="26" t="str">
        <f ca="1">IF(Y$11&lt;TODAY(),SUMIFS(Source!$L:$L,Source!$A:$A,$B74,Source!$B:$B,Y$11),"")</f>
        <v/>
      </c>
      <c r="Z74" s="26" t="str">
        <f ca="1">IF(Z$11&lt;TODAY(),SUMIFS(Source!$L:$L,Source!$A:$A,$B74,Source!$B:$B,Z$11),"")</f>
        <v/>
      </c>
      <c r="AA74" s="26" t="str">
        <f ca="1">IF(AA$11&lt;TODAY(),SUMIFS(Source!$L:$L,Source!$A:$A,$B74,Source!$B:$B,AA$11),"")</f>
        <v/>
      </c>
      <c r="AB74" s="26" t="str">
        <f ca="1">IF(AB$11&lt;TODAY(),SUMIFS(Source!$L:$L,Source!$A:$A,$B74,Source!$B:$B,AB$11),"")</f>
        <v/>
      </c>
      <c r="AC74" s="26" t="str">
        <f ca="1">IF(AC$11&lt;TODAY(),SUMIFS(Source!$L:$L,Source!$A:$A,$B74,Source!$B:$B,AC$11),"")</f>
        <v/>
      </c>
      <c r="AD74" s="26" t="str">
        <f ca="1">IF(AD$11&lt;TODAY(),SUMIFS(Source!$L:$L,Source!$A:$A,$B74,Source!$B:$B,AD$11),"")</f>
        <v/>
      </c>
      <c r="AE74" s="26" t="str">
        <f ca="1">IF(AE$11&lt;TODAY(),SUMIFS(Source!$L:$L,Source!$A:$A,$B74,Source!$B:$B,AE$11),"")</f>
        <v/>
      </c>
      <c r="AF74" s="26" t="str">
        <f ca="1">IF(AF$11&lt;TODAY(),SUMIFS(Source!$L:$L,Source!$A:$A,$B74,Source!$B:$B,AF$11),"")</f>
        <v/>
      </c>
      <c r="AG74" s="26" t="str">
        <f ca="1">IF(AG$11&lt;TODAY(),SUMIFS(Source!$L:$L,Source!$A:$A,$B74,Source!$B:$B,AG$11),"")</f>
        <v/>
      </c>
      <c r="AH74" s="26" t="str">
        <f ca="1">IF(AH$11&lt;TODAY(),SUMIFS(Source!$L:$L,Source!$A:$A,$B74,Source!$B:$B,AH$11),"")</f>
        <v/>
      </c>
      <c r="AI74" s="26" t="str">
        <f ca="1">IF(AI$11&lt;TODAY(),SUMIFS(Source!$L:$L,Source!$A:$A,$B74,Source!$B:$B,AI$11),"")</f>
        <v/>
      </c>
      <c r="AJ74" s="26" t="str">
        <f ca="1">IF(AJ$11&lt;TODAY(),SUMIFS(Source!$L:$L,Source!$A:$A,$B74,Source!$B:$B,AJ$11),"")</f>
        <v/>
      </c>
      <c r="AK74" s="26" t="str">
        <f ca="1">IF(AK$11&lt;TODAY(),SUMIFS(Source!$L:$L,Source!$A:$A,$B74,Source!$B:$B,AK$11),"")</f>
        <v/>
      </c>
    </row>
    <row r="75" spans="1:37" hidden="1" outlineLevel="1" x14ac:dyDescent="0.25">
      <c r="B75" s="115" t="s">
        <v>21</v>
      </c>
      <c r="C75" s="4" t="s">
        <v>3</v>
      </c>
      <c r="D75" s="2" t="s">
        <v>8</v>
      </c>
      <c r="E75" s="44">
        <f t="shared" ca="1" si="33"/>
        <v>1.3257471580491382E-3</v>
      </c>
      <c r="F75" s="83"/>
      <c r="G75" s="26">
        <f ca="1">IF(G$11&lt;TODAY(),SUMIFS(Source!$L:$L,Source!$A:$A,$B75,Source!$B:$B,G$11),"")</f>
        <v>0</v>
      </c>
      <c r="H75" s="26">
        <f ca="1">IF(H$11&lt;TODAY(),SUMIFS(Source!$L:$L,Source!$A:$A,$B75,Source!$B:$B,H$11),"")</f>
        <v>0</v>
      </c>
      <c r="I75" s="26">
        <f ca="1">IF(I$11&lt;TODAY(),SUMIFS(Source!$L:$L,Source!$A:$A,$B75,Source!$B:$B,I$11),"")</f>
        <v>1.7361111111111112E-4</v>
      </c>
      <c r="J75" s="26">
        <f ca="1">IF(J$11&lt;TODAY(),SUMIFS(Source!$L:$L,Source!$A:$A,$B75,Source!$B:$B,J$11),"")</f>
        <v>4.2361111111111106E-3</v>
      </c>
      <c r="K75" s="26">
        <f ca="1">IF(K$11&lt;TODAY(),SUMIFS(Source!$L:$L,Source!$A:$A,$B75,Source!$B:$B,K$11),"")</f>
        <v>1.4583333333333334E-3</v>
      </c>
      <c r="L75" s="26">
        <f ca="1">IF(L$11&lt;TODAY(),SUMIFS(Source!$L:$L,Source!$A:$A,$B75,Source!$B:$B,L$11),"")</f>
        <v>6.4814814814814813E-4</v>
      </c>
      <c r="M75" s="26">
        <f ca="1">IF(M$11&lt;TODAY(),SUMIFS(Source!$L:$L,Source!$A:$A,$B75,Source!$B:$B,M$11),"")</f>
        <v>4.8611111111111104E-4</v>
      </c>
      <c r="N75" s="26">
        <f ca="1">IF(N$11&lt;TODAY(),SUMIFS(Source!$L:$L,Source!$A:$A,$B75,Source!$B:$B,N$11),"")</f>
        <v>0</v>
      </c>
      <c r="O75" s="26">
        <f ca="1">IF(O$11&lt;TODAY(),SUMIFS(Source!$L:$L,Source!$A:$A,$B75,Source!$B:$B,O$11),"")</f>
        <v>0</v>
      </c>
      <c r="P75" s="26">
        <f ca="1">IF(P$11&lt;TODAY(),SUMIFS(Source!$L:$L,Source!$A:$A,$B75,Source!$B:$B,P$11),"")</f>
        <v>1.9097222222222222E-3</v>
      </c>
      <c r="Q75" s="26">
        <f ca="1">IF(Q$11&lt;TODAY(),SUMIFS(Source!$L:$L,Source!$A:$A,$B75,Source!$B:$B,Q$11),"")</f>
        <v>5.2083333333333333E-4</v>
      </c>
      <c r="R75" s="26">
        <f ca="1">IF(R$11&lt;TODAY(),SUMIFS(Source!$L:$L,Source!$A:$A,$B75,Source!$B:$B,R$11),"")</f>
        <v>4.8611111111111104E-4</v>
      </c>
      <c r="S75" s="26">
        <f ca="1">IF(S$11&lt;TODAY(),SUMIFS(Source!$L:$L,Source!$A:$A,$B75,Source!$B:$B,S$11),"")</f>
        <v>2.0949074074074073E-3</v>
      </c>
      <c r="T75" s="26">
        <f ca="1">IF(T$11&lt;TODAY(),SUMIFS(Source!$L:$L,Source!$A:$A,$B75,Source!$B:$B,T$11),"")</f>
        <v>9.3750000000000007E-4</v>
      </c>
      <c r="U75" s="26">
        <f ca="1">IF(U$11&lt;TODAY(),SUMIFS(Source!$L:$L,Source!$A:$A,$B75,Source!$B:$B,U$11),"")</f>
        <v>0</v>
      </c>
      <c r="V75" s="26">
        <f ca="1">IF(V$11&lt;TODAY(),SUMIFS(Source!$L:$L,Source!$A:$A,$B75,Source!$B:$B,V$11),"")</f>
        <v>0</v>
      </c>
      <c r="W75" s="26" t="str">
        <f ca="1">IF(W$11&lt;TODAY(),SUMIFS(Source!$L:$L,Source!$A:$A,$B75,Source!$B:$B,W$11),"")</f>
        <v/>
      </c>
      <c r="X75" s="26" t="str">
        <f ca="1">IF(X$11&lt;TODAY(),SUMIFS(Source!$L:$L,Source!$A:$A,$B75,Source!$B:$B,X$11),"")</f>
        <v/>
      </c>
      <c r="Y75" s="26" t="str">
        <f ca="1">IF(Y$11&lt;TODAY(),SUMIFS(Source!$L:$L,Source!$A:$A,$B75,Source!$B:$B,Y$11),"")</f>
        <v/>
      </c>
      <c r="Z75" s="26" t="str">
        <f ca="1">IF(Z$11&lt;TODAY(),SUMIFS(Source!$L:$L,Source!$A:$A,$B75,Source!$B:$B,Z$11),"")</f>
        <v/>
      </c>
      <c r="AA75" s="26" t="str">
        <f ca="1">IF(AA$11&lt;TODAY(),SUMIFS(Source!$L:$L,Source!$A:$A,$B75,Source!$B:$B,AA$11),"")</f>
        <v/>
      </c>
      <c r="AB75" s="26" t="str">
        <f ca="1">IF(AB$11&lt;TODAY(),SUMIFS(Source!$L:$L,Source!$A:$A,$B75,Source!$B:$B,AB$11),"")</f>
        <v/>
      </c>
      <c r="AC75" s="26" t="str">
        <f ca="1">IF(AC$11&lt;TODAY(),SUMIFS(Source!$L:$L,Source!$A:$A,$B75,Source!$B:$B,AC$11),"")</f>
        <v/>
      </c>
      <c r="AD75" s="26" t="str">
        <f ca="1">IF(AD$11&lt;TODAY(),SUMIFS(Source!$L:$L,Source!$A:$A,$B75,Source!$B:$B,AD$11),"")</f>
        <v/>
      </c>
      <c r="AE75" s="26" t="str">
        <f ca="1">IF(AE$11&lt;TODAY(),SUMIFS(Source!$L:$L,Source!$A:$A,$B75,Source!$B:$B,AE$11),"")</f>
        <v/>
      </c>
      <c r="AF75" s="26" t="str">
        <f ca="1">IF(AF$11&lt;TODAY(),SUMIFS(Source!$L:$L,Source!$A:$A,$B75,Source!$B:$B,AF$11),"")</f>
        <v/>
      </c>
      <c r="AG75" s="26" t="str">
        <f ca="1">IF(AG$11&lt;TODAY(),SUMIFS(Source!$L:$L,Source!$A:$A,$B75,Source!$B:$B,AG$11),"")</f>
        <v/>
      </c>
      <c r="AH75" s="26" t="str">
        <f ca="1">IF(AH$11&lt;TODAY(),SUMIFS(Source!$L:$L,Source!$A:$A,$B75,Source!$B:$B,AH$11),"")</f>
        <v/>
      </c>
      <c r="AI75" s="26" t="str">
        <f ca="1">IF(AI$11&lt;TODAY(),SUMIFS(Source!$L:$L,Source!$A:$A,$B75,Source!$B:$B,AI$11),"")</f>
        <v/>
      </c>
      <c r="AJ75" s="26" t="str">
        <f ca="1">IF(AJ$11&lt;TODAY(),SUMIFS(Source!$L:$L,Source!$A:$A,$B75,Source!$B:$B,AJ$11),"")</f>
        <v/>
      </c>
      <c r="AK75" s="26" t="str">
        <f ca="1">IF(AK$11&lt;TODAY(),SUMIFS(Source!$L:$L,Source!$A:$A,$B75,Source!$B:$B,AK$11),"")</f>
        <v/>
      </c>
    </row>
    <row r="76" spans="1:37" hidden="1" outlineLevel="1" x14ac:dyDescent="0.25">
      <c r="B76" s="114" t="s">
        <v>22</v>
      </c>
      <c r="C76" s="4" t="s">
        <v>3</v>
      </c>
      <c r="D76" s="2" t="s">
        <v>8</v>
      </c>
      <c r="E76" s="44">
        <f t="shared" ca="1" si="33"/>
        <v>0</v>
      </c>
      <c r="F76" s="83"/>
      <c r="G76" s="26">
        <f ca="1">IF(G$11&lt;TODAY(),SUMIFS(Source!$L:$L,Source!$A:$A,$B76,Source!$B:$B,G$11),"")</f>
        <v>0</v>
      </c>
      <c r="H76" s="26">
        <f ca="1">IF(H$11&lt;TODAY(),SUMIFS(Source!$L:$L,Source!$A:$A,$B76,Source!$B:$B,H$11),"")</f>
        <v>0</v>
      </c>
      <c r="I76" s="26">
        <f ca="1">IF(I$11&lt;TODAY(),SUMIFS(Source!$L:$L,Source!$A:$A,$B76,Source!$B:$B,I$11),"")</f>
        <v>0</v>
      </c>
      <c r="J76" s="26">
        <f ca="1">IF(J$11&lt;TODAY(),SUMIFS(Source!$L:$L,Source!$A:$A,$B76,Source!$B:$B,J$11),"")</f>
        <v>0</v>
      </c>
      <c r="K76" s="26">
        <f ca="1">IF(K$11&lt;TODAY(),SUMIFS(Source!$L:$L,Source!$A:$A,$B76,Source!$B:$B,K$11),"")</f>
        <v>0</v>
      </c>
      <c r="L76" s="26">
        <f ca="1">IF(L$11&lt;TODAY(),SUMIFS(Source!$L:$L,Source!$A:$A,$B76,Source!$B:$B,L$11),"")</f>
        <v>0</v>
      </c>
      <c r="M76" s="26">
        <f ca="1">IF(M$11&lt;TODAY(),SUMIFS(Source!$L:$L,Source!$A:$A,$B76,Source!$B:$B,M$11),"")</f>
        <v>0</v>
      </c>
      <c r="N76" s="26">
        <f ca="1">IF(N$11&lt;TODAY(),SUMIFS(Source!$L:$L,Source!$A:$A,$B76,Source!$B:$B,N$11),"")</f>
        <v>0</v>
      </c>
      <c r="O76" s="26">
        <f ca="1">IF(O$11&lt;TODAY(),SUMIFS(Source!$L:$L,Source!$A:$A,$B76,Source!$B:$B,O$11),"")</f>
        <v>0</v>
      </c>
      <c r="P76" s="26">
        <f ca="1">IF(P$11&lt;TODAY(),SUMIFS(Source!$L:$L,Source!$A:$A,$B76,Source!$B:$B,P$11),"")</f>
        <v>0</v>
      </c>
      <c r="Q76" s="26">
        <f ca="1">IF(Q$11&lt;TODAY(),SUMIFS(Source!$L:$L,Source!$A:$A,$B76,Source!$B:$B,Q$11),"")</f>
        <v>0</v>
      </c>
      <c r="R76" s="26">
        <f ca="1">IF(R$11&lt;TODAY(),SUMIFS(Source!$L:$L,Source!$A:$A,$B76,Source!$B:$B,R$11),"")</f>
        <v>0</v>
      </c>
      <c r="S76" s="26">
        <f ca="1">IF(S$11&lt;TODAY(),SUMIFS(Source!$L:$L,Source!$A:$A,$B76,Source!$B:$B,S$11),"")</f>
        <v>0</v>
      </c>
      <c r="T76" s="26">
        <f ca="1">IF(T$11&lt;TODAY(),SUMIFS(Source!$L:$L,Source!$A:$A,$B76,Source!$B:$B,T$11),"")</f>
        <v>0</v>
      </c>
      <c r="U76" s="26">
        <f ca="1">IF(U$11&lt;TODAY(),SUMIFS(Source!$L:$L,Source!$A:$A,$B76,Source!$B:$B,U$11),"")</f>
        <v>0</v>
      </c>
      <c r="V76" s="26">
        <f ca="1">IF(V$11&lt;TODAY(),SUMIFS(Source!$L:$L,Source!$A:$A,$B76,Source!$B:$B,V$11),"")</f>
        <v>0</v>
      </c>
      <c r="W76" s="26" t="str">
        <f ca="1">IF(W$11&lt;TODAY(),SUMIFS(Source!$L:$L,Source!$A:$A,$B76,Source!$B:$B,W$11),"")</f>
        <v/>
      </c>
      <c r="X76" s="26" t="str">
        <f ca="1">IF(X$11&lt;TODAY(),SUMIFS(Source!$L:$L,Source!$A:$A,$B76,Source!$B:$B,X$11),"")</f>
        <v/>
      </c>
      <c r="Y76" s="26" t="str">
        <f ca="1">IF(Y$11&lt;TODAY(),SUMIFS(Source!$L:$L,Source!$A:$A,$B76,Source!$B:$B,Y$11),"")</f>
        <v/>
      </c>
      <c r="Z76" s="26" t="str">
        <f ca="1">IF(Z$11&lt;TODAY(),SUMIFS(Source!$L:$L,Source!$A:$A,$B76,Source!$B:$B,Z$11),"")</f>
        <v/>
      </c>
      <c r="AA76" s="26" t="str">
        <f ca="1">IF(AA$11&lt;TODAY(),SUMIFS(Source!$L:$L,Source!$A:$A,$B76,Source!$B:$B,AA$11),"")</f>
        <v/>
      </c>
      <c r="AB76" s="26" t="str">
        <f ca="1">IF(AB$11&lt;TODAY(),SUMIFS(Source!$L:$L,Source!$A:$A,$B76,Source!$B:$B,AB$11),"")</f>
        <v/>
      </c>
      <c r="AC76" s="26" t="str">
        <f ca="1">IF(AC$11&lt;TODAY(),SUMIFS(Source!$L:$L,Source!$A:$A,$B76,Source!$B:$B,AC$11),"")</f>
        <v/>
      </c>
      <c r="AD76" s="26" t="str">
        <f ca="1">IF(AD$11&lt;TODAY(),SUMIFS(Source!$L:$L,Source!$A:$A,$B76,Source!$B:$B,AD$11),"")</f>
        <v/>
      </c>
      <c r="AE76" s="26" t="str">
        <f ca="1">IF(AE$11&lt;TODAY(),SUMIFS(Source!$L:$L,Source!$A:$A,$B76,Source!$B:$B,AE$11),"")</f>
        <v/>
      </c>
      <c r="AF76" s="26" t="str">
        <f ca="1">IF(AF$11&lt;TODAY(),SUMIFS(Source!$L:$L,Source!$A:$A,$B76,Source!$B:$B,AF$11),"")</f>
        <v/>
      </c>
      <c r="AG76" s="26" t="str">
        <f ca="1">IF(AG$11&lt;TODAY(),SUMIFS(Source!$L:$L,Source!$A:$A,$B76,Source!$B:$B,AG$11),"")</f>
        <v/>
      </c>
      <c r="AH76" s="26" t="str">
        <f ca="1">IF(AH$11&lt;TODAY(),SUMIFS(Source!$L:$L,Source!$A:$A,$B76,Source!$B:$B,AH$11),"")</f>
        <v/>
      </c>
      <c r="AI76" s="26" t="str">
        <f ca="1">IF(AI$11&lt;TODAY(),SUMIFS(Source!$L:$L,Source!$A:$A,$B76,Source!$B:$B,AI$11),"")</f>
        <v/>
      </c>
      <c r="AJ76" s="26" t="str">
        <f ca="1">IF(AJ$11&lt;TODAY(),SUMIFS(Source!$L:$L,Source!$A:$A,$B76,Source!$B:$B,AJ$11),"")</f>
        <v/>
      </c>
      <c r="AK76" s="26" t="str">
        <f ca="1">IF(AK$11&lt;TODAY(),SUMIFS(Source!$L:$L,Source!$A:$A,$B76,Source!$B:$B,AK$11),"")</f>
        <v/>
      </c>
    </row>
    <row r="77" spans="1:37" hidden="1" outlineLevel="1" x14ac:dyDescent="0.25">
      <c r="B77" s="114" t="s">
        <v>23</v>
      </c>
      <c r="C77" s="4" t="s">
        <v>3</v>
      </c>
      <c r="D77" s="2" t="s">
        <v>8</v>
      </c>
      <c r="E77" s="44">
        <f t="shared" ca="1" si="33"/>
        <v>0</v>
      </c>
      <c r="F77" s="83"/>
      <c r="G77" s="26">
        <f ca="1">IF(G$11&lt;TODAY(),SUMIFS(Source!$L:$L,Source!$A:$A,$B77,Source!$B:$B,G$11),"")</f>
        <v>0</v>
      </c>
      <c r="H77" s="26">
        <f ca="1">IF(H$11&lt;TODAY(),SUMIFS(Source!$L:$L,Source!$A:$A,$B77,Source!$B:$B,H$11),"")</f>
        <v>0</v>
      </c>
      <c r="I77" s="26">
        <f ca="1">IF(I$11&lt;TODAY(),SUMIFS(Source!$L:$L,Source!$A:$A,$B77,Source!$B:$B,I$11),"")</f>
        <v>0</v>
      </c>
      <c r="J77" s="26">
        <f ca="1">IF(J$11&lt;TODAY(),SUMIFS(Source!$L:$L,Source!$A:$A,$B77,Source!$B:$B,J$11),"")</f>
        <v>0</v>
      </c>
      <c r="K77" s="26">
        <f ca="1">IF(K$11&lt;TODAY(),SUMIFS(Source!$L:$L,Source!$A:$A,$B77,Source!$B:$B,K$11),"")</f>
        <v>0</v>
      </c>
      <c r="L77" s="26">
        <f ca="1">IF(L$11&lt;TODAY(),SUMIFS(Source!$L:$L,Source!$A:$A,$B77,Source!$B:$B,L$11),"")</f>
        <v>0</v>
      </c>
      <c r="M77" s="26">
        <f ca="1">IF(M$11&lt;TODAY(),SUMIFS(Source!$L:$L,Source!$A:$A,$B77,Source!$B:$B,M$11),"")</f>
        <v>0</v>
      </c>
      <c r="N77" s="26">
        <f ca="1">IF(N$11&lt;TODAY(),SUMIFS(Source!$L:$L,Source!$A:$A,$B77,Source!$B:$B,N$11),"")</f>
        <v>0</v>
      </c>
      <c r="O77" s="26">
        <f ca="1">IF(O$11&lt;TODAY(),SUMIFS(Source!$L:$L,Source!$A:$A,$B77,Source!$B:$B,O$11),"")</f>
        <v>0</v>
      </c>
      <c r="P77" s="26">
        <f ca="1">IF(P$11&lt;TODAY(),SUMIFS(Source!$L:$L,Source!$A:$A,$B77,Source!$B:$B,P$11),"")</f>
        <v>0</v>
      </c>
      <c r="Q77" s="26">
        <f ca="1">IF(Q$11&lt;TODAY(),SUMIFS(Source!$L:$L,Source!$A:$A,$B77,Source!$B:$B,Q$11),"")</f>
        <v>0</v>
      </c>
      <c r="R77" s="26">
        <f ca="1">IF(R$11&lt;TODAY(),SUMIFS(Source!$L:$L,Source!$A:$A,$B77,Source!$B:$B,R$11),"")</f>
        <v>0</v>
      </c>
      <c r="S77" s="26">
        <f ca="1">IF(S$11&lt;TODAY(),SUMIFS(Source!$L:$L,Source!$A:$A,$B77,Source!$B:$B,S$11),"")</f>
        <v>0</v>
      </c>
      <c r="T77" s="26">
        <f ca="1">IF(T$11&lt;TODAY(),SUMIFS(Source!$L:$L,Source!$A:$A,$B77,Source!$B:$B,T$11),"")</f>
        <v>0</v>
      </c>
      <c r="U77" s="26">
        <f ca="1">IF(U$11&lt;TODAY(),SUMIFS(Source!$L:$L,Source!$A:$A,$B77,Source!$B:$B,U$11),"")</f>
        <v>0</v>
      </c>
      <c r="V77" s="26">
        <f ca="1">IF(V$11&lt;TODAY(),SUMIFS(Source!$L:$L,Source!$A:$A,$B77,Source!$B:$B,V$11),"")</f>
        <v>0</v>
      </c>
      <c r="W77" s="26" t="str">
        <f ca="1">IF(W$11&lt;TODAY(),SUMIFS(Source!$L:$L,Source!$A:$A,$B77,Source!$B:$B,W$11),"")</f>
        <v/>
      </c>
      <c r="X77" s="26" t="str">
        <f ca="1">IF(X$11&lt;TODAY(),SUMIFS(Source!$L:$L,Source!$A:$A,$B77,Source!$B:$B,X$11),"")</f>
        <v/>
      </c>
      <c r="Y77" s="26" t="str">
        <f ca="1">IF(Y$11&lt;TODAY(),SUMIFS(Source!$L:$L,Source!$A:$A,$B77,Source!$B:$B,Y$11),"")</f>
        <v/>
      </c>
      <c r="Z77" s="26" t="str">
        <f ca="1">IF(Z$11&lt;TODAY(),SUMIFS(Source!$L:$L,Source!$A:$A,$B77,Source!$B:$B,Z$11),"")</f>
        <v/>
      </c>
      <c r="AA77" s="26" t="str">
        <f ca="1">IF(AA$11&lt;TODAY(),SUMIFS(Source!$L:$L,Source!$A:$A,$B77,Source!$B:$B,AA$11),"")</f>
        <v/>
      </c>
      <c r="AB77" s="26" t="str">
        <f ca="1">IF(AB$11&lt;TODAY(),SUMIFS(Source!$L:$L,Source!$A:$A,$B77,Source!$B:$B,AB$11),"")</f>
        <v/>
      </c>
      <c r="AC77" s="26" t="str">
        <f ca="1">IF(AC$11&lt;TODAY(),SUMIFS(Source!$L:$L,Source!$A:$A,$B77,Source!$B:$B,AC$11),"")</f>
        <v/>
      </c>
      <c r="AD77" s="26" t="str">
        <f ca="1">IF(AD$11&lt;TODAY(),SUMIFS(Source!$L:$L,Source!$A:$A,$B77,Source!$B:$B,AD$11),"")</f>
        <v/>
      </c>
      <c r="AE77" s="26" t="str">
        <f ca="1">IF(AE$11&lt;TODAY(),SUMIFS(Source!$L:$L,Source!$A:$A,$B77,Source!$B:$B,AE$11),"")</f>
        <v/>
      </c>
      <c r="AF77" s="26" t="str">
        <f ca="1">IF(AF$11&lt;TODAY(),SUMIFS(Source!$L:$L,Source!$A:$A,$B77,Source!$B:$B,AF$11),"")</f>
        <v/>
      </c>
      <c r="AG77" s="26" t="str">
        <f ca="1">IF(AG$11&lt;TODAY(),SUMIFS(Source!$L:$L,Source!$A:$A,$B77,Source!$B:$B,AG$11),"")</f>
        <v/>
      </c>
      <c r="AH77" s="26" t="str">
        <f ca="1">IF(AH$11&lt;TODAY(),SUMIFS(Source!$L:$L,Source!$A:$A,$B77,Source!$B:$B,AH$11),"")</f>
        <v/>
      </c>
      <c r="AI77" s="26" t="str">
        <f ca="1">IF(AI$11&lt;TODAY(),SUMIFS(Source!$L:$L,Source!$A:$A,$B77,Source!$B:$B,AI$11),"")</f>
        <v/>
      </c>
      <c r="AJ77" s="26" t="str">
        <f ca="1">IF(AJ$11&lt;TODAY(),SUMIFS(Source!$L:$L,Source!$A:$A,$B77,Source!$B:$B,AJ$11),"")</f>
        <v/>
      </c>
      <c r="AK77" s="26" t="str">
        <f ca="1">IF(AK$11&lt;TODAY(),SUMIFS(Source!$L:$L,Source!$A:$A,$B77,Source!$B:$B,AK$11),"")</f>
        <v/>
      </c>
    </row>
    <row r="78" spans="1:37" hidden="1" outlineLevel="1" x14ac:dyDescent="0.25">
      <c r="B78" s="114" t="s">
        <v>24</v>
      </c>
      <c r="C78" s="4" t="s">
        <v>3</v>
      </c>
      <c r="D78" s="2" t="s">
        <v>8</v>
      </c>
      <c r="E78" s="44">
        <f t="shared" ca="1" si="33"/>
        <v>4.6365586761928229E-4</v>
      </c>
      <c r="F78" s="83"/>
      <c r="G78" s="26">
        <f ca="1">IF(G$11&lt;TODAY(),SUMIFS(Source!$L:$L,Source!$A:$A,$B78,Source!$B:$B,G$11),"")</f>
        <v>0</v>
      </c>
      <c r="H78" s="26">
        <f ca="1">IF(H$11&lt;TODAY(),SUMIFS(Source!$L:$L,Source!$A:$A,$B78,Source!$B:$B,H$11),"")</f>
        <v>0</v>
      </c>
      <c r="I78" s="26">
        <f ca="1">IF(I$11&lt;TODAY(),SUMIFS(Source!$L:$L,Source!$A:$A,$B78,Source!$B:$B,I$11),"")</f>
        <v>5.2083333333333333E-4</v>
      </c>
      <c r="J78" s="26">
        <f ca="1">IF(J$11&lt;TODAY(),SUMIFS(Source!$L:$L,Source!$A:$A,$B78,Source!$B:$B,J$11),"")</f>
        <v>4.0509259259259264E-4</v>
      </c>
      <c r="K78" s="26">
        <f ca="1">IF(K$11&lt;TODAY(),SUMIFS(Source!$L:$L,Source!$A:$A,$B78,Source!$B:$B,K$11),"")</f>
        <v>2.199074074074074E-4</v>
      </c>
      <c r="L78" s="26">
        <f ca="1">IF(L$11&lt;TODAY(),SUMIFS(Source!$L:$L,Source!$A:$A,$B78,Source!$B:$B,L$11),"")</f>
        <v>1.9675925925925926E-4</v>
      </c>
      <c r="M78" s="26">
        <f ca="1">IF(M$11&lt;TODAY(),SUMIFS(Source!$L:$L,Source!$A:$A,$B78,Source!$B:$B,M$11),"")</f>
        <v>2.8935185185185189E-4</v>
      </c>
      <c r="N78" s="26">
        <f ca="1">IF(N$11&lt;TODAY(),SUMIFS(Source!$L:$L,Source!$A:$A,$B78,Source!$B:$B,N$11),"")</f>
        <v>0</v>
      </c>
      <c r="O78" s="26">
        <f ca="1">IF(O$11&lt;TODAY(),SUMIFS(Source!$L:$L,Source!$A:$A,$B78,Source!$B:$B,O$11),"")</f>
        <v>0</v>
      </c>
      <c r="P78" s="26">
        <f ca="1">IF(P$11&lt;TODAY(),SUMIFS(Source!$L:$L,Source!$A:$A,$B78,Source!$B:$B,P$11),"")</f>
        <v>3.2407407407407406E-4</v>
      </c>
      <c r="Q78" s="26">
        <f ca="1">IF(Q$11&lt;TODAY(),SUMIFS(Source!$L:$L,Source!$A:$A,$B78,Source!$B:$B,Q$11),"")</f>
        <v>5.3240740740740744E-4</v>
      </c>
      <c r="R78" s="26">
        <f ca="1">IF(R$11&lt;TODAY(),SUMIFS(Source!$L:$L,Source!$A:$A,$B78,Source!$B:$B,R$11),"")</f>
        <v>1.0532407407407407E-3</v>
      </c>
      <c r="S78" s="26">
        <f ca="1">IF(S$11&lt;TODAY(),SUMIFS(Source!$L:$L,Source!$A:$A,$B78,Source!$B:$B,S$11),"")</f>
        <v>2.7777777777777778E-4</v>
      </c>
      <c r="T78" s="26">
        <f ca="1">IF(T$11&lt;TODAY(),SUMIFS(Source!$L:$L,Source!$A:$A,$B78,Source!$B:$B,T$11),"")</f>
        <v>7.291666666666667E-4</v>
      </c>
      <c r="U78" s="26">
        <f ca="1">IF(U$11&lt;TODAY(),SUMIFS(Source!$L:$L,Source!$A:$A,$B78,Source!$B:$B,U$11),"")</f>
        <v>0</v>
      </c>
      <c r="V78" s="26">
        <f ca="1">IF(V$11&lt;TODAY(),SUMIFS(Source!$L:$L,Source!$A:$A,$B78,Source!$B:$B,V$11),"")</f>
        <v>0</v>
      </c>
      <c r="W78" s="26" t="str">
        <f ca="1">IF(W$11&lt;TODAY(),SUMIFS(Source!$L:$L,Source!$A:$A,$B78,Source!$B:$B,W$11),"")</f>
        <v/>
      </c>
      <c r="X78" s="26" t="str">
        <f ca="1">IF(X$11&lt;TODAY(),SUMIFS(Source!$L:$L,Source!$A:$A,$B78,Source!$B:$B,X$11),"")</f>
        <v/>
      </c>
      <c r="Y78" s="26" t="str">
        <f ca="1">IF(Y$11&lt;TODAY(),SUMIFS(Source!$L:$L,Source!$A:$A,$B78,Source!$B:$B,Y$11),"")</f>
        <v/>
      </c>
      <c r="Z78" s="26" t="str">
        <f ca="1">IF(Z$11&lt;TODAY(),SUMIFS(Source!$L:$L,Source!$A:$A,$B78,Source!$B:$B,Z$11),"")</f>
        <v/>
      </c>
      <c r="AA78" s="26" t="str">
        <f ca="1">IF(AA$11&lt;TODAY(),SUMIFS(Source!$L:$L,Source!$A:$A,$B78,Source!$B:$B,AA$11),"")</f>
        <v/>
      </c>
      <c r="AB78" s="26" t="str">
        <f ca="1">IF(AB$11&lt;TODAY(),SUMIFS(Source!$L:$L,Source!$A:$A,$B78,Source!$B:$B,AB$11),"")</f>
        <v/>
      </c>
      <c r="AC78" s="26" t="str">
        <f ca="1">IF(AC$11&lt;TODAY(),SUMIFS(Source!$L:$L,Source!$A:$A,$B78,Source!$B:$B,AC$11),"")</f>
        <v/>
      </c>
      <c r="AD78" s="26" t="str">
        <f ca="1">IF(AD$11&lt;TODAY(),SUMIFS(Source!$L:$L,Source!$A:$A,$B78,Source!$B:$B,AD$11),"")</f>
        <v/>
      </c>
      <c r="AE78" s="26" t="str">
        <f ca="1">IF(AE$11&lt;TODAY(),SUMIFS(Source!$L:$L,Source!$A:$A,$B78,Source!$B:$B,AE$11),"")</f>
        <v/>
      </c>
      <c r="AF78" s="26" t="str">
        <f ca="1">IF(AF$11&lt;TODAY(),SUMIFS(Source!$L:$L,Source!$A:$A,$B78,Source!$B:$B,AF$11),"")</f>
        <v/>
      </c>
      <c r="AG78" s="26" t="str">
        <f ca="1">IF(AG$11&lt;TODAY(),SUMIFS(Source!$L:$L,Source!$A:$A,$B78,Source!$B:$B,AG$11),"")</f>
        <v/>
      </c>
      <c r="AH78" s="26" t="str">
        <f ca="1">IF(AH$11&lt;TODAY(),SUMIFS(Source!$L:$L,Source!$A:$A,$B78,Source!$B:$B,AH$11),"")</f>
        <v/>
      </c>
      <c r="AI78" s="26" t="str">
        <f ca="1">IF(AI$11&lt;TODAY(),SUMIFS(Source!$L:$L,Source!$A:$A,$B78,Source!$B:$B,AI$11),"")</f>
        <v/>
      </c>
      <c r="AJ78" s="26" t="str">
        <f ca="1">IF(AJ$11&lt;TODAY(),SUMIFS(Source!$L:$L,Source!$A:$A,$B78,Source!$B:$B,AJ$11),"")</f>
        <v/>
      </c>
      <c r="AK78" s="26" t="str">
        <f ca="1">IF(AK$11&lt;TODAY(),SUMIFS(Source!$L:$L,Source!$A:$A,$B78,Source!$B:$B,AK$11),"")</f>
        <v/>
      </c>
    </row>
    <row r="79" spans="1:37" hidden="1" outlineLevel="1" x14ac:dyDescent="0.25">
      <c r="B79" s="114" t="s">
        <v>25</v>
      </c>
      <c r="C79" s="4" t="s">
        <v>3</v>
      </c>
      <c r="D79" s="2" t="s">
        <v>8</v>
      </c>
      <c r="E79" s="44">
        <f t="shared" ca="1" si="33"/>
        <v>3.8599537037037037E-4</v>
      </c>
      <c r="F79" s="83"/>
      <c r="G79" s="26">
        <f ca="1">IF(G$11&lt;TODAY(),SUMIFS(Source!$L:$L,Source!$A:$A,$B79,Source!$B:$B,G$11),"")</f>
        <v>0</v>
      </c>
      <c r="H79" s="26">
        <f ca="1">IF(H$11&lt;TODAY(),SUMIFS(Source!$L:$L,Source!$A:$A,$B79,Source!$B:$B,H$11),"")</f>
        <v>0</v>
      </c>
      <c r="I79" s="26">
        <f ca="1">IF(I$11&lt;TODAY(),SUMIFS(Source!$L:$L,Source!$A:$A,$B79,Source!$B:$B,I$11),"")</f>
        <v>1.9675925925925926E-4</v>
      </c>
      <c r="J79" s="26">
        <f ca="1">IF(J$11&lt;TODAY(),SUMIFS(Source!$L:$L,Source!$A:$A,$B79,Source!$B:$B,J$11),"")</f>
        <v>2.7777777777777778E-4</v>
      </c>
      <c r="K79" s="26">
        <f ca="1">IF(K$11&lt;TODAY(),SUMIFS(Source!$L:$L,Source!$A:$A,$B79,Source!$B:$B,K$11),"")</f>
        <v>1.3888888888888889E-4</v>
      </c>
      <c r="L79" s="26">
        <f ca="1">IF(L$11&lt;TODAY(),SUMIFS(Source!$L:$L,Source!$A:$A,$B79,Source!$B:$B,L$11),"")</f>
        <v>1.2962962962962963E-3</v>
      </c>
      <c r="M79" s="26">
        <f ca="1">IF(M$11&lt;TODAY(),SUMIFS(Source!$L:$L,Source!$A:$A,$B79,Source!$B:$B,M$11),"")</f>
        <v>1.3888888888888889E-4</v>
      </c>
      <c r="N79" s="26">
        <f ca="1">IF(N$11&lt;TODAY(),SUMIFS(Source!$L:$L,Source!$A:$A,$B79,Source!$B:$B,N$11),"")</f>
        <v>0</v>
      </c>
      <c r="O79" s="26">
        <f ca="1">IF(O$11&lt;TODAY(),SUMIFS(Source!$L:$L,Source!$A:$A,$B79,Source!$B:$B,O$11),"")</f>
        <v>0</v>
      </c>
      <c r="P79" s="26">
        <f ca="1">IF(P$11&lt;TODAY(),SUMIFS(Source!$L:$L,Source!$A:$A,$B79,Source!$B:$B,P$11),"")</f>
        <v>6.134259259259259E-4</v>
      </c>
      <c r="Q79" s="26">
        <f ca="1">IF(Q$11&lt;TODAY(),SUMIFS(Source!$L:$L,Source!$A:$A,$B79,Source!$B:$B,Q$11),"")</f>
        <v>1.1574074074074073E-4</v>
      </c>
      <c r="R79" s="26">
        <f ca="1">IF(R$11&lt;TODAY(),SUMIFS(Source!$L:$L,Source!$A:$A,$B79,Source!$B:$B,R$11),"")</f>
        <v>6.9444444444444444E-5</v>
      </c>
      <c r="S79" s="26">
        <f ca="1">IF(S$11&lt;TODAY(),SUMIFS(Source!$L:$L,Source!$A:$A,$B79,Source!$B:$B,S$11),"")</f>
        <v>4.0509259259259258E-4</v>
      </c>
      <c r="T79" s="26">
        <f ca="1">IF(T$11&lt;TODAY(),SUMIFS(Source!$L:$L,Source!$A:$A,$B79,Source!$B:$B,T$11),"")</f>
        <v>2.199074074074074E-4</v>
      </c>
      <c r="U79" s="26">
        <f ca="1">IF(U$11&lt;TODAY(),SUMIFS(Source!$L:$L,Source!$A:$A,$B79,Source!$B:$B,U$11),"")</f>
        <v>0</v>
      </c>
      <c r="V79" s="26">
        <f ca="1">IF(V$11&lt;TODAY(),SUMIFS(Source!$L:$L,Source!$A:$A,$B79,Source!$B:$B,V$11),"")</f>
        <v>0</v>
      </c>
      <c r="W79" s="26" t="str">
        <f ca="1">IF(W$11&lt;TODAY(),SUMIFS(Source!$L:$L,Source!$A:$A,$B79,Source!$B:$B,W$11),"")</f>
        <v/>
      </c>
      <c r="X79" s="26" t="str">
        <f ca="1">IF(X$11&lt;TODAY(),SUMIFS(Source!$L:$L,Source!$A:$A,$B79,Source!$B:$B,X$11),"")</f>
        <v/>
      </c>
      <c r="Y79" s="26" t="str">
        <f ca="1">IF(Y$11&lt;TODAY(),SUMIFS(Source!$L:$L,Source!$A:$A,$B79,Source!$B:$B,Y$11),"")</f>
        <v/>
      </c>
      <c r="Z79" s="26" t="str">
        <f ca="1">IF(Z$11&lt;TODAY(),SUMIFS(Source!$L:$L,Source!$A:$A,$B79,Source!$B:$B,Z$11),"")</f>
        <v/>
      </c>
      <c r="AA79" s="26" t="str">
        <f ca="1">IF(AA$11&lt;TODAY(),SUMIFS(Source!$L:$L,Source!$A:$A,$B79,Source!$B:$B,AA$11),"")</f>
        <v/>
      </c>
      <c r="AB79" s="26" t="str">
        <f ca="1">IF(AB$11&lt;TODAY(),SUMIFS(Source!$L:$L,Source!$A:$A,$B79,Source!$B:$B,AB$11),"")</f>
        <v/>
      </c>
      <c r="AC79" s="26" t="str">
        <f ca="1">IF(AC$11&lt;TODAY(),SUMIFS(Source!$L:$L,Source!$A:$A,$B79,Source!$B:$B,AC$11),"")</f>
        <v/>
      </c>
      <c r="AD79" s="26" t="str">
        <f ca="1">IF(AD$11&lt;TODAY(),SUMIFS(Source!$L:$L,Source!$A:$A,$B79,Source!$B:$B,AD$11),"")</f>
        <v/>
      </c>
      <c r="AE79" s="26" t="str">
        <f ca="1">IF(AE$11&lt;TODAY(),SUMIFS(Source!$L:$L,Source!$A:$A,$B79,Source!$B:$B,AE$11),"")</f>
        <v/>
      </c>
      <c r="AF79" s="26" t="str">
        <f ca="1">IF(AF$11&lt;TODAY(),SUMIFS(Source!$L:$L,Source!$A:$A,$B79,Source!$B:$B,AF$11),"")</f>
        <v/>
      </c>
      <c r="AG79" s="26" t="str">
        <f ca="1">IF(AG$11&lt;TODAY(),SUMIFS(Source!$L:$L,Source!$A:$A,$B79,Source!$B:$B,AG$11),"")</f>
        <v/>
      </c>
      <c r="AH79" s="26" t="str">
        <f ca="1">IF(AH$11&lt;TODAY(),SUMIFS(Source!$L:$L,Source!$A:$A,$B79,Source!$B:$B,AH$11),"")</f>
        <v/>
      </c>
      <c r="AI79" s="26" t="str">
        <f ca="1">IF(AI$11&lt;TODAY(),SUMIFS(Source!$L:$L,Source!$A:$A,$B79,Source!$B:$B,AI$11),"")</f>
        <v/>
      </c>
      <c r="AJ79" s="26" t="str">
        <f ca="1">IF(AJ$11&lt;TODAY(),SUMIFS(Source!$L:$L,Source!$A:$A,$B79,Source!$B:$B,AJ$11),"")</f>
        <v/>
      </c>
      <c r="AK79" s="26" t="str">
        <f ca="1">IF(AK$11&lt;TODAY(),SUMIFS(Source!$L:$L,Source!$A:$A,$B79,Source!$B:$B,AK$11),"")</f>
        <v/>
      </c>
    </row>
    <row r="80" spans="1:37" hidden="1" outlineLevel="1" x14ac:dyDescent="0.25">
      <c r="A80" s="25"/>
      <c r="B80" s="132" t="s">
        <v>26</v>
      </c>
      <c r="C80" s="6" t="s">
        <v>3</v>
      </c>
      <c r="D80" s="8" t="s">
        <v>8</v>
      </c>
      <c r="E80" s="45">
        <f t="shared" ca="1" si="33"/>
        <v>3.7251371742112483E-4</v>
      </c>
      <c r="F80" s="84"/>
      <c r="G80" s="28">
        <f ca="1">IF(G$11&lt;TODAY(),SUMIFS(Source!$L:$L,Source!$A:$A,$B80,Source!$B:$B,G$11),"")</f>
        <v>0</v>
      </c>
      <c r="H80" s="28">
        <f ca="1">IF(H$11&lt;TODAY(),SUMIFS(Source!$L:$L,Source!$A:$A,$B80,Source!$B:$B,H$11),"")</f>
        <v>0</v>
      </c>
      <c r="I80" s="28">
        <f ca="1">IF(I$11&lt;TODAY(),SUMIFS(Source!$L:$L,Source!$A:$A,$B80,Source!$B:$B,I$11),"")</f>
        <v>1.9675925925925926E-4</v>
      </c>
      <c r="J80" s="28">
        <f ca="1">IF(J$11&lt;TODAY(),SUMIFS(Source!$L:$L,Source!$A:$A,$B80,Source!$B:$B,J$11),"")</f>
        <v>1.1574074074074073E-4</v>
      </c>
      <c r="K80" s="28">
        <f ca="1">IF(K$11&lt;TODAY(),SUMIFS(Source!$L:$L,Source!$A:$A,$B80,Source!$B:$B,K$11),"")</f>
        <v>0</v>
      </c>
      <c r="L80" s="28">
        <f ca="1">IF(L$11&lt;TODAY(),SUMIFS(Source!$L:$L,Source!$A:$A,$B80,Source!$B:$B,L$11),"")</f>
        <v>1.1574074074074073E-4</v>
      </c>
      <c r="M80" s="28">
        <f ca="1">IF(M$11&lt;TODAY(),SUMIFS(Source!$L:$L,Source!$A:$A,$B80,Source!$B:$B,M$11),"")</f>
        <v>1.7361111111111112E-4</v>
      </c>
      <c r="N80" s="28">
        <f ca="1">IF(N$11&lt;TODAY(),SUMIFS(Source!$L:$L,Source!$A:$A,$B80,Source!$B:$B,N$11),"")</f>
        <v>0</v>
      </c>
      <c r="O80" s="28">
        <f ca="1">IF(O$11&lt;TODAY(),SUMIFS(Source!$L:$L,Source!$A:$A,$B80,Source!$B:$B,O$11),"")</f>
        <v>0</v>
      </c>
      <c r="P80" s="28">
        <f ca="1">IF(P$11&lt;TODAY(),SUMIFS(Source!$L:$L,Source!$A:$A,$B80,Source!$B:$B,P$11),"")</f>
        <v>1.5046296296296297E-4</v>
      </c>
      <c r="Q80" s="28">
        <f ca="1">IF(Q$11&lt;TODAY(),SUMIFS(Source!$L:$L,Source!$A:$A,$B80,Source!$B:$B,Q$11),"")</f>
        <v>2.199074074074074E-4</v>
      </c>
      <c r="R80" s="28">
        <f ca="1">IF(R$11&lt;TODAY(),SUMIFS(Source!$L:$L,Source!$A:$A,$B80,Source!$B:$B,R$11),"")</f>
        <v>1.7361111111111112E-4</v>
      </c>
      <c r="S80" s="28">
        <f ca="1">IF(S$11&lt;TODAY(),SUMIFS(Source!$L:$L,Source!$A:$A,$B80,Source!$B:$B,S$11),"")</f>
        <v>1.3194444444444443E-3</v>
      </c>
      <c r="T80" s="28">
        <f ca="1">IF(T$11&lt;TODAY(),SUMIFS(Source!$L:$L,Source!$A:$A,$B80,Source!$B:$B,T$11),"")</f>
        <v>1.5046296296296297E-4</v>
      </c>
      <c r="U80" s="28">
        <f ca="1">IF(U$11&lt;TODAY(),SUMIFS(Source!$L:$L,Source!$A:$A,$B80,Source!$B:$B,U$11),"")</f>
        <v>0</v>
      </c>
      <c r="V80" s="28">
        <f ca="1">IF(V$11&lt;TODAY(),SUMIFS(Source!$L:$L,Source!$A:$A,$B80,Source!$B:$B,V$11),"")</f>
        <v>0</v>
      </c>
      <c r="W80" s="28" t="str">
        <f ca="1">IF(W$11&lt;TODAY(),SUMIFS(Source!$L:$L,Source!$A:$A,$B80,Source!$B:$B,W$11),"")</f>
        <v/>
      </c>
      <c r="X80" s="28" t="str">
        <f ca="1">IF(X$11&lt;TODAY(),SUMIFS(Source!$L:$L,Source!$A:$A,$B80,Source!$B:$B,X$11),"")</f>
        <v/>
      </c>
      <c r="Y80" s="28" t="str">
        <f ca="1">IF(Y$11&lt;TODAY(),SUMIFS(Source!$L:$L,Source!$A:$A,$B80,Source!$B:$B,Y$11),"")</f>
        <v/>
      </c>
      <c r="Z80" s="28" t="str">
        <f ca="1">IF(Z$11&lt;TODAY(),SUMIFS(Source!$L:$L,Source!$A:$A,$B80,Source!$B:$B,Z$11),"")</f>
        <v/>
      </c>
      <c r="AA80" s="28" t="str">
        <f ca="1">IF(AA$11&lt;TODAY(),SUMIFS(Source!$L:$L,Source!$A:$A,$B80,Source!$B:$B,AA$11),"")</f>
        <v/>
      </c>
      <c r="AB80" s="28" t="str">
        <f ca="1">IF(AB$11&lt;TODAY(),SUMIFS(Source!$L:$L,Source!$A:$A,$B80,Source!$B:$B,AB$11),"")</f>
        <v/>
      </c>
      <c r="AC80" s="28" t="str">
        <f ca="1">IF(AC$11&lt;TODAY(),SUMIFS(Source!$L:$L,Source!$A:$A,$B80,Source!$B:$B,AC$11),"")</f>
        <v/>
      </c>
      <c r="AD80" s="28" t="str">
        <f ca="1">IF(AD$11&lt;TODAY(),SUMIFS(Source!$L:$L,Source!$A:$A,$B80,Source!$B:$B,AD$11),"")</f>
        <v/>
      </c>
      <c r="AE80" s="28" t="str">
        <f ca="1">IF(AE$11&lt;TODAY(),SUMIFS(Source!$L:$L,Source!$A:$A,$B80,Source!$B:$B,AE$11),"")</f>
        <v/>
      </c>
      <c r="AF80" s="28" t="str">
        <f ca="1">IF(AF$11&lt;TODAY(),SUMIFS(Source!$L:$L,Source!$A:$A,$B80,Source!$B:$B,AF$11),"")</f>
        <v/>
      </c>
      <c r="AG80" s="28" t="str">
        <f ca="1">IF(AG$11&lt;TODAY(),SUMIFS(Source!$L:$L,Source!$A:$A,$B80,Source!$B:$B,AG$11),"")</f>
        <v/>
      </c>
      <c r="AH80" s="28" t="str">
        <f ca="1">IF(AH$11&lt;TODAY(),SUMIFS(Source!$L:$L,Source!$A:$A,$B80,Source!$B:$B,AH$11),"")</f>
        <v/>
      </c>
      <c r="AI80" s="28" t="str">
        <f ca="1">IF(AI$11&lt;TODAY(),SUMIFS(Source!$L:$L,Source!$A:$A,$B80,Source!$B:$B,AI$11),"")</f>
        <v/>
      </c>
      <c r="AJ80" s="28" t="str">
        <f ca="1">IF(AJ$11&lt;TODAY(),SUMIFS(Source!$L:$L,Source!$A:$A,$B80,Source!$B:$B,AJ$11),"")</f>
        <v/>
      </c>
      <c r="AK80" s="28" t="str">
        <f ca="1">IF(AK$11&lt;TODAY(),SUMIFS(Source!$L:$L,Source!$A:$A,$B80,Source!$B:$B,AK$11),"")</f>
        <v/>
      </c>
    </row>
    <row r="81" spans="1:37" ht="15.75" hidden="1" outlineLevel="1" thickBot="1" x14ac:dyDescent="0.3">
      <c r="A81" s="47"/>
      <c r="B81" s="116" t="s">
        <v>294</v>
      </c>
      <c r="C81" s="6" t="s">
        <v>3</v>
      </c>
      <c r="D81" s="8" t="s">
        <v>8</v>
      </c>
      <c r="E81" s="45">
        <f t="shared" ca="1" si="33"/>
        <v>4.5565302144249522E-4</v>
      </c>
      <c r="F81" s="84"/>
      <c r="G81" s="28">
        <f ca="1">IF(G$11&lt;TODAY(),SUMIFS(Source!$L:$L,Source!$A:$A,$B81,Source!$B:$B,G$11),"")</f>
        <v>0</v>
      </c>
      <c r="H81" s="28">
        <f ca="1">IF(H$11&lt;TODAY(),SUMIFS(Source!$L:$L,Source!$A:$A,$B81,Source!$B:$B,H$11),"")</f>
        <v>0</v>
      </c>
      <c r="I81" s="28">
        <f ca="1">IF(I$11&lt;TODAY(),SUMIFS(Source!$L:$L,Source!$A:$A,$B81,Source!$B:$B,I$11),"")</f>
        <v>1.5509259259259261E-3</v>
      </c>
      <c r="J81" s="28">
        <f ca="1">IF(J$11&lt;TODAY(),SUMIFS(Source!$L:$L,Source!$A:$A,$B81,Source!$B:$B,J$11),"")</f>
        <v>1.6203703703703703E-4</v>
      </c>
      <c r="K81" s="28">
        <f ca="1">IF(K$11&lt;TODAY(),SUMIFS(Source!$L:$L,Source!$A:$A,$B81,Source!$B:$B,K$11),"")</f>
        <v>2.0833333333333335E-4</v>
      </c>
      <c r="L81" s="28">
        <f ca="1">IF(L$11&lt;TODAY(),SUMIFS(Source!$L:$L,Source!$A:$A,$B81,Source!$B:$B,L$11),"")</f>
        <v>1.273148148148148E-4</v>
      </c>
      <c r="M81" s="28">
        <f ca="1">IF(M$11&lt;TODAY(),SUMIFS(Source!$L:$L,Source!$A:$A,$B81,Source!$B:$B,M$11),"")</f>
        <v>2.7777777777777778E-4</v>
      </c>
      <c r="N81" s="28">
        <f ca="1">IF(N$11&lt;TODAY(),SUMIFS(Source!$L:$L,Source!$A:$A,$B81,Source!$B:$B,N$11),"")</f>
        <v>0</v>
      </c>
      <c r="O81" s="28">
        <f ca="1">IF(O$11&lt;TODAY(),SUMIFS(Source!$L:$L,Source!$A:$A,$B81,Source!$B:$B,O$11),"")</f>
        <v>0</v>
      </c>
      <c r="P81" s="28">
        <f ca="1">IF(P$11&lt;TODAY(),SUMIFS(Source!$L:$L,Source!$A:$A,$B81,Source!$B:$B,P$11),"")</f>
        <v>6.7129629629629625E-4</v>
      </c>
      <c r="Q81" s="28">
        <f ca="1">IF(Q$11&lt;TODAY(),SUMIFS(Source!$L:$L,Source!$A:$A,$B81,Source!$B:$B,Q$11),"")</f>
        <v>1.1574074074074073E-4</v>
      </c>
      <c r="R81" s="28">
        <f ca="1">IF(R$11&lt;TODAY(),SUMIFS(Source!$L:$L,Source!$A:$A,$B81,Source!$B:$B,R$11),"")</f>
        <v>1.6203703703703703E-4</v>
      </c>
      <c r="S81" s="28">
        <f ca="1">IF(S$11&lt;TODAY(),SUMIFS(Source!$L:$L,Source!$A:$A,$B81,Source!$B:$B,S$11),"")</f>
        <v>1.1574074074074073E-4</v>
      </c>
      <c r="T81" s="28">
        <f ca="1">IF(T$11&lt;TODAY(),SUMIFS(Source!$L:$L,Source!$A:$A,$B81,Source!$B:$B,T$11),"")</f>
        <v>7.7546296296296304E-4</v>
      </c>
      <c r="U81" s="28">
        <f ca="1">IF(U$11&lt;TODAY(),SUMIFS(Source!$L:$L,Source!$A:$A,$B81,Source!$B:$B,U$11),"")</f>
        <v>0</v>
      </c>
      <c r="V81" s="28">
        <f ca="1">IF(V$11&lt;TODAY(),SUMIFS(Source!$L:$L,Source!$A:$A,$B81,Source!$B:$B,V$11),"")</f>
        <v>0</v>
      </c>
      <c r="W81" s="28" t="str">
        <f ca="1">IF(W$11&lt;TODAY(),SUMIFS(Source!$L:$L,Source!$A:$A,$B81,Source!$B:$B,W$11),"")</f>
        <v/>
      </c>
      <c r="X81" s="28" t="str">
        <f ca="1">IF(X$11&lt;TODAY(),SUMIFS(Source!$L:$L,Source!$A:$A,$B81,Source!$B:$B,X$11),"")</f>
        <v/>
      </c>
      <c r="Y81" s="28" t="str">
        <f ca="1">IF(Y$11&lt;TODAY(),SUMIFS(Source!$L:$L,Source!$A:$A,$B81,Source!$B:$B,Y$11),"")</f>
        <v/>
      </c>
      <c r="Z81" s="28" t="str">
        <f ca="1">IF(Z$11&lt;TODAY(),SUMIFS(Source!$L:$L,Source!$A:$A,$B81,Source!$B:$B,Z$11),"")</f>
        <v/>
      </c>
      <c r="AA81" s="28" t="str">
        <f ca="1">IF(AA$11&lt;TODAY(),SUMIFS(Source!$L:$L,Source!$A:$A,$B81,Source!$B:$B,AA$11),"")</f>
        <v/>
      </c>
      <c r="AB81" s="28" t="str">
        <f ca="1">IF(AB$11&lt;TODAY(),SUMIFS(Source!$L:$L,Source!$A:$A,$B81,Source!$B:$B,AB$11),"")</f>
        <v/>
      </c>
      <c r="AC81" s="28" t="str">
        <f ca="1">IF(AC$11&lt;TODAY(),SUMIFS(Source!$L:$L,Source!$A:$A,$B81,Source!$B:$B,AC$11),"")</f>
        <v/>
      </c>
      <c r="AD81" s="28" t="str">
        <f ca="1">IF(AD$11&lt;TODAY(),SUMIFS(Source!$L:$L,Source!$A:$A,$B81,Source!$B:$B,AD$11),"")</f>
        <v/>
      </c>
      <c r="AE81" s="28" t="str">
        <f ca="1">IF(AE$11&lt;TODAY(),SUMIFS(Source!$L:$L,Source!$A:$A,$B81,Source!$B:$B,AE$11),"")</f>
        <v/>
      </c>
      <c r="AF81" s="28" t="str">
        <f ca="1">IF(AF$11&lt;TODAY(),SUMIFS(Source!$L:$L,Source!$A:$A,$B81,Source!$B:$B,AF$11),"")</f>
        <v/>
      </c>
      <c r="AG81" s="28" t="str">
        <f ca="1">IF(AG$11&lt;TODAY(),SUMIFS(Source!$L:$L,Source!$A:$A,$B81,Source!$B:$B,AG$11),"")</f>
        <v/>
      </c>
      <c r="AH81" s="28" t="str">
        <f ca="1">IF(AH$11&lt;TODAY(),SUMIFS(Source!$L:$L,Source!$A:$A,$B81,Source!$B:$B,AH$11),"")</f>
        <v/>
      </c>
      <c r="AI81" s="28" t="str">
        <f ca="1">IF(AI$11&lt;TODAY(),SUMIFS(Source!$L:$L,Source!$A:$A,$B81,Source!$B:$B,AI$11),"")</f>
        <v/>
      </c>
      <c r="AJ81" s="28" t="str">
        <f ca="1">IF(AJ$11&lt;TODAY(),SUMIFS(Source!$L:$L,Source!$A:$A,$B81,Source!$B:$B,AJ$11),"")</f>
        <v/>
      </c>
      <c r="AK81" s="28" t="str">
        <f ca="1">IF(AK$11&lt;TODAY(),SUMIFS(Source!$L:$L,Source!$A:$A,$B81,Source!$B:$B,AK$11),"")</f>
        <v/>
      </c>
    </row>
    <row r="82" spans="1:37" s="86" customFormat="1" ht="16.5" collapsed="1" thickTop="1" thickBot="1" x14ac:dyDescent="0.3">
      <c r="A82" s="32" t="s">
        <v>10</v>
      </c>
      <c r="B82" s="32" t="s">
        <v>6</v>
      </c>
      <c r="C82" s="17" t="s">
        <v>4</v>
      </c>
      <c r="D82" s="18" t="s">
        <v>11</v>
      </c>
      <c r="E82" s="33">
        <f t="shared" ref="E82" ca="1" si="34">IFERROR(SUMPRODUCT(G26:AK26,G82:AK82)/E26,0)</f>
        <v>7.1687108078199923E-3</v>
      </c>
      <c r="F82" s="85"/>
      <c r="G82" s="65">
        <f t="shared" ref="G82:AK82" ca="1" si="35">IF(G$11&lt;TODAY(),IFERROR(SUMPRODUCT(G$27:G$38,G83:G94)/G$26,0),"")</f>
        <v>5.3009259259259251E-3</v>
      </c>
      <c r="H82" s="65">
        <f t="shared" ca="1" si="35"/>
        <v>6.8981481481481489E-3</v>
      </c>
      <c r="I82" s="65">
        <f t="shared" ca="1" si="35"/>
        <v>6.9337163159837586E-3</v>
      </c>
      <c r="J82" s="65">
        <f t="shared" ca="1" si="35"/>
        <v>1.3748297930283222E-2</v>
      </c>
      <c r="K82" s="65">
        <f t="shared" ca="1" si="35"/>
        <v>6.3877688172043002E-3</v>
      </c>
      <c r="L82" s="65">
        <f t="shared" ca="1" si="35"/>
        <v>6.7743337850045167E-3</v>
      </c>
      <c r="M82" s="65">
        <f t="shared" ca="1" si="35"/>
        <v>6.5738073903396478E-3</v>
      </c>
      <c r="N82" s="65">
        <f t="shared" ca="1" si="35"/>
        <v>9.7337962962962977E-3</v>
      </c>
      <c r="O82" s="65">
        <f t="shared" ca="1" si="35"/>
        <v>7.8472222222222224E-3</v>
      </c>
      <c r="P82" s="65">
        <f t="shared" ca="1" si="35"/>
        <v>6.2408719931271485E-3</v>
      </c>
      <c r="Q82" s="65">
        <f t="shared" ca="1" si="35"/>
        <v>5.9702039673125082E-3</v>
      </c>
      <c r="R82" s="65">
        <f t="shared" ca="1" si="35"/>
        <v>7.2632826278659617E-3</v>
      </c>
      <c r="S82" s="65">
        <f t="shared" ca="1" si="35"/>
        <v>5.7214382913264696E-3</v>
      </c>
      <c r="T82" s="65">
        <f t="shared" ca="1" si="35"/>
        <v>5.8963086185044346E-3</v>
      </c>
      <c r="U82" s="65">
        <f t="shared" ca="1" si="35"/>
        <v>9.2824074074074076E-3</v>
      </c>
      <c r="V82" s="65">
        <f t="shared" ca="1" si="35"/>
        <v>8.7847222222222233E-3</v>
      </c>
      <c r="W82" s="65" t="str">
        <f t="shared" ca="1" si="35"/>
        <v/>
      </c>
      <c r="X82" s="65" t="str">
        <f t="shared" ca="1" si="35"/>
        <v/>
      </c>
      <c r="Y82" s="65" t="str">
        <f t="shared" ca="1" si="35"/>
        <v/>
      </c>
      <c r="Z82" s="65" t="str">
        <f t="shared" ca="1" si="35"/>
        <v/>
      </c>
      <c r="AA82" s="65" t="str">
        <f t="shared" ca="1" si="35"/>
        <v/>
      </c>
      <c r="AB82" s="65" t="str">
        <f t="shared" ca="1" si="35"/>
        <v/>
      </c>
      <c r="AC82" s="65" t="str">
        <f t="shared" ca="1" si="35"/>
        <v/>
      </c>
      <c r="AD82" s="65" t="str">
        <f t="shared" ca="1" si="35"/>
        <v/>
      </c>
      <c r="AE82" s="65" t="str">
        <f t="shared" ca="1" si="35"/>
        <v/>
      </c>
      <c r="AF82" s="65" t="str">
        <f t="shared" ca="1" si="35"/>
        <v/>
      </c>
      <c r="AG82" s="65" t="str">
        <f t="shared" ca="1" si="35"/>
        <v/>
      </c>
      <c r="AH82" s="65" t="str">
        <f t="shared" ca="1" si="35"/>
        <v/>
      </c>
      <c r="AI82" s="65" t="str">
        <f t="shared" ca="1" si="35"/>
        <v/>
      </c>
      <c r="AJ82" s="65" t="str">
        <f t="shared" ca="1" si="35"/>
        <v/>
      </c>
      <c r="AK82" s="65" t="str">
        <f t="shared" ca="1" si="35"/>
        <v/>
      </c>
    </row>
    <row r="83" spans="1:37" ht="15.75" hidden="1" outlineLevel="1" thickTop="1" x14ac:dyDescent="0.25">
      <c r="A83" s="24"/>
      <c r="B83" s="113" t="s">
        <v>15</v>
      </c>
      <c r="C83" s="10" t="s">
        <v>4</v>
      </c>
      <c r="D83" s="13" t="s">
        <v>11</v>
      </c>
      <c r="E83" s="43">
        <f t="shared" ref="E83:E95" ca="1" si="36">IFERROR(SUMPRODUCT(G27:AK27,G83:AK83)/E27,0)</f>
        <v>9.4011803336883221E-3</v>
      </c>
      <c r="F83" s="82"/>
      <c r="G83" s="30">
        <f ca="1">IF(G$11&lt;TODAY(),SUMIFS(Source!$O:$O,Source!$A:$A,$B83,Source!$B:$B,G$11),"")</f>
        <v>5.3009259259259251E-3</v>
      </c>
      <c r="H83" s="30">
        <f ca="1">IF(H$11&lt;TODAY(),SUMIFS(Source!$O:$O,Source!$A:$A,$B83,Source!$B:$B,H$11),"")</f>
        <v>6.8981481481481489E-3</v>
      </c>
      <c r="I83" s="30">
        <f ca="1">IF(I$11&lt;TODAY(),SUMIFS(Source!$O:$O,Source!$A:$A,$B83,Source!$B:$B,I$11),"")</f>
        <v>9.1087962962962971E-3</v>
      </c>
      <c r="J83" s="30">
        <f ca="1">IF(J$11&lt;TODAY(),SUMIFS(Source!$O:$O,Source!$A:$A,$B83,Source!$B:$B,J$11),"")</f>
        <v>2.1087962962962961E-2</v>
      </c>
      <c r="K83" s="30">
        <f ca="1">IF(K$11&lt;TODAY(),SUMIFS(Source!$O:$O,Source!$A:$A,$B83,Source!$B:$B,K$11),"")</f>
        <v>7.2800925925925915E-3</v>
      </c>
      <c r="L83" s="30">
        <f ca="1">IF(L$11&lt;TODAY(),SUMIFS(Source!$O:$O,Source!$A:$A,$B83,Source!$B:$B,L$11),"")</f>
        <v>8.4606481481481494E-3</v>
      </c>
      <c r="M83" s="30">
        <f ca="1">IF(M$11&lt;TODAY(),SUMIFS(Source!$O:$O,Source!$A:$A,$B83,Source!$B:$B,M$11),"")</f>
        <v>6.8981481481481489E-3</v>
      </c>
      <c r="N83" s="30">
        <f ca="1">IF(N$11&lt;TODAY(),SUMIFS(Source!$O:$O,Source!$A:$A,$B83,Source!$B:$B,N$11),"")</f>
        <v>9.7337962962962977E-3</v>
      </c>
      <c r="O83" s="30">
        <f ca="1">IF(O$11&lt;TODAY(),SUMIFS(Source!$O:$O,Source!$A:$A,$B83,Source!$B:$B,O$11),"")</f>
        <v>7.8472222222222224E-3</v>
      </c>
      <c r="P83" s="30">
        <f ca="1">IF(P$11&lt;TODAY(),SUMIFS(Source!$O:$O,Source!$A:$A,$B83,Source!$B:$B,P$11),"")</f>
        <v>9.3055555555555548E-3</v>
      </c>
      <c r="Q83" s="30">
        <f ca="1">IF(Q$11&lt;TODAY(),SUMIFS(Source!$O:$O,Source!$A:$A,$B83,Source!$B:$B,Q$11),"")</f>
        <v>8.8541666666666664E-3</v>
      </c>
      <c r="R83" s="30">
        <f ca="1">IF(R$11&lt;TODAY(),SUMIFS(Source!$O:$O,Source!$A:$A,$B83,Source!$B:$B,R$11),"")</f>
        <v>9.1087962962962971E-3</v>
      </c>
      <c r="S83" s="30">
        <f ca="1">IF(S$11&lt;TODAY(),SUMIFS(Source!$O:$O,Source!$A:$A,$B83,Source!$B:$B,S$11),"")</f>
        <v>6.8171296296296287E-3</v>
      </c>
      <c r="T83" s="30">
        <f ca="1">IF(T$11&lt;TODAY(),SUMIFS(Source!$O:$O,Source!$A:$A,$B83,Source!$B:$B,T$11),"")</f>
        <v>7.106481481481481E-3</v>
      </c>
      <c r="U83" s="30">
        <f ca="1">IF(U$11&lt;TODAY(),SUMIFS(Source!$O:$O,Source!$A:$A,$B83,Source!$B:$B,U$11),"")</f>
        <v>9.2824074074074076E-3</v>
      </c>
      <c r="V83" s="30">
        <f ca="1">IF(V$11&lt;TODAY(),SUMIFS(Source!$O:$O,Source!$A:$A,$B83,Source!$B:$B,V$11),"")</f>
        <v>8.7847222222222233E-3</v>
      </c>
      <c r="W83" s="30" t="str">
        <f ca="1">IF(W$11&lt;TODAY(),SUMIFS(Source!$O:$O,Source!$A:$A,$B83,Source!$B:$B,W$11),"")</f>
        <v/>
      </c>
      <c r="X83" s="30" t="str">
        <f ca="1">IF(X$11&lt;TODAY(),SUMIFS(Source!$O:$O,Source!$A:$A,$B83,Source!$B:$B,X$11),"")</f>
        <v/>
      </c>
      <c r="Y83" s="30" t="str">
        <f ca="1">IF(Y$11&lt;TODAY(),SUMIFS(Source!$O:$O,Source!$A:$A,$B83,Source!$B:$B,Y$11),"")</f>
        <v/>
      </c>
      <c r="Z83" s="30" t="str">
        <f ca="1">IF(Z$11&lt;TODAY(),SUMIFS(Source!$O:$O,Source!$A:$A,$B83,Source!$B:$B,Z$11),"")</f>
        <v/>
      </c>
      <c r="AA83" s="30" t="str">
        <f ca="1">IF(AA$11&lt;TODAY(),SUMIFS(Source!$O:$O,Source!$A:$A,$B83,Source!$B:$B,AA$11),"")</f>
        <v/>
      </c>
      <c r="AB83" s="30" t="str">
        <f ca="1">IF(AB$11&lt;TODAY(),SUMIFS(Source!$O:$O,Source!$A:$A,$B83,Source!$B:$B,AB$11),"")</f>
        <v/>
      </c>
      <c r="AC83" s="30" t="str">
        <f ca="1">IF(AC$11&lt;TODAY(),SUMIFS(Source!$O:$O,Source!$A:$A,$B83,Source!$B:$B,AC$11),"")</f>
        <v/>
      </c>
      <c r="AD83" s="30" t="str">
        <f ca="1">IF(AD$11&lt;TODAY(),SUMIFS(Source!$O:$O,Source!$A:$A,$B83,Source!$B:$B,AD$11),"")</f>
        <v/>
      </c>
      <c r="AE83" s="30" t="str">
        <f ca="1">IF(AE$11&lt;TODAY(),SUMIFS(Source!$O:$O,Source!$A:$A,$B83,Source!$B:$B,AE$11),"")</f>
        <v/>
      </c>
      <c r="AF83" s="30" t="str">
        <f ca="1">IF(AF$11&lt;TODAY(),SUMIFS(Source!$O:$O,Source!$A:$A,$B83,Source!$B:$B,AF$11),"")</f>
        <v/>
      </c>
      <c r="AG83" s="30" t="str">
        <f ca="1">IF(AG$11&lt;TODAY(),SUMIFS(Source!$O:$O,Source!$A:$A,$B83,Source!$B:$B,AG$11),"")</f>
        <v/>
      </c>
      <c r="AH83" s="30" t="str">
        <f ca="1">IF(AH$11&lt;TODAY(),SUMIFS(Source!$O:$O,Source!$A:$A,$B83,Source!$B:$B,AH$11),"")</f>
        <v/>
      </c>
      <c r="AI83" s="30" t="str">
        <f ca="1">IF(AI$11&lt;TODAY(),SUMIFS(Source!$O:$O,Source!$A:$A,$B83,Source!$B:$B,AI$11),"")</f>
        <v/>
      </c>
      <c r="AJ83" s="30" t="str">
        <f ca="1">IF(AJ$11&lt;TODAY(),SUMIFS(Source!$O:$O,Source!$A:$A,$B83,Source!$B:$B,AJ$11),"")</f>
        <v/>
      </c>
      <c r="AK83" s="30" t="str">
        <f ca="1">IF(AK$11&lt;TODAY(),SUMIFS(Source!$O:$O,Source!$A:$A,$B83,Source!$B:$B,AK$11),"")</f>
        <v/>
      </c>
    </row>
    <row r="84" spans="1:37" hidden="1" outlineLevel="1" x14ac:dyDescent="0.25">
      <c r="B84" s="114" t="s">
        <v>16</v>
      </c>
      <c r="C84" s="4" t="s">
        <v>4</v>
      </c>
      <c r="D84" s="3" t="s">
        <v>11</v>
      </c>
      <c r="E84" s="44">
        <f t="shared" ca="1" si="36"/>
        <v>5.4337736173673684E-3</v>
      </c>
      <c r="F84" s="83"/>
      <c r="G84" s="26">
        <f ca="1">IF(G$11&lt;TODAY(),SUMIFS(Source!$O:$O,Source!$A:$A,$B84,Source!$B:$B,G$11),"")</f>
        <v>0</v>
      </c>
      <c r="H84" s="26">
        <f ca="1">IF(H$11&lt;TODAY(),SUMIFS(Source!$O:$O,Source!$A:$A,$B84,Source!$B:$B,H$11),"")</f>
        <v>0</v>
      </c>
      <c r="I84" s="26">
        <f ca="1">IF(I$11&lt;TODAY(),SUMIFS(Source!$O:$O,Source!$A:$A,$B84,Source!$B:$B,I$11),"")</f>
        <v>5.2199074074074066E-3</v>
      </c>
      <c r="J84" s="26">
        <f ca="1">IF(J$11&lt;TODAY(),SUMIFS(Source!$O:$O,Source!$A:$A,$B84,Source!$B:$B,J$11),"")</f>
        <v>9.3634259259259261E-3</v>
      </c>
      <c r="K84" s="26">
        <f ca="1">IF(K$11&lt;TODAY(),SUMIFS(Source!$O:$O,Source!$A:$A,$B84,Source!$B:$B,K$11),"")</f>
        <v>5.4513888888888884E-3</v>
      </c>
      <c r="L84" s="26">
        <f ca="1">IF(L$11&lt;TODAY(),SUMIFS(Source!$O:$O,Source!$A:$A,$B84,Source!$B:$B,L$11),"")</f>
        <v>5.9837962962962961E-3</v>
      </c>
      <c r="M84" s="26">
        <f ca="1">IF(M$11&lt;TODAY(),SUMIFS(Source!$O:$O,Source!$A:$A,$B84,Source!$B:$B,M$11),"")</f>
        <v>5.208333333333333E-3</v>
      </c>
      <c r="N84" s="26">
        <f ca="1">IF(N$11&lt;TODAY(),SUMIFS(Source!$O:$O,Source!$A:$A,$B84,Source!$B:$B,N$11),"")</f>
        <v>0</v>
      </c>
      <c r="O84" s="26">
        <f ca="1">IF(O$11&lt;TODAY(),SUMIFS(Source!$O:$O,Source!$A:$A,$B84,Source!$B:$B,O$11),"")</f>
        <v>0</v>
      </c>
      <c r="P84" s="26">
        <f ca="1">IF(P$11&lt;TODAY(),SUMIFS(Source!$O:$O,Source!$A:$A,$B84,Source!$B:$B,P$11),"")</f>
        <v>3.9699074074074072E-3</v>
      </c>
      <c r="Q84" s="26">
        <f ca="1">IF(Q$11&lt;TODAY(),SUMIFS(Source!$O:$O,Source!$A:$A,$B84,Source!$B:$B,Q$11),"")</f>
        <v>4.6296296296296302E-3</v>
      </c>
      <c r="R84" s="26">
        <f ca="1">IF(R$11&lt;TODAY(),SUMIFS(Source!$O:$O,Source!$A:$A,$B84,Source!$B:$B,R$11),"")</f>
        <v>5.6018518518518518E-3</v>
      </c>
      <c r="S84" s="26">
        <f ca="1">IF(S$11&lt;TODAY(),SUMIFS(Source!$O:$O,Source!$A:$A,$B84,Source!$B:$B,S$11),"")</f>
        <v>5.0694444444444441E-3</v>
      </c>
      <c r="T84" s="26">
        <f ca="1">IF(T$11&lt;TODAY(),SUMIFS(Source!$O:$O,Source!$A:$A,$B84,Source!$B:$B,T$11),"")</f>
        <v>5.4513888888888884E-3</v>
      </c>
      <c r="U84" s="26">
        <f ca="1">IF(U$11&lt;TODAY(),SUMIFS(Source!$O:$O,Source!$A:$A,$B84,Source!$B:$B,U$11),"")</f>
        <v>0</v>
      </c>
      <c r="V84" s="26">
        <f ca="1">IF(V$11&lt;TODAY(),SUMIFS(Source!$O:$O,Source!$A:$A,$B84,Source!$B:$B,V$11),"")</f>
        <v>0</v>
      </c>
      <c r="W84" s="26" t="str">
        <f ca="1">IF(W$11&lt;TODAY(),SUMIFS(Source!$O:$O,Source!$A:$A,$B84,Source!$B:$B,W$11),"")</f>
        <v/>
      </c>
      <c r="X84" s="26" t="str">
        <f ca="1">IF(X$11&lt;TODAY(),SUMIFS(Source!$O:$O,Source!$A:$A,$B84,Source!$B:$B,X$11),"")</f>
        <v/>
      </c>
      <c r="Y84" s="26" t="str">
        <f ca="1">IF(Y$11&lt;TODAY(),SUMIFS(Source!$O:$O,Source!$A:$A,$B84,Source!$B:$B,Y$11),"")</f>
        <v/>
      </c>
      <c r="Z84" s="26" t="str">
        <f ca="1">IF(Z$11&lt;TODAY(),SUMIFS(Source!$O:$O,Source!$A:$A,$B84,Source!$B:$B,Z$11),"")</f>
        <v/>
      </c>
      <c r="AA84" s="26" t="str">
        <f ca="1">IF(AA$11&lt;TODAY(),SUMIFS(Source!$O:$O,Source!$A:$A,$B84,Source!$B:$B,AA$11),"")</f>
        <v/>
      </c>
      <c r="AB84" s="26" t="str">
        <f ca="1">IF(AB$11&lt;TODAY(),SUMIFS(Source!$O:$O,Source!$A:$A,$B84,Source!$B:$B,AB$11),"")</f>
        <v/>
      </c>
      <c r="AC84" s="26" t="str">
        <f ca="1">IF(AC$11&lt;TODAY(),SUMIFS(Source!$O:$O,Source!$A:$A,$B84,Source!$B:$B,AC$11),"")</f>
        <v/>
      </c>
      <c r="AD84" s="26" t="str">
        <f ca="1">IF(AD$11&lt;TODAY(),SUMIFS(Source!$O:$O,Source!$A:$A,$B84,Source!$B:$B,AD$11),"")</f>
        <v/>
      </c>
      <c r="AE84" s="26" t="str">
        <f ca="1">IF(AE$11&lt;TODAY(),SUMIFS(Source!$O:$O,Source!$A:$A,$B84,Source!$B:$B,AE$11),"")</f>
        <v/>
      </c>
      <c r="AF84" s="26" t="str">
        <f ca="1">IF(AF$11&lt;TODAY(),SUMIFS(Source!$O:$O,Source!$A:$A,$B84,Source!$B:$B,AF$11),"")</f>
        <v/>
      </c>
      <c r="AG84" s="26" t="str">
        <f ca="1">IF(AG$11&lt;TODAY(),SUMIFS(Source!$O:$O,Source!$A:$A,$B84,Source!$B:$B,AG$11),"")</f>
        <v/>
      </c>
      <c r="AH84" s="26" t="str">
        <f ca="1">IF(AH$11&lt;TODAY(),SUMIFS(Source!$O:$O,Source!$A:$A,$B84,Source!$B:$B,AH$11),"")</f>
        <v/>
      </c>
      <c r="AI84" s="26" t="str">
        <f ca="1">IF(AI$11&lt;TODAY(),SUMIFS(Source!$O:$O,Source!$A:$A,$B84,Source!$B:$B,AI$11),"")</f>
        <v/>
      </c>
      <c r="AJ84" s="26" t="str">
        <f ca="1">IF(AJ$11&lt;TODAY(),SUMIFS(Source!$O:$O,Source!$A:$A,$B84,Source!$B:$B,AJ$11),"")</f>
        <v/>
      </c>
      <c r="AK84" s="26" t="str">
        <f ca="1">IF(AK$11&lt;TODAY(),SUMIFS(Source!$O:$O,Source!$A:$A,$B84,Source!$B:$B,AK$11),"")</f>
        <v/>
      </c>
    </row>
    <row r="85" spans="1:37" hidden="1" outlineLevel="1" x14ac:dyDescent="0.25">
      <c r="B85" s="114" t="s">
        <v>17</v>
      </c>
      <c r="C85" s="4" t="s">
        <v>4</v>
      </c>
      <c r="D85" s="3" t="s">
        <v>11</v>
      </c>
      <c r="E85" s="44">
        <f t="shared" ca="1" si="36"/>
        <v>7.5654303147077717E-3</v>
      </c>
      <c r="F85" s="83"/>
      <c r="G85" s="26">
        <f ca="1">IF(G$11&lt;TODAY(),SUMIFS(Source!$O:$O,Source!$A:$A,$B85,Source!$B:$B,G$11),"")</f>
        <v>0</v>
      </c>
      <c r="H85" s="26">
        <f ca="1">IF(H$11&lt;TODAY(),SUMIFS(Source!$O:$O,Source!$A:$A,$B85,Source!$B:$B,H$11),"")</f>
        <v>0</v>
      </c>
      <c r="I85" s="26">
        <f ca="1">IF(I$11&lt;TODAY(),SUMIFS(Source!$O:$O,Source!$A:$A,$B85,Source!$B:$B,I$11),"")</f>
        <v>7.6041666666666662E-3</v>
      </c>
      <c r="J85" s="26">
        <f ca="1">IF(J$11&lt;TODAY(),SUMIFS(Source!$O:$O,Source!$A:$A,$B85,Source!$B:$B,J$11),"")</f>
        <v>1.5405092592592592E-2</v>
      </c>
      <c r="K85" s="26">
        <f ca="1">IF(K$11&lt;TODAY(),SUMIFS(Source!$O:$O,Source!$A:$A,$B85,Source!$B:$B,K$11),"")</f>
        <v>7.4074074074074068E-3</v>
      </c>
      <c r="L85" s="26">
        <f ca="1">IF(L$11&lt;TODAY(),SUMIFS(Source!$O:$O,Source!$A:$A,$B85,Source!$B:$B,L$11),"")</f>
        <v>7.1759259259259259E-3</v>
      </c>
      <c r="M85" s="26">
        <f ca="1">IF(M$11&lt;TODAY(),SUMIFS(Source!$O:$O,Source!$A:$A,$B85,Source!$B:$B,M$11),"")</f>
        <v>6.8055555555555569E-3</v>
      </c>
      <c r="N85" s="26">
        <f ca="1">IF(N$11&lt;TODAY(),SUMIFS(Source!$O:$O,Source!$A:$A,$B85,Source!$B:$B,N$11),"")</f>
        <v>0</v>
      </c>
      <c r="O85" s="26">
        <f ca="1">IF(O$11&lt;TODAY(),SUMIFS(Source!$O:$O,Source!$A:$A,$B85,Source!$B:$B,O$11),"")</f>
        <v>0</v>
      </c>
      <c r="P85" s="26">
        <f ca="1">IF(P$11&lt;TODAY(),SUMIFS(Source!$O:$O,Source!$A:$A,$B85,Source!$B:$B,P$11),"")</f>
        <v>6.6782407407407415E-3</v>
      </c>
      <c r="Q85" s="26">
        <f ca="1">IF(Q$11&lt;TODAY(),SUMIFS(Source!$O:$O,Source!$A:$A,$B85,Source!$B:$B,Q$11),"")</f>
        <v>5.5555555555555558E-3</v>
      </c>
      <c r="R85" s="26">
        <f ca="1">IF(R$11&lt;TODAY(),SUMIFS(Source!$O:$O,Source!$A:$A,$B85,Source!$B:$B,R$11),"")</f>
        <v>6.238425925925925E-3</v>
      </c>
      <c r="S85" s="26">
        <f ca="1">IF(S$11&lt;TODAY(),SUMIFS(Source!$O:$O,Source!$A:$A,$B85,Source!$B:$B,S$11),"")</f>
        <v>6.1805555555555563E-3</v>
      </c>
      <c r="T85" s="26">
        <f ca="1">IF(T$11&lt;TODAY(),SUMIFS(Source!$O:$O,Source!$A:$A,$B85,Source!$B:$B,T$11),"")</f>
        <v>4.9421296296296288E-3</v>
      </c>
      <c r="U85" s="26">
        <f ca="1">IF(U$11&lt;TODAY(),SUMIFS(Source!$O:$O,Source!$A:$A,$B85,Source!$B:$B,U$11),"")</f>
        <v>0</v>
      </c>
      <c r="V85" s="26">
        <f ca="1">IF(V$11&lt;TODAY(),SUMIFS(Source!$O:$O,Source!$A:$A,$B85,Source!$B:$B,V$11),"")</f>
        <v>0</v>
      </c>
      <c r="W85" s="26" t="str">
        <f ca="1">IF(W$11&lt;TODAY(),SUMIFS(Source!$O:$O,Source!$A:$A,$B85,Source!$B:$B,W$11),"")</f>
        <v/>
      </c>
      <c r="X85" s="26" t="str">
        <f ca="1">IF(X$11&lt;TODAY(),SUMIFS(Source!$O:$O,Source!$A:$A,$B85,Source!$B:$B,X$11),"")</f>
        <v/>
      </c>
      <c r="Y85" s="26" t="str">
        <f ca="1">IF(Y$11&lt;TODAY(),SUMIFS(Source!$O:$O,Source!$A:$A,$B85,Source!$B:$B,Y$11),"")</f>
        <v/>
      </c>
      <c r="Z85" s="26" t="str">
        <f ca="1">IF(Z$11&lt;TODAY(),SUMIFS(Source!$O:$O,Source!$A:$A,$B85,Source!$B:$B,Z$11),"")</f>
        <v/>
      </c>
      <c r="AA85" s="26" t="str">
        <f ca="1">IF(AA$11&lt;TODAY(),SUMIFS(Source!$O:$O,Source!$A:$A,$B85,Source!$B:$B,AA$11),"")</f>
        <v/>
      </c>
      <c r="AB85" s="26" t="str">
        <f ca="1">IF(AB$11&lt;TODAY(),SUMIFS(Source!$O:$O,Source!$A:$A,$B85,Source!$B:$B,AB$11),"")</f>
        <v/>
      </c>
      <c r="AC85" s="26" t="str">
        <f ca="1">IF(AC$11&lt;TODAY(),SUMIFS(Source!$O:$O,Source!$A:$A,$B85,Source!$B:$B,AC$11),"")</f>
        <v/>
      </c>
      <c r="AD85" s="26" t="str">
        <f ca="1">IF(AD$11&lt;TODAY(),SUMIFS(Source!$O:$O,Source!$A:$A,$B85,Source!$B:$B,AD$11),"")</f>
        <v/>
      </c>
      <c r="AE85" s="26" t="str">
        <f ca="1">IF(AE$11&lt;TODAY(),SUMIFS(Source!$O:$O,Source!$A:$A,$B85,Source!$B:$B,AE$11),"")</f>
        <v/>
      </c>
      <c r="AF85" s="26" t="str">
        <f ca="1">IF(AF$11&lt;TODAY(),SUMIFS(Source!$O:$O,Source!$A:$A,$B85,Source!$B:$B,AF$11),"")</f>
        <v/>
      </c>
      <c r="AG85" s="26" t="str">
        <f ca="1">IF(AG$11&lt;TODAY(),SUMIFS(Source!$O:$O,Source!$A:$A,$B85,Source!$B:$B,AG$11),"")</f>
        <v/>
      </c>
      <c r="AH85" s="26" t="str">
        <f ca="1">IF(AH$11&lt;TODAY(),SUMIFS(Source!$O:$O,Source!$A:$A,$B85,Source!$B:$B,AH$11),"")</f>
        <v/>
      </c>
      <c r="AI85" s="26" t="str">
        <f ca="1">IF(AI$11&lt;TODAY(),SUMIFS(Source!$O:$O,Source!$A:$A,$B85,Source!$B:$B,AI$11),"")</f>
        <v/>
      </c>
      <c r="AJ85" s="26" t="str">
        <f ca="1">IF(AJ$11&lt;TODAY(),SUMIFS(Source!$O:$O,Source!$A:$A,$B85,Source!$B:$B,AJ$11),"")</f>
        <v/>
      </c>
      <c r="AK85" s="26" t="str">
        <f ca="1">IF(AK$11&lt;TODAY(),SUMIFS(Source!$O:$O,Source!$A:$A,$B85,Source!$B:$B,AK$11),"")</f>
        <v/>
      </c>
    </row>
    <row r="86" spans="1:37" hidden="1" outlineLevel="1" x14ac:dyDescent="0.25">
      <c r="B86" s="114" t="s">
        <v>18</v>
      </c>
      <c r="C86" s="4" t="s">
        <v>4</v>
      </c>
      <c r="D86" s="3" t="s">
        <v>11</v>
      </c>
      <c r="E86" s="44">
        <f t="shared" ca="1" si="36"/>
        <v>6.5357744107744104E-3</v>
      </c>
      <c r="F86" s="83"/>
      <c r="G86" s="26">
        <f ca="1">IF(G$11&lt;TODAY(),SUMIFS(Source!$O:$O,Source!$A:$A,$B86,Source!$B:$B,G$11),"")</f>
        <v>0</v>
      </c>
      <c r="H86" s="26">
        <f ca="1">IF(H$11&lt;TODAY(),SUMIFS(Source!$O:$O,Source!$A:$A,$B86,Source!$B:$B,H$11),"")</f>
        <v>0</v>
      </c>
      <c r="I86" s="26">
        <f ca="1">IF(I$11&lt;TODAY(),SUMIFS(Source!$O:$O,Source!$A:$A,$B86,Source!$B:$B,I$11),"")</f>
        <v>5.8680555555555543E-3</v>
      </c>
      <c r="J86" s="26">
        <f ca="1">IF(J$11&lt;TODAY(),SUMIFS(Source!$O:$O,Source!$A:$A,$B86,Source!$B:$B,J$11),"")</f>
        <v>1.4224537037037039E-2</v>
      </c>
      <c r="K86" s="26">
        <f ca="1">IF(K$11&lt;TODAY(),SUMIFS(Source!$O:$O,Source!$A:$A,$B86,Source!$B:$B,K$11),"")</f>
        <v>6.076388888888889E-3</v>
      </c>
      <c r="L86" s="26">
        <f ca="1">IF(L$11&lt;TODAY(),SUMIFS(Source!$O:$O,Source!$A:$A,$B86,Source!$B:$B,L$11),"")</f>
        <v>5.5555555555555558E-3</v>
      </c>
      <c r="M86" s="26">
        <f ca="1">IF(M$11&lt;TODAY(),SUMIFS(Source!$O:$O,Source!$A:$A,$B86,Source!$B:$B,M$11),"")</f>
        <v>7.6504629629629631E-3</v>
      </c>
      <c r="N86" s="26">
        <f ca="1">IF(N$11&lt;TODAY(),SUMIFS(Source!$O:$O,Source!$A:$A,$B86,Source!$B:$B,N$11),"")</f>
        <v>0</v>
      </c>
      <c r="O86" s="26">
        <f ca="1">IF(O$11&lt;TODAY(),SUMIFS(Source!$O:$O,Source!$A:$A,$B86,Source!$B:$B,O$11),"")</f>
        <v>0</v>
      </c>
      <c r="P86" s="26">
        <f ca="1">IF(P$11&lt;TODAY(),SUMIFS(Source!$O:$O,Source!$A:$A,$B86,Source!$B:$B,P$11),"")</f>
        <v>5.1504629629629635E-3</v>
      </c>
      <c r="Q86" s="26">
        <f ca="1">IF(Q$11&lt;TODAY(),SUMIFS(Source!$O:$O,Source!$A:$A,$B86,Source!$B:$B,Q$11),"")</f>
        <v>5.2662037037037035E-3</v>
      </c>
      <c r="R86" s="26">
        <f ca="1">IF(R$11&lt;TODAY(),SUMIFS(Source!$O:$O,Source!$A:$A,$B86,Source!$B:$B,R$11),"")</f>
        <v>6.8981481481481489E-3</v>
      </c>
      <c r="S86" s="26">
        <f ca="1">IF(S$11&lt;TODAY(),SUMIFS(Source!$O:$O,Source!$A:$A,$B86,Source!$B:$B,S$11),"")</f>
        <v>5.2662037037037035E-3</v>
      </c>
      <c r="T86" s="26">
        <f ca="1">IF(T$11&lt;TODAY(),SUMIFS(Source!$O:$O,Source!$A:$A,$B86,Source!$B:$B,T$11),"")</f>
        <v>6.168981481481481E-3</v>
      </c>
      <c r="U86" s="26">
        <f ca="1">IF(U$11&lt;TODAY(),SUMIFS(Source!$O:$O,Source!$A:$A,$B86,Source!$B:$B,U$11),"")</f>
        <v>0</v>
      </c>
      <c r="V86" s="26">
        <f ca="1">IF(V$11&lt;TODAY(),SUMIFS(Source!$O:$O,Source!$A:$A,$B86,Source!$B:$B,V$11),"")</f>
        <v>0</v>
      </c>
      <c r="W86" s="26" t="str">
        <f ca="1">IF(W$11&lt;TODAY(),SUMIFS(Source!$O:$O,Source!$A:$A,$B86,Source!$B:$B,W$11),"")</f>
        <v/>
      </c>
      <c r="X86" s="26" t="str">
        <f ca="1">IF(X$11&lt;TODAY(),SUMIFS(Source!$O:$O,Source!$A:$A,$B86,Source!$B:$B,X$11),"")</f>
        <v/>
      </c>
      <c r="Y86" s="26" t="str">
        <f ca="1">IF(Y$11&lt;TODAY(),SUMIFS(Source!$O:$O,Source!$A:$A,$B86,Source!$B:$B,Y$11),"")</f>
        <v/>
      </c>
      <c r="Z86" s="26" t="str">
        <f ca="1">IF(Z$11&lt;TODAY(),SUMIFS(Source!$O:$O,Source!$A:$A,$B86,Source!$B:$B,Z$11),"")</f>
        <v/>
      </c>
      <c r="AA86" s="26" t="str">
        <f ca="1">IF(AA$11&lt;TODAY(),SUMIFS(Source!$O:$O,Source!$A:$A,$B86,Source!$B:$B,AA$11),"")</f>
        <v/>
      </c>
      <c r="AB86" s="26" t="str">
        <f ca="1">IF(AB$11&lt;TODAY(),SUMIFS(Source!$O:$O,Source!$A:$A,$B86,Source!$B:$B,AB$11),"")</f>
        <v/>
      </c>
      <c r="AC86" s="26" t="str">
        <f ca="1">IF(AC$11&lt;TODAY(),SUMIFS(Source!$O:$O,Source!$A:$A,$B86,Source!$B:$B,AC$11),"")</f>
        <v/>
      </c>
      <c r="AD86" s="26" t="str">
        <f ca="1">IF(AD$11&lt;TODAY(),SUMIFS(Source!$O:$O,Source!$A:$A,$B86,Source!$B:$B,AD$11),"")</f>
        <v/>
      </c>
      <c r="AE86" s="26" t="str">
        <f ca="1">IF(AE$11&lt;TODAY(),SUMIFS(Source!$O:$O,Source!$A:$A,$B86,Source!$B:$B,AE$11),"")</f>
        <v/>
      </c>
      <c r="AF86" s="26" t="str">
        <f ca="1">IF(AF$11&lt;TODAY(),SUMIFS(Source!$O:$O,Source!$A:$A,$B86,Source!$B:$B,AF$11),"")</f>
        <v/>
      </c>
      <c r="AG86" s="26" t="str">
        <f ca="1">IF(AG$11&lt;TODAY(),SUMIFS(Source!$O:$O,Source!$A:$A,$B86,Source!$B:$B,AG$11),"")</f>
        <v/>
      </c>
      <c r="AH86" s="26" t="str">
        <f ca="1">IF(AH$11&lt;TODAY(),SUMIFS(Source!$O:$O,Source!$A:$A,$B86,Source!$B:$B,AH$11),"")</f>
        <v/>
      </c>
      <c r="AI86" s="26" t="str">
        <f ca="1">IF(AI$11&lt;TODAY(),SUMIFS(Source!$O:$O,Source!$A:$A,$B86,Source!$B:$B,AI$11),"")</f>
        <v/>
      </c>
      <c r="AJ86" s="26" t="str">
        <f ca="1">IF(AJ$11&lt;TODAY(),SUMIFS(Source!$O:$O,Source!$A:$A,$B86,Source!$B:$B,AJ$11),"")</f>
        <v/>
      </c>
      <c r="AK86" s="26" t="str">
        <f ca="1">IF(AK$11&lt;TODAY(),SUMIFS(Source!$O:$O,Source!$A:$A,$B86,Source!$B:$B,AK$11),"")</f>
        <v/>
      </c>
    </row>
    <row r="87" spans="1:37" hidden="1" outlineLevel="1" x14ac:dyDescent="0.25">
      <c r="B87" s="114" t="s">
        <v>19</v>
      </c>
      <c r="C87" s="4" t="s">
        <v>4</v>
      </c>
      <c r="D87" s="3" t="s">
        <v>11</v>
      </c>
      <c r="E87" s="44">
        <f t="shared" ca="1" si="36"/>
        <v>8.0959416863672189E-3</v>
      </c>
      <c r="F87" s="83"/>
      <c r="G87" s="26">
        <f ca="1">IF(G$11&lt;TODAY(),SUMIFS(Source!$O:$O,Source!$A:$A,$B87,Source!$B:$B,G$11),"")</f>
        <v>0</v>
      </c>
      <c r="H87" s="26">
        <f ca="1">IF(H$11&lt;TODAY(),SUMIFS(Source!$O:$O,Source!$A:$A,$B87,Source!$B:$B,H$11),"")</f>
        <v>0</v>
      </c>
      <c r="I87" s="26">
        <f ca="1">IF(I$11&lt;TODAY(),SUMIFS(Source!$O:$O,Source!$A:$A,$B87,Source!$B:$B,I$11),"")</f>
        <v>3.0902777777777782E-3</v>
      </c>
      <c r="J87" s="26">
        <f ca="1">IF(J$11&lt;TODAY(),SUMIFS(Source!$O:$O,Source!$A:$A,$B87,Source!$B:$B,J$11),"")</f>
        <v>2.2858796296296294E-2</v>
      </c>
      <c r="K87" s="26">
        <f ca="1">IF(K$11&lt;TODAY(),SUMIFS(Source!$O:$O,Source!$A:$A,$B87,Source!$B:$B,K$11),"")</f>
        <v>3.9930555555555561E-3</v>
      </c>
      <c r="L87" s="26">
        <f ca="1">IF(L$11&lt;TODAY(),SUMIFS(Source!$O:$O,Source!$A:$A,$B87,Source!$B:$B,L$11),"")</f>
        <v>4.2245370370370371E-3</v>
      </c>
      <c r="M87" s="26">
        <f ca="1">IF(M$11&lt;TODAY(),SUMIFS(Source!$O:$O,Source!$A:$A,$B87,Source!$B:$B,M$11),"")</f>
        <v>4.4212962962962956E-3</v>
      </c>
      <c r="N87" s="26">
        <f ca="1">IF(N$11&lt;TODAY(),SUMIFS(Source!$O:$O,Source!$A:$A,$B87,Source!$B:$B,N$11),"")</f>
        <v>0</v>
      </c>
      <c r="O87" s="26">
        <f ca="1">IF(O$11&lt;TODAY(),SUMIFS(Source!$O:$O,Source!$A:$A,$B87,Source!$B:$B,O$11),"")</f>
        <v>0</v>
      </c>
      <c r="P87" s="26">
        <f ca="1">IF(P$11&lt;TODAY(),SUMIFS(Source!$O:$O,Source!$A:$A,$B87,Source!$B:$B,P$11),"")</f>
        <v>5.5324074074074069E-3</v>
      </c>
      <c r="Q87" s="26">
        <f ca="1">IF(Q$11&lt;TODAY(),SUMIFS(Source!$O:$O,Source!$A:$A,$B87,Source!$B:$B,Q$11),"")</f>
        <v>8.7615740740740744E-3</v>
      </c>
      <c r="R87" s="26">
        <f ca="1">IF(R$11&lt;TODAY(),SUMIFS(Source!$O:$O,Source!$A:$A,$B87,Source!$B:$B,R$11),"")</f>
        <v>4.5254629629629629E-3</v>
      </c>
      <c r="S87" s="26">
        <f ca="1">IF(S$11&lt;TODAY(),SUMIFS(Source!$O:$O,Source!$A:$A,$B87,Source!$B:$B,S$11),"")</f>
        <v>5.5671296296296302E-3</v>
      </c>
      <c r="T87" s="26">
        <f ca="1">IF(T$11&lt;TODAY(),SUMIFS(Source!$O:$O,Source!$A:$A,$B87,Source!$B:$B,T$11),"")</f>
        <v>1.3090277777777779E-2</v>
      </c>
      <c r="U87" s="26">
        <f ca="1">IF(U$11&lt;TODAY(),SUMIFS(Source!$O:$O,Source!$A:$A,$B87,Source!$B:$B,U$11),"")</f>
        <v>0</v>
      </c>
      <c r="V87" s="26">
        <f ca="1">IF(V$11&lt;TODAY(),SUMIFS(Source!$O:$O,Source!$A:$A,$B87,Source!$B:$B,V$11),"")</f>
        <v>0</v>
      </c>
      <c r="W87" s="26" t="str">
        <f ca="1">IF(W$11&lt;TODAY(),SUMIFS(Source!$O:$O,Source!$A:$A,$B87,Source!$B:$B,W$11),"")</f>
        <v/>
      </c>
      <c r="X87" s="26" t="str">
        <f ca="1">IF(X$11&lt;TODAY(),SUMIFS(Source!$O:$O,Source!$A:$A,$B87,Source!$B:$B,X$11),"")</f>
        <v/>
      </c>
      <c r="Y87" s="26" t="str">
        <f ca="1">IF(Y$11&lt;TODAY(),SUMIFS(Source!$O:$O,Source!$A:$A,$B87,Source!$B:$B,Y$11),"")</f>
        <v/>
      </c>
      <c r="Z87" s="26" t="str">
        <f ca="1">IF(Z$11&lt;TODAY(),SUMIFS(Source!$O:$O,Source!$A:$A,$B87,Source!$B:$B,Z$11),"")</f>
        <v/>
      </c>
      <c r="AA87" s="26" t="str">
        <f ca="1">IF(AA$11&lt;TODAY(),SUMIFS(Source!$O:$O,Source!$A:$A,$B87,Source!$B:$B,AA$11),"")</f>
        <v/>
      </c>
      <c r="AB87" s="26" t="str">
        <f ca="1">IF(AB$11&lt;TODAY(),SUMIFS(Source!$O:$O,Source!$A:$A,$B87,Source!$B:$B,AB$11),"")</f>
        <v/>
      </c>
      <c r="AC87" s="26" t="str">
        <f ca="1">IF(AC$11&lt;TODAY(),SUMIFS(Source!$O:$O,Source!$A:$A,$B87,Source!$B:$B,AC$11),"")</f>
        <v/>
      </c>
      <c r="AD87" s="26" t="str">
        <f ca="1">IF(AD$11&lt;TODAY(),SUMIFS(Source!$O:$O,Source!$A:$A,$B87,Source!$B:$B,AD$11),"")</f>
        <v/>
      </c>
      <c r="AE87" s="26" t="str">
        <f ca="1">IF(AE$11&lt;TODAY(),SUMIFS(Source!$O:$O,Source!$A:$A,$B87,Source!$B:$B,AE$11),"")</f>
        <v/>
      </c>
      <c r="AF87" s="26" t="str">
        <f ca="1">IF(AF$11&lt;TODAY(),SUMIFS(Source!$O:$O,Source!$A:$A,$B87,Source!$B:$B,AF$11),"")</f>
        <v/>
      </c>
      <c r="AG87" s="26" t="str">
        <f ca="1">IF(AG$11&lt;TODAY(),SUMIFS(Source!$O:$O,Source!$A:$A,$B87,Source!$B:$B,AG$11),"")</f>
        <v/>
      </c>
      <c r="AH87" s="26" t="str">
        <f ca="1">IF(AH$11&lt;TODAY(),SUMIFS(Source!$O:$O,Source!$A:$A,$B87,Source!$B:$B,AH$11),"")</f>
        <v/>
      </c>
      <c r="AI87" s="26" t="str">
        <f ca="1">IF(AI$11&lt;TODAY(),SUMIFS(Source!$O:$O,Source!$A:$A,$B87,Source!$B:$B,AI$11),"")</f>
        <v/>
      </c>
      <c r="AJ87" s="26" t="str">
        <f ca="1">IF(AJ$11&lt;TODAY(),SUMIFS(Source!$O:$O,Source!$A:$A,$B87,Source!$B:$B,AJ$11),"")</f>
        <v/>
      </c>
      <c r="AK87" s="26" t="str">
        <f ca="1">IF(AK$11&lt;TODAY(),SUMIFS(Source!$O:$O,Source!$A:$A,$B87,Source!$B:$B,AK$11),"")</f>
        <v/>
      </c>
    </row>
    <row r="88" spans="1:37" hidden="1" outlineLevel="1" x14ac:dyDescent="0.25">
      <c r="B88" s="114" t="s">
        <v>20</v>
      </c>
      <c r="C88" s="4" t="s">
        <v>4</v>
      </c>
      <c r="D88" s="3" t="s">
        <v>11</v>
      </c>
      <c r="E88" s="44">
        <f t="shared" ca="1" si="36"/>
        <v>5.0437761350059741E-3</v>
      </c>
      <c r="F88" s="83"/>
      <c r="G88" s="26">
        <f ca="1">IF(G$11&lt;TODAY(),SUMIFS(Source!$O:$O,Source!$A:$A,$B88,Source!$B:$B,G$11),"")</f>
        <v>0</v>
      </c>
      <c r="H88" s="26">
        <f ca="1">IF(H$11&lt;TODAY(),SUMIFS(Source!$O:$O,Source!$A:$A,$B88,Source!$B:$B,H$11),"")</f>
        <v>0</v>
      </c>
      <c r="I88" s="26">
        <f ca="1">IF(I$11&lt;TODAY(),SUMIFS(Source!$O:$O,Source!$A:$A,$B88,Source!$B:$B,I$11),"")</f>
        <v>7.5462962962962966E-3</v>
      </c>
      <c r="J88" s="26">
        <f ca="1">IF(J$11&lt;TODAY(),SUMIFS(Source!$O:$O,Source!$A:$A,$B88,Source!$B:$B,J$11),"")</f>
        <v>4.7916666666666663E-3</v>
      </c>
      <c r="K88" s="26">
        <f ca="1">IF(K$11&lt;TODAY(),SUMIFS(Source!$O:$O,Source!$A:$A,$B88,Source!$B:$B,K$11),"")</f>
        <v>5.8912037037037032E-3</v>
      </c>
      <c r="L88" s="26">
        <f ca="1">IF(L$11&lt;TODAY(),SUMIFS(Source!$O:$O,Source!$A:$A,$B88,Source!$B:$B,L$11),"")</f>
        <v>4.6064814814814814E-3</v>
      </c>
      <c r="M88" s="26">
        <f ca="1">IF(M$11&lt;TODAY(),SUMIFS(Source!$O:$O,Source!$A:$A,$B88,Source!$B:$B,M$11),"")</f>
        <v>3.5069444444444445E-3</v>
      </c>
      <c r="N88" s="26">
        <f ca="1">IF(N$11&lt;TODAY(),SUMIFS(Source!$O:$O,Source!$A:$A,$B88,Source!$B:$B,N$11),"")</f>
        <v>0</v>
      </c>
      <c r="O88" s="26">
        <f ca="1">IF(O$11&lt;TODAY(),SUMIFS(Source!$O:$O,Source!$A:$A,$B88,Source!$B:$B,O$11),"")</f>
        <v>0</v>
      </c>
      <c r="P88" s="26">
        <f ca="1">IF(P$11&lt;TODAY(),SUMIFS(Source!$O:$O,Source!$A:$A,$B88,Source!$B:$B,P$11),"")</f>
        <v>4.7337962962962958E-3</v>
      </c>
      <c r="Q88" s="26">
        <f ca="1">IF(Q$11&lt;TODAY(),SUMIFS(Source!$O:$O,Source!$A:$A,$B88,Source!$B:$B,Q$11),"")</f>
        <v>5.9490740740740745E-3</v>
      </c>
      <c r="R88" s="26">
        <f ca="1">IF(R$11&lt;TODAY(),SUMIFS(Source!$O:$O,Source!$A:$A,$B88,Source!$B:$B,R$11),"")</f>
        <v>2.7893518518518519E-3</v>
      </c>
      <c r="S88" s="26">
        <f ca="1">IF(S$11&lt;TODAY(),SUMIFS(Source!$O:$O,Source!$A:$A,$B88,Source!$B:$B,S$11),"")</f>
        <v>3.1365740740740742E-3</v>
      </c>
      <c r="T88" s="26">
        <f ca="1">IF(T$11&lt;TODAY(),SUMIFS(Source!$O:$O,Source!$A:$A,$B88,Source!$B:$B,T$11),"")</f>
        <v>5.0231481481481481E-3</v>
      </c>
      <c r="U88" s="26">
        <f ca="1">IF(U$11&lt;TODAY(),SUMIFS(Source!$O:$O,Source!$A:$A,$B88,Source!$B:$B,U$11),"")</f>
        <v>0</v>
      </c>
      <c r="V88" s="26">
        <f ca="1">IF(V$11&lt;TODAY(),SUMIFS(Source!$O:$O,Source!$A:$A,$B88,Source!$B:$B,V$11),"")</f>
        <v>0</v>
      </c>
      <c r="W88" s="26" t="str">
        <f ca="1">IF(W$11&lt;TODAY(),SUMIFS(Source!$O:$O,Source!$A:$A,$B88,Source!$B:$B,W$11),"")</f>
        <v/>
      </c>
      <c r="X88" s="26" t="str">
        <f ca="1">IF(X$11&lt;TODAY(),SUMIFS(Source!$O:$O,Source!$A:$A,$B88,Source!$B:$B,X$11),"")</f>
        <v/>
      </c>
      <c r="Y88" s="26" t="str">
        <f ca="1">IF(Y$11&lt;TODAY(),SUMIFS(Source!$O:$O,Source!$A:$A,$B88,Source!$B:$B,Y$11),"")</f>
        <v/>
      </c>
      <c r="Z88" s="26" t="str">
        <f ca="1">IF(Z$11&lt;TODAY(),SUMIFS(Source!$O:$O,Source!$A:$A,$B88,Source!$B:$B,Z$11),"")</f>
        <v/>
      </c>
      <c r="AA88" s="26" t="str">
        <f ca="1">IF(AA$11&lt;TODAY(),SUMIFS(Source!$O:$O,Source!$A:$A,$B88,Source!$B:$B,AA$11),"")</f>
        <v/>
      </c>
      <c r="AB88" s="26" t="str">
        <f ca="1">IF(AB$11&lt;TODAY(),SUMIFS(Source!$O:$O,Source!$A:$A,$B88,Source!$B:$B,AB$11),"")</f>
        <v/>
      </c>
      <c r="AC88" s="26" t="str">
        <f ca="1">IF(AC$11&lt;TODAY(),SUMIFS(Source!$O:$O,Source!$A:$A,$B88,Source!$B:$B,AC$11),"")</f>
        <v/>
      </c>
      <c r="AD88" s="26" t="str">
        <f ca="1">IF(AD$11&lt;TODAY(),SUMIFS(Source!$O:$O,Source!$A:$A,$B88,Source!$B:$B,AD$11),"")</f>
        <v/>
      </c>
      <c r="AE88" s="26" t="str">
        <f ca="1">IF(AE$11&lt;TODAY(),SUMIFS(Source!$O:$O,Source!$A:$A,$B88,Source!$B:$B,AE$11),"")</f>
        <v/>
      </c>
      <c r="AF88" s="26" t="str">
        <f ca="1">IF(AF$11&lt;TODAY(),SUMIFS(Source!$O:$O,Source!$A:$A,$B88,Source!$B:$B,AF$11),"")</f>
        <v/>
      </c>
      <c r="AG88" s="26" t="str">
        <f ca="1">IF(AG$11&lt;TODAY(),SUMIFS(Source!$O:$O,Source!$A:$A,$B88,Source!$B:$B,AG$11),"")</f>
        <v/>
      </c>
      <c r="AH88" s="26" t="str">
        <f ca="1">IF(AH$11&lt;TODAY(),SUMIFS(Source!$O:$O,Source!$A:$A,$B88,Source!$B:$B,AH$11),"")</f>
        <v/>
      </c>
      <c r="AI88" s="26" t="str">
        <f ca="1">IF(AI$11&lt;TODAY(),SUMIFS(Source!$O:$O,Source!$A:$A,$B88,Source!$B:$B,AI$11),"")</f>
        <v/>
      </c>
      <c r="AJ88" s="26" t="str">
        <f ca="1">IF(AJ$11&lt;TODAY(),SUMIFS(Source!$O:$O,Source!$A:$A,$B88,Source!$B:$B,AJ$11),"")</f>
        <v/>
      </c>
      <c r="AK88" s="26" t="str">
        <f ca="1">IF(AK$11&lt;TODAY(),SUMIFS(Source!$O:$O,Source!$A:$A,$B88,Source!$B:$B,AK$11),"")</f>
        <v/>
      </c>
    </row>
    <row r="89" spans="1:37" hidden="1" outlineLevel="1" x14ac:dyDescent="0.25">
      <c r="B89" s="115" t="s">
        <v>21</v>
      </c>
      <c r="C89" s="4" t="s">
        <v>4</v>
      </c>
      <c r="D89" s="3" t="s">
        <v>11</v>
      </c>
      <c r="E89" s="44">
        <f t="shared" ca="1" si="36"/>
        <v>7.2576320132013194E-3</v>
      </c>
      <c r="F89" s="83"/>
      <c r="G89" s="26">
        <f ca="1">IF(G$11&lt;TODAY(),SUMIFS(Source!$O:$O,Source!$A:$A,$B89,Source!$B:$B,G$11),"")</f>
        <v>0</v>
      </c>
      <c r="H89" s="26">
        <f ca="1">IF(H$11&lt;TODAY(),SUMIFS(Source!$O:$O,Source!$A:$A,$B89,Source!$B:$B,H$11),"")</f>
        <v>0</v>
      </c>
      <c r="I89" s="26">
        <f ca="1">IF(I$11&lt;TODAY(),SUMIFS(Source!$O:$O,Source!$A:$A,$B89,Source!$B:$B,I$11),"")</f>
        <v>1.2638888888888889E-2</v>
      </c>
      <c r="J89" s="26">
        <f ca="1">IF(J$11&lt;TODAY(),SUMIFS(Source!$O:$O,Source!$A:$A,$B89,Source!$B:$B,J$11),"")</f>
        <v>1.1226851851851854E-2</v>
      </c>
      <c r="K89" s="26">
        <f ca="1">IF(K$11&lt;TODAY(),SUMIFS(Source!$O:$O,Source!$A:$A,$B89,Source!$B:$B,K$11),"")</f>
        <v>3.4953703703703705E-3</v>
      </c>
      <c r="L89" s="26">
        <f ca="1">IF(L$11&lt;TODAY(),SUMIFS(Source!$O:$O,Source!$A:$A,$B89,Source!$B:$B,L$11),"")</f>
        <v>6.6203703703703702E-3</v>
      </c>
      <c r="M89" s="26">
        <f ca="1">IF(M$11&lt;TODAY(),SUMIFS(Source!$O:$O,Source!$A:$A,$B89,Source!$B:$B,M$11),"")</f>
        <v>7.9861111111111122E-3</v>
      </c>
      <c r="N89" s="26">
        <f ca="1">IF(N$11&lt;TODAY(),SUMIFS(Source!$O:$O,Source!$A:$A,$B89,Source!$B:$B,N$11),"")</f>
        <v>0</v>
      </c>
      <c r="O89" s="26">
        <f ca="1">IF(O$11&lt;TODAY(),SUMIFS(Source!$O:$O,Source!$A:$A,$B89,Source!$B:$B,O$11),"")</f>
        <v>0</v>
      </c>
      <c r="P89" s="26">
        <f ca="1">IF(P$11&lt;TODAY(),SUMIFS(Source!$O:$O,Source!$A:$A,$B89,Source!$B:$B,P$11),"")</f>
        <v>6.7939814814814816E-3</v>
      </c>
      <c r="Q89" s="26">
        <f ca="1">IF(Q$11&lt;TODAY(),SUMIFS(Source!$O:$O,Source!$A:$A,$B89,Source!$B:$B,Q$11),"")</f>
        <v>7.2222222222222228E-3</v>
      </c>
      <c r="R89" s="26">
        <f ca="1">IF(R$11&lt;TODAY(),SUMIFS(Source!$O:$O,Source!$A:$A,$B89,Source!$B:$B,R$11),"")</f>
        <v>6.1111111111111114E-3</v>
      </c>
      <c r="S89" s="26">
        <f ca="1">IF(S$11&lt;TODAY(),SUMIFS(Source!$O:$O,Source!$A:$A,$B89,Source!$B:$B,S$11),"")</f>
        <v>8.1365740740740738E-3</v>
      </c>
      <c r="T89" s="26">
        <f ca="1">IF(T$11&lt;TODAY(),SUMIFS(Source!$O:$O,Source!$A:$A,$B89,Source!$B:$B,T$11),"")</f>
        <v>6.1921296296296299E-3</v>
      </c>
      <c r="U89" s="26">
        <f ca="1">IF(U$11&lt;TODAY(),SUMIFS(Source!$O:$O,Source!$A:$A,$B89,Source!$B:$B,U$11),"")</f>
        <v>0</v>
      </c>
      <c r="V89" s="26">
        <f ca="1">IF(V$11&lt;TODAY(),SUMIFS(Source!$O:$O,Source!$A:$A,$B89,Source!$B:$B,V$11),"")</f>
        <v>0</v>
      </c>
      <c r="W89" s="26" t="str">
        <f ca="1">IF(W$11&lt;TODAY(),SUMIFS(Source!$O:$O,Source!$A:$A,$B89,Source!$B:$B,W$11),"")</f>
        <v/>
      </c>
      <c r="X89" s="26" t="str">
        <f ca="1">IF(X$11&lt;TODAY(),SUMIFS(Source!$O:$O,Source!$A:$A,$B89,Source!$B:$B,X$11),"")</f>
        <v/>
      </c>
      <c r="Y89" s="26" t="str">
        <f ca="1">IF(Y$11&lt;TODAY(),SUMIFS(Source!$O:$O,Source!$A:$A,$B89,Source!$B:$B,Y$11),"")</f>
        <v/>
      </c>
      <c r="Z89" s="26" t="str">
        <f ca="1">IF(Z$11&lt;TODAY(),SUMIFS(Source!$O:$O,Source!$A:$A,$B89,Source!$B:$B,Z$11),"")</f>
        <v/>
      </c>
      <c r="AA89" s="26" t="str">
        <f ca="1">IF(AA$11&lt;TODAY(),SUMIFS(Source!$O:$O,Source!$A:$A,$B89,Source!$B:$B,AA$11),"")</f>
        <v/>
      </c>
      <c r="AB89" s="26" t="str">
        <f ca="1">IF(AB$11&lt;TODAY(),SUMIFS(Source!$O:$O,Source!$A:$A,$B89,Source!$B:$B,AB$11),"")</f>
        <v/>
      </c>
      <c r="AC89" s="26" t="str">
        <f ca="1">IF(AC$11&lt;TODAY(),SUMIFS(Source!$O:$O,Source!$A:$A,$B89,Source!$B:$B,AC$11),"")</f>
        <v/>
      </c>
      <c r="AD89" s="26" t="str">
        <f ca="1">IF(AD$11&lt;TODAY(),SUMIFS(Source!$O:$O,Source!$A:$A,$B89,Source!$B:$B,AD$11),"")</f>
        <v/>
      </c>
      <c r="AE89" s="26" t="str">
        <f ca="1">IF(AE$11&lt;TODAY(),SUMIFS(Source!$O:$O,Source!$A:$A,$B89,Source!$B:$B,AE$11),"")</f>
        <v/>
      </c>
      <c r="AF89" s="26" t="str">
        <f ca="1">IF(AF$11&lt;TODAY(),SUMIFS(Source!$O:$O,Source!$A:$A,$B89,Source!$B:$B,AF$11),"")</f>
        <v/>
      </c>
      <c r="AG89" s="26" t="str">
        <f ca="1">IF(AG$11&lt;TODAY(),SUMIFS(Source!$O:$O,Source!$A:$A,$B89,Source!$B:$B,AG$11),"")</f>
        <v/>
      </c>
      <c r="AH89" s="26" t="str">
        <f ca="1">IF(AH$11&lt;TODAY(),SUMIFS(Source!$O:$O,Source!$A:$A,$B89,Source!$B:$B,AH$11),"")</f>
        <v/>
      </c>
      <c r="AI89" s="26" t="str">
        <f ca="1">IF(AI$11&lt;TODAY(),SUMIFS(Source!$O:$O,Source!$A:$A,$B89,Source!$B:$B,AI$11),"")</f>
        <v/>
      </c>
      <c r="AJ89" s="26" t="str">
        <f ca="1">IF(AJ$11&lt;TODAY(),SUMIFS(Source!$O:$O,Source!$A:$A,$B89,Source!$B:$B,AJ$11),"")</f>
        <v/>
      </c>
      <c r="AK89" s="26" t="str">
        <f ca="1">IF(AK$11&lt;TODAY(),SUMIFS(Source!$O:$O,Source!$A:$A,$B89,Source!$B:$B,AK$11),"")</f>
        <v/>
      </c>
    </row>
    <row r="90" spans="1:37" hidden="1" outlineLevel="1" x14ac:dyDescent="0.25">
      <c r="B90" s="114" t="s">
        <v>22</v>
      </c>
      <c r="C90" s="4" t="s">
        <v>4</v>
      </c>
      <c r="D90" s="3" t="s">
        <v>11</v>
      </c>
      <c r="E90" s="44">
        <f t="shared" ca="1" si="36"/>
        <v>0</v>
      </c>
      <c r="F90" s="83"/>
      <c r="G90" s="26">
        <f ca="1">IF(G$11&lt;TODAY(),SUMIFS(Source!$O:$O,Source!$A:$A,$B90,Source!$B:$B,G$11),"")</f>
        <v>0</v>
      </c>
      <c r="H90" s="26">
        <f ca="1">IF(H$11&lt;TODAY(),SUMIFS(Source!$O:$O,Source!$A:$A,$B90,Source!$B:$B,H$11),"")</f>
        <v>0</v>
      </c>
      <c r="I90" s="26">
        <f ca="1">IF(I$11&lt;TODAY(),SUMIFS(Source!$O:$O,Source!$A:$A,$B90,Source!$B:$B,I$11),"")</f>
        <v>0</v>
      </c>
      <c r="J90" s="26">
        <f ca="1">IF(J$11&lt;TODAY(),SUMIFS(Source!$O:$O,Source!$A:$A,$B90,Source!$B:$B,J$11),"")</f>
        <v>0</v>
      </c>
      <c r="K90" s="26">
        <f ca="1">IF(K$11&lt;TODAY(),SUMIFS(Source!$O:$O,Source!$A:$A,$B90,Source!$B:$B,K$11),"")</f>
        <v>0</v>
      </c>
      <c r="L90" s="26">
        <f ca="1">IF(L$11&lt;TODAY(),SUMIFS(Source!$O:$O,Source!$A:$A,$B90,Source!$B:$B,L$11),"")</f>
        <v>0</v>
      </c>
      <c r="M90" s="26">
        <f ca="1">IF(M$11&lt;TODAY(),SUMIFS(Source!$O:$O,Source!$A:$A,$B90,Source!$B:$B,M$11),"")</f>
        <v>0</v>
      </c>
      <c r="N90" s="26">
        <f ca="1">IF(N$11&lt;TODAY(),SUMIFS(Source!$O:$O,Source!$A:$A,$B90,Source!$B:$B,N$11),"")</f>
        <v>0</v>
      </c>
      <c r="O90" s="26">
        <f ca="1">IF(O$11&lt;TODAY(),SUMIFS(Source!$O:$O,Source!$A:$A,$B90,Source!$B:$B,O$11),"")</f>
        <v>0</v>
      </c>
      <c r="P90" s="26">
        <f ca="1">IF(P$11&lt;TODAY(),SUMIFS(Source!$O:$O,Source!$A:$A,$B90,Source!$B:$B,P$11),"")</f>
        <v>0</v>
      </c>
      <c r="Q90" s="26">
        <f ca="1">IF(Q$11&lt;TODAY(),SUMIFS(Source!$O:$O,Source!$A:$A,$B90,Source!$B:$B,Q$11),"")</f>
        <v>0</v>
      </c>
      <c r="R90" s="26">
        <f ca="1">IF(R$11&lt;TODAY(),SUMIFS(Source!$O:$O,Source!$A:$A,$B90,Source!$B:$B,R$11),"")</f>
        <v>0</v>
      </c>
      <c r="S90" s="26">
        <f ca="1">IF(S$11&lt;TODAY(),SUMIFS(Source!$O:$O,Source!$A:$A,$B90,Source!$B:$B,S$11),"")</f>
        <v>0</v>
      </c>
      <c r="T90" s="26">
        <f ca="1">IF(T$11&lt;TODAY(),SUMIFS(Source!$O:$O,Source!$A:$A,$B90,Source!$B:$B,T$11),"")</f>
        <v>0</v>
      </c>
      <c r="U90" s="26">
        <f ca="1">IF(U$11&lt;TODAY(),SUMIFS(Source!$O:$O,Source!$A:$A,$B90,Source!$B:$B,U$11),"")</f>
        <v>0</v>
      </c>
      <c r="V90" s="26">
        <f ca="1">IF(V$11&lt;TODAY(),SUMIFS(Source!$O:$O,Source!$A:$A,$B90,Source!$B:$B,V$11),"")</f>
        <v>0</v>
      </c>
      <c r="W90" s="26" t="str">
        <f ca="1">IF(W$11&lt;TODAY(),SUMIFS(Source!$O:$O,Source!$A:$A,$B90,Source!$B:$B,W$11),"")</f>
        <v/>
      </c>
      <c r="X90" s="26" t="str">
        <f ca="1">IF(X$11&lt;TODAY(),SUMIFS(Source!$O:$O,Source!$A:$A,$B90,Source!$B:$B,X$11),"")</f>
        <v/>
      </c>
      <c r="Y90" s="26" t="str">
        <f ca="1">IF(Y$11&lt;TODAY(),SUMIFS(Source!$O:$O,Source!$A:$A,$B90,Source!$B:$B,Y$11),"")</f>
        <v/>
      </c>
      <c r="Z90" s="26" t="str">
        <f ca="1">IF(Z$11&lt;TODAY(),SUMIFS(Source!$O:$O,Source!$A:$A,$B90,Source!$B:$B,Z$11),"")</f>
        <v/>
      </c>
      <c r="AA90" s="26" t="str">
        <f ca="1">IF(AA$11&lt;TODAY(),SUMIFS(Source!$O:$O,Source!$A:$A,$B90,Source!$B:$B,AA$11),"")</f>
        <v/>
      </c>
      <c r="AB90" s="26" t="str">
        <f ca="1">IF(AB$11&lt;TODAY(),SUMIFS(Source!$O:$O,Source!$A:$A,$B90,Source!$B:$B,AB$11),"")</f>
        <v/>
      </c>
      <c r="AC90" s="26" t="str">
        <f ca="1">IF(AC$11&lt;TODAY(),SUMIFS(Source!$O:$O,Source!$A:$A,$B90,Source!$B:$B,AC$11),"")</f>
        <v/>
      </c>
      <c r="AD90" s="26" t="str">
        <f ca="1">IF(AD$11&lt;TODAY(),SUMIFS(Source!$O:$O,Source!$A:$A,$B90,Source!$B:$B,AD$11),"")</f>
        <v/>
      </c>
      <c r="AE90" s="26" t="str">
        <f ca="1">IF(AE$11&lt;TODAY(),SUMIFS(Source!$O:$O,Source!$A:$A,$B90,Source!$B:$B,AE$11),"")</f>
        <v/>
      </c>
      <c r="AF90" s="26" t="str">
        <f ca="1">IF(AF$11&lt;TODAY(),SUMIFS(Source!$O:$O,Source!$A:$A,$B90,Source!$B:$B,AF$11),"")</f>
        <v/>
      </c>
      <c r="AG90" s="26" t="str">
        <f ca="1">IF(AG$11&lt;TODAY(),SUMIFS(Source!$O:$O,Source!$A:$A,$B90,Source!$B:$B,AG$11),"")</f>
        <v/>
      </c>
      <c r="AH90" s="26" t="str">
        <f ca="1">IF(AH$11&lt;TODAY(),SUMIFS(Source!$O:$O,Source!$A:$A,$B90,Source!$B:$B,AH$11),"")</f>
        <v/>
      </c>
      <c r="AI90" s="26" t="str">
        <f ca="1">IF(AI$11&lt;TODAY(),SUMIFS(Source!$O:$O,Source!$A:$A,$B90,Source!$B:$B,AI$11),"")</f>
        <v/>
      </c>
      <c r="AJ90" s="26" t="str">
        <f ca="1">IF(AJ$11&lt;TODAY(),SUMIFS(Source!$O:$O,Source!$A:$A,$B90,Source!$B:$B,AJ$11),"")</f>
        <v/>
      </c>
      <c r="AK90" s="26" t="str">
        <f ca="1">IF(AK$11&lt;TODAY(),SUMIFS(Source!$O:$O,Source!$A:$A,$B90,Source!$B:$B,AK$11),"")</f>
        <v/>
      </c>
    </row>
    <row r="91" spans="1:37" hidden="1" outlineLevel="1" x14ac:dyDescent="0.25">
      <c r="B91" s="114" t="s">
        <v>23</v>
      </c>
      <c r="C91" s="4" t="s">
        <v>4</v>
      </c>
      <c r="D91" s="3" t="s">
        <v>11</v>
      </c>
      <c r="E91" s="44">
        <f t="shared" ca="1" si="36"/>
        <v>0</v>
      </c>
      <c r="F91" s="83"/>
      <c r="G91" s="26">
        <f ca="1">IF(G$11&lt;TODAY(),SUMIFS(Source!$O:$O,Source!$A:$A,$B91,Source!$B:$B,G$11),"")</f>
        <v>0</v>
      </c>
      <c r="H91" s="26">
        <f ca="1">IF(H$11&lt;TODAY(),SUMIFS(Source!$O:$O,Source!$A:$A,$B91,Source!$B:$B,H$11),"")</f>
        <v>0</v>
      </c>
      <c r="I91" s="26">
        <f ca="1">IF(I$11&lt;TODAY(),SUMIFS(Source!$O:$O,Source!$A:$A,$B91,Source!$B:$B,I$11),"")</f>
        <v>0</v>
      </c>
      <c r="J91" s="26">
        <f ca="1">IF(J$11&lt;TODAY(),SUMIFS(Source!$O:$O,Source!$A:$A,$B91,Source!$B:$B,J$11),"")</f>
        <v>0</v>
      </c>
      <c r="K91" s="26">
        <f ca="1">IF(K$11&lt;TODAY(),SUMIFS(Source!$O:$O,Source!$A:$A,$B91,Source!$B:$B,K$11),"")</f>
        <v>0</v>
      </c>
      <c r="L91" s="26">
        <f ca="1">IF(L$11&lt;TODAY(),SUMIFS(Source!$O:$O,Source!$A:$A,$B91,Source!$B:$B,L$11),"")</f>
        <v>0</v>
      </c>
      <c r="M91" s="26">
        <f ca="1">IF(M$11&lt;TODAY(),SUMIFS(Source!$O:$O,Source!$A:$A,$B91,Source!$B:$B,M$11),"")</f>
        <v>0</v>
      </c>
      <c r="N91" s="26">
        <f ca="1">IF(N$11&lt;TODAY(),SUMIFS(Source!$O:$O,Source!$A:$A,$B91,Source!$B:$B,N$11),"")</f>
        <v>0</v>
      </c>
      <c r="O91" s="26">
        <f ca="1">IF(O$11&lt;TODAY(),SUMIFS(Source!$O:$O,Source!$A:$A,$B91,Source!$B:$B,O$11),"")</f>
        <v>0</v>
      </c>
      <c r="P91" s="26">
        <f ca="1">IF(P$11&lt;TODAY(),SUMIFS(Source!$O:$O,Source!$A:$A,$B91,Source!$B:$B,P$11),"")</f>
        <v>0</v>
      </c>
      <c r="Q91" s="26">
        <f ca="1">IF(Q$11&lt;TODAY(),SUMIFS(Source!$O:$O,Source!$A:$A,$B91,Source!$B:$B,Q$11),"")</f>
        <v>0</v>
      </c>
      <c r="R91" s="26">
        <f ca="1">IF(R$11&lt;TODAY(),SUMIFS(Source!$O:$O,Source!$A:$A,$B91,Source!$B:$B,R$11),"")</f>
        <v>0</v>
      </c>
      <c r="S91" s="26">
        <f ca="1">IF(S$11&lt;TODAY(),SUMIFS(Source!$O:$O,Source!$A:$A,$B91,Source!$B:$B,S$11),"")</f>
        <v>0</v>
      </c>
      <c r="T91" s="26">
        <f ca="1">IF(T$11&lt;TODAY(),SUMIFS(Source!$O:$O,Source!$A:$A,$B91,Source!$B:$B,T$11),"")</f>
        <v>0</v>
      </c>
      <c r="U91" s="26">
        <f ca="1">IF(U$11&lt;TODAY(),SUMIFS(Source!$O:$O,Source!$A:$A,$B91,Source!$B:$B,U$11),"")</f>
        <v>0</v>
      </c>
      <c r="V91" s="26">
        <f ca="1">IF(V$11&lt;TODAY(),SUMIFS(Source!$O:$O,Source!$A:$A,$B91,Source!$B:$B,V$11),"")</f>
        <v>0</v>
      </c>
      <c r="W91" s="26" t="str">
        <f ca="1">IF(W$11&lt;TODAY(),SUMIFS(Source!$O:$O,Source!$A:$A,$B91,Source!$B:$B,W$11),"")</f>
        <v/>
      </c>
      <c r="X91" s="26" t="str">
        <f ca="1">IF(X$11&lt;TODAY(),SUMIFS(Source!$O:$O,Source!$A:$A,$B91,Source!$B:$B,X$11),"")</f>
        <v/>
      </c>
      <c r="Y91" s="26" t="str">
        <f ca="1">IF(Y$11&lt;TODAY(),SUMIFS(Source!$O:$O,Source!$A:$A,$B91,Source!$B:$B,Y$11),"")</f>
        <v/>
      </c>
      <c r="Z91" s="26" t="str">
        <f ca="1">IF(Z$11&lt;TODAY(),SUMIFS(Source!$O:$O,Source!$A:$A,$B91,Source!$B:$B,Z$11),"")</f>
        <v/>
      </c>
      <c r="AA91" s="26" t="str">
        <f ca="1">IF(AA$11&lt;TODAY(),SUMIFS(Source!$O:$O,Source!$A:$A,$B91,Source!$B:$B,AA$11),"")</f>
        <v/>
      </c>
      <c r="AB91" s="26" t="str">
        <f ca="1">IF(AB$11&lt;TODAY(),SUMIFS(Source!$O:$O,Source!$A:$A,$B91,Source!$B:$B,AB$11),"")</f>
        <v/>
      </c>
      <c r="AC91" s="26" t="str">
        <f ca="1">IF(AC$11&lt;TODAY(),SUMIFS(Source!$O:$O,Source!$A:$A,$B91,Source!$B:$B,AC$11),"")</f>
        <v/>
      </c>
      <c r="AD91" s="26" t="str">
        <f ca="1">IF(AD$11&lt;TODAY(),SUMIFS(Source!$O:$O,Source!$A:$A,$B91,Source!$B:$B,AD$11),"")</f>
        <v/>
      </c>
      <c r="AE91" s="26" t="str">
        <f ca="1">IF(AE$11&lt;TODAY(),SUMIFS(Source!$O:$O,Source!$A:$A,$B91,Source!$B:$B,AE$11),"")</f>
        <v/>
      </c>
      <c r="AF91" s="26" t="str">
        <f ca="1">IF(AF$11&lt;TODAY(),SUMIFS(Source!$O:$O,Source!$A:$A,$B91,Source!$B:$B,AF$11),"")</f>
        <v/>
      </c>
      <c r="AG91" s="26" t="str">
        <f ca="1">IF(AG$11&lt;TODAY(),SUMIFS(Source!$O:$O,Source!$A:$A,$B91,Source!$B:$B,AG$11),"")</f>
        <v/>
      </c>
      <c r="AH91" s="26" t="str">
        <f ca="1">IF(AH$11&lt;TODAY(),SUMIFS(Source!$O:$O,Source!$A:$A,$B91,Source!$B:$B,AH$11),"")</f>
        <v/>
      </c>
      <c r="AI91" s="26" t="str">
        <f ca="1">IF(AI$11&lt;TODAY(),SUMIFS(Source!$O:$O,Source!$A:$A,$B91,Source!$B:$B,AI$11),"")</f>
        <v/>
      </c>
      <c r="AJ91" s="26" t="str">
        <f ca="1">IF(AJ$11&lt;TODAY(),SUMIFS(Source!$O:$O,Source!$A:$A,$B91,Source!$B:$B,AJ$11),"")</f>
        <v/>
      </c>
      <c r="AK91" s="26" t="str">
        <f ca="1">IF(AK$11&lt;TODAY(),SUMIFS(Source!$O:$O,Source!$A:$A,$B91,Source!$B:$B,AK$11),"")</f>
        <v/>
      </c>
    </row>
    <row r="92" spans="1:37" hidden="1" outlineLevel="1" x14ac:dyDescent="0.25">
      <c r="B92" s="114" t="s">
        <v>24</v>
      </c>
      <c r="C92" s="4" t="s">
        <v>4</v>
      </c>
      <c r="D92" s="3" t="s">
        <v>11</v>
      </c>
      <c r="E92" s="44">
        <f t="shared" ca="1" si="36"/>
        <v>7.569187813090252E-3</v>
      </c>
      <c r="F92" s="83"/>
      <c r="G92" s="26">
        <f ca="1">IF(G$11&lt;TODAY(),SUMIFS(Source!$O:$O,Source!$A:$A,$B92,Source!$B:$B,G$11),"")</f>
        <v>0</v>
      </c>
      <c r="H92" s="26">
        <f ca="1">IF(H$11&lt;TODAY(),SUMIFS(Source!$O:$O,Source!$A:$A,$B92,Source!$B:$B,H$11),"")</f>
        <v>0</v>
      </c>
      <c r="I92" s="26">
        <f ca="1">IF(I$11&lt;TODAY(),SUMIFS(Source!$O:$O,Source!$A:$A,$B92,Source!$B:$B,I$11),"")</f>
        <v>5.9259259259259256E-3</v>
      </c>
      <c r="J92" s="26">
        <f ca="1">IF(J$11&lt;TODAY(),SUMIFS(Source!$O:$O,Source!$A:$A,$B92,Source!$B:$B,J$11),"")</f>
        <v>1.3680555555555557E-2</v>
      </c>
      <c r="K92" s="26">
        <f ca="1">IF(K$11&lt;TODAY(),SUMIFS(Source!$O:$O,Source!$A:$A,$B92,Source!$B:$B,K$11),"")</f>
        <v>7.4189814814814813E-3</v>
      </c>
      <c r="L92" s="26">
        <f ca="1">IF(L$11&lt;TODAY(),SUMIFS(Source!$O:$O,Source!$A:$A,$B92,Source!$B:$B,L$11),"")</f>
        <v>6.5046296296296302E-3</v>
      </c>
      <c r="M92" s="26">
        <f ca="1">IF(M$11&lt;TODAY(),SUMIFS(Source!$O:$O,Source!$A:$A,$B92,Source!$B:$B,M$11),"")</f>
        <v>7.7546296296296287E-3</v>
      </c>
      <c r="N92" s="26">
        <f ca="1">IF(N$11&lt;TODAY(),SUMIFS(Source!$O:$O,Source!$A:$A,$B92,Source!$B:$B,N$11),"")</f>
        <v>0</v>
      </c>
      <c r="O92" s="26">
        <f ca="1">IF(O$11&lt;TODAY(),SUMIFS(Source!$O:$O,Source!$A:$A,$B92,Source!$B:$B,O$11),"")</f>
        <v>0</v>
      </c>
      <c r="P92" s="26">
        <f ca="1">IF(P$11&lt;TODAY(),SUMIFS(Source!$O:$O,Source!$A:$A,$B92,Source!$B:$B,P$11),"")</f>
        <v>6.4236111111111117E-3</v>
      </c>
      <c r="Q92" s="26">
        <f ca="1">IF(Q$11&lt;TODAY(),SUMIFS(Source!$O:$O,Source!$A:$A,$B92,Source!$B:$B,Q$11),"")</f>
        <v>6.6898148148148142E-3</v>
      </c>
      <c r="R92" s="26">
        <f ca="1">IF(R$11&lt;TODAY(),SUMIFS(Source!$O:$O,Source!$A:$A,$B92,Source!$B:$B,R$11),"")</f>
        <v>8.8773148148148153E-3</v>
      </c>
      <c r="S92" s="26">
        <f ca="1">IF(S$11&lt;TODAY(),SUMIFS(Source!$O:$O,Source!$A:$A,$B92,Source!$B:$B,S$11),"")</f>
        <v>7.6620370370370366E-3</v>
      </c>
      <c r="T92" s="26">
        <f ca="1">IF(T$11&lt;TODAY(),SUMIFS(Source!$O:$O,Source!$A:$A,$B92,Source!$B:$B,T$11),"")</f>
        <v>6.238425925925925E-3</v>
      </c>
      <c r="U92" s="26">
        <f ca="1">IF(U$11&lt;TODAY(),SUMIFS(Source!$O:$O,Source!$A:$A,$B92,Source!$B:$B,U$11),"")</f>
        <v>0</v>
      </c>
      <c r="V92" s="26">
        <f ca="1">IF(V$11&lt;TODAY(),SUMIFS(Source!$O:$O,Source!$A:$A,$B92,Source!$B:$B,V$11),"")</f>
        <v>0</v>
      </c>
      <c r="W92" s="26" t="str">
        <f ca="1">IF(W$11&lt;TODAY(),SUMIFS(Source!$O:$O,Source!$A:$A,$B92,Source!$B:$B,W$11),"")</f>
        <v/>
      </c>
      <c r="X92" s="26" t="str">
        <f ca="1">IF(X$11&lt;TODAY(),SUMIFS(Source!$O:$O,Source!$A:$A,$B92,Source!$B:$B,X$11),"")</f>
        <v/>
      </c>
      <c r="Y92" s="26" t="str">
        <f ca="1">IF(Y$11&lt;TODAY(),SUMIFS(Source!$O:$O,Source!$A:$A,$B92,Source!$B:$B,Y$11),"")</f>
        <v/>
      </c>
      <c r="Z92" s="26" t="str">
        <f ca="1">IF(Z$11&lt;TODAY(),SUMIFS(Source!$O:$O,Source!$A:$A,$B92,Source!$B:$B,Z$11),"")</f>
        <v/>
      </c>
      <c r="AA92" s="26" t="str">
        <f ca="1">IF(AA$11&lt;TODAY(),SUMIFS(Source!$O:$O,Source!$A:$A,$B92,Source!$B:$B,AA$11),"")</f>
        <v/>
      </c>
      <c r="AB92" s="26" t="str">
        <f ca="1">IF(AB$11&lt;TODAY(),SUMIFS(Source!$O:$O,Source!$A:$A,$B92,Source!$B:$B,AB$11),"")</f>
        <v/>
      </c>
      <c r="AC92" s="26" t="str">
        <f ca="1">IF(AC$11&lt;TODAY(),SUMIFS(Source!$O:$O,Source!$A:$A,$B92,Source!$B:$B,AC$11),"")</f>
        <v/>
      </c>
      <c r="AD92" s="26" t="str">
        <f ca="1">IF(AD$11&lt;TODAY(),SUMIFS(Source!$O:$O,Source!$A:$A,$B92,Source!$B:$B,AD$11),"")</f>
        <v/>
      </c>
      <c r="AE92" s="26" t="str">
        <f ca="1">IF(AE$11&lt;TODAY(),SUMIFS(Source!$O:$O,Source!$A:$A,$B92,Source!$B:$B,AE$11),"")</f>
        <v/>
      </c>
      <c r="AF92" s="26" t="str">
        <f ca="1">IF(AF$11&lt;TODAY(),SUMIFS(Source!$O:$O,Source!$A:$A,$B92,Source!$B:$B,AF$11),"")</f>
        <v/>
      </c>
      <c r="AG92" s="26" t="str">
        <f ca="1">IF(AG$11&lt;TODAY(),SUMIFS(Source!$O:$O,Source!$A:$A,$B92,Source!$B:$B,AG$11),"")</f>
        <v/>
      </c>
      <c r="AH92" s="26" t="str">
        <f ca="1">IF(AH$11&lt;TODAY(),SUMIFS(Source!$O:$O,Source!$A:$A,$B92,Source!$B:$B,AH$11),"")</f>
        <v/>
      </c>
      <c r="AI92" s="26" t="str">
        <f ca="1">IF(AI$11&lt;TODAY(),SUMIFS(Source!$O:$O,Source!$A:$A,$B92,Source!$B:$B,AI$11),"")</f>
        <v/>
      </c>
      <c r="AJ92" s="26" t="str">
        <f ca="1">IF(AJ$11&lt;TODAY(),SUMIFS(Source!$O:$O,Source!$A:$A,$B92,Source!$B:$B,AJ$11),"")</f>
        <v/>
      </c>
      <c r="AK92" s="26" t="str">
        <f ca="1">IF(AK$11&lt;TODAY(),SUMIFS(Source!$O:$O,Source!$A:$A,$B92,Source!$B:$B,AK$11),"")</f>
        <v/>
      </c>
    </row>
    <row r="93" spans="1:37" hidden="1" outlineLevel="1" x14ac:dyDescent="0.25">
      <c r="B93" s="114" t="s">
        <v>25</v>
      </c>
      <c r="C93" s="4" t="s">
        <v>4</v>
      </c>
      <c r="D93" s="3" t="s">
        <v>11</v>
      </c>
      <c r="E93" s="44">
        <f t="shared" ca="1" si="36"/>
        <v>7.9095293209876533E-3</v>
      </c>
      <c r="F93" s="83"/>
      <c r="G93" s="26">
        <f ca="1">IF(G$11&lt;TODAY(),SUMIFS(Source!$O:$O,Source!$A:$A,$B93,Source!$B:$B,G$11),"")</f>
        <v>0</v>
      </c>
      <c r="H93" s="26">
        <f ca="1">IF(H$11&lt;TODAY(),SUMIFS(Source!$O:$O,Source!$A:$A,$B93,Source!$B:$B,H$11),"")</f>
        <v>0</v>
      </c>
      <c r="I93" s="26">
        <f ca="1">IF(I$11&lt;TODAY(),SUMIFS(Source!$O:$O,Source!$A:$A,$B93,Source!$B:$B,I$11),"")</f>
        <v>5.9143518518518521E-3</v>
      </c>
      <c r="J93" s="26">
        <f ca="1">IF(J$11&lt;TODAY(),SUMIFS(Source!$O:$O,Source!$A:$A,$B93,Source!$B:$B,J$11),"")</f>
        <v>1.2962962962962963E-2</v>
      </c>
      <c r="K93" s="26">
        <f ca="1">IF(K$11&lt;TODAY(),SUMIFS(Source!$O:$O,Source!$A:$A,$B93,Source!$B:$B,K$11),"")</f>
        <v>5.9953703703703697E-3</v>
      </c>
      <c r="L93" s="26">
        <f ca="1">IF(L$11&lt;TODAY(),SUMIFS(Source!$O:$O,Source!$A:$A,$B93,Source!$B:$B,L$11),"")</f>
        <v>1.037037037037037E-2</v>
      </c>
      <c r="M93" s="26">
        <f ca="1">IF(M$11&lt;TODAY(),SUMIFS(Source!$O:$O,Source!$A:$A,$B93,Source!$B:$B,M$11),"")</f>
        <v>7.8819444444444432E-3</v>
      </c>
      <c r="N93" s="26">
        <f ca="1">IF(N$11&lt;TODAY(),SUMIFS(Source!$O:$O,Source!$A:$A,$B93,Source!$B:$B,N$11),"")</f>
        <v>0</v>
      </c>
      <c r="O93" s="26">
        <f ca="1">IF(O$11&lt;TODAY(),SUMIFS(Source!$O:$O,Source!$A:$A,$B93,Source!$B:$B,O$11),"")</f>
        <v>0</v>
      </c>
      <c r="P93" s="26">
        <f ca="1">IF(P$11&lt;TODAY(),SUMIFS(Source!$O:$O,Source!$A:$A,$B93,Source!$B:$B,P$11),"")</f>
        <v>7.0254629629629634E-3</v>
      </c>
      <c r="Q93" s="26">
        <f ca="1">IF(Q$11&lt;TODAY(),SUMIFS(Source!$O:$O,Source!$A:$A,$B93,Source!$B:$B,Q$11),"")</f>
        <v>7.4074074074074068E-3</v>
      </c>
      <c r="R93" s="26">
        <f ca="1">IF(R$11&lt;TODAY(),SUMIFS(Source!$O:$O,Source!$A:$A,$B93,Source!$B:$B,R$11),"")</f>
        <v>8.6342592592592599E-3</v>
      </c>
      <c r="S93" s="26">
        <f ca="1">IF(S$11&lt;TODAY(),SUMIFS(Source!$O:$O,Source!$A:$A,$B93,Source!$B:$B,S$11),"")</f>
        <v>5.0000000000000001E-3</v>
      </c>
      <c r="T93" s="26">
        <f ca="1">IF(T$11&lt;TODAY(),SUMIFS(Source!$O:$O,Source!$A:$A,$B93,Source!$B:$B,T$11),"")</f>
        <v>6.851851851851852E-3</v>
      </c>
      <c r="U93" s="26">
        <f ca="1">IF(U$11&lt;TODAY(),SUMIFS(Source!$O:$O,Source!$A:$A,$B93,Source!$B:$B,U$11),"")</f>
        <v>0</v>
      </c>
      <c r="V93" s="26">
        <f ca="1">IF(V$11&lt;TODAY(),SUMIFS(Source!$O:$O,Source!$A:$A,$B93,Source!$B:$B,V$11),"")</f>
        <v>0</v>
      </c>
      <c r="W93" s="26" t="str">
        <f ca="1">IF(W$11&lt;TODAY(),SUMIFS(Source!$O:$O,Source!$A:$A,$B93,Source!$B:$B,W$11),"")</f>
        <v/>
      </c>
      <c r="X93" s="26" t="str">
        <f ca="1">IF(X$11&lt;TODAY(),SUMIFS(Source!$O:$O,Source!$A:$A,$B93,Source!$B:$B,X$11),"")</f>
        <v/>
      </c>
      <c r="Y93" s="26" t="str">
        <f ca="1">IF(Y$11&lt;TODAY(),SUMIFS(Source!$O:$O,Source!$A:$A,$B93,Source!$B:$B,Y$11),"")</f>
        <v/>
      </c>
      <c r="Z93" s="26" t="str">
        <f ca="1">IF(Z$11&lt;TODAY(),SUMIFS(Source!$O:$O,Source!$A:$A,$B93,Source!$B:$B,Z$11),"")</f>
        <v/>
      </c>
      <c r="AA93" s="26" t="str">
        <f ca="1">IF(AA$11&lt;TODAY(),SUMIFS(Source!$O:$O,Source!$A:$A,$B93,Source!$B:$B,AA$11),"")</f>
        <v/>
      </c>
      <c r="AB93" s="26" t="str">
        <f ca="1">IF(AB$11&lt;TODAY(),SUMIFS(Source!$O:$O,Source!$A:$A,$B93,Source!$B:$B,AB$11),"")</f>
        <v/>
      </c>
      <c r="AC93" s="26" t="str">
        <f ca="1">IF(AC$11&lt;TODAY(),SUMIFS(Source!$O:$O,Source!$A:$A,$B93,Source!$B:$B,AC$11),"")</f>
        <v/>
      </c>
      <c r="AD93" s="26" t="str">
        <f ca="1">IF(AD$11&lt;TODAY(),SUMIFS(Source!$O:$O,Source!$A:$A,$B93,Source!$B:$B,AD$11),"")</f>
        <v/>
      </c>
      <c r="AE93" s="26" t="str">
        <f ca="1">IF(AE$11&lt;TODAY(),SUMIFS(Source!$O:$O,Source!$A:$A,$B93,Source!$B:$B,AE$11),"")</f>
        <v/>
      </c>
      <c r="AF93" s="26" t="str">
        <f ca="1">IF(AF$11&lt;TODAY(),SUMIFS(Source!$O:$O,Source!$A:$A,$B93,Source!$B:$B,AF$11),"")</f>
        <v/>
      </c>
      <c r="AG93" s="26" t="str">
        <f ca="1">IF(AG$11&lt;TODAY(),SUMIFS(Source!$O:$O,Source!$A:$A,$B93,Source!$B:$B,AG$11),"")</f>
        <v/>
      </c>
      <c r="AH93" s="26" t="str">
        <f ca="1">IF(AH$11&lt;TODAY(),SUMIFS(Source!$O:$O,Source!$A:$A,$B93,Source!$B:$B,AH$11),"")</f>
        <v/>
      </c>
      <c r="AI93" s="26" t="str">
        <f ca="1">IF(AI$11&lt;TODAY(),SUMIFS(Source!$O:$O,Source!$A:$A,$B93,Source!$B:$B,AI$11),"")</f>
        <v/>
      </c>
      <c r="AJ93" s="26" t="str">
        <f ca="1">IF(AJ$11&lt;TODAY(),SUMIFS(Source!$O:$O,Source!$A:$A,$B93,Source!$B:$B,AJ$11),"")</f>
        <v/>
      </c>
      <c r="AK93" s="26" t="str">
        <f ca="1">IF(AK$11&lt;TODAY(),SUMIFS(Source!$O:$O,Source!$A:$A,$B93,Source!$B:$B,AK$11),"")</f>
        <v/>
      </c>
    </row>
    <row r="94" spans="1:37" hidden="1" outlineLevel="1" x14ac:dyDescent="0.25">
      <c r="A94" s="25"/>
      <c r="B94" s="132" t="s">
        <v>26</v>
      </c>
      <c r="C94" s="6" t="s">
        <v>4</v>
      </c>
      <c r="D94" s="9" t="s">
        <v>11</v>
      </c>
      <c r="E94" s="45">
        <f t="shared" ca="1" si="36"/>
        <v>6.4861968449931419E-3</v>
      </c>
      <c r="F94" s="84"/>
      <c r="G94" s="28">
        <f ca="1">IF(G$11&lt;TODAY(),SUMIFS(Source!$O:$O,Source!$A:$A,$B94,Source!$B:$B,G$11),"")</f>
        <v>0</v>
      </c>
      <c r="H94" s="28">
        <f ca="1">IF(H$11&lt;TODAY(),SUMIFS(Source!$O:$O,Source!$A:$A,$B94,Source!$B:$B,H$11),"")</f>
        <v>0</v>
      </c>
      <c r="I94" s="28">
        <f ca="1">IF(I$11&lt;TODAY(),SUMIFS(Source!$O:$O,Source!$A:$A,$B94,Source!$B:$B,I$11),"")</f>
        <v>3.5358796296296298E-2</v>
      </c>
      <c r="J94" s="28">
        <f ca="1">IF(J$11&lt;TODAY(),SUMIFS(Source!$O:$O,Source!$A:$A,$B94,Source!$B:$B,J$11),"")</f>
        <v>2.2453703703703702E-3</v>
      </c>
      <c r="K94" s="28">
        <f ca="1">IF(K$11&lt;TODAY(),SUMIFS(Source!$O:$O,Source!$A:$A,$B94,Source!$B:$B,K$11),"")</f>
        <v>0</v>
      </c>
      <c r="L94" s="28">
        <f ca="1">IF(L$11&lt;TODAY(),SUMIFS(Source!$O:$O,Source!$A:$A,$B94,Source!$B:$B,L$11),"")</f>
        <v>1.068287037037037E-2</v>
      </c>
      <c r="M94" s="28">
        <f ca="1">IF(M$11&lt;TODAY(),SUMIFS(Source!$O:$O,Source!$A:$A,$B94,Source!$B:$B,M$11),"")</f>
        <v>4.9652777777777777E-3</v>
      </c>
      <c r="N94" s="28">
        <f ca="1">IF(N$11&lt;TODAY(),SUMIFS(Source!$O:$O,Source!$A:$A,$B94,Source!$B:$B,N$11),"")</f>
        <v>0</v>
      </c>
      <c r="O94" s="28">
        <f ca="1">IF(O$11&lt;TODAY(),SUMIFS(Source!$O:$O,Source!$A:$A,$B94,Source!$B:$B,O$11),"")</f>
        <v>0</v>
      </c>
      <c r="P94" s="28">
        <f ca="1">IF(P$11&lt;TODAY(),SUMIFS(Source!$O:$O,Source!$A:$A,$B94,Source!$B:$B,P$11),"")</f>
        <v>6.5509259259259262E-3</v>
      </c>
      <c r="Q94" s="28">
        <f ca="1">IF(Q$11&lt;TODAY(),SUMIFS(Source!$O:$O,Source!$A:$A,$B94,Source!$B:$B,Q$11),"")</f>
        <v>3.3912037037037036E-3</v>
      </c>
      <c r="R94" s="28">
        <f ca="1">IF(R$11&lt;TODAY(),SUMIFS(Source!$O:$O,Source!$A:$A,$B94,Source!$B:$B,R$11),"")</f>
        <v>1.2037037037037038E-3</v>
      </c>
      <c r="S94" s="28">
        <f ca="1">IF(S$11&lt;TODAY(),SUMIFS(Source!$O:$O,Source!$A:$A,$B94,Source!$B:$B,S$11),"")</f>
        <v>3.7847222222222223E-3</v>
      </c>
      <c r="T94" s="28">
        <f ca="1">IF(T$11&lt;TODAY(),SUMIFS(Source!$O:$O,Source!$A:$A,$B94,Source!$B:$B,T$11),"")</f>
        <v>1.8750000000000001E-3</v>
      </c>
      <c r="U94" s="28">
        <f ca="1">IF(U$11&lt;TODAY(),SUMIFS(Source!$O:$O,Source!$A:$A,$B94,Source!$B:$B,U$11),"")</f>
        <v>0</v>
      </c>
      <c r="V94" s="28">
        <f ca="1">IF(V$11&lt;TODAY(),SUMIFS(Source!$O:$O,Source!$A:$A,$B94,Source!$B:$B,V$11),"")</f>
        <v>0</v>
      </c>
      <c r="W94" s="28" t="str">
        <f ca="1">IF(W$11&lt;TODAY(),SUMIFS(Source!$O:$O,Source!$A:$A,$B94,Source!$B:$B,W$11),"")</f>
        <v/>
      </c>
      <c r="X94" s="28" t="str">
        <f ca="1">IF(X$11&lt;TODAY(),SUMIFS(Source!$O:$O,Source!$A:$A,$B94,Source!$B:$B,X$11),"")</f>
        <v/>
      </c>
      <c r="Y94" s="28" t="str">
        <f ca="1">IF(Y$11&lt;TODAY(),SUMIFS(Source!$O:$O,Source!$A:$A,$B94,Source!$B:$B,Y$11),"")</f>
        <v/>
      </c>
      <c r="Z94" s="28" t="str">
        <f ca="1">IF(Z$11&lt;TODAY(),SUMIFS(Source!$O:$O,Source!$A:$A,$B94,Source!$B:$B,Z$11),"")</f>
        <v/>
      </c>
      <c r="AA94" s="28" t="str">
        <f ca="1">IF(AA$11&lt;TODAY(),SUMIFS(Source!$O:$O,Source!$A:$A,$B94,Source!$B:$B,AA$11),"")</f>
        <v/>
      </c>
      <c r="AB94" s="28" t="str">
        <f ca="1">IF(AB$11&lt;TODAY(),SUMIFS(Source!$O:$O,Source!$A:$A,$B94,Source!$B:$B,AB$11),"")</f>
        <v/>
      </c>
      <c r="AC94" s="28" t="str">
        <f ca="1">IF(AC$11&lt;TODAY(),SUMIFS(Source!$O:$O,Source!$A:$A,$B94,Source!$B:$B,AC$11),"")</f>
        <v/>
      </c>
      <c r="AD94" s="28" t="str">
        <f ca="1">IF(AD$11&lt;TODAY(),SUMIFS(Source!$O:$O,Source!$A:$A,$B94,Source!$B:$B,AD$11),"")</f>
        <v/>
      </c>
      <c r="AE94" s="28" t="str">
        <f ca="1">IF(AE$11&lt;TODAY(),SUMIFS(Source!$O:$O,Source!$A:$A,$B94,Source!$B:$B,AE$11),"")</f>
        <v/>
      </c>
      <c r="AF94" s="28" t="str">
        <f ca="1">IF(AF$11&lt;TODAY(),SUMIFS(Source!$O:$O,Source!$A:$A,$B94,Source!$B:$B,AF$11),"")</f>
        <v/>
      </c>
      <c r="AG94" s="28" t="str">
        <f ca="1">IF(AG$11&lt;TODAY(),SUMIFS(Source!$O:$O,Source!$A:$A,$B94,Source!$B:$B,AG$11),"")</f>
        <v/>
      </c>
      <c r="AH94" s="28" t="str">
        <f ca="1">IF(AH$11&lt;TODAY(),SUMIFS(Source!$O:$O,Source!$A:$A,$B94,Source!$B:$B,AH$11),"")</f>
        <v/>
      </c>
      <c r="AI94" s="28" t="str">
        <f ca="1">IF(AI$11&lt;TODAY(),SUMIFS(Source!$O:$O,Source!$A:$A,$B94,Source!$B:$B,AI$11),"")</f>
        <v/>
      </c>
      <c r="AJ94" s="28" t="str">
        <f ca="1">IF(AJ$11&lt;TODAY(),SUMIFS(Source!$O:$O,Source!$A:$A,$B94,Source!$B:$B,AJ$11),"")</f>
        <v/>
      </c>
      <c r="AK94" s="28" t="str">
        <f ca="1">IF(AK$11&lt;TODAY(),SUMIFS(Source!$O:$O,Source!$A:$A,$B94,Source!$B:$B,AK$11),"")</f>
        <v/>
      </c>
    </row>
    <row r="95" spans="1:37" ht="15.75" hidden="1" outlineLevel="1" thickBot="1" x14ac:dyDescent="0.3">
      <c r="A95" s="47"/>
      <c r="B95" s="116" t="s">
        <v>294</v>
      </c>
      <c r="C95" s="6" t="s">
        <v>4</v>
      </c>
      <c r="D95" s="9" t="s">
        <v>11</v>
      </c>
      <c r="E95" s="45">
        <f t="shared" ca="1" si="36"/>
        <v>5.8120126705653022E-3</v>
      </c>
      <c r="F95" s="84"/>
      <c r="G95" s="28">
        <f ca="1">IF(G$11&lt;TODAY(),SUMIFS(Source!$O:$O,Source!$A:$A,$B95,Source!$B:$B,G$11),"")</f>
        <v>0</v>
      </c>
      <c r="H95" s="28">
        <f ca="1">IF(H$11&lt;TODAY(),SUMIFS(Source!$O:$O,Source!$A:$A,$B95,Source!$B:$B,H$11),"")</f>
        <v>0</v>
      </c>
      <c r="I95" s="28">
        <f ca="1">IF(I$11&lt;TODAY(),SUMIFS(Source!$O:$O,Source!$A:$A,$B95,Source!$B:$B,I$11),"")</f>
        <v>4.9074074074074072E-3</v>
      </c>
      <c r="J95" s="28">
        <f ca="1">IF(J$11&lt;TODAY(),SUMIFS(Source!$O:$O,Source!$A:$A,$B95,Source!$B:$B,J$11),"")</f>
        <v>4.7800925925925919E-3</v>
      </c>
      <c r="K95" s="28">
        <f ca="1">IF(K$11&lt;TODAY(),SUMIFS(Source!$O:$O,Source!$A:$A,$B95,Source!$B:$B,K$11),"")</f>
        <v>5.347222222222222E-3</v>
      </c>
      <c r="L95" s="28">
        <f ca="1">IF(L$11&lt;TODAY(),SUMIFS(Source!$O:$O,Source!$A:$A,$B95,Source!$B:$B,L$11),"")</f>
        <v>4.4212962962962956E-3</v>
      </c>
      <c r="M95" s="28">
        <f ca="1">IF(M$11&lt;TODAY(),SUMIFS(Source!$O:$O,Source!$A:$A,$B95,Source!$B:$B,M$11),"")</f>
        <v>2.7199074074074074E-3</v>
      </c>
      <c r="N95" s="28">
        <f ca="1">IF(N$11&lt;TODAY(),SUMIFS(Source!$O:$O,Source!$A:$A,$B95,Source!$B:$B,N$11),"")</f>
        <v>0</v>
      </c>
      <c r="O95" s="28">
        <f ca="1">IF(O$11&lt;TODAY(),SUMIFS(Source!$O:$O,Source!$A:$A,$B95,Source!$B:$B,O$11),"")</f>
        <v>0</v>
      </c>
      <c r="P95" s="28">
        <f ca="1">IF(P$11&lt;TODAY(),SUMIFS(Source!$O:$O,Source!$A:$A,$B95,Source!$B:$B,P$11),"")</f>
        <v>3.8078703703703707E-3</v>
      </c>
      <c r="Q95" s="28">
        <f ca="1">IF(Q$11&lt;TODAY(),SUMIFS(Source!$O:$O,Source!$A:$A,$B95,Source!$B:$B,Q$11),"")</f>
        <v>7.5000000000000006E-3</v>
      </c>
      <c r="R95" s="28">
        <f ca="1">IF(R$11&lt;TODAY(),SUMIFS(Source!$O:$O,Source!$A:$A,$B95,Source!$B:$B,R$11),"")</f>
        <v>4.8611111111111112E-3</v>
      </c>
      <c r="S95" s="28">
        <f ca="1">IF(S$11&lt;TODAY(),SUMIFS(Source!$O:$O,Source!$A:$A,$B95,Source!$B:$B,S$11),"")</f>
        <v>6.8055555555555569E-3</v>
      </c>
      <c r="T95" s="28">
        <f ca="1">IF(T$11&lt;TODAY(),SUMIFS(Source!$O:$O,Source!$A:$A,$B95,Source!$B:$B,T$11),"")</f>
        <v>8.4837962962962966E-3</v>
      </c>
      <c r="U95" s="28">
        <f ca="1">IF(U$11&lt;TODAY(),SUMIFS(Source!$O:$O,Source!$A:$A,$B95,Source!$B:$B,U$11),"")</f>
        <v>0</v>
      </c>
      <c r="V95" s="28">
        <f ca="1">IF(V$11&lt;TODAY(),SUMIFS(Source!$O:$O,Source!$A:$A,$B95,Source!$B:$B,V$11),"")</f>
        <v>0</v>
      </c>
      <c r="W95" s="28" t="str">
        <f ca="1">IF(W$11&lt;TODAY(),SUMIFS(Source!$O:$O,Source!$A:$A,$B95,Source!$B:$B,W$11),"")</f>
        <v/>
      </c>
      <c r="X95" s="28" t="str">
        <f ca="1">IF(X$11&lt;TODAY(),SUMIFS(Source!$O:$O,Source!$A:$A,$B95,Source!$B:$B,X$11),"")</f>
        <v/>
      </c>
      <c r="Y95" s="28" t="str">
        <f ca="1">IF(Y$11&lt;TODAY(),SUMIFS(Source!$O:$O,Source!$A:$A,$B95,Source!$B:$B,Y$11),"")</f>
        <v/>
      </c>
      <c r="Z95" s="28" t="str">
        <f ca="1">IF(Z$11&lt;TODAY(),SUMIFS(Source!$O:$O,Source!$A:$A,$B95,Source!$B:$B,Z$11),"")</f>
        <v/>
      </c>
      <c r="AA95" s="28" t="str">
        <f ca="1">IF(AA$11&lt;TODAY(),SUMIFS(Source!$O:$O,Source!$A:$A,$B95,Source!$B:$B,AA$11),"")</f>
        <v/>
      </c>
      <c r="AB95" s="28" t="str">
        <f ca="1">IF(AB$11&lt;TODAY(),SUMIFS(Source!$O:$O,Source!$A:$A,$B95,Source!$B:$B,AB$11),"")</f>
        <v/>
      </c>
      <c r="AC95" s="28" t="str">
        <f ca="1">IF(AC$11&lt;TODAY(),SUMIFS(Source!$O:$O,Source!$A:$A,$B95,Source!$B:$B,AC$11),"")</f>
        <v/>
      </c>
      <c r="AD95" s="28" t="str">
        <f ca="1">IF(AD$11&lt;TODAY(),SUMIFS(Source!$O:$O,Source!$A:$A,$B95,Source!$B:$B,AD$11),"")</f>
        <v/>
      </c>
      <c r="AE95" s="28" t="str">
        <f ca="1">IF(AE$11&lt;TODAY(),SUMIFS(Source!$O:$O,Source!$A:$A,$B95,Source!$B:$B,AE$11),"")</f>
        <v/>
      </c>
      <c r="AF95" s="28" t="str">
        <f ca="1">IF(AF$11&lt;TODAY(),SUMIFS(Source!$O:$O,Source!$A:$A,$B95,Source!$B:$B,AF$11),"")</f>
        <v/>
      </c>
      <c r="AG95" s="28" t="str">
        <f ca="1">IF(AG$11&lt;TODAY(),SUMIFS(Source!$O:$O,Source!$A:$A,$B95,Source!$B:$B,AG$11),"")</f>
        <v/>
      </c>
      <c r="AH95" s="28" t="str">
        <f ca="1">IF(AH$11&lt;TODAY(),SUMIFS(Source!$O:$O,Source!$A:$A,$B95,Source!$B:$B,AH$11),"")</f>
        <v/>
      </c>
      <c r="AI95" s="28" t="str">
        <f ca="1">IF(AI$11&lt;TODAY(),SUMIFS(Source!$O:$O,Source!$A:$A,$B95,Source!$B:$B,AI$11),"")</f>
        <v/>
      </c>
      <c r="AJ95" s="28" t="str">
        <f ca="1">IF(AJ$11&lt;TODAY(),SUMIFS(Source!$O:$O,Source!$A:$A,$B95,Source!$B:$B,AJ$11),"")</f>
        <v/>
      </c>
      <c r="AK95" s="28" t="str">
        <f ca="1">IF(AK$11&lt;TODAY(),SUMIFS(Source!$O:$O,Source!$A:$A,$B95,Source!$B:$B,AK$11),"")</f>
        <v/>
      </c>
    </row>
    <row r="96" spans="1:37" s="86" customFormat="1" ht="16.5" collapsed="1" thickTop="1" thickBot="1" x14ac:dyDescent="0.3">
      <c r="A96" s="32"/>
      <c r="B96" s="32" t="s">
        <v>6</v>
      </c>
      <c r="C96" s="15" t="s">
        <v>5</v>
      </c>
      <c r="D96" s="15"/>
      <c r="E96" s="38">
        <f t="shared" ref="E96:E136" ca="1" si="37">SUM(G96:AK96)</f>
        <v>564</v>
      </c>
      <c r="F96" s="78">
        <f ca="1">E96/COUNTIF(G96:AK96,"&gt;0")</f>
        <v>40.285714285714285</v>
      </c>
      <c r="G96" s="66">
        <f ca="1">IF(G$11&lt;TODAY(),SUMIF(Source!$B:$B,'Cargill SD Data'!G$11,Source!$G:$G),"")</f>
        <v>0</v>
      </c>
      <c r="H96" s="66">
        <f ca="1">IF(H$11&lt;TODAY(),SUMIF(Source!$B:$B,'Cargill SD Data'!H$11,Source!$G:$G),"")</f>
        <v>2</v>
      </c>
      <c r="I96" s="66">
        <f ca="1">IF(I$11&lt;TODAY(),SUMIF(Source!$B:$B,'Cargill SD Data'!I$11,Source!$G:$G),"")</f>
        <v>81</v>
      </c>
      <c r="J96" s="66">
        <f ca="1">IF(J$11&lt;TODAY(),SUMIF(Source!$B:$B,'Cargill SD Data'!J$11,Source!$G:$G),"")</f>
        <v>75</v>
      </c>
      <c r="K96" s="66">
        <f ca="1">IF(K$11&lt;TODAY(),SUMIF(Source!$B:$B,'Cargill SD Data'!K$11,Source!$G:$G),"")</f>
        <v>45</v>
      </c>
      <c r="L96" s="66">
        <f ca="1">IF(L$11&lt;TODAY(),SUMIF(Source!$B:$B,'Cargill SD Data'!L$11,Source!$G:$G),"")</f>
        <v>39</v>
      </c>
      <c r="M96" s="66">
        <f ca="1">IF(M$11&lt;TODAY(),SUMIF(Source!$B:$B,'Cargill SD Data'!M$11,Source!$G:$G),"")</f>
        <v>11</v>
      </c>
      <c r="N96" s="66">
        <f ca="1">IF(N$11&lt;TODAY(),SUMIF(Source!$B:$B,'Cargill SD Data'!N$11,Source!$G:$G),"")</f>
        <v>4</v>
      </c>
      <c r="O96" s="66">
        <f ca="1">IF(O$11&lt;TODAY(),SUMIF(Source!$B:$B,'Cargill SD Data'!O$11,Source!$G:$G),"")</f>
        <v>0</v>
      </c>
      <c r="P96" s="66">
        <f ca="1">IF(P$11&lt;TODAY(),SUMIF(Source!$B:$B,'Cargill SD Data'!P$11,Source!$G:$G),"")</f>
        <v>71</v>
      </c>
      <c r="Q96" s="66">
        <f ca="1">IF(Q$11&lt;TODAY(),SUMIF(Source!$B:$B,'Cargill SD Data'!Q$11,Source!$G:$G),"")</f>
        <v>31</v>
      </c>
      <c r="R96" s="66">
        <f ca="1">IF(R$11&lt;TODAY(),SUMIF(Source!$B:$B,'Cargill SD Data'!R$11,Source!$G:$G),"")</f>
        <v>40</v>
      </c>
      <c r="S96" s="66">
        <f ca="1">IF(S$11&lt;TODAY(),SUMIF(Source!$B:$B,'Cargill SD Data'!S$11,Source!$G:$G),"")</f>
        <v>63</v>
      </c>
      <c r="T96" s="66">
        <f ca="1">IF(T$11&lt;TODAY(),SUMIF(Source!$B:$B,'Cargill SD Data'!T$11,Source!$G:$G),"")</f>
        <v>91</v>
      </c>
      <c r="U96" s="66">
        <f ca="1">IF(U$11&lt;TODAY(),SUMIF(Source!$B:$B,'Cargill SD Data'!U$11,Source!$G:$G),"")</f>
        <v>6</v>
      </c>
      <c r="V96" s="66">
        <f ca="1">IF(V$11&lt;TODAY(),SUMIF(Source!$B:$B,'Cargill SD Data'!V$11,Source!$G:$G),"")</f>
        <v>5</v>
      </c>
      <c r="W96" s="66" t="str">
        <f ca="1">IF(W$11&lt;TODAY(),SUMIF(Source!$B:$B,'Cargill SD Data'!W$11,Source!$G:$G),"")</f>
        <v/>
      </c>
      <c r="X96" s="66" t="str">
        <f ca="1">IF(X$11&lt;TODAY(),SUMIF(Source!$B:$B,'Cargill SD Data'!X$11,Source!$G:$G),"")</f>
        <v/>
      </c>
      <c r="Y96" s="66" t="str">
        <f ca="1">IF(Y$11&lt;TODAY(),SUMIF(Source!$B:$B,'Cargill SD Data'!Y$11,Source!$G:$G),"")</f>
        <v/>
      </c>
      <c r="Z96" s="66" t="str">
        <f ca="1">IF(Z$11&lt;TODAY(),SUMIF(Source!$B:$B,'Cargill SD Data'!Z$11,Source!$G:$G),"")</f>
        <v/>
      </c>
      <c r="AA96" s="66" t="str">
        <f ca="1">IF(AA$11&lt;TODAY(),SUMIF(Source!$B:$B,'Cargill SD Data'!AA$11,Source!$G:$G),"")</f>
        <v/>
      </c>
      <c r="AB96" s="66" t="str">
        <f ca="1">IF(AB$11&lt;TODAY(),SUMIF(Source!$B:$B,'Cargill SD Data'!AB$11,Source!$G:$G),"")</f>
        <v/>
      </c>
      <c r="AC96" s="66" t="str">
        <f ca="1">IF(AC$11&lt;TODAY(),SUMIF(Source!$B:$B,'Cargill SD Data'!AC$11,Source!$G:$G),"")</f>
        <v/>
      </c>
      <c r="AD96" s="66" t="str">
        <f ca="1">IF(AD$11&lt;TODAY(),SUMIF(Source!$B:$B,'Cargill SD Data'!AD$11,Source!$G:$G),"")</f>
        <v/>
      </c>
      <c r="AE96" s="66" t="str">
        <f ca="1">IF(AE$11&lt;TODAY(),SUMIF(Source!$B:$B,'Cargill SD Data'!AE$11,Source!$G:$G),"")</f>
        <v/>
      </c>
      <c r="AF96" s="66" t="str">
        <f ca="1">IF(AF$11&lt;TODAY(),SUMIF(Source!$B:$B,'Cargill SD Data'!AF$11,Source!$G:$G),"")</f>
        <v/>
      </c>
      <c r="AG96" s="66" t="str">
        <f ca="1">IF(AG$11&lt;TODAY(),SUMIF(Source!$B:$B,'Cargill SD Data'!AG$11,Source!$G:$G),"")</f>
        <v/>
      </c>
      <c r="AH96" s="66" t="str">
        <f ca="1">IF(AH$11&lt;TODAY(),SUMIF(Source!$B:$B,'Cargill SD Data'!AH$11,Source!$G:$G),"")</f>
        <v/>
      </c>
      <c r="AI96" s="66" t="str">
        <f ca="1">IF(AI$11&lt;TODAY(),SUMIF(Source!$B:$B,'Cargill SD Data'!AI$11,Source!$G:$G),"")</f>
        <v/>
      </c>
      <c r="AJ96" s="66" t="str">
        <f ca="1">IF(AJ$11&lt;TODAY(),SUMIF(Source!$B:$B,'Cargill SD Data'!AJ$11,Source!$G:$G),"")</f>
        <v/>
      </c>
      <c r="AK96" s="66" t="str">
        <f ca="1">IF(AK$11&lt;TODAY(),SUMIF(Source!$B:$B,'Cargill SD Data'!AK$11,Source!$G:$G),"")</f>
        <v/>
      </c>
    </row>
    <row r="97" spans="1:37" ht="15.75" hidden="1" outlineLevel="1" thickTop="1" x14ac:dyDescent="0.25">
      <c r="A97" s="24"/>
      <c r="B97" s="113" t="s">
        <v>15</v>
      </c>
      <c r="C97" s="10" t="s">
        <v>5</v>
      </c>
      <c r="D97" s="11"/>
      <c r="E97" s="39">
        <f t="shared" ca="1" si="37"/>
        <v>29</v>
      </c>
      <c r="F97" s="80">
        <f t="shared" ref="F97:F108" ca="1" si="38">IFERROR((E97/COUNTIF(G97:AK97,"&gt;0")),0)</f>
        <v>2.9</v>
      </c>
      <c r="G97" s="24">
        <f ca="1">IF(G$11&lt;TODAY(),SUMIFS(Source!$G:$G,Source!$A:$A,$B97,Source!$B:$B,G$11),"")</f>
        <v>0</v>
      </c>
      <c r="H97" s="24">
        <f ca="1">IF(H$11&lt;TODAY(),SUMIFS(Source!$G:$G,Source!$A:$A,$B97,Source!$B:$B,H$11),"")</f>
        <v>2</v>
      </c>
      <c r="I97" s="24">
        <f ca="1">IF(I$11&lt;TODAY(),SUMIFS(Source!$G:$G,Source!$A:$A,$B97,Source!$B:$B,I$11),"")</f>
        <v>2</v>
      </c>
      <c r="J97" s="24">
        <f ca="1">IF(J$11&lt;TODAY(),SUMIFS(Source!$G:$G,Source!$A:$A,$B97,Source!$B:$B,J$11),"")</f>
        <v>0</v>
      </c>
      <c r="K97" s="24">
        <f ca="1">IF(K$11&lt;TODAY(),SUMIFS(Source!$G:$G,Source!$A:$A,$B97,Source!$B:$B,K$11),"")</f>
        <v>0</v>
      </c>
      <c r="L97" s="24">
        <f ca="1">IF(L$11&lt;TODAY(),SUMIFS(Source!$G:$G,Source!$A:$A,$B97,Source!$B:$B,L$11),"")</f>
        <v>3</v>
      </c>
      <c r="M97" s="24">
        <f ca="1">IF(M$11&lt;TODAY(),SUMIFS(Source!$G:$G,Source!$A:$A,$B97,Source!$B:$B,M$11),"")</f>
        <v>0</v>
      </c>
      <c r="N97" s="24">
        <f ca="1">IF(N$11&lt;TODAY(),SUMIFS(Source!$G:$G,Source!$A:$A,$B97,Source!$B:$B,N$11),"")</f>
        <v>4</v>
      </c>
      <c r="O97" s="24">
        <f ca="1">IF(O$11&lt;TODAY(),SUMIFS(Source!$G:$G,Source!$A:$A,$B97,Source!$B:$B,O$11),"")</f>
        <v>0</v>
      </c>
      <c r="P97" s="24">
        <f ca="1">IF(P$11&lt;TODAY(),SUMIFS(Source!$G:$G,Source!$A:$A,$B97,Source!$B:$B,P$11),"")</f>
        <v>2</v>
      </c>
      <c r="Q97" s="24">
        <f ca="1">IF(Q$11&lt;TODAY(),SUMIFS(Source!$G:$G,Source!$A:$A,$B97,Source!$B:$B,Q$11),"")</f>
        <v>1</v>
      </c>
      <c r="R97" s="24">
        <f ca="1">IF(R$11&lt;TODAY(),SUMIFS(Source!$G:$G,Source!$A:$A,$B97,Source!$B:$B,R$11),"")</f>
        <v>1</v>
      </c>
      <c r="S97" s="24">
        <f ca="1">IF(S$11&lt;TODAY(),SUMIFS(Source!$G:$G,Source!$A:$A,$B97,Source!$B:$B,S$11),"")</f>
        <v>3</v>
      </c>
      <c r="T97" s="24">
        <f ca="1">IF(T$11&lt;TODAY(),SUMIFS(Source!$G:$G,Source!$A:$A,$B97,Source!$B:$B,T$11),"")</f>
        <v>0</v>
      </c>
      <c r="U97" s="24">
        <f ca="1">IF(U$11&lt;TODAY(),SUMIFS(Source!$G:$G,Source!$A:$A,$B97,Source!$B:$B,U$11),"")</f>
        <v>6</v>
      </c>
      <c r="V97" s="24">
        <f ca="1">IF(V$11&lt;TODAY(),SUMIFS(Source!$G:$G,Source!$A:$A,$B97,Source!$B:$B,V$11),"")</f>
        <v>5</v>
      </c>
      <c r="W97" s="24" t="str">
        <f ca="1">IF(W$11&lt;TODAY(),SUMIFS(Source!$G:$G,Source!$A:$A,$B97,Source!$B:$B,W$11),"")</f>
        <v/>
      </c>
      <c r="X97" s="24" t="str">
        <f ca="1">IF(X$11&lt;TODAY(),SUMIFS(Source!$G:$G,Source!$A:$A,$B97,Source!$B:$B,X$11),"")</f>
        <v/>
      </c>
      <c r="Y97" s="24" t="str">
        <f ca="1">IF(Y$11&lt;TODAY(),SUMIFS(Source!$G:$G,Source!$A:$A,$B97,Source!$B:$B,Y$11),"")</f>
        <v/>
      </c>
      <c r="Z97" s="24" t="str">
        <f ca="1">IF(Z$11&lt;TODAY(),SUMIFS(Source!$G:$G,Source!$A:$A,$B97,Source!$B:$B,Z$11),"")</f>
        <v/>
      </c>
      <c r="AA97" s="24" t="str">
        <f ca="1">IF(AA$11&lt;TODAY(),SUMIFS(Source!$G:$G,Source!$A:$A,$B97,Source!$B:$B,AA$11),"")</f>
        <v/>
      </c>
      <c r="AB97" s="24" t="str">
        <f ca="1">IF(AB$11&lt;TODAY(),SUMIFS(Source!$G:$G,Source!$A:$A,$B97,Source!$B:$B,AB$11),"")</f>
        <v/>
      </c>
      <c r="AC97" s="24" t="str">
        <f ca="1">IF(AC$11&lt;TODAY(),SUMIFS(Source!$G:$G,Source!$A:$A,$B97,Source!$B:$B,AC$11),"")</f>
        <v/>
      </c>
      <c r="AD97" s="24" t="str">
        <f ca="1">IF(AD$11&lt;TODAY(),SUMIFS(Source!$G:$G,Source!$A:$A,$B97,Source!$B:$B,AD$11),"")</f>
        <v/>
      </c>
      <c r="AE97" s="24" t="str">
        <f ca="1">IF(AE$11&lt;TODAY(),SUMIFS(Source!$G:$G,Source!$A:$A,$B97,Source!$B:$B,AE$11),"")</f>
        <v/>
      </c>
      <c r="AF97" s="24" t="str">
        <f ca="1">IF(AF$11&lt;TODAY(),SUMIFS(Source!$G:$G,Source!$A:$A,$B97,Source!$B:$B,AF$11),"")</f>
        <v/>
      </c>
      <c r="AG97" s="24" t="str">
        <f ca="1">IF(AG$11&lt;TODAY(),SUMIFS(Source!$G:$G,Source!$A:$A,$B97,Source!$B:$B,AG$11),"")</f>
        <v/>
      </c>
      <c r="AH97" s="24" t="str">
        <f ca="1">IF(AH$11&lt;TODAY(),SUMIFS(Source!$G:$G,Source!$A:$A,$B97,Source!$B:$B,AH$11),"")</f>
        <v/>
      </c>
      <c r="AI97" s="24" t="str">
        <f ca="1">IF(AI$11&lt;TODAY(),SUMIFS(Source!$G:$G,Source!$A:$A,$B97,Source!$B:$B,AI$11),"")</f>
        <v/>
      </c>
      <c r="AJ97" s="24" t="str">
        <f ca="1">IF(AJ$11&lt;TODAY(),SUMIFS(Source!$G:$G,Source!$A:$A,$B97,Source!$B:$B,AJ$11),"")</f>
        <v/>
      </c>
      <c r="AK97" s="24" t="str">
        <f ca="1">IF(AK$11&lt;TODAY(),SUMIFS(Source!$G:$G,Source!$A:$A,$B97,Source!$B:$B,AK$11),"")</f>
        <v/>
      </c>
    </row>
    <row r="98" spans="1:37" hidden="1" outlineLevel="1" x14ac:dyDescent="0.25">
      <c r="B98" s="114" t="s">
        <v>16</v>
      </c>
      <c r="C98" s="4" t="s">
        <v>5</v>
      </c>
      <c r="D98" s="1"/>
      <c r="E98" s="40">
        <f t="shared" ca="1" si="37"/>
        <v>90</v>
      </c>
      <c r="F98" s="80">
        <f t="shared" ca="1" si="38"/>
        <v>10</v>
      </c>
      <c r="G98" s="22">
        <f ca="1">IF(G$11&lt;TODAY(),SUMIFS(Source!$G:$G,Source!$A:$A,$B98,Source!$B:$B,G$11),"")</f>
        <v>0</v>
      </c>
      <c r="H98" s="22">
        <f ca="1">IF(H$11&lt;TODAY(),SUMIFS(Source!$G:$G,Source!$A:$A,$B98,Source!$B:$B,H$11),"")</f>
        <v>0</v>
      </c>
      <c r="I98" s="22">
        <f ca="1">IF(I$11&lt;TODAY(),SUMIFS(Source!$G:$G,Source!$A:$A,$B98,Source!$B:$B,I$11),"")</f>
        <v>8</v>
      </c>
      <c r="J98" s="22">
        <f ca="1">IF(J$11&lt;TODAY(),SUMIFS(Source!$G:$G,Source!$A:$A,$B98,Source!$B:$B,J$11),"")</f>
        <v>6</v>
      </c>
      <c r="K98" s="22">
        <f ca="1">IF(K$11&lt;TODAY(),SUMIFS(Source!$G:$G,Source!$A:$A,$B98,Source!$B:$B,K$11),"")</f>
        <v>1</v>
      </c>
      <c r="L98" s="22">
        <f ca="1">IF(L$11&lt;TODAY(),SUMIFS(Source!$G:$G,Source!$A:$A,$B98,Source!$B:$B,L$11),"")</f>
        <v>2</v>
      </c>
      <c r="M98" s="22">
        <f ca="1">IF(M$11&lt;TODAY(),SUMIFS(Source!$G:$G,Source!$A:$A,$B98,Source!$B:$B,M$11),"")</f>
        <v>0</v>
      </c>
      <c r="N98" s="22">
        <f ca="1">IF(N$11&lt;TODAY(),SUMIFS(Source!$G:$G,Source!$A:$A,$B98,Source!$B:$B,N$11),"")</f>
        <v>0</v>
      </c>
      <c r="O98" s="22">
        <f ca="1">IF(O$11&lt;TODAY(),SUMIFS(Source!$G:$G,Source!$A:$A,$B98,Source!$B:$B,O$11),"")</f>
        <v>0</v>
      </c>
      <c r="P98" s="22">
        <f ca="1">IF(P$11&lt;TODAY(),SUMIFS(Source!$G:$G,Source!$A:$A,$B98,Source!$B:$B,P$11),"")</f>
        <v>7</v>
      </c>
      <c r="Q98" s="22">
        <f ca="1">IF(Q$11&lt;TODAY(),SUMIFS(Source!$G:$G,Source!$A:$A,$B98,Source!$B:$B,Q$11),"")</f>
        <v>9</v>
      </c>
      <c r="R98" s="22">
        <f ca="1">IF(R$11&lt;TODAY(),SUMIFS(Source!$G:$G,Source!$A:$A,$B98,Source!$B:$B,R$11),"")</f>
        <v>1</v>
      </c>
      <c r="S98" s="22">
        <f ca="1">IF(S$11&lt;TODAY(),SUMIFS(Source!$G:$G,Source!$A:$A,$B98,Source!$B:$B,S$11),"")</f>
        <v>27</v>
      </c>
      <c r="T98" s="22">
        <f ca="1">IF(T$11&lt;TODAY(),SUMIFS(Source!$G:$G,Source!$A:$A,$B98,Source!$B:$B,T$11),"")</f>
        <v>29</v>
      </c>
      <c r="U98" s="22">
        <f ca="1">IF(U$11&lt;TODAY(),SUMIFS(Source!$G:$G,Source!$A:$A,$B98,Source!$B:$B,U$11),"")</f>
        <v>0</v>
      </c>
      <c r="V98" s="22">
        <f ca="1">IF(V$11&lt;TODAY(),SUMIFS(Source!$G:$G,Source!$A:$A,$B98,Source!$B:$B,V$11),"")</f>
        <v>0</v>
      </c>
      <c r="W98" s="22" t="str">
        <f ca="1">IF(W$11&lt;TODAY(),SUMIFS(Source!$G:$G,Source!$A:$A,$B98,Source!$B:$B,W$11),"")</f>
        <v/>
      </c>
      <c r="X98" s="22" t="str">
        <f ca="1">IF(X$11&lt;TODAY(),SUMIFS(Source!$G:$G,Source!$A:$A,$B98,Source!$B:$B,X$11),"")</f>
        <v/>
      </c>
      <c r="Y98" s="22" t="str">
        <f ca="1">IF(Y$11&lt;TODAY(),SUMIFS(Source!$G:$G,Source!$A:$A,$B98,Source!$B:$B,Y$11),"")</f>
        <v/>
      </c>
      <c r="Z98" s="22" t="str">
        <f ca="1">IF(Z$11&lt;TODAY(),SUMIFS(Source!$G:$G,Source!$A:$A,$B98,Source!$B:$B,Z$11),"")</f>
        <v/>
      </c>
      <c r="AA98" s="22" t="str">
        <f ca="1">IF(AA$11&lt;TODAY(),SUMIFS(Source!$G:$G,Source!$A:$A,$B98,Source!$B:$B,AA$11),"")</f>
        <v/>
      </c>
      <c r="AB98" s="22" t="str">
        <f ca="1">IF(AB$11&lt;TODAY(),SUMIFS(Source!$G:$G,Source!$A:$A,$B98,Source!$B:$B,AB$11),"")</f>
        <v/>
      </c>
      <c r="AC98" s="22" t="str">
        <f ca="1">IF(AC$11&lt;TODAY(),SUMIFS(Source!$G:$G,Source!$A:$A,$B98,Source!$B:$B,AC$11),"")</f>
        <v/>
      </c>
      <c r="AD98" s="22" t="str">
        <f ca="1">IF(AD$11&lt;TODAY(),SUMIFS(Source!$G:$G,Source!$A:$A,$B98,Source!$B:$B,AD$11),"")</f>
        <v/>
      </c>
      <c r="AE98" s="22" t="str">
        <f ca="1">IF(AE$11&lt;TODAY(),SUMIFS(Source!$G:$G,Source!$A:$A,$B98,Source!$B:$B,AE$11),"")</f>
        <v/>
      </c>
      <c r="AF98" s="22" t="str">
        <f ca="1">IF(AF$11&lt;TODAY(),SUMIFS(Source!$G:$G,Source!$A:$A,$B98,Source!$B:$B,AF$11),"")</f>
        <v/>
      </c>
      <c r="AG98" s="22" t="str">
        <f ca="1">IF(AG$11&lt;TODAY(),SUMIFS(Source!$G:$G,Source!$A:$A,$B98,Source!$B:$B,AG$11),"")</f>
        <v/>
      </c>
      <c r="AH98" s="22" t="str">
        <f ca="1">IF(AH$11&lt;TODAY(),SUMIFS(Source!$G:$G,Source!$A:$A,$B98,Source!$B:$B,AH$11),"")</f>
        <v/>
      </c>
      <c r="AI98" s="22" t="str">
        <f ca="1">IF(AI$11&lt;TODAY(),SUMIFS(Source!$G:$G,Source!$A:$A,$B98,Source!$B:$B,AI$11),"")</f>
        <v/>
      </c>
      <c r="AJ98" s="22" t="str">
        <f ca="1">IF(AJ$11&lt;TODAY(),SUMIFS(Source!$G:$G,Source!$A:$A,$B98,Source!$B:$B,AJ$11),"")</f>
        <v/>
      </c>
      <c r="AK98" s="22" t="str">
        <f ca="1">IF(AK$11&lt;TODAY(),SUMIFS(Source!$G:$G,Source!$A:$A,$B98,Source!$B:$B,AK$11),"")</f>
        <v/>
      </c>
    </row>
    <row r="99" spans="1:37" hidden="1" outlineLevel="1" x14ac:dyDescent="0.25">
      <c r="B99" s="114" t="s">
        <v>17</v>
      </c>
      <c r="C99" s="4" t="s">
        <v>5</v>
      </c>
      <c r="D99" s="1"/>
      <c r="E99" s="40">
        <f t="shared" ca="1" si="37"/>
        <v>65</v>
      </c>
      <c r="F99" s="80">
        <f t="shared" ca="1" si="38"/>
        <v>7.2222222222222223</v>
      </c>
      <c r="G99" s="22">
        <f ca="1">IF(G$11&lt;TODAY(),SUMIFS(Source!$G:$G,Source!$A:$A,$B99,Source!$B:$B,G$11),"")</f>
        <v>0</v>
      </c>
      <c r="H99" s="22">
        <f ca="1">IF(H$11&lt;TODAY(),SUMIFS(Source!$G:$G,Source!$A:$A,$B99,Source!$B:$B,H$11),"")</f>
        <v>0</v>
      </c>
      <c r="I99" s="22">
        <f ca="1">IF(I$11&lt;TODAY(),SUMIFS(Source!$G:$G,Source!$A:$A,$B99,Source!$B:$B,I$11),"")</f>
        <v>8</v>
      </c>
      <c r="J99" s="22">
        <f ca="1">IF(J$11&lt;TODAY(),SUMIFS(Source!$G:$G,Source!$A:$A,$B99,Source!$B:$B,J$11),"")</f>
        <v>7</v>
      </c>
      <c r="K99" s="22">
        <f ca="1">IF(K$11&lt;TODAY(),SUMIFS(Source!$G:$G,Source!$A:$A,$B99,Source!$B:$B,K$11),"")</f>
        <v>7</v>
      </c>
      <c r="L99" s="22">
        <f ca="1">IF(L$11&lt;TODAY(),SUMIFS(Source!$G:$G,Source!$A:$A,$B99,Source!$B:$B,L$11),"")</f>
        <v>0</v>
      </c>
      <c r="M99" s="22">
        <f ca="1">IF(M$11&lt;TODAY(),SUMIFS(Source!$G:$G,Source!$A:$A,$B99,Source!$B:$B,M$11),"")</f>
        <v>5</v>
      </c>
      <c r="N99" s="22">
        <f ca="1">IF(N$11&lt;TODAY(),SUMIFS(Source!$G:$G,Source!$A:$A,$B99,Source!$B:$B,N$11),"")</f>
        <v>0</v>
      </c>
      <c r="O99" s="22">
        <f ca="1">IF(O$11&lt;TODAY(),SUMIFS(Source!$G:$G,Source!$A:$A,$B99,Source!$B:$B,O$11),"")</f>
        <v>0</v>
      </c>
      <c r="P99" s="22">
        <f ca="1">IF(P$11&lt;TODAY(),SUMIFS(Source!$G:$G,Source!$A:$A,$B99,Source!$B:$B,P$11),"")</f>
        <v>15</v>
      </c>
      <c r="Q99" s="22">
        <f ca="1">IF(Q$11&lt;TODAY(),SUMIFS(Source!$G:$G,Source!$A:$A,$B99,Source!$B:$B,Q$11),"")</f>
        <v>3</v>
      </c>
      <c r="R99" s="22">
        <f ca="1">IF(R$11&lt;TODAY(),SUMIFS(Source!$G:$G,Source!$A:$A,$B99,Source!$B:$B,R$11),"")</f>
        <v>2</v>
      </c>
      <c r="S99" s="22">
        <f ca="1">IF(S$11&lt;TODAY(),SUMIFS(Source!$G:$G,Source!$A:$A,$B99,Source!$B:$B,S$11),"")</f>
        <v>8</v>
      </c>
      <c r="T99" s="22">
        <f ca="1">IF(T$11&lt;TODAY(),SUMIFS(Source!$G:$G,Source!$A:$A,$B99,Source!$B:$B,T$11),"")</f>
        <v>10</v>
      </c>
      <c r="U99" s="22">
        <f ca="1">IF(U$11&lt;TODAY(),SUMIFS(Source!$G:$G,Source!$A:$A,$B99,Source!$B:$B,U$11),"")</f>
        <v>0</v>
      </c>
      <c r="V99" s="22">
        <f ca="1">IF(V$11&lt;TODAY(),SUMIFS(Source!$G:$G,Source!$A:$A,$B99,Source!$B:$B,V$11),"")</f>
        <v>0</v>
      </c>
      <c r="W99" s="22" t="str">
        <f ca="1">IF(W$11&lt;TODAY(),SUMIFS(Source!$G:$G,Source!$A:$A,$B99,Source!$B:$B,W$11),"")</f>
        <v/>
      </c>
      <c r="X99" s="22" t="str">
        <f ca="1">IF(X$11&lt;TODAY(),SUMIFS(Source!$G:$G,Source!$A:$A,$B99,Source!$B:$B,X$11),"")</f>
        <v/>
      </c>
      <c r="Y99" s="22" t="str">
        <f ca="1">IF(Y$11&lt;TODAY(),SUMIFS(Source!$G:$G,Source!$A:$A,$B99,Source!$B:$B,Y$11),"")</f>
        <v/>
      </c>
      <c r="Z99" s="22" t="str">
        <f ca="1">IF(Z$11&lt;TODAY(),SUMIFS(Source!$G:$G,Source!$A:$A,$B99,Source!$B:$B,Z$11),"")</f>
        <v/>
      </c>
      <c r="AA99" s="22" t="str">
        <f ca="1">IF(AA$11&lt;TODAY(),SUMIFS(Source!$G:$G,Source!$A:$A,$B99,Source!$B:$B,AA$11),"")</f>
        <v/>
      </c>
      <c r="AB99" s="22" t="str">
        <f ca="1">IF(AB$11&lt;TODAY(),SUMIFS(Source!$G:$G,Source!$A:$A,$B99,Source!$B:$B,AB$11),"")</f>
        <v/>
      </c>
      <c r="AC99" s="22" t="str">
        <f ca="1">IF(AC$11&lt;TODAY(),SUMIFS(Source!$G:$G,Source!$A:$A,$B99,Source!$B:$B,AC$11),"")</f>
        <v/>
      </c>
      <c r="AD99" s="22" t="str">
        <f ca="1">IF(AD$11&lt;TODAY(),SUMIFS(Source!$G:$G,Source!$A:$A,$B99,Source!$B:$B,AD$11),"")</f>
        <v/>
      </c>
      <c r="AE99" s="22" t="str">
        <f ca="1">IF(AE$11&lt;TODAY(),SUMIFS(Source!$G:$G,Source!$A:$A,$B99,Source!$B:$B,AE$11),"")</f>
        <v/>
      </c>
      <c r="AF99" s="22" t="str">
        <f ca="1">IF(AF$11&lt;TODAY(),SUMIFS(Source!$G:$G,Source!$A:$A,$B99,Source!$B:$B,AF$11),"")</f>
        <v/>
      </c>
      <c r="AG99" s="22" t="str">
        <f ca="1">IF(AG$11&lt;TODAY(),SUMIFS(Source!$G:$G,Source!$A:$A,$B99,Source!$B:$B,AG$11),"")</f>
        <v/>
      </c>
      <c r="AH99" s="22" t="str">
        <f ca="1">IF(AH$11&lt;TODAY(),SUMIFS(Source!$G:$G,Source!$A:$A,$B99,Source!$B:$B,AH$11),"")</f>
        <v/>
      </c>
      <c r="AI99" s="22" t="str">
        <f ca="1">IF(AI$11&lt;TODAY(),SUMIFS(Source!$G:$G,Source!$A:$A,$B99,Source!$B:$B,AI$11),"")</f>
        <v/>
      </c>
      <c r="AJ99" s="22" t="str">
        <f ca="1">IF(AJ$11&lt;TODAY(),SUMIFS(Source!$G:$G,Source!$A:$A,$B99,Source!$B:$B,AJ$11),"")</f>
        <v/>
      </c>
      <c r="AK99" s="22" t="str">
        <f ca="1">IF(AK$11&lt;TODAY(),SUMIFS(Source!$G:$G,Source!$A:$A,$B99,Source!$B:$B,AK$11),"")</f>
        <v/>
      </c>
    </row>
    <row r="100" spans="1:37" hidden="1" outlineLevel="1" x14ac:dyDescent="0.25">
      <c r="B100" s="114" t="s">
        <v>18</v>
      </c>
      <c r="C100" s="4" t="s">
        <v>5</v>
      </c>
      <c r="D100" s="1"/>
      <c r="E100" s="40">
        <f t="shared" ca="1" si="37"/>
        <v>15</v>
      </c>
      <c r="F100" s="80">
        <f t="shared" ca="1" si="38"/>
        <v>3</v>
      </c>
      <c r="G100" s="22">
        <f ca="1">IF(G$11&lt;TODAY(),SUMIFS(Source!$G:$G,Source!$A:$A,$B100,Source!$B:$B,G$11),"")</f>
        <v>0</v>
      </c>
      <c r="H100" s="22">
        <f ca="1">IF(H$11&lt;TODAY(),SUMIFS(Source!$G:$G,Source!$A:$A,$B100,Source!$B:$B,H$11),"")</f>
        <v>0</v>
      </c>
      <c r="I100" s="22">
        <f ca="1">IF(I$11&lt;TODAY(),SUMIFS(Source!$G:$G,Source!$A:$A,$B100,Source!$B:$B,I$11),"")</f>
        <v>0</v>
      </c>
      <c r="J100" s="22">
        <f ca="1">IF(J$11&lt;TODAY(),SUMIFS(Source!$G:$G,Source!$A:$A,$B100,Source!$B:$B,J$11),"")</f>
        <v>2</v>
      </c>
      <c r="K100" s="22">
        <f ca="1">IF(K$11&lt;TODAY(),SUMIFS(Source!$G:$G,Source!$A:$A,$B100,Source!$B:$B,K$11),"")</f>
        <v>0</v>
      </c>
      <c r="L100" s="22">
        <f ca="1">IF(L$11&lt;TODAY(),SUMIFS(Source!$G:$G,Source!$A:$A,$B100,Source!$B:$B,L$11),"")</f>
        <v>0</v>
      </c>
      <c r="M100" s="22">
        <f ca="1">IF(M$11&lt;TODAY(),SUMIFS(Source!$G:$G,Source!$A:$A,$B100,Source!$B:$B,M$11),"")</f>
        <v>0</v>
      </c>
      <c r="N100" s="22">
        <f ca="1">IF(N$11&lt;TODAY(),SUMIFS(Source!$G:$G,Source!$A:$A,$B100,Source!$B:$B,N$11),"")</f>
        <v>0</v>
      </c>
      <c r="O100" s="22">
        <f ca="1">IF(O$11&lt;TODAY(),SUMIFS(Source!$G:$G,Source!$A:$A,$B100,Source!$B:$B,O$11),"")</f>
        <v>0</v>
      </c>
      <c r="P100" s="22">
        <f ca="1">IF(P$11&lt;TODAY(),SUMIFS(Source!$G:$G,Source!$A:$A,$B100,Source!$B:$B,P$11),"")</f>
        <v>8</v>
      </c>
      <c r="Q100" s="22">
        <f ca="1">IF(Q$11&lt;TODAY(),SUMIFS(Source!$G:$G,Source!$A:$A,$B100,Source!$B:$B,Q$11),"")</f>
        <v>1</v>
      </c>
      <c r="R100" s="22">
        <f ca="1">IF(R$11&lt;TODAY(),SUMIFS(Source!$G:$G,Source!$A:$A,$B100,Source!$B:$B,R$11),"")</f>
        <v>2</v>
      </c>
      <c r="S100" s="22">
        <f ca="1">IF(S$11&lt;TODAY(),SUMIFS(Source!$G:$G,Source!$A:$A,$B100,Source!$B:$B,S$11),"")</f>
        <v>2</v>
      </c>
      <c r="T100" s="22">
        <f ca="1">IF(T$11&lt;TODAY(),SUMIFS(Source!$G:$G,Source!$A:$A,$B100,Source!$B:$B,T$11),"")</f>
        <v>0</v>
      </c>
      <c r="U100" s="22">
        <f ca="1">IF(U$11&lt;TODAY(),SUMIFS(Source!$G:$G,Source!$A:$A,$B100,Source!$B:$B,U$11),"")</f>
        <v>0</v>
      </c>
      <c r="V100" s="22">
        <f ca="1">IF(V$11&lt;TODAY(),SUMIFS(Source!$G:$G,Source!$A:$A,$B100,Source!$B:$B,V$11),"")</f>
        <v>0</v>
      </c>
      <c r="W100" s="22" t="str">
        <f ca="1">IF(W$11&lt;TODAY(),SUMIFS(Source!$G:$G,Source!$A:$A,$B100,Source!$B:$B,W$11),"")</f>
        <v/>
      </c>
      <c r="X100" s="22" t="str">
        <f ca="1">IF(X$11&lt;TODAY(),SUMIFS(Source!$G:$G,Source!$A:$A,$B100,Source!$B:$B,X$11),"")</f>
        <v/>
      </c>
      <c r="Y100" s="22" t="str">
        <f ca="1">IF(Y$11&lt;TODAY(),SUMIFS(Source!$G:$G,Source!$A:$A,$B100,Source!$B:$B,Y$11),"")</f>
        <v/>
      </c>
      <c r="Z100" s="22" t="str">
        <f ca="1">IF(Z$11&lt;TODAY(),SUMIFS(Source!$G:$G,Source!$A:$A,$B100,Source!$B:$B,Z$11),"")</f>
        <v/>
      </c>
      <c r="AA100" s="22" t="str">
        <f ca="1">IF(AA$11&lt;TODAY(),SUMIFS(Source!$G:$G,Source!$A:$A,$B100,Source!$B:$B,AA$11),"")</f>
        <v/>
      </c>
      <c r="AB100" s="22" t="str">
        <f ca="1">IF(AB$11&lt;TODAY(),SUMIFS(Source!$G:$G,Source!$A:$A,$B100,Source!$B:$B,AB$11),"")</f>
        <v/>
      </c>
      <c r="AC100" s="22" t="str">
        <f ca="1">IF(AC$11&lt;TODAY(),SUMIFS(Source!$G:$G,Source!$A:$A,$B100,Source!$B:$B,AC$11),"")</f>
        <v/>
      </c>
      <c r="AD100" s="22" t="str">
        <f ca="1">IF(AD$11&lt;TODAY(),SUMIFS(Source!$G:$G,Source!$A:$A,$B100,Source!$B:$B,AD$11),"")</f>
        <v/>
      </c>
      <c r="AE100" s="22" t="str">
        <f ca="1">IF(AE$11&lt;TODAY(),SUMIFS(Source!$G:$G,Source!$A:$A,$B100,Source!$B:$B,AE$11),"")</f>
        <v/>
      </c>
      <c r="AF100" s="22" t="str">
        <f ca="1">IF(AF$11&lt;TODAY(),SUMIFS(Source!$G:$G,Source!$A:$A,$B100,Source!$B:$B,AF$11),"")</f>
        <v/>
      </c>
      <c r="AG100" s="22" t="str">
        <f ca="1">IF(AG$11&lt;TODAY(),SUMIFS(Source!$G:$G,Source!$A:$A,$B100,Source!$B:$B,AG$11),"")</f>
        <v/>
      </c>
      <c r="AH100" s="22" t="str">
        <f ca="1">IF(AH$11&lt;TODAY(),SUMIFS(Source!$G:$G,Source!$A:$A,$B100,Source!$B:$B,AH$11),"")</f>
        <v/>
      </c>
      <c r="AI100" s="22" t="str">
        <f ca="1">IF(AI$11&lt;TODAY(),SUMIFS(Source!$G:$G,Source!$A:$A,$B100,Source!$B:$B,AI$11),"")</f>
        <v/>
      </c>
      <c r="AJ100" s="22" t="str">
        <f ca="1">IF(AJ$11&lt;TODAY(),SUMIFS(Source!$G:$G,Source!$A:$A,$B100,Source!$B:$B,AJ$11),"")</f>
        <v/>
      </c>
      <c r="AK100" s="22" t="str">
        <f ca="1">IF(AK$11&lt;TODAY(),SUMIFS(Source!$G:$G,Source!$A:$A,$B100,Source!$B:$B,AK$11),"")</f>
        <v/>
      </c>
    </row>
    <row r="101" spans="1:37" hidden="1" outlineLevel="1" x14ac:dyDescent="0.25">
      <c r="B101" s="114" t="s">
        <v>19</v>
      </c>
      <c r="C101" s="4" t="s">
        <v>5</v>
      </c>
      <c r="D101" s="1"/>
      <c r="E101" s="40">
        <f t="shared" ca="1" si="37"/>
        <v>5</v>
      </c>
      <c r="F101" s="80">
        <f t="shared" ca="1" si="38"/>
        <v>2.5</v>
      </c>
      <c r="G101" s="22">
        <f ca="1">IF(G$11&lt;TODAY(),SUMIFS(Source!$G:$G,Source!$A:$A,$B101,Source!$B:$B,G$11),"")</f>
        <v>0</v>
      </c>
      <c r="H101" s="22">
        <f ca="1">IF(H$11&lt;TODAY(),SUMIFS(Source!$G:$G,Source!$A:$A,$B101,Source!$B:$B,H$11),"")</f>
        <v>0</v>
      </c>
      <c r="I101" s="22">
        <f ca="1">IF(I$11&lt;TODAY(),SUMIFS(Source!$G:$G,Source!$A:$A,$B101,Source!$B:$B,I$11),"")</f>
        <v>0</v>
      </c>
      <c r="J101" s="22">
        <f ca="1">IF(J$11&lt;TODAY(),SUMIFS(Source!$G:$G,Source!$A:$A,$B101,Source!$B:$B,J$11),"")</f>
        <v>0</v>
      </c>
      <c r="K101" s="22">
        <f ca="1">IF(K$11&lt;TODAY(),SUMIFS(Source!$G:$G,Source!$A:$A,$B101,Source!$B:$B,K$11),"")</f>
        <v>0</v>
      </c>
      <c r="L101" s="22">
        <f ca="1">IF(L$11&lt;TODAY(),SUMIFS(Source!$G:$G,Source!$A:$A,$B101,Source!$B:$B,L$11),"")</f>
        <v>3</v>
      </c>
      <c r="M101" s="22">
        <f ca="1">IF(M$11&lt;TODAY(),SUMIFS(Source!$G:$G,Source!$A:$A,$B101,Source!$B:$B,M$11),"")</f>
        <v>0</v>
      </c>
      <c r="N101" s="22">
        <f ca="1">IF(N$11&lt;TODAY(),SUMIFS(Source!$G:$G,Source!$A:$A,$B101,Source!$B:$B,N$11),"")</f>
        <v>0</v>
      </c>
      <c r="O101" s="22">
        <f ca="1">IF(O$11&lt;TODAY(),SUMIFS(Source!$G:$G,Source!$A:$A,$B101,Source!$B:$B,O$11),"")</f>
        <v>0</v>
      </c>
      <c r="P101" s="22">
        <f ca="1">IF(P$11&lt;TODAY(),SUMIFS(Source!$G:$G,Source!$A:$A,$B101,Source!$B:$B,P$11),"")</f>
        <v>0</v>
      </c>
      <c r="Q101" s="22">
        <f ca="1">IF(Q$11&lt;TODAY(),SUMIFS(Source!$G:$G,Source!$A:$A,$B101,Source!$B:$B,Q$11),"")</f>
        <v>0</v>
      </c>
      <c r="R101" s="22">
        <f ca="1">IF(R$11&lt;TODAY(),SUMIFS(Source!$G:$G,Source!$A:$A,$B101,Source!$B:$B,R$11),"")</f>
        <v>0</v>
      </c>
      <c r="S101" s="22">
        <f ca="1">IF(S$11&lt;TODAY(),SUMIFS(Source!$G:$G,Source!$A:$A,$B101,Source!$B:$B,S$11),"")</f>
        <v>0</v>
      </c>
      <c r="T101" s="22">
        <f ca="1">IF(T$11&lt;TODAY(),SUMIFS(Source!$G:$G,Source!$A:$A,$B101,Source!$B:$B,T$11),"")</f>
        <v>2</v>
      </c>
      <c r="U101" s="22">
        <f ca="1">IF(U$11&lt;TODAY(),SUMIFS(Source!$G:$G,Source!$A:$A,$B101,Source!$B:$B,U$11),"")</f>
        <v>0</v>
      </c>
      <c r="V101" s="22">
        <f ca="1">IF(V$11&lt;TODAY(),SUMIFS(Source!$G:$G,Source!$A:$A,$B101,Source!$B:$B,V$11),"")</f>
        <v>0</v>
      </c>
      <c r="W101" s="22" t="str">
        <f ca="1">IF(W$11&lt;TODAY(),SUMIFS(Source!$G:$G,Source!$A:$A,$B101,Source!$B:$B,W$11),"")</f>
        <v/>
      </c>
      <c r="X101" s="22" t="str">
        <f ca="1">IF(X$11&lt;TODAY(),SUMIFS(Source!$G:$G,Source!$A:$A,$B101,Source!$B:$B,X$11),"")</f>
        <v/>
      </c>
      <c r="Y101" s="22" t="str">
        <f ca="1">IF(Y$11&lt;TODAY(),SUMIFS(Source!$G:$G,Source!$A:$A,$B101,Source!$B:$B,Y$11),"")</f>
        <v/>
      </c>
      <c r="Z101" s="22" t="str">
        <f ca="1">IF(Z$11&lt;TODAY(),SUMIFS(Source!$G:$G,Source!$A:$A,$B101,Source!$B:$B,Z$11),"")</f>
        <v/>
      </c>
      <c r="AA101" s="22" t="str">
        <f ca="1">IF(AA$11&lt;TODAY(),SUMIFS(Source!$G:$G,Source!$A:$A,$B101,Source!$B:$B,AA$11),"")</f>
        <v/>
      </c>
      <c r="AB101" s="22" t="str">
        <f ca="1">IF(AB$11&lt;TODAY(),SUMIFS(Source!$G:$G,Source!$A:$A,$B101,Source!$B:$B,AB$11),"")</f>
        <v/>
      </c>
      <c r="AC101" s="22" t="str">
        <f ca="1">IF(AC$11&lt;TODAY(),SUMIFS(Source!$G:$G,Source!$A:$A,$B101,Source!$B:$B,AC$11),"")</f>
        <v/>
      </c>
      <c r="AD101" s="22" t="str">
        <f ca="1">IF(AD$11&lt;TODAY(),SUMIFS(Source!$G:$G,Source!$A:$A,$B101,Source!$B:$B,AD$11),"")</f>
        <v/>
      </c>
      <c r="AE101" s="22" t="str">
        <f ca="1">IF(AE$11&lt;TODAY(),SUMIFS(Source!$G:$G,Source!$A:$A,$B101,Source!$B:$B,AE$11),"")</f>
        <v/>
      </c>
      <c r="AF101" s="22" t="str">
        <f ca="1">IF(AF$11&lt;TODAY(),SUMIFS(Source!$G:$G,Source!$A:$A,$B101,Source!$B:$B,AF$11),"")</f>
        <v/>
      </c>
      <c r="AG101" s="22" t="str">
        <f ca="1">IF(AG$11&lt;TODAY(),SUMIFS(Source!$G:$G,Source!$A:$A,$B101,Source!$B:$B,AG$11),"")</f>
        <v/>
      </c>
      <c r="AH101" s="22" t="str">
        <f ca="1">IF(AH$11&lt;TODAY(),SUMIFS(Source!$G:$G,Source!$A:$A,$B101,Source!$B:$B,AH$11),"")</f>
        <v/>
      </c>
      <c r="AI101" s="22" t="str">
        <f ca="1">IF(AI$11&lt;TODAY(),SUMIFS(Source!$G:$G,Source!$A:$A,$B101,Source!$B:$B,AI$11),"")</f>
        <v/>
      </c>
      <c r="AJ101" s="22" t="str">
        <f ca="1">IF(AJ$11&lt;TODAY(),SUMIFS(Source!$G:$G,Source!$A:$A,$B101,Source!$B:$B,AJ$11),"")</f>
        <v/>
      </c>
      <c r="AK101" s="22" t="str">
        <f ca="1">IF(AK$11&lt;TODAY(),SUMIFS(Source!$G:$G,Source!$A:$A,$B101,Source!$B:$B,AK$11),"")</f>
        <v/>
      </c>
    </row>
    <row r="102" spans="1:37" hidden="1" outlineLevel="1" x14ac:dyDescent="0.25">
      <c r="B102" s="114" t="s">
        <v>20</v>
      </c>
      <c r="C102" s="4" t="s">
        <v>5</v>
      </c>
      <c r="D102" s="1"/>
      <c r="E102" s="40">
        <f t="shared" ca="1" si="37"/>
        <v>27</v>
      </c>
      <c r="F102" s="80">
        <f t="shared" ca="1" si="38"/>
        <v>5.4</v>
      </c>
      <c r="G102" s="22">
        <f ca="1">IF(G$11&lt;TODAY(),SUMIFS(Source!$G:$G,Source!$A:$A,$B102,Source!$B:$B,G$11),"")</f>
        <v>0</v>
      </c>
      <c r="H102" s="22">
        <f ca="1">IF(H$11&lt;TODAY(),SUMIFS(Source!$G:$G,Source!$A:$A,$B102,Source!$B:$B,H$11),"")</f>
        <v>0</v>
      </c>
      <c r="I102" s="22">
        <f ca="1">IF(I$11&lt;TODAY(),SUMIFS(Source!$G:$G,Source!$A:$A,$B102,Source!$B:$B,I$11),"")</f>
        <v>9</v>
      </c>
      <c r="J102" s="22">
        <f ca="1">IF(J$11&lt;TODAY(),SUMIFS(Source!$G:$G,Source!$A:$A,$B102,Source!$B:$B,J$11),"")</f>
        <v>9</v>
      </c>
      <c r="K102" s="22">
        <f ca="1">IF(K$11&lt;TODAY(),SUMIFS(Source!$G:$G,Source!$A:$A,$B102,Source!$B:$B,K$11),"")</f>
        <v>0</v>
      </c>
      <c r="L102" s="22">
        <f ca="1">IF(L$11&lt;TODAY(),SUMIFS(Source!$G:$G,Source!$A:$A,$B102,Source!$B:$B,L$11),"")</f>
        <v>2</v>
      </c>
      <c r="M102" s="22">
        <f ca="1">IF(M$11&lt;TODAY(),SUMIFS(Source!$G:$G,Source!$A:$A,$B102,Source!$B:$B,M$11),"")</f>
        <v>0</v>
      </c>
      <c r="N102" s="22">
        <f ca="1">IF(N$11&lt;TODAY(),SUMIFS(Source!$G:$G,Source!$A:$A,$B102,Source!$B:$B,N$11),"")</f>
        <v>0</v>
      </c>
      <c r="O102" s="22">
        <f ca="1">IF(O$11&lt;TODAY(),SUMIFS(Source!$G:$G,Source!$A:$A,$B102,Source!$B:$B,O$11),"")</f>
        <v>0</v>
      </c>
      <c r="P102" s="22">
        <f ca="1">IF(P$11&lt;TODAY(),SUMIFS(Source!$G:$G,Source!$A:$A,$B102,Source!$B:$B,P$11),"")</f>
        <v>4</v>
      </c>
      <c r="Q102" s="22">
        <f ca="1">IF(Q$11&lt;TODAY(),SUMIFS(Source!$G:$G,Source!$A:$A,$B102,Source!$B:$B,Q$11),"")</f>
        <v>0</v>
      </c>
      <c r="R102" s="22">
        <f ca="1">IF(R$11&lt;TODAY(),SUMIFS(Source!$G:$G,Source!$A:$A,$B102,Source!$B:$B,R$11),"")</f>
        <v>3</v>
      </c>
      <c r="S102" s="22">
        <f ca="1">IF(S$11&lt;TODAY(),SUMIFS(Source!$G:$G,Source!$A:$A,$B102,Source!$B:$B,S$11),"")</f>
        <v>0</v>
      </c>
      <c r="T102" s="22">
        <f ca="1">IF(T$11&lt;TODAY(),SUMIFS(Source!$G:$G,Source!$A:$A,$B102,Source!$B:$B,T$11),"")</f>
        <v>0</v>
      </c>
      <c r="U102" s="22">
        <f ca="1">IF(U$11&lt;TODAY(),SUMIFS(Source!$G:$G,Source!$A:$A,$B102,Source!$B:$B,U$11),"")</f>
        <v>0</v>
      </c>
      <c r="V102" s="22">
        <f ca="1">IF(V$11&lt;TODAY(),SUMIFS(Source!$G:$G,Source!$A:$A,$B102,Source!$B:$B,V$11),"")</f>
        <v>0</v>
      </c>
      <c r="W102" s="22" t="str">
        <f ca="1">IF(W$11&lt;TODAY(),SUMIFS(Source!$G:$G,Source!$A:$A,$B102,Source!$B:$B,W$11),"")</f>
        <v/>
      </c>
      <c r="X102" s="22" t="str">
        <f ca="1">IF(X$11&lt;TODAY(),SUMIFS(Source!$G:$G,Source!$A:$A,$B102,Source!$B:$B,X$11),"")</f>
        <v/>
      </c>
      <c r="Y102" s="22" t="str">
        <f ca="1">IF(Y$11&lt;TODAY(),SUMIFS(Source!$G:$G,Source!$A:$A,$B102,Source!$B:$B,Y$11),"")</f>
        <v/>
      </c>
      <c r="Z102" s="22" t="str">
        <f ca="1">IF(Z$11&lt;TODAY(),SUMIFS(Source!$G:$G,Source!$A:$A,$B102,Source!$B:$B,Z$11),"")</f>
        <v/>
      </c>
      <c r="AA102" s="22" t="str">
        <f ca="1">IF(AA$11&lt;TODAY(),SUMIFS(Source!$G:$G,Source!$A:$A,$B102,Source!$B:$B,AA$11),"")</f>
        <v/>
      </c>
      <c r="AB102" s="22" t="str">
        <f ca="1">IF(AB$11&lt;TODAY(),SUMIFS(Source!$G:$G,Source!$A:$A,$B102,Source!$B:$B,AB$11),"")</f>
        <v/>
      </c>
      <c r="AC102" s="22" t="str">
        <f ca="1">IF(AC$11&lt;TODAY(),SUMIFS(Source!$G:$G,Source!$A:$A,$B102,Source!$B:$B,AC$11),"")</f>
        <v/>
      </c>
      <c r="AD102" s="22" t="str">
        <f ca="1">IF(AD$11&lt;TODAY(),SUMIFS(Source!$G:$G,Source!$A:$A,$B102,Source!$B:$B,AD$11),"")</f>
        <v/>
      </c>
      <c r="AE102" s="22" t="str">
        <f ca="1">IF(AE$11&lt;TODAY(),SUMIFS(Source!$G:$G,Source!$A:$A,$B102,Source!$B:$B,AE$11),"")</f>
        <v/>
      </c>
      <c r="AF102" s="22" t="str">
        <f ca="1">IF(AF$11&lt;TODAY(),SUMIFS(Source!$G:$G,Source!$A:$A,$B102,Source!$B:$B,AF$11),"")</f>
        <v/>
      </c>
      <c r="AG102" s="22" t="str">
        <f ca="1">IF(AG$11&lt;TODAY(),SUMIFS(Source!$G:$G,Source!$A:$A,$B102,Source!$B:$B,AG$11),"")</f>
        <v/>
      </c>
      <c r="AH102" s="22" t="str">
        <f ca="1">IF(AH$11&lt;TODAY(),SUMIFS(Source!$G:$G,Source!$A:$A,$B102,Source!$B:$B,AH$11),"")</f>
        <v/>
      </c>
      <c r="AI102" s="22" t="str">
        <f ca="1">IF(AI$11&lt;TODAY(),SUMIFS(Source!$G:$G,Source!$A:$A,$B102,Source!$B:$B,AI$11),"")</f>
        <v/>
      </c>
      <c r="AJ102" s="22" t="str">
        <f ca="1">IF(AJ$11&lt;TODAY(),SUMIFS(Source!$G:$G,Source!$A:$A,$B102,Source!$B:$B,AJ$11),"")</f>
        <v/>
      </c>
      <c r="AK102" s="22" t="str">
        <f ca="1">IF(AK$11&lt;TODAY(),SUMIFS(Source!$G:$G,Source!$A:$A,$B102,Source!$B:$B,AK$11),"")</f>
        <v/>
      </c>
    </row>
    <row r="103" spans="1:37" hidden="1" outlineLevel="1" x14ac:dyDescent="0.25">
      <c r="B103" s="115" t="s">
        <v>21</v>
      </c>
      <c r="C103" s="4" t="s">
        <v>5</v>
      </c>
      <c r="D103" s="1"/>
      <c r="E103" s="40">
        <f t="shared" ca="1" si="37"/>
        <v>160</v>
      </c>
      <c r="F103" s="80">
        <f t="shared" ca="1" si="38"/>
        <v>16</v>
      </c>
      <c r="G103" s="22">
        <f ca="1">IF(G$11&lt;TODAY(),SUMIFS(Source!$G:$G,Source!$A:$A,$B103,Source!$B:$B,G$11),"")</f>
        <v>0</v>
      </c>
      <c r="H103" s="22">
        <f ca="1">IF(H$11&lt;TODAY(),SUMIFS(Source!$G:$G,Source!$A:$A,$B103,Source!$B:$B,H$11),"")</f>
        <v>0</v>
      </c>
      <c r="I103" s="22">
        <f ca="1">IF(I$11&lt;TODAY(),SUMIFS(Source!$G:$G,Source!$A:$A,$B103,Source!$B:$B,I$11),"")</f>
        <v>37</v>
      </c>
      <c r="J103" s="22">
        <f ca="1">IF(J$11&lt;TODAY(),SUMIFS(Source!$G:$G,Source!$A:$A,$B103,Source!$B:$B,J$11),"")</f>
        <v>42</v>
      </c>
      <c r="K103" s="22">
        <f ca="1">IF(K$11&lt;TODAY(),SUMIFS(Source!$G:$G,Source!$A:$A,$B103,Source!$B:$B,K$11),"")</f>
        <v>31</v>
      </c>
      <c r="L103" s="22">
        <f ca="1">IF(L$11&lt;TODAY(),SUMIFS(Source!$G:$G,Source!$A:$A,$B103,Source!$B:$B,L$11),"")</f>
        <v>18</v>
      </c>
      <c r="M103" s="22">
        <f ca="1">IF(M$11&lt;TODAY(),SUMIFS(Source!$G:$G,Source!$A:$A,$B103,Source!$B:$B,M$11),"")</f>
        <v>2</v>
      </c>
      <c r="N103" s="22">
        <f ca="1">IF(N$11&lt;TODAY(),SUMIFS(Source!$G:$G,Source!$A:$A,$B103,Source!$B:$B,N$11),"")</f>
        <v>0</v>
      </c>
      <c r="O103" s="22">
        <f ca="1">IF(O$11&lt;TODAY(),SUMIFS(Source!$G:$G,Source!$A:$A,$B103,Source!$B:$B,O$11),"")</f>
        <v>0</v>
      </c>
      <c r="P103" s="22">
        <f ca="1">IF(P$11&lt;TODAY(),SUMIFS(Source!$G:$G,Source!$A:$A,$B103,Source!$B:$B,P$11),"")</f>
        <v>15</v>
      </c>
      <c r="Q103" s="22">
        <f ca="1">IF(Q$11&lt;TODAY(),SUMIFS(Source!$G:$G,Source!$A:$A,$B103,Source!$B:$B,Q$11),"")</f>
        <v>6</v>
      </c>
      <c r="R103" s="22">
        <f ca="1">IF(R$11&lt;TODAY(),SUMIFS(Source!$G:$G,Source!$A:$A,$B103,Source!$B:$B,R$11),"")</f>
        <v>1</v>
      </c>
      <c r="S103" s="22">
        <f ca="1">IF(S$11&lt;TODAY(),SUMIFS(Source!$G:$G,Source!$A:$A,$B103,Source!$B:$B,S$11),"")</f>
        <v>4</v>
      </c>
      <c r="T103" s="22">
        <f ca="1">IF(T$11&lt;TODAY(),SUMIFS(Source!$G:$G,Source!$A:$A,$B103,Source!$B:$B,T$11),"")</f>
        <v>4</v>
      </c>
      <c r="U103" s="22">
        <f ca="1">IF(U$11&lt;TODAY(),SUMIFS(Source!$G:$G,Source!$A:$A,$B103,Source!$B:$B,U$11),"")</f>
        <v>0</v>
      </c>
      <c r="V103" s="22">
        <f ca="1">IF(V$11&lt;TODAY(),SUMIFS(Source!$G:$G,Source!$A:$A,$B103,Source!$B:$B,V$11),"")</f>
        <v>0</v>
      </c>
      <c r="W103" s="22" t="str">
        <f ca="1">IF(W$11&lt;TODAY(),SUMIFS(Source!$G:$G,Source!$A:$A,$B103,Source!$B:$B,W$11),"")</f>
        <v/>
      </c>
      <c r="X103" s="22" t="str">
        <f ca="1">IF(X$11&lt;TODAY(),SUMIFS(Source!$G:$G,Source!$A:$A,$B103,Source!$B:$B,X$11),"")</f>
        <v/>
      </c>
      <c r="Y103" s="22" t="str">
        <f ca="1">IF(Y$11&lt;TODAY(),SUMIFS(Source!$G:$G,Source!$A:$A,$B103,Source!$B:$B,Y$11),"")</f>
        <v/>
      </c>
      <c r="Z103" s="22" t="str">
        <f ca="1">IF(Z$11&lt;TODAY(),SUMIFS(Source!$G:$G,Source!$A:$A,$B103,Source!$B:$B,Z$11),"")</f>
        <v/>
      </c>
      <c r="AA103" s="22" t="str">
        <f ca="1">IF(AA$11&lt;TODAY(),SUMIFS(Source!$G:$G,Source!$A:$A,$B103,Source!$B:$B,AA$11),"")</f>
        <v/>
      </c>
      <c r="AB103" s="22" t="str">
        <f ca="1">IF(AB$11&lt;TODAY(),SUMIFS(Source!$G:$G,Source!$A:$A,$B103,Source!$B:$B,AB$11),"")</f>
        <v/>
      </c>
      <c r="AC103" s="22" t="str">
        <f ca="1">IF(AC$11&lt;TODAY(),SUMIFS(Source!$G:$G,Source!$A:$A,$B103,Source!$B:$B,AC$11),"")</f>
        <v/>
      </c>
      <c r="AD103" s="22" t="str">
        <f ca="1">IF(AD$11&lt;TODAY(),SUMIFS(Source!$G:$G,Source!$A:$A,$B103,Source!$B:$B,AD$11),"")</f>
        <v/>
      </c>
      <c r="AE103" s="22" t="str">
        <f ca="1">IF(AE$11&lt;TODAY(),SUMIFS(Source!$G:$G,Source!$A:$A,$B103,Source!$B:$B,AE$11),"")</f>
        <v/>
      </c>
      <c r="AF103" s="22" t="str">
        <f ca="1">IF(AF$11&lt;TODAY(),SUMIFS(Source!$G:$G,Source!$A:$A,$B103,Source!$B:$B,AF$11),"")</f>
        <v/>
      </c>
      <c r="AG103" s="22" t="str">
        <f ca="1">IF(AG$11&lt;TODAY(),SUMIFS(Source!$G:$G,Source!$A:$A,$B103,Source!$B:$B,AG$11),"")</f>
        <v/>
      </c>
      <c r="AH103" s="22" t="str">
        <f ca="1">IF(AH$11&lt;TODAY(),SUMIFS(Source!$G:$G,Source!$A:$A,$B103,Source!$B:$B,AH$11),"")</f>
        <v/>
      </c>
      <c r="AI103" s="22" t="str">
        <f ca="1">IF(AI$11&lt;TODAY(),SUMIFS(Source!$G:$G,Source!$A:$A,$B103,Source!$B:$B,AI$11),"")</f>
        <v/>
      </c>
      <c r="AJ103" s="22" t="str">
        <f ca="1">IF(AJ$11&lt;TODAY(),SUMIFS(Source!$G:$G,Source!$A:$A,$B103,Source!$B:$B,AJ$11),"")</f>
        <v/>
      </c>
      <c r="AK103" s="22" t="str">
        <f ca="1">IF(AK$11&lt;TODAY(),SUMIFS(Source!$G:$G,Source!$A:$A,$B103,Source!$B:$B,AK$11),"")</f>
        <v/>
      </c>
    </row>
    <row r="104" spans="1:37" hidden="1" outlineLevel="1" x14ac:dyDescent="0.25">
      <c r="B104" s="114" t="s">
        <v>22</v>
      </c>
      <c r="C104" s="4" t="s">
        <v>5</v>
      </c>
      <c r="D104" s="1"/>
      <c r="E104" s="40">
        <f t="shared" ca="1" si="37"/>
        <v>0</v>
      </c>
      <c r="F104" s="80">
        <f t="shared" ca="1" si="38"/>
        <v>0</v>
      </c>
      <c r="G104" s="22">
        <f ca="1">IF(G$11&lt;TODAY(),SUMIFS(Source!$G:$G,Source!$A:$A,$B104,Source!$B:$B,G$11),"")</f>
        <v>0</v>
      </c>
      <c r="H104" s="22">
        <f ca="1">IF(H$11&lt;TODAY(),SUMIFS(Source!$G:$G,Source!$A:$A,$B104,Source!$B:$B,H$11),"")</f>
        <v>0</v>
      </c>
      <c r="I104" s="22">
        <f ca="1">IF(I$11&lt;TODAY(),SUMIFS(Source!$G:$G,Source!$A:$A,$B104,Source!$B:$B,I$11),"")</f>
        <v>0</v>
      </c>
      <c r="J104" s="22">
        <f ca="1">IF(J$11&lt;TODAY(),SUMIFS(Source!$G:$G,Source!$A:$A,$B104,Source!$B:$B,J$11),"")</f>
        <v>0</v>
      </c>
      <c r="K104" s="22">
        <f ca="1">IF(K$11&lt;TODAY(),SUMIFS(Source!$G:$G,Source!$A:$A,$B104,Source!$B:$B,K$11),"")</f>
        <v>0</v>
      </c>
      <c r="L104" s="22">
        <f ca="1">IF(L$11&lt;TODAY(),SUMIFS(Source!$G:$G,Source!$A:$A,$B104,Source!$B:$B,L$11),"")</f>
        <v>0</v>
      </c>
      <c r="M104" s="22">
        <f ca="1">IF(M$11&lt;TODAY(),SUMIFS(Source!$G:$G,Source!$A:$A,$B104,Source!$B:$B,M$11),"")</f>
        <v>0</v>
      </c>
      <c r="N104" s="22">
        <f ca="1">IF(N$11&lt;TODAY(),SUMIFS(Source!$G:$G,Source!$A:$A,$B104,Source!$B:$B,N$11),"")</f>
        <v>0</v>
      </c>
      <c r="O104" s="22">
        <f ca="1">IF(O$11&lt;TODAY(),SUMIFS(Source!$G:$G,Source!$A:$A,$B104,Source!$B:$B,O$11),"")</f>
        <v>0</v>
      </c>
      <c r="P104" s="22">
        <f ca="1">IF(P$11&lt;TODAY(),SUMIFS(Source!$G:$G,Source!$A:$A,$B104,Source!$B:$B,P$11),"")</f>
        <v>0</v>
      </c>
      <c r="Q104" s="22">
        <f ca="1">IF(Q$11&lt;TODAY(),SUMIFS(Source!$G:$G,Source!$A:$A,$B104,Source!$B:$B,Q$11),"")</f>
        <v>0</v>
      </c>
      <c r="R104" s="22">
        <f ca="1">IF(R$11&lt;TODAY(),SUMIFS(Source!$G:$G,Source!$A:$A,$B104,Source!$B:$B,R$11),"")</f>
        <v>0</v>
      </c>
      <c r="S104" s="22">
        <f ca="1">IF(S$11&lt;TODAY(),SUMIFS(Source!$G:$G,Source!$A:$A,$B104,Source!$B:$B,S$11),"")</f>
        <v>0</v>
      </c>
      <c r="T104" s="22">
        <f ca="1">IF(T$11&lt;TODAY(),SUMIFS(Source!$G:$G,Source!$A:$A,$B104,Source!$B:$B,T$11),"")</f>
        <v>0</v>
      </c>
      <c r="U104" s="22">
        <f ca="1">IF(U$11&lt;TODAY(),SUMIFS(Source!$G:$G,Source!$A:$A,$B104,Source!$B:$B,U$11),"")</f>
        <v>0</v>
      </c>
      <c r="V104" s="22">
        <f ca="1">IF(V$11&lt;TODAY(),SUMIFS(Source!$G:$G,Source!$A:$A,$B104,Source!$B:$B,V$11),"")</f>
        <v>0</v>
      </c>
      <c r="W104" s="22" t="str">
        <f ca="1">IF(W$11&lt;TODAY(),SUMIFS(Source!$G:$G,Source!$A:$A,$B104,Source!$B:$B,W$11),"")</f>
        <v/>
      </c>
      <c r="X104" s="22" t="str">
        <f ca="1">IF(X$11&lt;TODAY(),SUMIFS(Source!$G:$G,Source!$A:$A,$B104,Source!$B:$B,X$11),"")</f>
        <v/>
      </c>
      <c r="Y104" s="22" t="str">
        <f ca="1">IF(Y$11&lt;TODAY(),SUMIFS(Source!$G:$G,Source!$A:$A,$B104,Source!$B:$B,Y$11),"")</f>
        <v/>
      </c>
      <c r="Z104" s="22" t="str">
        <f ca="1">IF(Z$11&lt;TODAY(),SUMIFS(Source!$G:$G,Source!$A:$A,$B104,Source!$B:$B,Z$11),"")</f>
        <v/>
      </c>
      <c r="AA104" s="22" t="str">
        <f ca="1">IF(AA$11&lt;TODAY(),SUMIFS(Source!$G:$G,Source!$A:$A,$B104,Source!$B:$B,AA$11),"")</f>
        <v/>
      </c>
      <c r="AB104" s="22" t="str">
        <f ca="1">IF(AB$11&lt;TODAY(),SUMIFS(Source!$G:$G,Source!$A:$A,$B104,Source!$B:$B,AB$11),"")</f>
        <v/>
      </c>
      <c r="AC104" s="22" t="str">
        <f ca="1">IF(AC$11&lt;TODAY(),SUMIFS(Source!$G:$G,Source!$A:$A,$B104,Source!$B:$B,AC$11),"")</f>
        <v/>
      </c>
      <c r="AD104" s="22" t="str">
        <f ca="1">IF(AD$11&lt;TODAY(),SUMIFS(Source!$G:$G,Source!$A:$A,$B104,Source!$B:$B,AD$11),"")</f>
        <v/>
      </c>
      <c r="AE104" s="22" t="str">
        <f ca="1">IF(AE$11&lt;TODAY(),SUMIFS(Source!$G:$G,Source!$A:$A,$B104,Source!$B:$B,AE$11),"")</f>
        <v/>
      </c>
      <c r="AF104" s="22" t="str">
        <f ca="1">IF(AF$11&lt;TODAY(),SUMIFS(Source!$G:$G,Source!$A:$A,$B104,Source!$B:$B,AF$11),"")</f>
        <v/>
      </c>
      <c r="AG104" s="22" t="str">
        <f ca="1">IF(AG$11&lt;TODAY(),SUMIFS(Source!$G:$G,Source!$A:$A,$B104,Source!$B:$B,AG$11),"")</f>
        <v/>
      </c>
      <c r="AH104" s="22" t="str">
        <f ca="1">IF(AH$11&lt;TODAY(),SUMIFS(Source!$G:$G,Source!$A:$A,$B104,Source!$B:$B,AH$11),"")</f>
        <v/>
      </c>
      <c r="AI104" s="22" t="str">
        <f ca="1">IF(AI$11&lt;TODAY(),SUMIFS(Source!$G:$G,Source!$A:$A,$B104,Source!$B:$B,AI$11),"")</f>
        <v/>
      </c>
      <c r="AJ104" s="22" t="str">
        <f ca="1">IF(AJ$11&lt;TODAY(),SUMIFS(Source!$G:$G,Source!$A:$A,$B104,Source!$B:$B,AJ$11),"")</f>
        <v/>
      </c>
      <c r="AK104" s="22" t="str">
        <f ca="1">IF(AK$11&lt;TODAY(),SUMIFS(Source!$G:$G,Source!$A:$A,$B104,Source!$B:$B,AK$11),"")</f>
        <v/>
      </c>
    </row>
    <row r="105" spans="1:37" hidden="1" outlineLevel="1" x14ac:dyDescent="0.25">
      <c r="B105" s="114" t="s">
        <v>23</v>
      </c>
      <c r="C105" s="4" t="s">
        <v>5</v>
      </c>
      <c r="D105" s="1"/>
      <c r="E105" s="40">
        <f t="shared" ca="1" si="37"/>
        <v>0</v>
      </c>
      <c r="F105" s="80">
        <f t="shared" ca="1" si="38"/>
        <v>0</v>
      </c>
      <c r="G105" s="22">
        <f ca="1">IF(G$11&lt;TODAY(),SUMIFS(Source!$G:$G,Source!$A:$A,$B105,Source!$B:$B,G$11),"")</f>
        <v>0</v>
      </c>
      <c r="H105" s="22">
        <f ca="1">IF(H$11&lt;TODAY(),SUMIFS(Source!$G:$G,Source!$A:$A,$B105,Source!$B:$B,H$11),"")</f>
        <v>0</v>
      </c>
      <c r="I105" s="22">
        <f ca="1">IF(I$11&lt;TODAY(),SUMIFS(Source!$G:$G,Source!$A:$A,$B105,Source!$B:$B,I$11),"")</f>
        <v>0</v>
      </c>
      <c r="J105" s="22">
        <f ca="1">IF(J$11&lt;TODAY(),SUMIFS(Source!$G:$G,Source!$A:$A,$B105,Source!$B:$B,J$11),"")</f>
        <v>0</v>
      </c>
      <c r="K105" s="22">
        <f ca="1">IF(K$11&lt;TODAY(),SUMIFS(Source!$G:$G,Source!$A:$A,$B105,Source!$B:$B,K$11),"")</f>
        <v>0</v>
      </c>
      <c r="L105" s="22">
        <f ca="1">IF(L$11&lt;TODAY(),SUMIFS(Source!$G:$G,Source!$A:$A,$B105,Source!$B:$B,L$11),"")</f>
        <v>0</v>
      </c>
      <c r="M105" s="22">
        <f ca="1">IF(M$11&lt;TODAY(),SUMIFS(Source!$G:$G,Source!$A:$A,$B105,Source!$B:$B,M$11),"")</f>
        <v>0</v>
      </c>
      <c r="N105" s="22">
        <f ca="1">IF(N$11&lt;TODAY(),SUMIFS(Source!$G:$G,Source!$A:$A,$B105,Source!$B:$B,N$11),"")</f>
        <v>0</v>
      </c>
      <c r="O105" s="22">
        <f ca="1">IF(O$11&lt;TODAY(),SUMIFS(Source!$G:$G,Source!$A:$A,$B105,Source!$B:$B,O$11),"")</f>
        <v>0</v>
      </c>
      <c r="P105" s="22">
        <f ca="1">IF(P$11&lt;TODAY(),SUMIFS(Source!$G:$G,Source!$A:$A,$B105,Source!$B:$B,P$11),"")</f>
        <v>0</v>
      </c>
      <c r="Q105" s="22">
        <f ca="1">IF(Q$11&lt;TODAY(),SUMIFS(Source!$G:$G,Source!$A:$A,$B105,Source!$B:$B,Q$11),"")</f>
        <v>0</v>
      </c>
      <c r="R105" s="22">
        <f ca="1">IF(R$11&lt;TODAY(),SUMIFS(Source!$G:$G,Source!$A:$A,$B105,Source!$B:$B,R$11),"")</f>
        <v>0</v>
      </c>
      <c r="S105" s="22">
        <f ca="1">IF(S$11&lt;TODAY(),SUMIFS(Source!$G:$G,Source!$A:$A,$B105,Source!$B:$B,S$11),"")</f>
        <v>0</v>
      </c>
      <c r="T105" s="22">
        <f ca="1">IF(T$11&lt;TODAY(),SUMIFS(Source!$G:$G,Source!$A:$A,$B105,Source!$B:$B,T$11),"")</f>
        <v>0</v>
      </c>
      <c r="U105" s="22">
        <f ca="1">IF(U$11&lt;TODAY(),SUMIFS(Source!$G:$G,Source!$A:$A,$B105,Source!$B:$B,U$11),"")</f>
        <v>0</v>
      </c>
      <c r="V105" s="22">
        <f ca="1">IF(V$11&lt;TODAY(),SUMIFS(Source!$G:$G,Source!$A:$A,$B105,Source!$B:$B,V$11),"")</f>
        <v>0</v>
      </c>
      <c r="W105" s="22" t="str">
        <f ca="1">IF(W$11&lt;TODAY(),SUMIFS(Source!$G:$G,Source!$A:$A,$B105,Source!$B:$B,W$11),"")</f>
        <v/>
      </c>
      <c r="X105" s="22" t="str">
        <f ca="1">IF(X$11&lt;TODAY(),SUMIFS(Source!$G:$G,Source!$A:$A,$B105,Source!$B:$B,X$11),"")</f>
        <v/>
      </c>
      <c r="Y105" s="22" t="str">
        <f ca="1">IF(Y$11&lt;TODAY(),SUMIFS(Source!$G:$G,Source!$A:$A,$B105,Source!$B:$B,Y$11),"")</f>
        <v/>
      </c>
      <c r="Z105" s="22" t="str">
        <f ca="1">IF(Z$11&lt;TODAY(),SUMIFS(Source!$G:$G,Source!$A:$A,$B105,Source!$B:$B,Z$11),"")</f>
        <v/>
      </c>
      <c r="AA105" s="22" t="str">
        <f ca="1">IF(AA$11&lt;TODAY(),SUMIFS(Source!$G:$G,Source!$A:$A,$B105,Source!$B:$B,AA$11),"")</f>
        <v/>
      </c>
      <c r="AB105" s="22" t="str">
        <f ca="1">IF(AB$11&lt;TODAY(),SUMIFS(Source!$G:$G,Source!$A:$A,$B105,Source!$B:$B,AB$11),"")</f>
        <v/>
      </c>
      <c r="AC105" s="22" t="str">
        <f ca="1">IF(AC$11&lt;TODAY(),SUMIFS(Source!$G:$G,Source!$A:$A,$B105,Source!$B:$B,AC$11),"")</f>
        <v/>
      </c>
      <c r="AD105" s="22" t="str">
        <f ca="1">IF(AD$11&lt;TODAY(),SUMIFS(Source!$G:$G,Source!$A:$A,$B105,Source!$B:$B,AD$11),"")</f>
        <v/>
      </c>
      <c r="AE105" s="22" t="str">
        <f ca="1">IF(AE$11&lt;TODAY(),SUMIFS(Source!$G:$G,Source!$A:$A,$B105,Source!$B:$B,AE$11),"")</f>
        <v/>
      </c>
      <c r="AF105" s="22" t="str">
        <f ca="1">IF(AF$11&lt;TODAY(),SUMIFS(Source!$G:$G,Source!$A:$A,$B105,Source!$B:$B,AF$11),"")</f>
        <v/>
      </c>
      <c r="AG105" s="22" t="str">
        <f ca="1">IF(AG$11&lt;TODAY(),SUMIFS(Source!$G:$G,Source!$A:$A,$B105,Source!$B:$B,AG$11),"")</f>
        <v/>
      </c>
      <c r="AH105" s="22" t="str">
        <f ca="1">IF(AH$11&lt;TODAY(),SUMIFS(Source!$G:$G,Source!$A:$A,$B105,Source!$B:$B,AH$11),"")</f>
        <v/>
      </c>
      <c r="AI105" s="22" t="str">
        <f ca="1">IF(AI$11&lt;TODAY(),SUMIFS(Source!$G:$G,Source!$A:$A,$B105,Source!$B:$B,AI$11),"")</f>
        <v/>
      </c>
      <c r="AJ105" s="22" t="str">
        <f ca="1">IF(AJ$11&lt;TODAY(),SUMIFS(Source!$G:$G,Source!$A:$A,$B105,Source!$B:$B,AJ$11),"")</f>
        <v/>
      </c>
      <c r="AK105" s="22" t="str">
        <f ca="1">IF(AK$11&lt;TODAY(),SUMIFS(Source!$G:$G,Source!$A:$A,$B105,Source!$B:$B,AK$11),"")</f>
        <v/>
      </c>
    </row>
    <row r="106" spans="1:37" hidden="1" outlineLevel="1" x14ac:dyDescent="0.25">
      <c r="B106" s="114" t="s">
        <v>24</v>
      </c>
      <c r="C106" s="4" t="s">
        <v>5</v>
      </c>
      <c r="D106" s="1"/>
      <c r="E106" s="40">
        <f t="shared" ca="1" si="37"/>
        <v>115</v>
      </c>
      <c r="F106" s="80">
        <f t="shared" ca="1" si="38"/>
        <v>11.5</v>
      </c>
      <c r="G106" s="22">
        <f ca="1">IF(G$11&lt;TODAY(),SUMIFS(Source!$G:$G,Source!$A:$A,$B106,Source!$B:$B,G$11),"")</f>
        <v>0</v>
      </c>
      <c r="H106" s="22">
        <f ca="1">IF(H$11&lt;TODAY(),SUMIFS(Source!$G:$G,Source!$A:$A,$B106,Source!$B:$B,H$11),"")</f>
        <v>0</v>
      </c>
      <c r="I106" s="22">
        <f ca="1">IF(I$11&lt;TODAY(),SUMIFS(Source!$G:$G,Source!$A:$A,$B106,Source!$B:$B,I$11),"")</f>
        <v>6</v>
      </c>
      <c r="J106" s="22">
        <f ca="1">IF(J$11&lt;TODAY(),SUMIFS(Source!$G:$G,Source!$A:$A,$B106,Source!$B:$B,J$11),"")</f>
        <v>3</v>
      </c>
      <c r="K106" s="22">
        <f ca="1">IF(K$11&lt;TODAY(),SUMIFS(Source!$G:$G,Source!$A:$A,$B106,Source!$B:$B,K$11),"")</f>
        <v>5</v>
      </c>
      <c r="L106" s="22">
        <f ca="1">IF(L$11&lt;TODAY(),SUMIFS(Source!$G:$G,Source!$A:$A,$B106,Source!$B:$B,L$11),"")</f>
        <v>5</v>
      </c>
      <c r="M106" s="22">
        <f ca="1">IF(M$11&lt;TODAY(),SUMIFS(Source!$G:$G,Source!$A:$A,$B106,Source!$B:$B,M$11),"")</f>
        <v>4</v>
      </c>
      <c r="N106" s="22">
        <f ca="1">IF(N$11&lt;TODAY(),SUMIFS(Source!$G:$G,Source!$A:$A,$B106,Source!$B:$B,N$11),"")</f>
        <v>0</v>
      </c>
      <c r="O106" s="22">
        <f ca="1">IF(O$11&lt;TODAY(),SUMIFS(Source!$G:$G,Source!$A:$A,$B106,Source!$B:$B,O$11),"")</f>
        <v>0</v>
      </c>
      <c r="P106" s="22">
        <f ca="1">IF(P$11&lt;TODAY(),SUMIFS(Source!$G:$G,Source!$A:$A,$B106,Source!$B:$B,P$11),"")</f>
        <v>10</v>
      </c>
      <c r="Q106" s="22">
        <f ca="1">IF(Q$11&lt;TODAY(),SUMIFS(Source!$G:$G,Source!$A:$A,$B106,Source!$B:$B,Q$11),"")</f>
        <v>9</v>
      </c>
      <c r="R106" s="22">
        <f ca="1">IF(R$11&lt;TODAY(),SUMIFS(Source!$G:$G,Source!$A:$A,$B106,Source!$B:$B,R$11),"")</f>
        <v>20</v>
      </c>
      <c r="S106" s="22">
        <f ca="1">IF(S$11&lt;TODAY(),SUMIFS(Source!$G:$G,Source!$A:$A,$B106,Source!$B:$B,S$11),"")</f>
        <v>12</v>
      </c>
      <c r="T106" s="22">
        <f ca="1">IF(T$11&lt;TODAY(),SUMIFS(Source!$G:$G,Source!$A:$A,$B106,Source!$B:$B,T$11),"")</f>
        <v>41</v>
      </c>
      <c r="U106" s="22">
        <f ca="1">IF(U$11&lt;TODAY(),SUMIFS(Source!$G:$G,Source!$A:$A,$B106,Source!$B:$B,U$11),"")</f>
        <v>0</v>
      </c>
      <c r="V106" s="22">
        <f ca="1">IF(V$11&lt;TODAY(),SUMIFS(Source!$G:$G,Source!$A:$A,$B106,Source!$B:$B,V$11),"")</f>
        <v>0</v>
      </c>
      <c r="W106" s="22" t="str">
        <f ca="1">IF(W$11&lt;TODAY(),SUMIFS(Source!$G:$G,Source!$A:$A,$B106,Source!$B:$B,W$11),"")</f>
        <v/>
      </c>
      <c r="X106" s="22" t="str">
        <f ca="1">IF(X$11&lt;TODAY(),SUMIFS(Source!$G:$G,Source!$A:$A,$B106,Source!$B:$B,X$11),"")</f>
        <v/>
      </c>
      <c r="Y106" s="22" t="str">
        <f ca="1">IF(Y$11&lt;TODAY(),SUMIFS(Source!$G:$G,Source!$A:$A,$B106,Source!$B:$B,Y$11),"")</f>
        <v/>
      </c>
      <c r="Z106" s="22" t="str">
        <f ca="1">IF(Z$11&lt;TODAY(),SUMIFS(Source!$G:$G,Source!$A:$A,$B106,Source!$B:$B,Z$11),"")</f>
        <v/>
      </c>
      <c r="AA106" s="22" t="str">
        <f ca="1">IF(AA$11&lt;TODAY(),SUMIFS(Source!$G:$G,Source!$A:$A,$B106,Source!$B:$B,AA$11),"")</f>
        <v/>
      </c>
      <c r="AB106" s="22" t="str">
        <f ca="1">IF(AB$11&lt;TODAY(),SUMIFS(Source!$G:$G,Source!$A:$A,$B106,Source!$B:$B,AB$11),"")</f>
        <v/>
      </c>
      <c r="AC106" s="22" t="str">
        <f ca="1">IF(AC$11&lt;TODAY(),SUMIFS(Source!$G:$G,Source!$A:$A,$B106,Source!$B:$B,AC$11),"")</f>
        <v/>
      </c>
      <c r="AD106" s="22" t="str">
        <f ca="1">IF(AD$11&lt;TODAY(),SUMIFS(Source!$G:$G,Source!$A:$A,$B106,Source!$B:$B,AD$11),"")</f>
        <v/>
      </c>
      <c r="AE106" s="22" t="str">
        <f ca="1">IF(AE$11&lt;TODAY(),SUMIFS(Source!$G:$G,Source!$A:$A,$B106,Source!$B:$B,AE$11),"")</f>
        <v/>
      </c>
      <c r="AF106" s="22" t="str">
        <f ca="1">IF(AF$11&lt;TODAY(),SUMIFS(Source!$G:$G,Source!$A:$A,$B106,Source!$B:$B,AF$11),"")</f>
        <v/>
      </c>
      <c r="AG106" s="22" t="str">
        <f ca="1">IF(AG$11&lt;TODAY(),SUMIFS(Source!$G:$G,Source!$A:$A,$B106,Source!$B:$B,AG$11),"")</f>
        <v/>
      </c>
      <c r="AH106" s="22" t="str">
        <f ca="1">IF(AH$11&lt;TODAY(),SUMIFS(Source!$G:$G,Source!$A:$A,$B106,Source!$B:$B,AH$11),"")</f>
        <v/>
      </c>
      <c r="AI106" s="22" t="str">
        <f ca="1">IF(AI$11&lt;TODAY(),SUMIFS(Source!$G:$G,Source!$A:$A,$B106,Source!$B:$B,AI$11),"")</f>
        <v/>
      </c>
      <c r="AJ106" s="22" t="str">
        <f ca="1">IF(AJ$11&lt;TODAY(),SUMIFS(Source!$G:$G,Source!$A:$A,$B106,Source!$B:$B,AJ$11),"")</f>
        <v/>
      </c>
      <c r="AK106" s="22" t="str">
        <f ca="1">IF(AK$11&lt;TODAY(),SUMIFS(Source!$G:$G,Source!$A:$A,$B106,Source!$B:$B,AK$11),"")</f>
        <v/>
      </c>
    </row>
    <row r="107" spans="1:37" hidden="1" outlineLevel="1" x14ac:dyDescent="0.25">
      <c r="B107" s="114" t="s">
        <v>25</v>
      </c>
      <c r="C107" s="4" t="s">
        <v>5</v>
      </c>
      <c r="D107" s="1"/>
      <c r="E107" s="40">
        <f t="shared" ca="1" si="37"/>
        <v>20</v>
      </c>
      <c r="F107" s="80">
        <f t="shared" ca="1" si="38"/>
        <v>2.5</v>
      </c>
      <c r="G107" s="22">
        <f ca="1">IF(G$11&lt;TODAY(),SUMIFS(Source!$G:$G,Source!$A:$A,$B107,Source!$B:$B,G$11),"")</f>
        <v>0</v>
      </c>
      <c r="H107" s="22">
        <f ca="1">IF(H$11&lt;TODAY(),SUMIFS(Source!$G:$G,Source!$A:$A,$B107,Source!$B:$B,H$11),"")</f>
        <v>0</v>
      </c>
      <c r="I107" s="22">
        <f ca="1">IF(I$11&lt;TODAY(),SUMIFS(Source!$G:$G,Source!$A:$A,$B107,Source!$B:$B,I$11),"")</f>
        <v>3</v>
      </c>
      <c r="J107" s="22">
        <f ca="1">IF(J$11&lt;TODAY(),SUMIFS(Source!$G:$G,Source!$A:$A,$B107,Source!$B:$B,J$11),"")</f>
        <v>5</v>
      </c>
      <c r="K107" s="22">
        <f ca="1">IF(K$11&lt;TODAY(),SUMIFS(Source!$G:$G,Source!$A:$A,$B107,Source!$B:$B,K$11),"")</f>
        <v>1</v>
      </c>
      <c r="L107" s="22">
        <f ca="1">IF(L$11&lt;TODAY(),SUMIFS(Source!$G:$G,Source!$A:$A,$B107,Source!$B:$B,L$11),"")</f>
        <v>1</v>
      </c>
      <c r="M107" s="22">
        <f ca="1">IF(M$11&lt;TODAY(),SUMIFS(Source!$G:$G,Source!$A:$A,$B107,Source!$B:$B,M$11),"")</f>
        <v>0</v>
      </c>
      <c r="N107" s="22">
        <f ca="1">IF(N$11&lt;TODAY(),SUMIFS(Source!$G:$G,Source!$A:$A,$B107,Source!$B:$B,N$11),"")</f>
        <v>0</v>
      </c>
      <c r="O107" s="22">
        <f ca="1">IF(O$11&lt;TODAY(),SUMIFS(Source!$G:$G,Source!$A:$A,$B107,Source!$B:$B,O$11),"")</f>
        <v>0</v>
      </c>
      <c r="P107" s="22">
        <f ca="1">IF(P$11&lt;TODAY(),SUMIFS(Source!$G:$G,Source!$A:$A,$B107,Source!$B:$B,P$11),"")</f>
        <v>2</v>
      </c>
      <c r="Q107" s="22">
        <f ca="1">IF(Q$11&lt;TODAY(),SUMIFS(Source!$G:$G,Source!$A:$A,$B107,Source!$B:$B,Q$11),"")</f>
        <v>0</v>
      </c>
      <c r="R107" s="22">
        <f ca="1">IF(R$11&lt;TODAY(),SUMIFS(Source!$G:$G,Source!$A:$A,$B107,Source!$B:$B,R$11),"")</f>
        <v>2</v>
      </c>
      <c r="S107" s="22">
        <f ca="1">IF(S$11&lt;TODAY(),SUMIFS(Source!$G:$G,Source!$A:$A,$B107,Source!$B:$B,S$11),"")</f>
        <v>5</v>
      </c>
      <c r="T107" s="22">
        <f ca="1">IF(T$11&lt;TODAY(),SUMIFS(Source!$G:$G,Source!$A:$A,$B107,Source!$B:$B,T$11),"")</f>
        <v>1</v>
      </c>
      <c r="U107" s="22">
        <f ca="1">IF(U$11&lt;TODAY(),SUMIFS(Source!$G:$G,Source!$A:$A,$B107,Source!$B:$B,U$11),"")</f>
        <v>0</v>
      </c>
      <c r="V107" s="22">
        <f ca="1">IF(V$11&lt;TODAY(),SUMIFS(Source!$G:$G,Source!$A:$A,$B107,Source!$B:$B,V$11),"")</f>
        <v>0</v>
      </c>
      <c r="W107" s="22" t="str">
        <f ca="1">IF(W$11&lt;TODAY(),SUMIFS(Source!$G:$G,Source!$A:$A,$B107,Source!$B:$B,W$11),"")</f>
        <v/>
      </c>
      <c r="X107" s="22" t="str">
        <f ca="1">IF(X$11&lt;TODAY(),SUMIFS(Source!$G:$G,Source!$A:$A,$B107,Source!$B:$B,X$11),"")</f>
        <v/>
      </c>
      <c r="Y107" s="22" t="str">
        <f ca="1">IF(Y$11&lt;TODAY(),SUMIFS(Source!$G:$G,Source!$A:$A,$B107,Source!$B:$B,Y$11),"")</f>
        <v/>
      </c>
      <c r="Z107" s="22" t="str">
        <f ca="1">IF(Z$11&lt;TODAY(),SUMIFS(Source!$G:$G,Source!$A:$A,$B107,Source!$B:$B,Z$11),"")</f>
        <v/>
      </c>
      <c r="AA107" s="22" t="str">
        <f ca="1">IF(AA$11&lt;TODAY(),SUMIFS(Source!$G:$G,Source!$A:$A,$B107,Source!$B:$B,AA$11),"")</f>
        <v/>
      </c>
      <c r="AB107" s="22" t="str">
        <f ca="1">IF(AB$11&lt;TODAY(),SUMIFS(Source!$G:$G,Source!$A:$A,$B107,Source!$B:$B,AB$11),"")</f>
        <v/>
      </c>
      <c r="AC107" s="22" t="str">
        <f ca="1">IF(AC$11&lt;TODAY(),SUMIFS(Source!$G:$G,Source!$A:$A,$B107,Source!$B:$B,AC$11),"")</f>
        <v/>
      </c>
      <c r="AD107" s="22" t="str">
        <f ca="1">IF(AD$11&lt;TODAY(),SUMIFS(Source!$G:$G,Source!$A:$A,$B107,Source!$B:$B,AD$11),"")</f>
        <v/>
      </c>
      <c r="AE107" s="22" t="str">
        <f ca="1">IF(AE$11&lt;TODAY(),SUMIFS(Source!$G:$G,Source!$A:$A,$B107,Source!$B:$B,AE$11),"")</f>
        <v/>
      </c>
      <c r="AF107" s="22" t="str">
        <f ca="1">IF(AF$11&lt;TODAY(),SUMIFS(Source!$G:$G,Source!$A:$A,$B107,Source!$B:$B,AF$11),"")</f>
        <v/>
      </c>
      <c r="AG107" s="22" t="str">
        <f ca="1">IF(AG$11&lt;TODAY(),SUMIFS(Source!$G:$G,Source!$A:$A,$B107,Source!$B:$B,AG$11),"")</f>
        <v/>
      </c>
      <c r="AH107" s="22" t="str">
        <f ca="1">IF(AH$11&lt;TODAY(),SUMIFS(Source!$G:$G,Source!$A:$A,$B107,Source!$B:$B,AH$11),"")</f>
        <v/>
      </c>
      <c r="AI107" s="22" t="str">
        <f ca="1">IF(AI$11&lt;TODAY(),SUMIFS(Source!$G:$G,Source!$A:$A,$B107,Source!$B:$B,AI$11),"")</f>
        <v/>
      </c>
      <c r="AJ107" s="22" t="str">
        <f ca="1">IF(AJ$11&lt;TODAY(),SUMIFS(Source!$G:$G,Source!$A:$A,$B107,Source!$B:$B,AJ$11),"")</f>
        <v/>
      </c>
      <c r="AK107" s="22" t="str">
        <f ca="1">IF(AK$11&lt;TODAY(),SUMIFS(Source!$G:$G,Source!$A:$A,$B107,Source!$B:$B,AK$11),"")</f>
        <v/>
      </c>
    </row>
    <row r="108" spans="1:37" hidden="1" outlineLevel="1" x14ac:dyDescent="0.25">
      <c r="A108" s="25"/>
      <c r="B108" s="132" t="s">
        <v>26</v>
      </c>
      <c r="C108" s="6" t="s">
        <v>5</v>
      </c>
      <c r="D108" s="7"/>
      <c r="E108" s="41">
        <f t="shared" ca="1" si="37"/>
        <v>11</v>
      </c>
      <c r="F108" s="80">
        <f t="shared" ca="1" si="38"/>
        <v>2.2000000000000002</v>
      </c>
      <c r="G108" s="25">
        <f ca="1">IF(G$11&lt;TODAY(),SUMIFS(Source!$G:$G,Source!$A:$A,$B108,Source!$B:$B,G$11),"")</f>
        <v>0</v>
      </c>
      <c r="H108" s="25">
        <f ca="1">IF(H$11&lt;TODAY(),SUMIFS(Source!$G:$G,Source!$A:$A,$B108,Source!$B:$B,H$11),"")</f>
        <v>0</v>
      </c>
      <c r="I108" s="25">
        <f ca="1">IF(I$11&lt;TODAY(),SUMIFS(Source!$G:$G,Source!$A:$A,$B108,Source!$B:$B,I$11),"")</f>
        <v>1</v>
      </c>
      <c r="J108" s="25">
        <f ca="1">IF(J$11&lt;TODAY(),SUMIFS(Source!$G:$G,Source!$A:$A,$B108,Source!$B:$B,J$11),"")</f>
        <v>1</v>
      </c>
      <c r="K108" s="25">
        <f ca="1">IF(K$11&lt;TODAY(),SUMIFS(Source!$G:$G,Source!$A:$A,$B108,Source!$B:$B,K$11),"")</f>
        <v>0</v>
      </c>
      <c r="L108" s="25">
        <f ca="1">IF(L$11&lt;TODAY(),SUMIFS(Source!$G:$G,Source!$A:$A,$B108,Source!$B:$B,L$11),"")</f>
        <v>0</v>
      </c>
      <c r="M108" s="25">
        <f ca="1">IF(M$11&lt;TODAY(),SUMIFS(Source!$G:$G,Source!$A:$A,$B108,Source!$B:$B,M$11),"")</f>
        <v>0</v>
      </c>
      <c r="N108" s="25">
        <f ca="1">IF(N$11&lt;TODAY(),SUMIFS(Source!$G:$G,Source!$A:$A,$B108,Source!$B:$B,N$11),"")</f>
        <v>0</v>
      </c>
      <c r="O108" s="25">
        <f ca="1">IF(O$11&lt;TODAY(),SUMIFS(Source!$G:$G,Source!$A:$A,$B108,Source!$B:$B,O$11),"")</f>
        <v>0</v>
      </c>
      <c r="P108" s="25">
        <f ca="1">IF(P$11&lt;TODAY(),SUMIFS(Source!$G:$G,Source!$A:$A,$B108,Source!$B:$B,P$11),"")</f>
        <v>6</v>
      </c>
      <c r="Q108" s="25">
        <f ca="1">IF(Q$11&lt;TODAY(),SUMIFS(Source!$G:$G,Source!$A:$A,$B108,Source!$B:$B,Q$11),"")</f>
        <v>0</v>
      </c>
      <c r="R108" s="25">
        <f ca="1">IF(R$11&lt;TODAY(),SUMIFS(Source!$G:$G,Source!$A:$A,$B108,Source!$B:$B,R$11),"")</f>
        <v>0</v>
      </c>
      <c r="S108" s="25">
        <f ca="1">IF(S$11&lt;TODAY(),SUMIFS(Source!$G:$G,Source!$A:$A,$B108,Source!$B:$B,S$11),"")</f>
        <v>2</v>
      </c>
      <c r="T108" s="25">
        <f ca="1">IF(T$11&lt;TODAY(),SUMIFS(Source!$G:$G,Source!$A:$A,$B108,Source!$B:$B,T$11),"")</f>
        <v>1</v>
      </c>
      <c r="U108" s="25">
        <f ca="1">IF(U$11&lt;TODAY(),SUMIFS(Source!$G:$G,Source!$A:$A,$B108,Source!$B:$B,U$11),"")</f>
        <v>0</v>
      </c>
      <c r="V108" s="25">
        <f ca="1">IF(V$11&lt;TODAY(),SUMIFS(Source!$G:$G,Source!$A:$A,$B108,Source!$B:$B,V$11),"")</f>
        <v>0</v>
      </c>
      <c r="W108" s="25" t="str">
        <f ca="1">IF(W$11&lt;TODAY(),SUMIFS(Source!$G:$G,Source!$A:$A,$B108,Source!$B:$B,W$11),"")</f>
        <v/>
      </c>
      <c r="X108" s="25" t="str">
        <f ca="1">IF(X$11&lt;TODAY(),SUMIFS(Source!$G:$G,Source!$A:$A,$B108,Source!$B:$B,X$11),"")</f>
        <v/>
      </c>
      <c r="Y108" s="25" t="str">
        <f ca="1">IF(Y$11&lt;TODAY(),SUMIFS(Source!$G:$G,Source!$A:$A,$B108,Source!$B:$B,Y$11),"")</f>
        <v/>
      </c>
      <c r="Z108" s="25" t="str">
        <f ca="1">IF(Z$11&lt;TODAY(),SUMIFS(Source!$G:$G,Source!$A:$A,$B108,Source!$B:$B,Z$11),"")</f>
        <v/>
      </c>
      <c r="AA108" s="25" t="str">
        <f ca="1">IF(AA$11&lt;TODAY(),SUMIFS(Source!$G:$G,Source!$A:$A,$B108,Source!$B:$B,AA$11),"")</f>
        <v/>
      </c>
      <c r="AB108" s="25" t="str">
        <f ca="1">IF(AB$11&lt;TODAY(),SUMIFS(Source!$G:$G,Source!$A:$A,$B108,Source!$B:$B,AB$11),"")</f>
        <v/>
      </c>
      <c r="AC108" s="25" t="str">
        <f ca="1">IF(AC$11&lt;TODAY(),SUMIFS(Source!$G:$G,Source!$A:$A,$B108,Source!$B:$B,AC$11),"")</f>
        <v/>
      </c>
      <c r="AD108" s="25" t="str">
        <f ca="1">IF(AD$11&lt;TODAY(),SUMIFS(Source!$G:$G,Source!$A:$A,$B108,Source!$B:$B,AD$11),"")</f>
        <v/>
      </c>
      <c r="AE108" s="25" t="str">
        <f ca="1">IF(AE$11&lt;TODAY(),SUMIFS(Source!$G:$G,Source!$A:$A,$B108,Source!$B:$B,AE$11),"")</f>
        <v/>
      </c>
      <c r="AF108" s="25" t="str">
        <f ca="1">IF(AF$11&lt;TODAY(),SUMIFS(Source!$G:$G,Source!$A:$A,$B108,Source!$B:$B,AF$11),"")</f>
        <v/>
      </c>
      <c r="AG108" s="25" t="str">
        <f ca="1">IF(AG$11&lt;TODAY(),SUMIFS(Source!$G:$G,Source!$A:$A,$B108,Source!$B:$B,AG$11),"")</f>
        <v/>
      </c>
      <c r="AH108" s="25" t="str">
        <f ca="1">IF(AH$11&lt;TODAY(),SUMIFS(Source!$G:$G,Source!$A:$A,$B108,Source!$B:$B,AH$11),"")</f>
        <v/>
      </c>
      <c r="AI108" s="25" t="str">
        <f ca="1">IF(AI$11&lt;TODAY(),SUMIFS(Source!$G:$G,Source!$A:$A,$B108,Source!$B:$B,AI$11),"")</f>
        <v/>
      </c>
      <c r="AJ108" s="25" t="str">
        <f ca="1">IF(AJ$11&lt;TODAY(),SUMIFS(Source!$G:$G,Source!$A:$A,$B108,Source!$B:$B,AJ$11),"")</f>
        <v/>
      </c>
      <c r="AK108" s="25" t="str">
        <f ca="1">IF(AK$11&lt;TODAY(),SUMIFS(Source!$G:$G,Source!$A:$A,$B108,Source!$B:$B,AK$11),"")</f>
        <v/>
      </c>
    </row>
    <row r="109" spans="1:37" ht="15.75" hidden="1" outlineLevel="1" thickBot="1" x14ac:dyDescent="0.3">
      <c r="A109" s="47"/>
      <c r="B109" s="116" t="s">
        <v>294</v>
      </c>
      <c r="C109" s="6" t="s">
        <v>5</v>
      </c>
      <c r="D109" s="7"/>
      <c r="E109" s="41">
        <f t="shared" ref="E109" ca="1" si="39">SUM(G109:AK109)</f>
        <v>27</v>
      </c>
      <c r="F109" s="80">
        <f t="shared" ref="F109" ca="1" si="40">IFERROR((E109/COUNTIF(G109:AK109,"&gt;0")),0)</f>
        <v>4.5</v>
      </c>
      <c r="G109" s="25">
        <f ca="1">IF(G$11&lt;TODAY(),SUMIFS(Source!$G:$G,Source!$A:$A,$B109,Source!$B:$B,G$11),"")</f>
        <v>0</v>
      </c>
      <c r="H109" s="25">
        <f ca="1">IF(H$11&lt;TODAY(),SUMIFS(Source!$G:$G,Source!$A:$A,$B109,Source!$B:$B,H$11),"")</f>
        <v>0</v>
      </c>
      <c r="I109" s="25">
        <f ca="1">IF(I$11&lt;TODAY(),SUMIFS(Source!$G:$G,Source!$A:$A,$B109,Source!$B:$B,I$11),"")</f>
        <v>7</v>
      </c>
      <c r="J109" s="25">
        <f ca="1">IF(J$11&lt;TODAY(),SUMIFS(Source!$G:$G,Source!$A:$A,$B109,Source!$B:$B,J$11),"")</f>
        <v>0</v>
      </c>
      <c r="K109" s="25">
        <f ca="1">IF(K$11&lt;TODAY(),SUMIFS(Source!$G:$G,Source!$A:$A,$B109,Source!$B:$B,K$11),"")</f>
        <v>0</v>
      </c>
      <c r="L109" s="25">
        <f ca="1">IF(L$11&lt;TODAY(),SUMIFS(Source!$G:$G,Source!$A:$A,$B109,Source!$B:$B,L$11),"")</f>
        <v>5</v>
      </c>
      <c r="M109" s="25">
        <f ca="1">IF(M$11&lt;TODAY(),SUMIFS(Source!$G:$G,Source!$A:$A,$B109,Source!$B:$B,M$11),"")</f>
        <v>0</v>
      </c>
      <c r="N109" s="25">
        <f ca="1">IF(N$11&lt;TODAY(),SUMIFS(Source!$G:$G,Source!$A:$A,$B109,Source!$B:$B,N$11),"")</f>
        <v>0</v>
      </c>
      <c r="O109" s="25">
        <f ca="1">IF(O$11&lt;TODAY(),SUMIFS(Source!$G:$G,Source!$A:$A,$B109,Source!$B:$B,O$11),"")</f>
        <v>0</v>
      </c>
      <c r="P109" s="25">
        <f ca="1">IF(P$11&lt;TODAY(),SUMIFS(Source!$G:$G,Source!$A:$A,$B109,Source!$B:$B,P$11),"")</f>
        <v>2</v>
      </c>
      <c r="Q109" s="25">
        <f ca="1">IF(Q$11&lt;TODAY(),SUMIFS(Source!$G:$G,Source!$A:$A,$B109,Source!$B:$B,Q$11),"")</f>
        <v>2</v>
      </c>
      <c r="R109" s="25">
        <f ca="1">IF(R$11&lt;TODAY(),SUMIFS(Source!$G:$G,Source!$A:$A,$B109,Source!$B:$B,R$11),"")</f>
        <v>8</v>
      </c>
      <c r="S109" s="25">
        <f ca="1">IF(S$11&lt;TODAY(),SUMIFS(Source!$G:$G,Source!$A:$A,$B109,Source!$B:$B,S$11),"")</f>
        <v>0</v>
      </c>
      <c r="T109" s="25">
        <f ca="1">IF(T$11&lt;TODAY(),SUMIFS(Source!$G:$G,Source!$A:$A,$B109,Source!$B:$B,T$11),"")</f>
        <v>3</v>
      </c>
      <c r="U109" s="25">
        <f ca="1">IF(U$11&lt;TODAY(),SUMIFS(Source!$G:$G,Source!$A:$A,$B109,Source!$B:$B,U$11),"")</f>
        <v>0</v>
      </c>
      <c r="V109" s="25">
        <f ca="1">IF(V$11&lt;TODAY(),SUMIFS(Source!$G:$G,Source!$A:$A,$B109,Source!$B:$B,V$11),"")</f>
        <v>0</v>
      </c>
      <c r="W109" s="25" t="str">
        <f ca="1">IF(W$11&lt;TODAY(),SUMIFS(Source!$G:$G,Source!$A:$A,$B109,Source!$B:$B,W$11),"")</f>
        <v/>
      </c>
      <c r="X109" s="25" t="str">
        <f ca="1">IF(X$11&lt;TODAY(),SUMIFS(Source!$G:$G,Source!$A:$A,$B109,Source!$B:$B,X$11),"")</f>
        <v/>
      </c>
      <c r="Y109" s="25" t="str">
        <f ca="1">IF(Y$11&lt;TODAY(),SUMIFS(Source!$G:$G,Source!$A:$A,$B109,Source!$B:$B,Y$11),"")</f>
        <v/>
      </c>
      <c r="Z109" s="25" t="str">
        <f ca="1">IF(Z$11&lt;TODAY(),SUMIFS(Source!$G:$G,Source!$A:$A,$B109,Source!$B:$B,Z$11),"")</f>
        <v/>
      </c>
      <c r="AA109" s="25" t="str">
        <f ca="1">IF(AA$11&lt;TODAY(),SUMIFS(Source!$G:$G,Source!$A:$A,$B109,Source!$B:$B,AA$11),"")</f>
        <v/>
      </c>
      <c r="AB109" s="25" t="str">
        <f ca="1">IF(AB$11&lt;TODAY(),SUMIFS(Source!$G:$G,Source!$A:$A,$B109,Source!$B:$B,AB$11),"")</f>
        <v/>
      </c>
      <c r="AC109" s="25" t="str">
        <f ca="1">IF(AC$11&lt;TODAY(),SUMIFS(Source!$G:$G,Source!$A:$A,$B109,Source!$B:$B,AC$11),"")</f>
        <v/>
      </c>
      <c r="AD109" s="25" t="str">
        <f ca="1">IF(AD$11&lt;TODAY(),SUMIFS(Source!$G:$G,Source!$A:$A,$B109,Source!$B:$B,AD$11),"")</f>
        <v/>
      </c>
      <c r="AE109" s="25" t="str">
        <f ca="1">IF(AE$11&lt;TODAY(),SUMIFS(Source!$G:$G,Source!$A:$A,$B109,Source!$B:$B,AE$11),"")</f>
        <v/>
      </c>
      <c r="AF109" s="25" t="str">
        <f ca="1">IF(AF$11&lt;TODAY(),SUMIFS(Source!$G:$G,Source!$A:$A,$B109,Source!$B:$B,AF$11),"")</f>
        <v/>
      </c>
      <c r="AG109" s="25" t="str">
        <f ca="1">IF(AG$11&lt;TODAY(),SUMIFS(Source!$G:$G,Source!$A:$A,$B109,Source!$B:$B,AG$11),"")</f>
        <v/>
      </c>
      <c r="AH109" s="25" t="str">
        <f ca="1">IF(AH$11&lt;TODAY(),SUMIFS(Source!$G:$G,Source!$A:$A,$B109,Source!$B:$B,AH$11),"")</f>
        <v/>
      </c>
      <c r="AI109" s="25" t="str">
        <f ca="1">IF(AI$11&lt;TODAY(),SUMIFS(Source!$G:$G,Source!$A:$A,$B109,Source!$B:$B,AI$11),"")</f>
        <v/>
      </c>
      <c r="AJ109" s="25" t="str">
        <f ca="1">IF(AJ$11&lt;TODAY(),SUMIFS(Source!$G:$G,Source!$A:$A,$B109,Source!$B:$B,AJ$11),"")</f>
        <v/>
      </c>
      <c r="AK109" s="25" t="str">
        <f ca="1">IF(AK$11&lt;TODAY(),SUMIFS(Source!$G:$G,Source!$A:$A,$B109,Source!$B:$B,AK$11),"")</f>
        <v/>
      </c>
    </row>
    <row r="110" spans="1:37" s="86" customFormat="1" ht="16.5" collapsed="1" thickTop="1" thickBot="1" x14ac:dyDescent="0.3">
      <c r="A110" s="32"/>
      <c r="B110" s="32" t="s">
        <v>6</v>
      </c>
      <c r="C110" s="15" t="s">
        <v>12</v>
      </c>
      <c r="D110" s="15"/>
      <c r="E110" s="38">
        <f t="shared" ca="1" si="37"/>
        <v>299</v>
      </c>
      <c r="F110" s="78">
        <f ca="1">E110/COUNTIF(G110:AK110,"&gt;0")</f>
        <v>24.916666666666668</v>
      </c>
      <c r="G110" s="66">
        <f ca="1">IF(G$11&lt;TODAY(),SUMIF(Source!$B:$B,'Cargill SD Data'!G$11,Source!$I:$I),"")</f>
        <v>0</v>
      </c>
      <c r="H110" s="66">
        <f ca="1">IF(H$11&lt;TODAY(),SUMIF(Source!$B:$B,'Cargill SD Data'!H$11,Source!$I:$I),"")</f>
        <v>1</v>
      </c>
      <c r="I110" s="66">
        <f ca="1">IF(I$11&lt;TODAY(),SUMIF(Source!$B:$B,'Cargill SD Data'!I$11,Source!$I:$I),"")</f>
        <v>50</v>
      </c>
      <c r="J110" s="66">
        <f ca="1">IF(J$11&lt;TODAY(),SUMIF(Source!$B:$B,'Cargill SD Data'!J$11,Source!$I:$I),"")</f>
        <v>52</v>
      </c>
      <c r="K110" s="66">
        <f ca="1">IF(K$11&lt;TODAY(),SUMIF(Source!$B:$B,'Cargill SD Data'!K$11,Source!$I:$I),"")</f>
        <v>37</v>
      </c>
      <c r="L110" s="66">
        <f ca="1">IF(L$11&lt;TODAY(),SUMIF(Source!$B:$B,'Cargill SD Data'!L$11,Source!$I:$I),"")</f>
        <v>31</v>
      </c>
      <c r="M110" s="66">
        <f ca="1">IF(M$11&lt;TODAY(),SUMIF(Source!$B:$B,'Cargill SD Data'!M$11,Source!$I:$I),"")</f>
        <v>0</v>
      </c>
      <c r="N110" s="66">
        <f ca="1">IF(N$11&lt;TODAY(),SUMIF(Source!$B:$B,'Cargill SD Data'!N$11,Source!$I:$I),"")</f>
        <v>0</v>
      </c>
      <c r="O110" s="66">
        <f ca="1">IF(O$11&lt;TODAY(),SUMIF(Source!$B:$B,'Cargill SD Data'!O$11,Source!$I:$I),"")</f>
        <v>0</v>
      </c>
      <c r="P110" s="66">
        <f ca="1">IF(P$11&lt;TODAY(),SUMIF(Source!$B:$B,'Cargill SD Data'!P$11,Source!$I:$I),"")</f>
        <v>28</v>
      </c>
      <c r="Q110" s="66">
        <f ca="1">IF(Q$11&lt;TODAY(),SUMIF(Source!$B:$B,'Cargill SD Data'!Q$11,Source!$I:$I),"")</f>
        <v>14</v>
      </c>
      <c r="R110" s="66">
        <f ca="1">IF(R$11&lt;TODAY(),SUMIF(Source!$B:$B,'Cargill SD Data'!R$11,Source!$I:$I),"")</f>
        <v>15</v>
      </c>
      <c r="S110" s="66">
        <f ca="1">IF(S$11&lt;TODAY(),SUMIF(Source!$B:$B,'Cargill SD Data'!S$11,Source!$I:$I),"")</f>
        <v>25</v>
      </c>
      <c r="T110" s="66">
        <f ca="1">IF(T$11&lt;TODAY(),SUMIF(Source!$B:$B,'Cargill SD Data'!T$11,Source!$I:$I),"")</f>
        <v>43</v>
      </c>
      <c r="U110" s="66">
        <f ca="1">IF(U$11&lt;TODAY(),SUMIF(Source!$B:$B,'Cargill SD Data'!U$11,Source!$I:$I),"")</f>
        <v>1</v>
      </c>
      <c r="V110" s="66">
        <f ca="1">IF(V$11&lt;TODAY(),SUMIF(Source!$B:$B,'Cargill SD Data'!V$11,Source!$I:$I),"")</f>
        <v>2</v>
      </c>
      <c r="W110" s="66" t="str">
        <f ca="1">IF(W$11&lt;TODAY(),SUMIF(Source!$B:$B,'Cargill SD Data'!W$11,Source!$I:$I),"")</f>
        <v/>
      </c>
      <c r="X110" s="66" t="str">
        <f ca="1">IF(X$11&lt;TODAY(),SUMIF(Source!$B:$B,'Cargill SD Data'!X$11,Source!$I:$I),"")</f>
        <v/>
      </c>
      <c r="Y110" s="66" t="str">
        <f ca="1">IF(Y$11&lt;TODAY(),SUMIF(Source!$B:$B,'Cargill SD Data'!Y$11,Source!$I:$I),"")</f>
        <v/>
      </c>
      <c r="Z110" s="66" t="str">
        <f ca="1">IF(Z$11&lt;TODAY(),SUMIF(Source!$B:$B,'Cargill SD Data'!Z$11,Source!$I:$I),"")</f>
        <v/>
      </c>
      <c r="AA110" s="66" t="str">
        <f ca="1">IF(AA$11&lt;TODAY(),SUMIF(Source!$B:$B,'Cargill SD Data'!AA$11,Source!$I:$I),"")</f>
        <v/>
      </c>
      <c r="AB110" s="66" t="str">
        <f ca="1">IF(AB$11&lt;TODAY(),SUMIF(Source!$B:$B,'Cargill SD Data'!AB$11,Source!$I:$I),"")</f>
        <v/>
      </c>
      <c r="AC110" s="66" t="str">
        <f ca="1">IF(AC$11&lt;TODAY(),SUMIF(Source!$B:$B,'Cargill SD Data'!AC$11,Source!$I:$I),"")</f>
        <v/>
      </c>
      <c r="AD110" s="66" t="str">
        <f ca="1">IF(AD$11&lt;TODAY(),SUMIF(Source!$B:$B,'Cargill SD Data'!AD$11,Source!$I:$I),"")</f>
        <v/>
      </c>
      <c r="AE110" s="66" t="str">
        <f ca="1">IF(AE$11&lt;TODAY(),SUMIF(Source!$B:$B,'Cargill SD Data'!AE$11,Source!$I:$I),"")</f>
        <v/>
      </c>
      <c r="AF110" s="66" t="str">
        <f ca="1">IF(AF$11&lt;TODAY(),SUMIF(Source!$B:$B,'Cargill SD Data'!AF$11,Source!$I:$I),"")</f>
        <v/>
      </c>
      <c r="AG110" s="66" t="str">
        <f ca="1">IF(AG$11&lt;TODAY(),SUMIF(Source!$B:$B,'Cargill SD Data'!AG$11,Source!$I:$I),"")</f>
        <v/>
      </c>
      <c r="AH110" s="66" t="str">
        <f ca="1">IF(AH$11&lt;TODAY(),SUMIF(Source!$B:$B,'Cargill SD Data'!AH$11,Source!$I:$I),"")</f>
        <v/>
      </c>
      <c r="AI110" s="66" t="str">
        <f ca="1">IF(AI$11&lt;TODAY(),SUMIF(Source!$B:$B,'Cargill SD Data'!AI$11,Source!$I:$I),"")</f>
        <v/>
      </c>
      <c r="AJ110" s="66" t="str">
        <f ca="1">IF(AJ$11&lt;TODAY(),SUMIF(Source!$B:$B,'Cargill SD Data'!AJ$11,Source!$I:$I),"")</f>
        <v/>
      </c>
      <c r="AK110" s="66" t="str">
        <f ca="1">IF(AK$11&lt;TODAY(),SUMIF(Source!$B:$B,'Cargill SD Data'!AK$11,Source!$I:$I),"")</f>
        <v/>
      </c>
    </row>
    <row r="111" spans="1:37" ht="15.75" hidden="1" outlineLevel="1" thickTop="1" x14ac:dyDescent="0.25">
      <c r="A111" s="24"/>
      <c r="B111" s="113" t="s">
        <v>15</v>
      </c>
      <c r="C111" s="10" t="s">
        <v>12</v>
      </c>
      <c r="D111" s="11"/>
      <c r="E111" s="39">
        <f t="shared" ca="1" si="37"/>
        <v>16</v>
      </c>
      <c r="F111" s="80">
        <f t="shared" ref="F111:F122" ca="1" si="41">IFERROR((E111/COUNTIF(G111:AK111,"&gt;0")),0)</f>
        <v>1.7777777777777777</v>
      </c>
      <c r="G111" s="24">
        <f ca="1">IF(G$11&lt;TODAY(),SUMIFS(Source!$I:$I,Source!$A:$A,$B111,Source!$B:$B,G$11),"")</f>
        <v>0</v>
      </c>
      <c r="H111" s="24">
        <f ca="1">IF(H$11&lt;TODAY(),SUMIFS(Source!$I:$I,Source!$A:$A,$B111,Source!$B:$B,H$11),"")</f>
        <v>1</v>
      </c>
      <c r="I111" s="24">
        <f ca="1">IF(I$11&lt;TODAY(),SUMIFS(Source!$I:$I,Source!$A:$A,$B111,Source!$B:$B,I$11),"")</f>
        <v>2</v>
      </c>
      <c r="J111" s="24">
        <f ca="1">IF(J$11&lt;TODAY(),SUMIFS(Source!$I:$I,Source!$A:$A,$B111,Source!$B:$B,J$11),"")</f>
        <v>0</v>
      </c>
      <c r="K111" s="24">
        <f ca="1">IF(K$11&lt;TODAY(),SUMIFS(Source!$I:$I,Source!$A:$A,$B111,Source!$B:$B,K$11),"")</f>
        <v>0</v>
      </c>
      <c r="L111" s="24">
        <f ca="1">IF(L$11&lt;TODAY(),SUMIFS(Source!$I:$I,Source!$A:$A,$B111,Source!$B:$B,L$11),"")</f>
        <v>3</v>
      </c>
      <c r="M111" s="24">
        <f ca="1">IF(M$11&lt;TODAY(),SUMIFS(Source!$I:$I,Source!$A:$A,$B111,Source!$B:$B,M$11),"")</f>
        <v>0</v>
      </c>
      <c r="N111" s="24">
        <f ca="1">IF(N$11&lt;TODAY(),SUMIFS(Source!$I:$I,Source!$A:$A,$B111,Source!$B:$B,N$11),"")</f>
        <v>0</v>
      </c>
      <c r="O111" s="24">
        <f ca="1">IF(O$11&lt;TODAY(),SUMIFS(Source!$I:$I,Source!$A:$A,$B111,Source!$B:$B,O$11),"")</f>
        <v>0</v>
      </c>
      <c r="P111" s="24">
        <f ca="1">IF(P$11&lt;TODAY(),SUMIFS(Source!$I:$I,Source!$A:$A,$B111,Source!$B:$B,P$11),"")</f>
        <v>2</v>
      </c>
      <c r="Q111" s="24">
        <f ca="1">IF(Q$11&lt;TODAY(),SUMIFS(Source!$I:$I,Source!$A:$A,$B111,Source!$B:$B,Q$11),"")</f>
        <v>1</v>
      </c>
      <c r="R111" s="24">
        <f ca="1">IF(R$11&lt;TODAY(),SUMIFS(Source!$I:$I,Source!$A:$A,$B111,Source!$B:$B,R$11),"")</f>
        <v>1</v>
      </c>
      <c r="S111" s="24">
        <f ca="1">IF(S$11&lt;TODAY(),SUMIFS(Source!$I:$I,Source!$A:$A,$B111,Source!$B:$B,S$11),"")</f>
        <v>3</v>
      </c>
      <c r="T111" s="24">
        <f ca="1">IF(T$11&lt;TODAY(),SUMIFS(Source!$I:$I,Source!$A:$A,$B111,Source!$B:$B,T$11),"")</f>
        <v>0</v>
      </c>
      <c r="U111" s="24">
        <f ca="1">IF(U$11&lt;TODAY(),SUMIFS(Source!$I:$I,Source!$A:$A,$B111,Source!$B:$B,U$11),"")</f>
        <v>1</v>
      </c>
      <c r="V111" s="24">
        <f ca="1">IF(V$11&lt;TODAY(),SUMIFS(Source!$I:$I,Source!$A:$A,$B111,Source!$B:$B,V$11),"")</f>
        <v>2</v>
      </c>
      <c r="W111" s="24" t="str">
        <f ca="1">IF(W$11&lt;TODAY(),SUMIFS(Source!$I:$I,Source!$A:$A,$B111,Source!$B:$B,W$11),"")</f>
        <v/>
      </c>
      <c r="X111" s="24" t="str">
        <f ca="1">IF(X$11&lt;TODAY(),SUMIFS(Source!$I:$I,Source!$A:$A,$B111,Source!$B:$B,X$11),"")</f>
        <v/>
      </c>
      <c r="Y111" s="24" t="str">
        <f ca="1">IF(Y$11&lt;TODAY(),SUMIFS(Source!$I:$I,Source!$A:$A,$B111,Source!$B:$B,Y$11),"")</f>
        <v/>
      </c>
      <c r="Z111" s="24" t="str">
        <f ca="1">IF(Z$11&lt;TODAY(),SUMIFS(Source!$I:$I,Source!$A:$A,$B111,Source!$B:$B,Z$11),"")</f>
        <v/>
      </c>
      <c r="AA111" s="24" t="str">
        <f ca="1">IF(AA$11&lt;TODAY(),SUMIFS(Source!$I:$I,Source!$A:$A,$B111,Source!$B:$B,AA$11),"")</f>
        <v/>
      </c>
      <c r="AB111" s="24" t="str">
        <f ca="1">IF(AB$11&lt;TODAY(),SUMIFS(Source!$I:$I,Source!$A:$A,$B111,Source!$B:$B,AB$11),"")</f>
        <v/>
      </c>
      <c r="AC111" s="24" t="str">
        <f ca="1">IF(AC$11&lt;TODAY(),SUMIFS(Source!$I:$I,Source!$A:$A,$B111,Source!$B:$B,AC$11),"")</f>
        <v/>
      </c>
      <c r="AD111" s="24" t="str">
        <f ca="1">IF(AD$11&lt;TODAY(),SUMIFS(Source!$I:$I,Source!$A:$A,$B111,Source!$B:$B,AD$11),"")</f>
        <v/>
      </c>
      <c r="AE111" s="24" t="str">
        <f ca="1">IF(AE$11&lt;TODAY(),SUMIFS(Source!$I:$I,Source!$A:$A,$B111,Source!$B:$B,AE$11),"")</f>
        <v/>
      </c>
      <c r="AF111" s="24" t="str">
        <f ca="1">IF(AF$11&lt;TODAY(),SUMIFS(Source!$I:$I,Source!$A:$A,$B111,Source!$B:$B,AF$11),"")</f>
        <v/>
      </c>
      <c r="AG111" s="24" t="str">
        <f ca="1">IF(AG$11&lt;TODAY(),SUMIFS(Source!$I:$I,Source!$A:$A,$B111,Source!$B:$B,AG$11),"")</f>
        <v/>
      </c>
      <c r="AH111" s="24" t="str">
        <f ca="1">IF(AH$11&lt;TODAY(),SUMIFS(Source!$I:$I,Source!$A:$A,$B111,Source!$B:$B,AH$11),"")</f>
        <v/>
      </c>
      <c r="AI111" s="24" t="str">
        <f ca="1">IF(AI$11&lt;TODAY(),SUMIFS(Source!$I:$I,Source!$A:$A,$B111,Source!$B:$B,AI$11),"")</f>
        <v/>
      </c>
      <c r="AJ111" s="24" t="str">
        <f ca="1">IF(AJ$11&lt;TODAY(),SUMIFS(Source!$I:$I,Source!$A:$A,$B111,Source!$B:$B,AJ$11),"")</f>
        <v/>
      </c>
      <c r="AK111" s="24" t="str">
        <f ca="1">IF(AK$11&lt;TODAY(),SUMIFS(Source!$I:$I,Source!$A:$A,$B111,Source!$B:$B,AK$11),"")</f>
        <v/>
      </c>
    </row>
    <row r="112" spans="1:37" hidden="1" outlineLevel="1" x14ac:dyDescent="0.25">
      <c r="B112" s="114" t="s">
        <v>16</v>
      </c>
      <c r="C112" s="4" t="s">
        <v>12</v>
      </c>
      <c r="D112" s="1"/>
      <c r="E112" s="40">
        <f t="shared" ca="1" si="37"/>
        <v>40</v>
      </c>
      <c r="F112" s="80">
        <f t="shared" ca="1" si="41"/>
        <v>5.7142857142857144</v>
      </c>
      <c r="G112" s="22">
        <f ca="1">IF(G$11&lt;TODAY(),SUMIFS(Source!$I:$I,Source!$A:$A,$B112,Source!$B:$B,G$11),"")</f>
        <v>0</v>
      </c>
      <c r="H112" s="22">
        <f ca="1">IF(H$11&lt;TODAY(),SUMIFS(Source!$I:$I,Source!$A:$A,$B112,Source!$B:$B,H$11),"")</f>
        <v>0</v>
      </c>
      <c r="I112" s="22">
        <f ca="1">IF(I$11&lt;TODAY(),SUMIFS(Source!$I:$I,Source!$A:$A,$B112,Source!$B:$B,I$11),"")</f>
        <v>2</v>
      </c>
      <c r="J112" s="22">
        <f ca="1">IF(J$11&lt;TODAY(),SUMIFS(Source!$I:$I,Source!$A:$A,$B112,Source!$B:$B,J$11),"")</f>
        <v>2</v>
      </c>
      <c r="K112" s="22">
        <f ca="1">IF(K$11&lt;TODAY(),SUMIFS(Source!$I:$I,Source!$A:$A,$B112,Source!$B:$B,K$11),"")</f>
        <v>0</v>
      </c>
      <c r="L112" s="22">
        <f ca="1">IF(L$11&lt;TODAY(),SUMIFS(Source!$I:$I,Source!$A:$A,$B112,Source!$B:$B,L$11),"")</f>
        <v>1</v>
      </c>
      <c r="M112" s="22">
        <f ca="1">IF(M$11&lt;TODAY(),SUMIFS(Source!$I:$I,Source!$A:$A,$B112,Source!$B:$B,M$11),"")</f>
        <v>0</v>
      </c>
      <c r="N112" s="22">
        <f ca="1">IF(N$11&lt;TODAY(),SUMIFS(Source!$I:$I,Source!$A:$A,$B112,Source!$B:$B,N$11),"")</f>
        <v>0</v>
      </c>
      <c r="O112" s="22">
        <f ca="1">IF(O$11&lt;TODAY(),SUMIFS(Source!$I:$I,Source!$A:$A,$B112,Source!$B:$B,O$11),"")</f>
        <v>0</v>
      </c>
      <c r="P112" s="22">
        <f ca="1">IF(P$11&lt;TODAY(),SUMIFS(Source!$I:$I,Source!$A:$A,$B112,Source!$B:$B,P$11),"")</f>
        <v>4</v>
      </c>
      <c r="Q112" s="22">
        <f ca="1">IF(Q$11&lt;TODAY(),SUMIFS(Source!$I:$I,Source!$A:$A,$B112,Source!$B:$B,Q$11),"")</f>
        <v>3</v>
      </c>
      <c r="R112" s="22">
        <f ca="1">IF(R$11&lt;TODAY(),SUMIFS(Source!$I:$I,Source!$A:$A,$B112,Source!$B:$B,R$11),"")</f>
        <v>0</v>
      </c>
      <c r="S112" s="22">
        <f ca="1">IF(S$11&lt;TODAY(),SUMIFS(Source!$I:$I,Source!$A:$A,$B112,Source!$B:$B,S$11),"")</f>
        <v>16</v>
      </c>
      <c r="T112" s="22">
        <f ca="1">IF(T$11&lt;TODAY(),SUMIFS(Source!$I:$I,Source!$A:$A,$B112,Source!$B:$B,T$11),"")</f>
        <v>12</v>
      </c>
      <c r="U112" s="22">
        <f ca="1">IF(U$11&lt;TODAY(),SUMIFS(Source!$I:$I,Source!$A:$A,$B112,Source!$B:$B,U$11),"")</f>
        <v>0</v>
      </c>
      <c r="V112" s="22">
        <f ca="1">IF(V$11&lt;TODAY(),SUMIFS(Source!$I:$I,Source!$A:$A,$B112,Source!$B:$B,V$11),"")</f>
        <v>0</v>
      </c>
      <c r="W112" s="22" t="str">
        <f ca="1">IF(W$11&lt;TODAY(),SUMIFS(Source!$I:$I,Source!$A:$A,$B112,Source!$B:$B,W$11),"")</f>
        <v/>
      </c>
      <c r="X112" s="22" t="str">
        <f ca="1">IF(X$11&lt;TODAY(),SUMIFS(Source!$I:$I,Source!$A:$A,$B112,Source!$B:$B,X$11),"")</f>
        <v/>
      </c>
      <c r="Y112" s="22" t="str">
        <f ca="1">IF(Y$11&lt;TODAY(),SUMIFS(Source!$I:$I,Source!$A:$A,$B112,Source!$B:$B,Y$11),"")</f>
        <v/>
      </c>
      <c r="Z112" s="22" t="str">
        <f ca="1">IF(Z$11&lt;TODAY(),SUMIFS(Source!$I:$I,Source!$A:$A,$B112,Source!$B:$B,Z$11),"")</f>
        <v/>
      </c>
      <c r="AA112" s="22" t="str">
        <f ca="1">IF(AA$11&lt;TODAY(),SUMIFS(Source!$I:$I,Source!$A:$A,$B112,Source!$B:$B,AA$11),"")</f>
        <v/>
      </c>
      <c r="AB112" s="22" t="str">
        <f ca="1">IF(AB$11&lt;TODAY(),SUMIFS(Source!$I:$I,Source!$A:$A,$B112,Source!$B:$B,AB$11),"")</f>
        <v/>
      </c>
      <c r="AC112" s="22" t="str">
        <f ca="1">IF(AC$11&lt;TODAY(),SUMIFS(Source!$I:$I,Source!$A:$A,$B112,Source!$B:$B,AC$11),"")</f>
        <v/>
      </c>
      <c r="AD112" s="22" t="str">
        <f ca="1">IF(AD$11&lt;TODAY(),SUMIFS(Source!$I:$I,Source!$A:$A,$B112,Source!$B:$B,AD$11),"")</f>
        <v/>
      </c>
      <c r="AE112" s="22" t="str">
        <f ca="1">IF(AE$11&lt;TODAY(),SUMIFS(Source!$I:$I,Source!$A:$A,$B112,Source!$B:$B,AE$11),"")</f>
        <v/>
      </c>
      <c r="AF112" s="22" t="str">
        <f ca="1">IF(AF$11&lt;TODAY(),SUMIFS(Source!$I:$I,Source!$A:$A,$B112,Source!$B:$B,AF$11),"")</f>
        <v/>
      </c>
      <c r="AG112" s="22" t="str">
        <f ca="1">IF(AG$11&lt;TODAY(),SUMIFS(Source!$I:$I,Source!$A:$A,$B112,Source!$B:$B,AG$11),"")</f>
        <v/>
      </c>
      <c r="AH112" s="22" t="str">
        <f ca="1">IF(AH$11&lt;TODAY(),SUMIFS(Source!$I:$I,Source!$A:$A,$B112,Source!$B:$B,AH$11),"")</f>
        <v/>
      </c>
      <c r="AI112" s="22" t="str">
        <f ca="1">IF(AI$11&lt;TODAY(),SUMIFS(Source!$I:$I,Source!$A:$A,$B112,Source!$B:$B,AI$11),"")</f>
        <v/>
      </c>
      <c r="AJ112" s="22" t="str">
        <f ca="1">IF(AJ$11&lt;TODAY(),SUMIFS(Source!$I:$I,Source!$A:$A,$B112,Source!$B:$B,AJ$11),"")</f>
        <v/>
      </c>
      <c r="AK112" s="22" t="str">
        <f ca="1">IF(AK$11&lt;TODAY(),SUMIFS(Source!$I:$I,Source!$A:$A,$B112,Source!$B:$B,AK$11),"")</f>
        <v/>
      </c>
    </row>
    <row r="113" spans="1:37" hidden="1" outlineLevel="1" x14ac:dyDescent="0.25">
      <c r="B113" s="114" t="s">
        <v>17</v>
      </c>
      <c r="C113" s="4" t="s">
        <v>12</v>
      </c>
      <c r="D113" s="1"/>
      <c r="E113" s="40">
        <f t="shared" ca="1" si="37"/>
        <v>25</v>
      </c>
      <c r="F113" s="80">
        <f t="shared" ca="1" si="41"/>
        <v>3.5714285714285716</v>
      </c>
      <c r="G113" s="22">
        <f ca="1">IF(G$11&lt;TODAY(),SUMIFS(Source!$I:$I,Source!$A:$A,$B113,Source!$B:$B,G$11),"")</f>
        <v>0</v>
      </c>
      <c r="H113" s="22">
        <f ca="1">IF(H$11&lt;TODAY(),SUMIFS(Source!$I:$I,Source!$A:$A,$B113,Source!$B:$B,H$11),"")</f>
        <v>0</v>
      </c>
      <c r="I113" s="22">
        <f ca="1">IF(I$11&lt;TODAY(),SUMIFS(Source!$I:$I,Source!$A:$A,$B113,Source!$B:$B,I$11),"")</f>
        <v>3</v>
      </c>
      <c r="J113" s="22">
        <f ca="1">IF(J$11&lt;TODAY(),SUMIFS(Source!$I:$I,Source!$A:$A,$B113,Source!$B:$B,J$11),"")</f>
        <v>3</v>
      </c>
      <c r="K113" s="22">
        <f ca="1">IF(K$11&lt;TODAY(),SUMIFS(Source!$I:$I,Source!$A:$A,$B113,Source!$B:$B,K$11),"")</f>
        <v>4</v>
      </c>
      <c r="L113" s="22">
        <f ca="1">IF(L$11&lt;TODAY(),SUMIFS(Source!$I:$I,Source!$A:$A,$B113,Source!$B:$B,L$11),"")</f>
        <v>0</v>
      </c>
      <c r="M113" s="22">
        <f ca="1">IF(M$11&lt;TODAY(),SUMIFS(Source!$I:$I,Source!$A:$A,$B113,Source!$B:$B,M$11),"")</f>
        <v>0</v>
      </c>
      <c r="N113" s="22">
        <f ca="1">IF(N$11&lt;TODAY(),SUMIFS(Source!$I:$I,Source!$A:$A,$B113,Source!$B:$B,N$11),"")</f>
        <v>0</v>
      </c>
      <c r="O113" s="22">
        <f ca="1">IF(O$11&lt;TODAY(),SUMIFS(Source!$I:$I,Source!$A:$A,$B113,Source!$B:$B,O$11),"")</f>
        <v>0</v>
      </c>
      <c r="P113" s="22">
        <f ca="1">IF(P$11&lt;TODAY(),SUMIFS(Source!$I:$I,Source!$A:$A,$B113,Source!$B:$B,P$11),"")</f>
        <v>8</v>
      </c>
      <c r="Q113" s="22">
        <f ca="1">IF(Q$11&lt;TODAY(),SUMIFS(Source!$I:$I,Source!$A:$A,$B113,Source!$B:$B,Q$11),"")</f>
        <v>2</v>
      </c>
      <c r="R113" s="22">
        <f ca="1">IF(R$11&lt;TODAY(),SUMIFS(Source!$I:$I,Source!$A:$A,$B113,Source!$B:$B,R$11),"")</f>
        <v>1</v>
      </c>
      <c r="S113" s="22">
        <f ca="1">IF(S$11&lt;TODAY(),SUMIFS(Source!$I:$I,Source!$A:$A,$B113,Source!$B:$B,S$11),"")</f>
        <v>4</v>
      </c>
      <c r="T113" s="22">
        <f ca="1">IF(T$11&lt;TODAY(),SUMIFS(Source!$I:$I,Source!$A:$A,$B113,Source!$B:$B,T$11),"")</f>
        <v>0</v>
      </c>
      <c r="U113" s="22">
        <f ca="1">IF(U$11&lt;TODAY(),SUMIFS(Source!$I:$I,Source!$A:$A,$B113,Source!$B:$B,U$11),"")</f>
        <v>0</v>
      </c>
      <c r="V113" s="22">
        <f ca="1">IF(V$11&lt;TODAY(),SUMIFS(Source!$I:$I,Source!$A:$A,$B113,Source!$B:$B,V$11),"")</f>
        <v>0</v>
      </c>
      <c r="W113" s="22" t="str">
        <f ca="1">IF(W$11&lt;TODAY(),SUMIFS(Source!$I:$I,Source!$A:$A,$B113,Source!$B:$B,W$11),"")</f>
        <v/>
      </c>
      <c r="X113" s="22" t="str">
        <f ca="1">IF(X$11&lt;TODAY(),SUMIFS(Source!$I:$I,Source!$A:$A,$B113,Source!$B:$B,X$11),"")</f>
        <v/>
      </c>
      <c r="Y113" s="22" t="str">
        <f ca="1">IF(Y$11&lt;TODAY(),SUMIFS(Source!$I:$I,Source!$A:$A,$B113,Source!$B:$B,Y$11),"")</f>
        <v/>
      </c>
      <c r="Z113" s="22" t="str">
        <f ca="1">IF(Z$11&lt;TODAY(),SUMIFS(Source!$I:$I,Source!$A:$A,$B113,Source!$B:$B,Z$11),"")</f>
        <v/>
      </c>
      <c r="AA113" s="22" t="str">
        <f ca="1">IF(AA$11&lt;TODAY(),SUMIFS(Source!$I:$I,Source!$A:$A,$B113,Source!$B:$B,AA$11),"")</f>
        <v/>
      </c>
      <c r="AB113" s="22" t="str">
        <f ca="1">IF(AB$11&lt;TODAY(),SUMIFS(Source!$I:$I,Source!$A:$A,$B113,Source!$B:$B,AB$11),"")</f>
        <v/>
      </c>
      <c r="AC113" s="22" t="str">
        <f ca="1">IF(AC$11&lt;TODAY(),SUMIFS(Source!$I:$I,Source!$A:$A,$B113,Source!$B:$B,AC$11),"")</f>
        <v/>
      </c>
      <c r="AD113" s="22" t="str">
        <f ca="1">IF(AD$11&lt;TODAY(),SUMIFS(Source!$I:$I,Source!$A:$A,$B113,Source!$B:$B,AD$11),"")</f>
        <v/>
      </c>
      <c r="AE113" s="22" t="str">
        <f ca="1">IF(AE$11&lt;TODAY(),SUMIFS(Source!$I:$I,Source!$A:$A,$B113,Source!$B:$B,AE$11),"")</f>
        <v/>
      </c>
      <c r="AF113" s="22" t="str">
        <f ca="1">IF(AF$11&lt;TODAY(),SUMIFS(Source!$I:$I,Source!$A:$A,$B113,Source!$B:$B,AF$11),"")</f>
        <v/>
      </c>
      <c r="AG113" s="22" t="str">
        <f ca="1">IF(AG$11&lt;TODAY(),SUMIFS(Source!$I:$I,Source!$A:$A,$B113,Source!$B:$B,AG$11),"")</f>
        <v/>
      </c>
      <c r="AH113" s="22" t="str">
        <f ca="1">IF(AH$11&lt;TODAY(),SUMIFS(Source!$I:$I,Source!$A:$A,$B113,Source!$B:$B,AH$11),"")</f>
        <v/>
      </c>
      <c r="AI113" s="22" t="str">
        <f ca="1">IF(AI$11&lt;TODAY(),SUMIFS(Source!$I:$I,Source!$A:$A,$B113,Source!$B:$B,AI$11),"")</f>
        <v/>
      </c>
      <c r="AJ113" s="22" t="str">
        <f ca="1">IF(AJ$11&lt;TODAY(),SUMIFS(Source!$I:$I,Source!$A:$A,$B113,Source!$B:$B,AJ$11),"")</f>
        <v/>
      </c>
      <c r="AK113" s="22" t="str">
        <f ca="1">IF(AK$11&lt;TODAY(),SUMIFS(Source!$I:$I,Source!$A:$A,$B113,Source!$B:$B,AK$11),"")</f>
        <v/>
      </c>
    </row>
    <row r="114" spans="1:37" hidden="1" outlineLevel="1" x14ac:dyDescent="0.25">
      <c r="B114" s="114" t="s">
        <v>18</v>
      </c>
      <c r="C114" s="4" t="s">
        <v>12</v>
      </c>
      <c r="D114" s="1"/>
      <c r="E114" s="40">
        <f t="shared" ca="1" si="37"/>
        <v>5</v>
      </c>
      <c r="F114" s="80">
        <f t="shared" ca="1" si="41"/>
        <v>1.6666666666666667</v>
      </c>
      <c r="G114" s="22">
        <f ca="1">IF(G$11&lt;TODAY(),SUMIFS(Source!$I:$I,Source!$A:$A,$B114,Source!$B:$B,G$11),"")</f>
        <v>0</v>
      </c>
      <c r="H114" s="22">
        <f ca="1">IF(H$11&lt;TODAY(),SUMIFS(Source!$I:$I,Source!$A:$A,$B114,Source!$B:$B,H$11),"")</f>
        <v>0</v>
      </c>
      <c r="I114" s="22">
        <f ca="1">IF(I$11&lt;TODAY(),SUMIFS(Source!$I:$I,Source!$A:$A,$B114,Source!$B:$B,I$11),"")</f>
        <v>0</v>
      </c>
      <c r="J114" s="22">
        <f ca="1">IF(J$11&lt;TODAY(),SUMIFS(Source!$I:$I,Source!$A:$A,$B114,Source!$B:$B,J$11),"")</f>
        <v>0</v>
      </c>
      <c r="K114" s="22">
        <f ca="1">IF(K$11&lt;TODAY(),SUMIFS(Source!$I:$I,Source!$A:$A,$B114,Source!$B:$B,K$11),"")</f>
        <v>0</v>
      </c>
      <c r="L114" s="22">
        <f ca="1">IF(L$11&lt;TODAY(),SUMIFS(Source!$I:$I,Source!$A:$A,$B114,Source!$B:$B,L$11),"")</f>
        <v>0</v>
      </c>
      <c r="M114" s="22">
        <f ca="1">IF(M$11&lt;TODAY(),SUMIFS(Source!$I:$I,Source!$A:$A,$B114,Source!$B:$B,M$11),"")</f>
        <v>0</v>
      </c>
      <c r="N114" s="22">
        <f ca="1">IF(N$11&lt;TODAY(),SUMIFS(Source!$I:$I,Source!$A:$A,$B114,Source!$B:$B,N$11),"")</f>
        <v>0</v>
      </c>
      <c r="O114" s="22">
        <f ca="1">IF(O$11&lt;TODAY(),SUMIFS(Source!$I:$I,Source!$A:$A,$B114,Source!$B:$B,O$11),"")</f>
        <v>0</v>
      </c>
      <c r="P114" s="22">
        <f ca="1">IF(P$11&lt;TODAY(),SUMIFS(Source!$I:$I,Source!$A:$A,$B114,Source!$B:$B,P$11),"")</f>
        <v>3</v>
      </c>
      <c r="Q114" s="22">
        <f ca="1">IF(Q$11&lt;TODAY(),SUMIFS(Source!$I:$I,Source!$A:$A,$B114,Source!$B:$B,Q$11),"")</f>
        <v>0</v>
      </c>
      <c r="R114" s="22">
        <f ca="1">IF(R$11&lt;TODAY(),SUMIFS(Source!$I:$I,Source!$A:$A,$B114,Source!$B:$B,R$11),"")</f>
        <v>1</v>
      </c>
      <c r="S114" s="22">
        <f ca="1">IF(S$11&lt;TODAY(),SUMIFS(Source!$I:$I,Source!$A:$A,$B114,Source!$B:$B,S$11),"")</f>
        <v>1</v>
      </c>
      <c r="T114" s="22">
        <f ca="1">IF(T$11&lt;TODAY(),SUMIFS(Source!$I:$I,Source!$A:$A,$B114,Source!$B:$B,T$11),"")</f>
        <v>0</v>
      </c>
      <c r="U114" s="22">
        <f ca="1">IF(U$11&lt;TODAY(),SUMIFS(Source!$I:$I,Source!$A:$A,$B114,Source!$B:$B,U$11),"")</f>
        <v>0</v>
      </c>
      <c r="V114" s="22">
        <f ca="1">IF(V$11&lt;TODAY(),SUMIFS(Source!$I:$I,Source!$A:$A,$B114,Source!$B:$B,V$11),"")</f>
        <v>0</v>
      </c>
      <c r="W114" s="22" t="str">
        <f ca="1">IF(W$11&lt;TODAY(),SUMIFS(Source!$I:$I,Source!$A:$A,$B114,Source!$B:$B,W$11),"")</f>
        <v/>
      </c>
      <c r="X114" s="22" t="str">
        <f ca="1">IF(X$11&lt;TODAY(),SUMIFS(Source!$I:$I,Source!$A:$A,$B114,Source!$B:$B,X$11),"")</f>
        <v/>
      </c>
      <c r="Y114" s="22" t="str">
        <f ca="1">IF(Y$11&lt;TODAY(),SUMIFS(Source!$I:$I,Source!$A:$A,$B114,Source!$B:$B,Y$11),"")</f>
        <v/>
      </c>
      <c r="Z114" s="22" t="str">
        <f ca="1">IF(Z$11&lt;TODAY(),SUMIFS(Source!$I:$I,Source!$A:$A,$B114,Source!$B:$B,Z$11),"")</f>
        <v/>
      </c>
      <c r="AA114" s="22" t="str">
        <f ca="1">IF(AA$11&lt;TODAY(),SUMIFS(Source!$I:$I,Source!$A:$A,$B114,Source!$B:$B,AA$11),"")</f>
        <v/>
      </c>
      <c r="AB114" s="22" t="str">
        <f ca="1">IF(AB$11&lt;TODAY(),SUMIFS(Source!$I:$I,Source!$A:$A,$B114,Source!$B:$B,AB$11),"")</f>
        <v/>
      </c>
      <c r="AC114" s="22" t="str">
        <f ca="1">IF(AC$11&lt;TODAY(),SUMIFS(Source!$I:$I,Source!$A:$A,$B114,Source!$B:$B,AC$11),"")</f>
        <v/>
      </c>
      <c r="AD114" s="22" t="str">
        <f ca="1">IF(AD$11&lt;TODAY(),SUMIFS(Source!$I:$I,Source!$A:$A,$B114,Source!$B:$B,AD$11),"")</f>
        <v/>
      </c>
      <c r="AE114" s="22" t="str">
        <f ca="1">IF(AE$11&lt;TODAY(),SUMIFS(Source!$I:$I,Source!$A:$A,$B114,Source!$B:$B,AE$11),"")</f>
        <v/>
      </c>
      <c r="AF114" s="22" t="str">
        <f ca="1">IF(AF$11&lt;TODAY(),SUMIFS(Source!$I:$I,Source!$A:$A,$B114,Source!$B:$B,AF$11),"")</f>
        <v/>
      </c>
      <c r="AG114" s="22" t="str">
        <f ca="1">IF(AG$11&lt;TODAY(),SUMIFS(Source!$I:$I,Source!$A:$A,$B114,Source!$B:$B,AG$11),"")</f>
        <v/>
      </c>
      <c r="AH114" s="22" t="str">
        <f ca="1">IF(AH$11&lt;TODAY(),SUMIFS(Source!$I:$I,Source!$A:$A,$B114,Source!$B:$B,AH$11),"")</f>
        <v/>
      </c>
      <c r="AI114" s="22" t="str">
        <f ca="1">IF(AI$11&lt;TODAY(),SUMIFS(Source!$I:$I,Source!$A:$A,$B114,Source!$B:$B,AI$11),"")</f>
        <v/>
      </c>
      <c r="AJ114" s="22" t="str">
        <f ca="1">IF(AJ$11&lt;TODAY(),SUMIFS(Source!$I:$I,Source!$A:$A,$B114,Source!$B:$B,AJ$11),"")</f>
        <v/>
      </c>
      <c r="AK114" s="22" t="str">
        <f ca="1">IF(AK$11&lt;TODAY(),SUMIFS(Source!$I:$I,Source!$A:$A,$B114,Source!$B:$B,AK$11),"")</f>
        <v/>
      </c>
    </row>
    <row r="115" spans="1:37" hidden="1" outlineLevel="1" x14ac:dyDescent="0.25">
      <c r="B115" s="114" t="s">
        <v>19</v>
      </c>
      <c r="C115" s="4" t="s">
        <v>12</v>
      </c>
      <c r="D115" s="1"/>
      <c r="E115" s="40">
        <f t="shared" ca="1" si="37"/>
        <v>4</v>
      </c>
      <c r="F115" s="80">
        <f t="shared" ca="1" si="41"/>
        <v>2</v>
      </c>
      <c r="G115" s="22">
        <f ca="1">IF(G$11&lt;TODAY(),SUMIFS(Source!$I:$I,Source!$A:$A,$B115,Source!$B:$B,G$11),"")</f>
        <v>0</v>
      </c>
      <c r="H115" s="22">
        <f ca="1">IF(H$11&lt;TODAY(),SUMIFS(Source!$I:$I,Source!$A:$A,$B115,Source!$B:$B,H$11),"")</f>
        <v>0</v>
      </c>
      <c r="I115" s="22">
        <f ca="1">IF(I$11&lt;TODAY(),SUMIFS(Source!$I:$I,Source!$A:$A,$B115,Source!$B:$B,I$11),"")</f>
        <v>0</v>
      </c>
      <c r="J115" s="22">
        <f ca="1">IF(J$11&lt;TODAY(),SUMIFS(Source!$I:$I,Source!$A:$A,$B115,Source!$B:$B,J$11),"")</f>
        <v>0</v>
      </c>
      <c r="K115" s="22">
        <f ca="1">IF(K$11&lt;TODAY(),SUMIFS(Source!$I:$I,Source!$A:$A,$B115,Source!$B:$B,K$11),"")</f>
        <v>0</v>
      </c>
      <c r="L115" s="22">
        <f ca="1">IF(L$11&lt;TODAY(),SUMIFS(Source!$I:$I,Source!$A:$A,$B115,Source!$B:$B,L$11),"")</f>
        <v>3</v>
      </c>
      <c r="M115" s="22">
        <f ca="1">IF(M$11&lt;TODAY(),SUMIFS(Source!$I:$I,Source!$A:$A,$B115,Source!$B:$B,M$11),"")</f>
        <v>0</v>
      </c>
      <c r="N115" s="22">
        <f ca="1">IF(N$11&lt;TODAY(),SUMIFS(Source!$I:$I,Source!$A:$A,$B115,Source!$B:$B,N$11),"")</f>
        <v>0</v>
      </c>
      <c r="O115" s="22">
        <f ca="1">IF(O$11&lt;TODAY(),SUMIFS(Source!$I:$I,Source!$A:$A,$B115,Source!$B:$B,O$11),"")</f>
        <v>0</v>
      </c>
      <c r="P115" s="22">
        <f ca="1">IF(P$11&lt;TODAY(),SUMIFS(Source!$I:$I,Source!$A:$A,$B115,Source!$B:$B,P$11),"")</f>
        <v>0</v>
      </c>
      <c r="Q115" s="22">
        <f ca="1">IF(Q$11&lt;TODAY(),SUMIFS(Source!$I:$I,Source!$A:$A,$B115,Source!$B:$B,Q$11),"")</f>
        <v>0</v>
      </c>
      <c r="R115" s="22">
        <f ca="1">IF(R$11&lt;TODAY(),SUMIFS(Source!$I:$I,Source!$A:$A,$B115,Source!$B:$B,R$11),"")</f>
        <v>0</v>
      </c>
      <c r="S115" s="22">
        <f ca="1">IF(S$11&lt;TODAY(),SUMIFS(Source!$I:$I,Source!$A:$A,$B115,Source!$B:$B,S$11),"")</f>
        <v>0</v>
      </c>
      <c r="T115" s="22">
        <f ca="1">IF(T$11&lt;TODAY(),SUMIFS(Source!$I:$I,Source!$A:$A,$B115,Source!$B:$B,T$11),"")</f>
        <v>1</v>
      </c>
      <c r="U115" s="22">
        <f ca="1">IF(U$11&lt;TODAY(),SUMIFS(Source!$I:$I,Source!$A:$A,$B115,Source!$B:$B,U$11),"")</f>
        <v>0</v>
      </c>
      <c r="V115" s="22">
        <f ca="1">IF(V$11&lt;TODAY(),SUMIFS(Source!$I:$I,Source!$A:$A,$B115,Source!$B:$B,V$11),"")</f>
        <v>0</v>
      </c>
      <c r="W115" s="22" t="str">
        <f ca="1">IF(W$11&lt;TODAY(),SUMIFS(Source!$I:$I,Source!$A:$A,$B115,Source!$B:$B,W$11),"")</f>
        <v/>
      </c>
      <c r="X115" s="22" t="str">
        <f ca="1">IF(X$11&lt;TODAY(),SUMIFS(Source!$I:$I,Source!$A:$A,$B115,Source!$B:$B,X$11),"")</f>
        <v/>
      </c>
      <c r="Y115" s="22" t="str">
        <f ca="1">IF(Y$11&lt;TODAY(),SUMIFS(Source!$I:$I,Source!$A:$A,$B115,Source!$B:$B,Y$11),"")</f>
        <v/>
      </c>
      <c r="Z115" s="22" t="str">
        <f ca="1">IF(Z$11&lt;TODAY(),SUMIFS(Source!$I:$I,Source!$A:$A,$B115,Source!$B:$B,Z$11),"")</f>
        <v/>
      </c>
      <c r="AA115" s="22" t="str">
        <f ca="1">IF(AA$11&lt;TODAY(),SUMIFS(Source!$I:$I,Source!$A:$A,$B115,Source!$B:$B,AA$11),"")</f>
        <v/>
      </c>
      <c r="AB115" s="22" t="str">
        <f ca="1">IF(AB$11&lt;TODAY(),SUMIFS(Source!$I:$I,Source!$A:$A,$B115,Source!$B:$B,AB$11),"")</f>
        <v/>
      </c>
      <c r="AC115" s="22" t="str">
        <f ca="1">IF(AC$11&lt;TODAY(),SUMIFS(Source!$I:$I,Source!$A:$A,$B115,Source!$B:$B,AC$11),"")</f>
        <v/>
      </c>
      <c r="AD115" s="22" t="str">
        <f ca="1">IF(AD$11&lt;TODAY(),SUMIFS(Source!$I:$I,Source!$A:$A,$B115,Source!$B:$B,AD$11),"")</f>
        <v/>
      </c>
      <c r="AE115" s="22" t="str">
        <f ca="1">IF(AE$11&lt;TODAY(),SUMIFS(Source!$I:$I,Source!$A:$A,$B115,Source!$B:$B,AE$11),"")</f>
        <v/>
      </c>
      <c r="AF115" s="22" t="str">
        <f ca="1">IF(AF$11&lt;TODAY(),SUMIFS(Source!$I:$I,Source!$A:$A,$B115,Source!$B:$B,AF$11),"")</f>
        <v/>
      </c>
      <c r="AG115" s="22" t="str">
        <f ca="1">IF(AG$11&lt;TODAY(),SUMIFS(Source!$I:$I,Source!$A:$A,$B115,Source!$B:$B,AG$11),"")</f>
        <v/>
      </c>
      <c r="AH115" s="22" t="str">
        <f ca="1">IF(AH$11&lt;TODAY(),SUMIFS(Source!$I:$I,Source!$A:$A,$B115,Source!$B:$B,AH$11),"")</f>
        <v/>
      </c>
      <c r="AI115" s="22" t="str">
        <f ca="1">IF(AI$11&lt;TODAY(),SUMIFS(Source!$I:$I,Source!$A:$A,$B115,Source!$B:$B,AI$11),"")</f>
        <v/>
      </c>
      <c r="AJ115" s="22" t="str">
        <f ca="1">IF(AJ$11&lt;TODAY(),SUMIFS(Source!$I:$I,Source!$A:$A,$B115,Source!$B:$B,AJ$11),"")</f>
        <v/>
      </c>
      <c r="AK115" s="22" t="str">
        <f ca="1">IF(AK$11&lt;TODAY(),SUMIFS(Source!$I:$I,Source!$A:$A,$B115,Source!$B:$B,AK$11),"")</f>
        <v/>
      </c>
    </row>
    <row r="116" spans="1:37" hidden="1" outlineLevel="1" x14ac:dyDescent="0.25">
      <c r="B116" s="114" t="s">
        <v>20</v>
      </c>
      <c r="C116" s="4" t="s">
        <v>12</v>
      </c>
      <c r="D116" s="1"/>
      <c r="E116" s="40">
        <f t="shared" ca="1" si="37"/>
        <v>16</v>
      </c>
      <c r="F116" s="80">
        <f t="shared" ca="1" si="41"/>
        <v>3.2</v>
      </c>
      <c r="G116" s="22">
        <f ca="1">IF(G$11&lt;TODAY(),SUMIFS(Source!$I:$I,Source!$A:$A,$B116,Source!$B:$B,G$11),"")</f>
        <v>0</v>
      </c>
      <c r="H116" s="22">
        <f ca="1">IF(H$11&lt;TODAY(),SUMIFS(Source!$I:$I,Source!$A:$A,$B116,Source!$B:$B,H$11),"")</f>
        <v>0</v>
      </c>
      <c r="I116" s="22">
        <f ca="1">IF(I$11&lt;TODAY(),SUMIFS(Source!$I:$I,Source!$A:$A,$B116,Source!$B:$B,I$11),"")</f>
        <v>6</v>
      </c>
      <c r="J116" s="22">
        <f ca="1">IF(J$11&lt;TODAY(),SUMIFS(Source!$I:$I,Source!$A:$A,$B116,Source!$B:$B,J$11),"")</f>
        <v>6</v>
      </c>
      <c r="K116" s="22">
        <f ca="1">IF(K$11&lt;TODAY(),SUMIFS(Source!$I:$I,Source!$A:$A,$B116,Source!$B:$B,K$11),"")</f>
        <v>0</v>
      </c>
      <c r="L116" s="22">
        <f ca="1">IF(L$11&lt;TODAY(),SUMIFS(Source!$I:$I,Source!$A:$A,$B116,Source!$B:$B,L$11),"")</f>
        <v>1</v>
      </c>
      <c r="M116" s="22">
        <f ca="1">IF(M$11&lt;TODAY(),SUMIFS(Source!$I:$I,Source!$A:$A,$B116,Source!$B:$B,M$11),"")</f>
        <v>0</v>
      </c>
      <c r="N116" s="22">
        <f ca="1">IF(N$11&lt;TODAY(),SUMIFS(Source!$I:$I,Source!$A:$A,$B116,Source!$B:$B,N$11),"")</f>
        <v>0</v>
      </c>
      <c r="O116" s="22">
        <f ca="1">IF(O$11&lt;TODAY(),SUMIFS(Source!$I:$I,Source!$A:$A,$B116,Source!$B:$B,O$11),"")</f>
        <v>0</v>
      </c>
      <c r="P116" s="22">
        <f ca="1">IF(P$11&lt;TODAY(),SUMIFS(Source!$I:$I,Source!$A:$A,$B116,Source!$B:$B,P$11),"")</f>
        <v>2</v>
      </c>
      <c r="Q116" s="22">
        <f ca="1">IF(Q$11&lt;TODAY(),SUMIFS(Source!$I:$I,Source!$A:$A,$B116,Source!$B:$B,Q$11),"")</f>
        <v>0</v>
      </c>
      <c r="R116" s="22">
        <f ca="1">IF(R$11&lt;TODAY(),SUMIFS(Source!$I:$I,Source!$A:$A,$B116,Source!$B:$B,R$11),"")</f>
        <v>1</v>
      </c>
      <c r="S116" s="22">
        <f ca="1">IF(S$11&lt;TODAY(),SUMIFS(Source!$I:$I,Source!$A:$A,$B116,Source!$B:$B,S$11),"")</f>
        <v>0</v>
      </c>
      <c r="T116" s="22">
        <f ca="1">IF(T$11&lt;TODAY(),SUMIFS(Source!$I:$I,Source!$A:$A,$B116,Source!$B:$B,T$11),"")</f>
        <v>0</v>
      </c>
      <c r="U116" s="22">
        <f ca="1">IF(U$11&lt;TODAY(),SUMIFS(Source!$I:$I,Source!$A:$A,$B116,Source!$B:$B,U$11),"")</f>
        <v>0</v>
      </c>
      <c r="V116" s="22">
        <f ca="1">IF(V$11&lt;TODAY(),SUMIFS(Source!$I:$I,Source!$A:$A,$B116,Source!$B:$B,V$11),"")</f>
        <v>0</v>
      </c>
      <c r="W116" s="22" t="str">
        <f ca="1">IF(W$11&lt;TODAY(),SUMIFS(Source!$I:$I,Source!$A:$A,$B116,Source!$B:$B,W$11),"")</f>
        <v/>
      </c>
      <c r="X116" s="22" t="str">
        <f ca="1">IF(X$11&lt;TODAY(),SUMIFS(Source!$I:$I,Source!$A:$A,$B116,Source!$B:$B,X$11),"")</f>
        <v/>
      </c>
      <c r="Y116" s="22" t="str">
        <f ca="1">IF(Y$11&lt;TODAY(),SUMIFS(Source!$I:$I,Source!$A:$A,$B116,Source!$B:$B,Y$11),"")</f>
        <v/>
      </c>
      <c r="Z116" s="22" t="str">
        <f ca="1">IF(Z$11&lt;TODAY(),SUMIFS(Source!$I:$I,Source!$A:$A,$B116,Source!$B:$B,Z$11),"")</f>
        <v/>
      </c>
      <c r="AA116" s="22" t="str">
        <f ca="1">IF(AA$11&lt;TODAY(),SUMIFS(Source!$I:$I,Source!$A:$A,$B116,Source!$B:$B,AA$11),"")</f>
        <v/>
      </c>
      <c r="AB116" s="22" t="str">
        <f ca="1">IF(AB$11&lt;TODAY(),SUMIFS(Source!$I:$I,Source!$A:$A,$B116,Source!$B:$B,AB$11),"")</f>
        <v/>
      </c>
      <c r="AC116" s="22" t="str">
        <f ca="1">IF(AC$11&lt;TODAY(),SUMIFS(Source!$I:$I,Source!$A:$A,$B116,Source!$B:$B,AC$11),"")</f>
        <v/>
      </c>
      <c r="AD116" s="22" t="str">
        <f ca="1">IF(AD$11&lt;TODAY(),SUMIFS(Source!$I:$I,Source!$A:$A,$B116,Source!$B:$B,AD$11),"")</f>
        <v/>
      </c>
      <c r="AE116" s="22" t="str">
        <f ca="1">IF(AE$11&lt;TODAY(),SUMIFS(Source!$I:$I,Source!$A:$A,$B116,Source!$B:$B,AE$11),"")</f>
        <v/>
      </c>
      <c r="AF116" s="22" t="str">
        <f ca="1">IF(AF$11&lt;TODAY(),SUMIFS(Source!$I:$I,Source!$A:$A,$B116,Source!$B:$B,AF$11),"")</f>
        <v/>
      </c>
      <c r="AG116" s="22" t="str">
        <f ca="1">IF(AG$11&lt;TODAY(),SUMIFS(Source!$I:$I,Source!$A:$A,$B116,Source!$B:$B,AG$11),"")</f>
        <v/>
      </c>
      <c r="AH116" s="22" t="str">
        <f ca="1">IF(AH$11&lt;TODAY(),SUMIFS(Source!$I:$I,Source!$A:$A,$B116,Source!$B:$B,AH$11),"")</f>
        <v/>
      </c>
      <c r="AI116" s="22" t="str">
        <f ca="1">IF(AI$11&lt;TODAY(),SUMIFS(Source!$I:$I,Source!$A:$A,$B116,Source!$B:$B,AI$11),"")</f>
        <v/>
      </c>
      <c r="AJ116" s="22" t="str">
        <f ca="1">IF(AJ$11&lt;TODAY(),SUMIFS(Source!$I:$I,Source!$A:$A,$B116,Source!$B:$B,AJ$11),"")</f>
        <v/>
      </c>
      <c r="AK116" s="22" t="str">
        <f ca="1">IF(AK$11&lt;TODAY(),SUMIFS(Source!$I:$I,Source!$A:$A,$B116,Source!$B:$B,AK$11),"")</f>
        <v/>
      </c>
    </row>
    <row r="117" spans="1:37" hidden="1" outlineLevel="1" x14ac:dyDescent="0.25">
      <c r="B117" s="115" t="s">
        <v>21</v>
      </c>
      <c r="C117" s="4" t="s">
        <v>12</v>
      </c>
      <c r="D117" s="1"/>
      <c r="E117" s="40">
        <f t="shared" ca="1" si="37"/>
        <v>124</v>
      </c>
      <c r="F117" s="80">
        <f t="shared" ca="1" si="41"/>
        <v>15.5</v>
      </c>
      <c r="G117" s="22">
        <f ca="1">IF(G$11&lt;TODAY(),SUMIFS(Source!$I:$I,Source!$A:$A,$B117,Source!$B:$B,G$11),"")</f>
        <v>0</v>
      </c>
      <c r="H117" s="22">
        <f ca="1">IF(H$11&lt;TODAY(),SUMIFS(Source!$I:$I,Source!$A:$A,$B117,Source!$B:$B,H$11),"")</f>
        <v>0</v>
      </c>
      <c r="I117" s="22">
        <f ca="1">IF(I$11&lt;TODAY(),SUMIFS(Source!$I:$I,Source!$A:$A,$B117,Source!$B:$B,I$11),"")</f>
        <v>35</v>
      </c>
      <c r="J117" s="22">
        <f ca="1">IF(J$11&lt;TODAY(),SUMIFS(Source!$I:$I,Source!$A:$A,$B117,Source!$B:$B,J$11),"")</f>
        <v>37</v>
      </c>
      <c r="K117" s="22">
        <f ca="1">IF(K$11&lt;TODAY(),SUMIFS(Source!$I:$I,Source!$A:$A,$B117,Source!$B:$B,K$11),"")</f>
        <v>29</v>
      </c>
      <c r="L117" s="22">
        <f ca="1">IF(L$11&lt;TODAY(),SUMIFS(Source!$I:$I,Source!$A:$A,$B117,Source!$B:$B,L$11),"")</f>
        <v>14</v>
      </c>
      <c r="M117" s="22">
        <f ca="1">IF(M$11&lt;TODAY(),SUMIFS(Source!$I:$I,Source!$A:$A,$B117,Source!$B:$B,M$11),"")</f>
        <v>0</v>
      </c>
      <c r="N117" s="22">
        <f ca="1">IF(N$11&lt;TODAY(),SUMIFS(Source!$I:$I,Source!$A:$A,$B117,Source!$B:$B,N$11),"")</f>
        <v>0</v>
      </c>
      <c r="O117" s="22">
        <f ca="1">IF(O$11&lt;TODAY(),SUMIFS(Source!$I:$I,Source!$A:$A,$B117,Source!$B:$B,O$11),"")</f>
        <v>0</v>
      </c>
      <c r="P117" s="22">
        <f ca="1">IF(P$11&lt;TODAY(),SUMIFS(Source!$I:$I,Source!$A:$A,$B117,Source!$B:$B,P$11),"")</f>
        <v>3</v>
      </c>
      <c r="Q117" s="22">
        <f ca="1">IF(Q$11&lt;TODAY(),SUMIFS(Source!$I:$I,Source!$A:$A,$B117,Source!$B:$B,Q$11),"")</f>
        <v>3</v>
      </c>
      <c r="R117" s="22">
        <f ca="1">IF(R$11&lt;TODAY(),SUMIFS(Source!$I:$I,Source!$A:$A,$B117,Source!$B:$B,R$11),"")</f>
        <v>0</v>
      </c>
      <c r="S117" s="22">
        <f ca="1">IF(S$11&lt;TODAY(),SUMIFS(Source!$I:$I,Source!$A:$A,$B117,Source!$B:$B,S$11),"")</f>
        <v>1</v>
      </c>
      <c r="T117" s="22">
        <f ca="1">IF(T$11&lt;TODAY(),SUMIFS(Source!$I:$I,Source!$A:$A,$B117,Source!$B:$B,T$11),"")</f>
        <v>2</v>
      </c>
      <c r="U117" s="22">
        <f ca="1">IF(U$11&lt;TODAY(),SUMIFS(Source!$I:$I,Source!$A:$A,$B117,Source!$B:$B,U$11),"")</f>
        <v>0</v>
      </c>
      <c r="V117" s="22">
        <f ca="1">IF(V$11&lt;TODAY(),SUMIFS(Source!$I:$I,Source!$A:$A,$B117,Source!$B:$B,V$11),"")</f>
        <v>0</v>
      </c>
      <c r="W117" s="22" t="str">
        <f ca="1">IF(W$11&lt;TODAY(),SUMIFS(Source!$I:$I,Source!$A:$A,$B117,Source!$B:$B,W$11),"")</f>
        <v/>
      </c>
      <c r="X117" s="22" t="str">
        <f ca="1">IF(X$11&lt;TODAY(),SUMIFS(Source!$I:$I,Source!$A:$A,$B117,Source!$B:$B,X$11),"")</f>
        <v/>
      </c>
      <c r="Y117" s="22" t="str">
        <f ca="1">IF(Y$11&lt;TODAY(),SUMIFS(Source!$I:$I,Source!$A:$A,$B117,Source!$B:$B,Y$11),"")</f>
        <v/>
      </c>
      <c r="Z117" s="22" t="str">
        <f ca="1">IF(Z$11&lt;TODAY(),SUMIFS(Source!$I:$I,Source!$A:$A,$B117,Source!$B:$B,Z$11),"")</f>
        <v/>
      </c>
      <c r="AA117" s="22" t="str">
        <f ca="1">IF(AA$11&lt;TODAY(),SUMIFS(Source!$I:$I,Source!$A:$A,$B117,Source!$B:$B,AA$11),"")</f>
        <v/>
      </c>
      <c r="AB117" s="22" t="str">
        <f ca="1">IF(AB$11&lt;TODAY(),SUMIFS(Source!$I:$I,Source!$A:$A,$B117,Source!$B:$B,AB$11),"")</f>
        <v/>
      </c>
      <c r="AC117" s="22" t="str">
        <f ca="1">IF(AC$11&lt;TODAY(),SUMIFS(Source!$I:$I,Source!$A:$A,$B117,Source!$B:$B,AC$11),"")</f>
        <v/>
      </c>
      <c r="AD117" s="22" t="str">
        <f ca="1">IF(AD$11&lt;TODAY(),SUMIFS(Source!$I:$I,Source!$A:$A,$B117,Source!$B:$B,AD$11),"")</f>
        <v/>
      </c>
      <c r="AE117" s="22" t="str">
        <f ca="1">IF(AE$11&lt;TODAY(),SUMIFS(Source!$I:$I,Source!$A:$A,$B117,Source!$B:$B,AE$11),"")</f>
        <v/>
      </c>
      <c r="AF117" s="22" t="str">
        <f ca="1">IF(AF$11&lt;TODAY(),SUMIFS(Source!$I:$I,Source!$A:$A,$B117,Source!$B:$B,AF$11),"")</f>
        <v/>
      </c>
      <c r="AG117" s="22" t="str">
        <f ca="1">IF(AG$11&lt;TODAY(),SUMIFS(Source!$I:$I,Source!$A:$A,$B117,Source!$B:$B,AG$11),"")</f>
        <v/>
      </c>
      <c r="AH117" s="22" t="str">
        <f ca="1">IF(AH$11&lt;TODAY(),SUMIFS(Source!$I:$I,Source!$A:$A,$B117,Source!$B:$B,AH$11),"")</f>
        <v/>
      </c>
      <c r="AI117" s="22" t="str">
        <f ca="1">IF(AI$11&lt;TODAY(),SUMIFS(Source!$I:$I,Source!$A:$A,$B117,Source!$B:$B,AI$11),"")</f>
        <v/>
      </c>
      <c r="AJ117" s="22" t="str">
        <f ca="1">IF(AJ$11&lt;TODAY(),SUMIFS(Source!$I:$I,Source!$A:$A,$B117,Source!$B:$B,AJ$11),"")</f>
        <v/>
      </c>
      <c r="AK117" s="22" t="str">
        <f ca="1">IF(AK$11&lt;TODAY(),SUMIFS(Source!$I:$I,Source!$A:$A,$B117,Source!$B:$B,AK$11),"")</f>
        <v/>
      </c>
    </row>
    <row r="118" spans="1:37" hidden="1" outlineLevel="1" x14ac:dyDescent="0.25">
      <c r="B118" s="114" t="s">
        <v>22</v>
      </c>
      <c r="C118" s="4" t="s">
        <v>12</v>
      </c>
      <c r="D118" s="1"/>
      <c r="E118" s="40">
        <f t="shared" ca="1" si="37"/>
        <v>0</v>
      </c>
      <c r="F118" s="80">
        <f t="shared" ca="1" si="41"/>
        <v>0</v>
      </c>
      <c r="G118" s="22">
        <f ca="1">IF(G$11&lt;TODAY(),SUMIFS(Source!$I:$I,Source!$A:$A,$B118,Source!$B:$B,G$11),"")</f>
        <v>0</v>
      </c>
      <c r="H118" s="22">
        <f ca="1">IF(H$11&lt;TODAY(),SUMIFS(Source!$I:$I,Source!$A:$A,$B118,Source!$B:$B,H$11),"")</f>
        <v>0</v>
      </c>
      <c r="I118" s="22">
        <f ca="1">IF(I$11&lt;TODAY(),SUMIFS(Source!$I:$I,Source!$A:$A,$B118,Source!$B:$B,I$11),"")</f>
        <v>0</v>
      </c>
      <c r="J118" s="22">
        <f ca="1">IF(J$11&lt;TODAY(),SUMIFS(Source!$I:$I,Source!$A:$A,$B118,Source!$B:$B,J$11),"")</f>
        <v>0</v>
      </c>
      <c r="K118" s="22">
        <f ca="1">IF(K$11&lt;TODAY(),SUMIFS(Source!$I:$I,Source!$A:$A,$B118,Source!$B:$B,K$11),"")</f>
        <v>0</v>
      </c>
      <c r="L118" s="22">
        <f ca="1">IF(L$11&lt;TODAY(),SUMIFS(Source!$I:$I,Source!$A:$A,$B118,Source!$B:$B,L$11),"")</f>
        <v>0</v>
      </c>
      <c r="M118" s="22">
        <f ca="1">IF(M$11&lt;TODAY(),SUMIFS(Source!$I:$I,Source!$A:$A,$B118,Source!$B:$B,M$11),"")</f>
        <v>0</v>
      </c>
      <c r="N118" s="22">
        <f ca="1">IF(N$11&lt;TODAY(),SUMIFS(Source!$I:$I,Source!$A:$A,$B118,Source!$B:$B,N$11),"")</f>
        <v>0</v>
      </c>
      <c r="O118" s="22">
        <f ca="1">IF(O$11&lt;TODAY(),SUMIFS(Source!$I:$I,Source!$A:$A,$B118,Source!$B:$B,O$11),"")</f>
        <v>0</v>
      </c>
      <c r="P118" s="22">
        <f ca="1">IF(P$11&lt;TODAY(),SUMIFS(Source!$I:$I,Source!$A:$A,$B118,Source!$B:$B,P$11),"")</f>
        <v>0</v>
      </c>
      <c r="Q118" s="22">
        <f ca="1">IF(Q$11&lt;TODAY(),SUMIFS(Source!$I:$I,Source!$A:$A,$B118,Source!$B:$B,Q$11),"")</f>
        <v>0</v>
      </c>
      <c r="R118" s="22">
        <f ca="1">IF(R$11&lt;TODAY(),SUMIFS(Source!$I:$I,Source!$A:$A,$B118,Source!$B:$B,R$11),"")</f>
        <v>0</v>
      </c>
      <c r="S118" s="22">
        <f ca="1">IF(S$11&lt;TODAY(),SUMIFS(Source!$I:$I,Source!$A:$A,$B118,Source!$B:$B,S$11),"")</f>
        <v>0</v>
      </c>
      <c r="T118" s="22">
        <f ca="1">IF(T$11&lt;TODAY(),SUMIFS(Source!$I:$I,Source!$A:$A,$B118,Source!$B:$B,T$11),"")</f>
        <v>0</v>
      </c>
      <c r="U118" s="22">
        <f ca="1">IF(U$11&lt;TODAY(),SUMIFS(Source!$I:$I,Source!$A:$A,$B118,Source!$B:$B,U$11),"")</f>
        <v>0</v>
      </c>
      <c r="V118" s="22">
        <f ca="1">IF(V$11&lt;TODAY(),SUMIFS(Source!$I:$I,Source!$A:$A,$B118,Source!$B:$B,V$11),"")</f>
        <v>0</v>
      </c>
      <c r="W118" s="22" t="str">
        <f ca="1">IF(W$11&lt;TODAY(),SUMIFS(Source!$I:$I,Source!$A:$A,$B118,Source!$B:$B,W$11),"")</f>
        <v/>
      </c>
      <c r="X118" s="22" t="str">
        <f ca="1">IF(X$11&lt;TODAY(),SUMIFS(Source!$I:$I,Source!$A:$A,$B118,Source!$B:$B,X$11),"")</f>
        <v/>
      </c>
      <c r="Y118" s="22" t="str">
        <f ca="1">IF(Y$11&lt;TODAY(),SUMIFS(Source!$I:$I,Source!$A:$A,$B118,Source!$B:$B,Y$11),"")</f>
        <v/>
      </c>
      <c r="Z118" s="22" t="str">
        <f ca="1">IF(Z$11&lt;TODAY(),SUMIFS(Source!$I:$I,Source!$A:$A,$B118,Source!$B:$B,Z$11),"")</f>
        <v/>
      </c>
      <c r="AA118" s="22" t="str">
        <f ca="1">IF(AA$11&lt;TODAY(),SUMIFS(Source!$I:$I,Source!$A:$A,$B118,Source!$B:$B,AA$11),"")</f>
        <v/>
      </c>
      <c r="AB118" s="22" t="str">
        <f ca="1">IF(AB$11&lt;TODAY(),SUMIFS(Source!$I:$I,Source!$A:$A,$B118,Source!$B:$B,AB$11),"")</f>
        <v/>
      </c>
      <c r="AC118" s="22" t="str">
        <f ca="1">IF(AC$11&lt;TODAY(),SUMIFS(Source!$I:$I,Source!$A:$A,$B118,Source!$B:$B,AC$11),"")</f>
        <v/>
      </c>
      <c r="AD118" s="22" t="str">
        <f ca="1">IF(AD$11&lt;TODAY(),SUMIFS(Source!$I:$I,Source!$A:$A,$B118,Source!$B:$B,AD$11),"")</f>
        <v/>
      </c>
      <c r="AE118" s="22" t="str">
        <f ca="1">IF(AE$11&lt;TODAY(),SUMIFS(Source!$I:$I,Source!$A:$A,$B118,Source!$B:$B,AE$11),"")</f>
        <v/>
      </c>
      <c r="AF118" s="22" t="str">
        <f ca="1">IF(AF$11&lt;TODAY(),SUMIFS(Source!$I:$I,Source!$A:$A,$B118,Source!$B:$B,AF$11),"")</f>
        <v/>
      </c>
      <c r="AG118" s="22" t="str">
        <f ca="1">IF(AG$11&lt;TODAY(),SUMIFS(Source!$I:$I,Source!$A:$A,$B118,Source!$B:$B,AG$11),"")</f>
        <v/>
      </c>
      <c r="AH118" s="22" t="str">
        <f ca="1">IF(AH$11&lt;TODAY(),SUMIFS(Source!$I:$I,Source!$A:$A,$B118,Source!$B:$B,AH$11),"")</f>
        <v/>
      </c>
      <c r="AI118" s="22" t="str">
        <f ca="1">IF(AI$11&lt;TODAY(),SUMIFS(Source!$I:$I,Source!$A:$A,$B118,Source!$B:$B,AI$11),"")</f>
        <v/>
      </c>
      <c r="AJ118" s="22" t="str">
        <f ca="1">IF(AJ$11&lt;TODAY(),SUMIFS(Source!$I:$I,Source!$A:$A,$B118,Source!$B:$B,AJ$11),"")</f>
        <v/>
      </c>
      <c r="AK118" s="22" t="str">
        <f ca="1">IF(AK$11&lt;TODAY(),SUMIFS(Source!$I:$I,Source!$A:$A,$B118,Source!$B:$B,AK$11),"")</f>
        <v/>
      </c>
    </row>
    <row r="119" spans="1:37" hidden="1" outlineLevel="1" x14ac:dyDescent="0.25">
      <c r="B119" s="114" t="s">
        <v>23</v>
      </c>
      <c r="C119" s="4" t="s">
        <v>12</v>
      </c>
      <c r="D119" s="1"/>
      <c r="E119" s="40">
        <f t="shared" ca="1" si="37"/>
        <v>0</v>
      </c>
      <c r="F119" s="80">
        <f t="shared" ca="1" si="41"/>
        <v>0</v>
      </c>
      <c r="G119" s="22">
        <f ca="1">IF(G$11&lt;TODAY(),SUMIFS(Source!$I:$I,Source!$A:$A,$B119,Source!$B:$B,G$11),"")</f>
        <v>0</v>
      </c>
      <c r="H119" s="22">
        <f ca="1">IF(H$11&lt;TODAY(),SUMIFS(Source!$I:$I,Source!$A:$A,$B119,Source!$B:$B,H$11),"")</f>
        <v>0</v>
      </c>
      <c r="I119" s="22">
        <f ca="1">IF(I$11&lt;TODAY(),SUMIFS(Source!$I:$I,Source!$A:$A,$B119,Source!$B:$B,I$11),"")</f>
        <v>0</v>
      </c>
      <c r="J119" s="22">
        <f ca="1">IF(J$11&lt;TODAY(),SUMIFS(Source!$I:$I,Source!$A:$A,$B119,Source!$B:$B,J$11),"")</f>
        <v>0</v>
      </c>
      <c r="K119" s="22">
        <f ca="1">IF(K$11&lt;TODAY(),SUMIFS(Source!$I:$I,Source!$A:$A,$B119,Source!$B:$B,K$11),"")</f>
        <v>0</v>
      </c>
      <c r="L119" s="22">
        <f ca="1">IF(L$11&lt;TODAY(),SUMIFS(Source!$I:$I,Source!$A:$A,$B119,Source!$B:$B,L$11),"")</f>
        <v>0</v>
      </c>
      <c r="M119" s="22">
        <f ca="1">IF(M$11&lt;TODAY(),SUMIFS(Source!$I:$I,Source!$A:$A,$B119,Source!$B:$B,M$11),"")</f>
        <v>0</v>
      </c>
      <c r="N119" s="22">
        <f ca="1">IF(N$11&lt;TODAY(),SUMIFS(Source!$I:$I,Source!$A:$A,$B119,Source!$B:$B,N$11),"")</f>
        <v>0</v>
      </c>
      <c r="O119" s="22">
        <f ca="1">IF(O$11&lt;TODAY(),SUMIFS(Source!$I:$I,Source!$A:$A,$B119,Source!$B:$B,O$11),"")</f>
        <v>0</v>
      </c>
      <c r="P119" s="22">
        <f ca="1">IF(P$11&lt;TODAY(),SUMIFS(Source!$I:$I,Source!$A:$A,$B119,Source!$B:$B,P$11),"")</f>
        <v>0</v>
      </c>
      <c r="Q119" s="22">
        <f ca="1">IF(Q$11&lt;TODAY(),SUMIFS(Source!$I:$I,Source!$A:$A,$B119,Source!$B:$B,Q$11),"")</f>
        <v>0</v>
      </c>
      <c r="R119" s="22">
        <f ca="1">IF(R$11&lt;TODAY(),SUMIFS(Source!$I:$I,Source!$A:$A,$B119,Source!$B:$B,R$11),"")</f>
        <v>0</v>
      </c>
      <c r="S119" s="22">
        <f ca="1">IF(S$11&lt;TODAY(),SUMIFS(Source!$I:$I,Source!$A:$A,$B119,Source!$B:$B,S$11),"")</f>
        <v>0</v>
      </c>
      <c r="T119" s="22">
        <f ca="1">IF(T$11&lt;TODAY(),SUMIFS(Source!$I:$I,Source!$A:$A,$B119,Source!$B:$B,T$11),"")</f>
        <v>0</v>
      </c>
      <c r="U119" s="22">
        <f ca="1">IF(U$11&lt;TODAY(),SUMIFS(Source!$I:$I,Source!$A:$A,$B119,Source!$B:$B,U$11),"")</f>
        <v>0</v>
      </c>
      <c r="V119" s="22">
        <f ca="1">IF(V$11&lt;TODAY(),SUMIFS(Source!$I:$I,Source!$A:$A,$B119,Source!$B:$B,V$11),"")</f>
        <v>0</v>
      </c>
      <c r="W119" s="22" t="str">
        <f ca="1">IF(W$11&lt;TODAY(),SUMIFS(Source!$I:$I,Source!$A:$A,$B119,Source!$B:$B,W$11),"")</f>
        <v/>
      </c>
      <c r="X119" s="22" t="str">
        <f ca="1">IF(X$11&lt;TODAY(),SUMIFS(Source!$I:$I,Source!$A:$A,$B119,Source!$B:$B,X$11),"")</f>
        <v/>
      </c>
      <c r="Y119" s="22" t="str">
        <f ca="1">IF(Y$11&lt;TODAY(),SUMIFS(Source!$I:$I,Source!$A:$A,$B119,Source!$B:$B,Y$11),"")</f>
        <v/>
      </c>
      <c r="Z119" s="22" t="str">
        <f ca="1">IF(Z$11&lt;TODAY(),SUMIFS(Source!$I:$I,Source!$A:$A,$B119,Source!$B:$B,Z$11),"")</f>
        <v/>
      </c>
      <c r="AA119" s="22" t="str">
        <f ca="1">IF(AA$11&lt;TODAY(),SUMIFS(Source!$I:$I,Source!$A:$A,$B119,Source!$B:$B,AA$11),"")</f>
        <v/>
      </c>
      <c r="AB119" s="22" t="str">
        <f ca="1">IF(AB$11&lt;TODAY(),SUMIFS(Source!$I:$I,Source!$A:$A,$B119,Source!$B:$B,AB$11),"")</f>
        <v/>
      </c>
      <c r="AC119" s="22" t="str">
        <f ca="1">IF(AC$11&lt;TODAY(),SUMIFS(Source!$I:$I,Source!$A:$A,$B119,Source!$B:$B,AC$11),"")</f>
        <v/>
      </c>
      <c r="AD119" s="22" t="str">
        <f ca="1">IF(AD$11&lt;TODAY(),SUMIFS(Source!$I:$I,Source!$A:$A,$B119,Source!$B:$B,AD$11),"")</f>
        <v/>
      </c>
      <c r="AE119" s="22" t="str">
        <f ca="1">IF(AE$11&lt;TODAY(),SUMIFS(Source!$I:$I,Source!$A:$A,$B119,Source!$B:$B,AE$11),"")</f>
        <v/>
      </c>
      <c r="AF119" s="22" t="str">
        <f ca="1">IF(AF$11&lt;TODAY(),SUMIFS(Source!$I:$I,Source!$A:$A,$B119,Source!$B:$B,AF$11),"")</f>
        <v/>
      </c>
      <c r="AG119" s="22" t="str">
        <f ca="1">IF(AG$11&lt;TODAY(),SUMIFS(Source!$I:$I,Source!$A:$A,$B119,Source!$B:$B,AG$11),"")</f>
        <v/>
      </c>
      <c r="AH119" s="22" t="str">
        <f ca="1">IF(AH$11&lt;TODAY(),SUMIFS(Source!$I:$I,Source!$A:$A,$B119,Source!$B:$B,AH$11),"")</f>
        <v/>
      </c>
      <c r="AI119" s="22" t="str">
        <f ca="1">IF(AI$11&lt;TODAY(),SUMIFS(Source!$I:$I,Source!$A:$A,$B119,Source!$B:$B,AI$11),"")</f>
        <v/>
      </c>
      <c r="AJ119" s="22" t="str">
        <f ca="1">IF(AJ$11&lt;TODAY(),SUMIFS(Source!$I:$I,Source!$A:$A,$B119,Source!$B:$B,AJ$11),"")</f>
        <v/>
      </c>
      <c r="AK119" s="22" t="str">
        <f ca="1">IF(AK$11&lt;TODAY(),SUMIFS(Source!$I:$I,Source!$A:$A,$B119,Source!$B:$B,AK$11),"")</f>
        <v/>
      </c>
    </row>
    <row r="120" spans="1:37" hidden="1" outlineLevel="1" x14ac:dyDescent="0.25">
      <c r="B120" s="114" t="s">
        <v>24</v>
      </c>
      <c r="C120" s="4" t="s">
        <v>12</v>
      </c>
      <c r="D120" s="1"/>
      <c r="E120" s="40">
        <f t="shared" ca="1" si="37"/>
        <v>42</v>
      </c>
      <c r="F120" s="80">
        <f t="shared" ca="1" si="41"/>
        <v>7</v>
      </c>
      <c r="G120" s="22">
        <f ca="1">IF(G$11&lt;TODAY(),SUMIFS(Source!$I:$I,Source!$A:$A,$B120,Source!$B:$B,G$11),"")</f>
        <v>0</v>
      </c>
      <c r="H120" s="22">
        <f ca="1">IF(H$11&lt;TODAY(),SUMIFS(Source!$I:$I,Source!$A:$A,$B120,Source!$B:$B,H$11),"")</f>
        <v>0</v>
      </c>
      <c r="I120" s="22">
        <f ca="1">IF(I$11&lt;TODAY(),SUMIFS(Source!$I:$I,Source!$A:$A,$B120,Source!$B:$B,I$11),"")</f>
        <v>0</v>
      </c>
      <c r="J120" s="22">
        <f ca="1">IF(J$11&lt;TODAY(),SUMIFS(Source!$I:$I,Source!$A:$A,$B120,Source!$B:$B,J$11),"")</f>
        <v>0</v>
      </c>
      <c r="K120" s="22">
        <f ca="1">IF(K$11&lt;TODAY(),SUMIFS(Source!$I:$I,Source!$A:$A,$B120,Source!$B:$B,K$11),"")</f>
        <v>4</v>
      </c>
      <c r="L120" s="22">
        <f ca="1">IF(L$11&lt;TODAY(),SUMIFS(Source!$I:$I,Source!$A:$A,$B120,Source!$B:$B,L$11),"")</f>
        <v>4</v>
      </c>
      <c r="M120" s="22">
        <f ca="1">IF(M$11&lt;TODAY(),SUMIFS(Source!$I:$I,Source!$A:$A,$B120,Source!$B:$B,M$11),"")</f>
        <v>0</v>
      </c>
      <c r="N120" s="22">
        <f ca="1">IF(N$11&lt;TODAY(),SUMIFS(Source!$I:$I,Source!$A:$A,$B120,Source!$B:$B,N$11),"")</f>
        <v>0</v>
      </c>
      <c r="O120" s="22">
        <f ca="1">IF(O$11&lt;TODAY(),SUMIFS(Source!$I:$I,Source!$A:$A,$B120,Source!$B:$B,O$11),"")</f>
        <v>0</v>
      </c>
      <c r="P120" s="22">
        <f ca="1">IF(P$11&lt;TODAY(),SUMIFS(Source!$I:$I,Source!$A:$A,$B120,Source!$B:$B,P$11),"")</f>
        <v>3</v>
      </c>
      <c r="Q120" s="22">
        <f ca="1">IF(Q$11&lt;TODAY(),SUMIFS(Source!$I:$I,Source!$A:$A,$B120,Source!$B:$B,Q$11),"")</f>
        <v>4</v>
      </c>
      <c r="R120" s="22">
        <f ca="1">IF(R$11&lt;TODAY(),SUMIFS(Source!$I:$I,Source!$A:$A,$B120,Source!$B:$B,R$11),"")</f>
        <v>2</v>
      </c>
      <c r="S120" s="22">
        <f ca="1">IF(S$11&lt;TODAY(),SUMIFS(Source!$I:$I,Source!$A:$A,$B120,Source!$B:$B,S$11),"")</f>
        <v>0</v>
      </c>
      <c r="T120" s="22">
        <f ca="1">IF(T$11&lt;TODAY(),SUMIFS(Source!$I:$I,Source!$A:$A,$B120,Source!$B:$B,T$11),"")</f>
        <v>25</v>
      </c>
      <c r="U120" s="22">
        <f ca="1">IF(U$11&lt;TODAY(),SUMIFS(Source!$I:$I,Source!$A:$A,$B120,Source!$B:$B,U$11),"")</f>
        <v>0</v>
      </c>
      <c r="V120" s="22">
        <f ca="1">IF(V$11&lt;TODAY(),SUMIFS(Source!$I:$I,Source!$A:$A,$B120,Source!$B:$B,V$11),"")</f>
        <v>0</v>
      </c>
      <c r="W120" s="22" t="str">
        <f ca="1">IF(W$11&lt;TODAY(),SUMIFS(Source!$I:$I,Source!$A:$A,$B120,Source!$B:$B,W$11),"")</f>
        <v/>
      </c>
      <c r="X120" s="22" t="str">
        <f ca="1">IF(X$11&lt;TODAY(),SUMIFS(Source!$I:$I,Source!$A:$A,$B120,Source!$B:$B,X$11),"")</f>
        <v/>
      </c>
      <c r="Y120" s="22" t="str">
        <f ca="1">IF(Y$11&lt;TODAY(),SUMIFS(Source!$I:$I,Source!$A:$A,$B120,Source!$B:$B,Y$11),"")</f>
        <v/>
      </c>
      <c r="Z120" s="22" t="str">
        <f ca="1">IF(Z$11&lt;TODAY(),SUMIFS(Source!$I:$I,Source!$A:$A,$B120,Source!$B:$B,Z$11),"")</f>
        <v/>
      </c>
      <c r="AA120" s="22" t="str">
        <f ca="1">IF(AA$11&lt;TODAY(),SUMIFS(Source!$I:$I,Source!$A:$A,$B120,Source!$B:$B,AA$11),"")</f>
        <v/>
      </c>
      <c r="AB120" s="22" t="str">
        <f ca="1">IF(AB$11&lt;TODAY(),SUMIFS(Source!$I:$I,Source!$A:$A,$B120,Source!$B:$B,AB$11),"")</f>
        <v/>
      </c>
      <c r="AC120" s="22" t="str">
        <f ca="1">IF(AC$11&lt;TODAY(),SUMIFS(Source!$I:$I,Source!$A:$A,$B120,Source!$B:$B,AC$11),"")</f>
        <v/>
      </c>
      <c r="AD120" s="22" t="str">
        <f ca="1">IF(AD$11&lt;TODAY(),SUMIFS(Source!$I:$I,Source!$A:$A,$B120,Source!$B:$B,AD$11),"")</f>
        <v/>
      </c>
      <c r="AE120" s="22" t="str">
        <f ca="1">IF(AE$11&lt;TODAY(),SUMIFS(Source!$I:$I,Source!$A:$A,$B120,Source!$B:$B,AE$11),"")</f>
        <v/>
      </c>
      <c r="AF120" s="22" t="str">
        <f ca="1">IF(AF$11&lt;TODAY(),SUMIFS(Source!$I:$I,Source!$A:$A,$B120,Source!$B:$B,AF$11),"")</f>
        <v/>
      </c>
      <c r="AG120" s="22" t="str">
        <f ca="1">IF(AG$11&lt;TODAY(),SUMIFS(Source!$I:$I,Source!$A:$A,$B120,Source!$B:$B,AG$11),"")</f>
        <v/>
      </c>
      <c r="AH120" s="22" t="str">
        <f ca="1">IF(AH$11&lt;TODAY(),SUMIFS(Source!$I:$I,Source!$A:$A,$B120,Source!$B:$B,AH$11),"")</f>
        <v/>
      </c>
      <c r="AI120" s="22" t="str">
        <f ca="1">IF(AI$11&lt;TODAY(),SUMIFS(Source!$I:$I,Source!$A:$A,$B120,Source!$B:$B,AI$11),"")</f>
        <v/>
      </c>
      <c r="AJ120" s="22" t="str">
        <f ca="1">IF(AJ$11&lt;TODAY(),SUMIFS(Source!$I:$I,Source!$A:$A,$B120,Source!$B:$B,AJ$11),"")</f>
        <v/>
      </c>
      <c r="AK120" s="22" t="str">
        <f ca="1">IF(AK$11&lt;TODAY(),SUMIFS(Source!$I:$I,Source!$A:$A,$B120,Source!$B:$B,AK$11),"")</f>
        <v/>
      </c>
    </row>
    <row r="121" spans="1:37" hidden="1" outlineLevel="1" x14ac:dyDescent="0.25">
      <c r="B121" s="114" t="s">
        <v>25</v>
      </c>
      <c r="C121" s="4" t="s">
        <v>12</v>
      </c>
      <c r="D121" s="1"/>
      <c r="E121" s="40">
        <f t="shared" ca="1" si="37"/>
        <v>7</v>
      </c>
      <c r="F121" s="80">
        <f t="shared" ca="1" si="41"/>
        <v>1.75</v>
      </c>
      <c r="G121" s="22">
        <f ca="1">IF(G$11&lt;TODAY(),SUMIFS(Source!$I:$I,Source!$A:$A,$B121,Source!$B:$B,G$11),"")</f>
        <v>0</v>
      </c>
      <c r="H121" s="22">
        <f ca="1">IF(H$11&lt;TODAY(),SUMIFS(Source!$I:$I,Source!$A:$A,$B121,Source!$B:$B,H$11),"")</f>
        <v>0</v>
      </c>
      <c r="I121" s="22">
        <f ca="1">IF(I$11&lt;TODAY(),SUMIFS(Source!$I:$I,Source!$A:$A,$B121,Source!$B:$B,I$11),"")</f>
        <v>1</v>
      </c>
      <c r="J121" s="22">
        <f ca="1">IF(J$11&lt;TODAY(),SUMIFS(Source!$I:$I,Source!$A:$A,$B121,Source!$B:$B,J$11),"")</f>
        <v>4</v>
      </c>
      <c r="K121" s="22">
        <f ca="1">IF(K$11&lt;TODAY(),SUMIFS(Source!$I:$I,Source!$A:$A,$B121,Source!$B:$B,K$11),"")</f>
        <v>0</v>
      </c>
      <c r="L121" s="22">
        <f ca="1">IF(L$11&lt;TODAY(),SUMIFS(Source!$I:$I,Source!$A:$A,$B121,Source!$B:$B,L$11),"")</f>
        <v>0</v>
      </c>
      <c r="M121" s="22">
        <f ca="1">IF(M$11&lt;TODAY(),SUMIFS(Source!$I:$I,Source!$A:$A,$B121,Source!$B:$B,M$11),"")</f>
        <v>0</v>
      </c>
      <c r="N121" s="22">
        <f ca="1">IF(N$11&lt;TODAY(),SUMIFS(Source!$I:$I,Source!$A:$A,$B121,Source!$B:$B,N$11),"")</f>
        <v>0</v>
      </c>
      <c r="O121" s="22">
        <f ca="1">IF(O$11&lt;TODAY(),SUMIFS(Source!$I:$I,Source!$A:$A,$B121,Source!$B:$B,O$11),"")</f>
        <v>0</v>
      </c>
      <c r="P121" s="22">
        <f ca="1">IF(P$11&lt;TODAY(),SUMIFS(Source!$I:$I,Source!$A:$A,$B121,Source!$B:$B,P$11),"")</f>
        <v>0</v>
      </c>
      <c r="Q121" s="22">
        <f ca="1">IF(Q$11&lt;TODAY(),SUMIFS(Source!$I:$I,Source!$A:$A,$B121,Source!$B:$B,Q$11),"")</f>
        <v>0</v>
      </c>
      <c r="R121" s="22">
        <f ca="1">IF(R$11&lt;TODAY(),SUMIFS(Source!$I:$I,Source!$A:$A,$B121,Source!$B:$B,R$11),"")</f>
        <v>1</v>
      </c>
      <c r="S121" s="22">
        <f ca="1">IF(S$11&lt;TODAY(),SUMIFS(Source!$I:$I,Source!$A:$A,$B121,Source!$B:$B,S$11),"")</f>
        <v>0</v>
      </c>
      <c r="T121" s="22">
        <f ca="1">IF(T$11&lt;TODAY(),SUMIFS(Source!$I:$I,Source!$A:$A,$B121,Source!$B:$B,T$11),"")</f>
        <v>1</v>
      </c>
      <c r="U121" s="22">
        <f ca="1">IF(U$11&lt;TODAY(),SUMIFS(Source!$I:$I,Source!$A:$A,$B121,Source!$B:$B,U$11),"")</f>
        <v>0</v>
      </c>
      <c r="V121" s="22">
        <f ca="1">IF(V$11&lt;TODAY(),SUMIFS(Source!$I:$I,Source!$A:$A,$B121,Source!$B:$B,V$11),"")</f>
        <v>0</v>
      </c>
      <c r="W121" s="22" t="str">
        <f ca="1">IF(W$11&lt;TODAY(),SUMIFS(Source!$I:$I,Source!$A:$A,$B121,Source!$B:$B,W$11),"")</f>
        <v/>
      </c>
      <c r="X121" s="22" t="str">
        <f ca="1">IF(X$11&lt;TODAY(),SUMIFS(Source!$I:$I,Source!$A:$A,$B121,Source!$B:$B,X$11),"")</f>
        <v/>
      </c>
      <c r="Y121" s="22" t="str">
        <f ca="1">IF(Y$11&lt;TODAY(),SUMIFS(Source!$I:$I,Source!$A:$A,$B121,Source!$B:$B,Y$11),"")</f>
        <v/>
      </c>
      <c r="Z121" s="22" t="str">
        <f ca="1">IF(Z$11&lt;TODAY(),SUMIFS(Source!$I:$I,Source!$A:$A,$B121,Source!$B:$B,Z$11),"")</f>
        <v/>
      </c>
      <c r="AA121" s="22" t="str">
        <f ca="1">IF(AA$11&lt;TODAY(),SUMIFS(Source!$I:$I,Source!$A:$A,$B121,Source!$B:$B,AA$11),"")</f>
        <v/>
      </c>
      <c r="AB121" s="22" t="str">
        <f ca="1">IF(AB$11&lt;TODAY(),SUMIFS(Source!$I:$I,Source!$A:$A,$B121,Source!$B:$B,AB$11),"")</f>
        <v/>
      </c>
      <c r="AC121" s="22" t="str">
        <f ca="1">IF(AC$11&lt;TODAY(),SUMIFS(Source!$I:$I,Source!$A:$A,$B121,Source!$B:$B,AC$11),"")</f>
        <v/>
      </c>
      <c r="AD121" s="22" t="str">
        <f ca="1">IF(AD$11&lt;TODAY(),SUMIFS(Source!$I:$I,Source!$A:$A,$B121,Source!$B:$B,AD$11),"")</f>
        <v/>
      </c>
      <c r="AE121" s="22" t="str">
        <f ca="1">IF(AE$11&lt;TODAY(),SUMIFS(Source!$I:$I,Source!$A:$A,$B121,Source!$B:$B,AE$11),"")</f>
        <v/>
      </c>
      <c r="AF121" s="22" t="str">
        <f ca="1">IF(AF$11&lt;TODAY(),SUMIFS(Source!$I:$I,Source!$A:$A,$B121,Source!$B:$B,AF$11),"")</f>
        <v/>
      </c>
      <c r="AG121" s="22" t="str">
        <f ca="1">IF(AG$11&lt;TODAY(),SUMIFS(Source!$I:$I,Source!$A:$A,$B121,Source!$B:$B,AG$11),"")</f>
        <v/>
      </c>
      <c r="AH121" s="22" t="str">
        <f ca="1">IF(AH$11&lt;TODAY(),SUMIFS(Source!$I:$I,Source!$A:$A,$B121,Source!$B:$B,AH$11),"")</f>
        <v/>
      </c>
      <c r="AI121" s="22" t="str">
        <f ca="1">IF(AI$11&lt;TODAY(),SUMIFS(Source!$I:$I,Source!$A:$A,$B121,Source!$B:$B,AI$11),"")</f>
        <v/>
      </c>
      <c r="AJ121" s="22" t="str">
        <f ca="1">IF(AJ$11&lt;TODAY(),SUMIFS(Source!$I:$I,Source!$A:$A,$B121,Source!$B:$B,AJ$11),"")</f>
        <v/>
      </c>
      <c r="AK121" s="22" t="str">
        <f ca="1">IF(AK$11&lt;TODAY(),SUMIFS(Source!$I:$I,Source!$A:$A,$B121,Source!$B:$B,AK$11),"")</f>
        <v/>
      </c>
    </row>
    <row r="122" spans="1:37" hidden="1" outlineLevel="1" x14ac:dyDescent="0.25">
      <c r="A122" s="25"/>
      <c r="B122" s="132" t="s">
        <v>26</v>
      </c>
      <c r="C122" s="6" t="s">
        <v>12</v>
      </c>
      <c r="D122" s="7"/>
      <c r="E122" s="41">
        <f t="shared" ca="1" si="37"/>
        <v>1</v>
      </c>
      <c r="F122" s="80">
        <f t="shared" ca="1" si="41"/>
        <v>1</v>
      </c>
      <c r="G122" s="25">
        <f ca="1">IF(G$11&lt;TODAY(),SUMIFS(Source!$I:$I,Source!$A:$A,$B122,Source!$B:$B,G$11),"")</f>
        <v>0</v>
      </c>
      <c r="H122" s="25">
        <f ca="1">IF(H$11&lt;TODAY(),SUMIFS(Source!$I:$I,Source!$A:$A,$B122,Source!$B:$B,H$11),"")</f>
        <v>0</v>
      </c>
      <c r="I122" s="25">
        <f ca="1">IF(I$11&lt;TODAY(),SUMIFS(Source!$I:$I,Source!$A:$A,$B122,Source!$B:$B,I$11),"")</f>
        <v>0</v>
      </c>
      <c r="J122" s="25">
        <f ca="1">IF(J$11&lt;TODAY(),SUMIFS(Source!$I:$I,Source!$A:$A,$B122,Source!$B:$B,J$11),"")</f>
        <v>0</v>
      </c>
      <c r="K122" s="25">
        <f ca="1">IF(K$11&lt;TODAY(),SUMIFS(Source!$I:$I,Source!$A:$A,$B122,Source!$B:$B,K$11),"")</f>
        <v>0</v>
      </c>
      <c r="L122" s="25">
        <f ca="1">IF(L$11&lt;TODAY(),SUMIFS(Source!$I:$I,Source!$A:$A,$B122,Source!$B:$B,L$11),"")</f>
        <v>0</v>
      </c>
      <c r="M122" s="25">
        <f ca="1">IF(M$11&lt;TODAY(),SUMIFS(Source!$I:$I,Source!$A:$A,$B122,Source!$B:$B,M$11),"")</f>
        <v>0</v>
      </c>
      <c r="N122" s="25">
        <f ca="1">IF(N$11&lt;TODAY(),SUMIFS(Source!$I:$I,Source!$A:$A,$B122,Source!$B:$B,N$11),"")</f>
        <v>0</v>
      </c>
      <c r="O122" s="25">
        <f ca="1">IF(O$11&lt;TODAY(),SUMIFS(Source!$I:$I,Source!$A:$A,$B122,Source!$B:$B,O$11),"")</f>
        <v>0</v>
      </c>
      <c r="P122" s="25">
        <f ca="1">IF(P$11&lt;TODAY(),SUMIFS(Source!$I:$I,Source!$A:$A,$B122,Source!$B:$B,P$11),"")</f>
        <v>1</v>
      </c>
      <c r="Q122" s="25">
        <f ca="1">IF(Q$11&lt;TODAY(),SUMIFS(Source!$I:$I,Source!$A:$A,$B122,Source!$B:$B,Q$11),"")</f>
        <v>0</v>
      </c>
      <c r="R122" s="25">
        <f ca="1">IF(R$11&lt;TODAY(),SUMIFS(Source!$I:$I,Source!$A:$A,$B122,Source!$B:$B,R$11),"")</f>
        <v>0</v>
      </c>
      <c r="S122" s="25">
        <f ca="1">IF(S$11&lt;TODAY(),SUMIFS(Source!$I:$I,Source!$A:$A,$B122,Source!$B:$B,S$11),"")</f>
        <v>0</v>
      </c>
      <c r="T122" s="25">
        <f ca="1">IF(T$11&lt;TODAY(),SUMIFS(Source!$I:$I,Source!$A:$A,$B122,Source!$B:$B,T$11),"")</f>
        <v>0</v>
      </c>
      <c r="U122" s="25">
        <f ca="1">IF(U$11&lt;TODAY(),SUMIFS(Source!$I:$I,Source!$A:$A,$B122,Source!$B:$B,U$11),"")</f>
        <v>0</v>
      </c>
      <c r="V122" s="25">
        <f ca="1">IF(V$11&lt;TODAY(),SUMIFS(Source!$I:$I,Source!$A:$A,$B122,Source!$B:$B,V$11),"")</f>
        <v>0</v>
      </c>
      <c r="W122" s="25" t="str">
        <f ca="1">IF(W$11&lt;TODAY(),SUMIFS(Source!$I:$I,Source!$A:$A,$B122,Source!$B:$B,W$11),"")</f>
        <v/>
      </c>
      <c r="X122" s="25" t="str">
        <f ca="1">IF(X$11&lt;TODAY(),SUMIFS(Source!$I:$I,Source!$A:$A,$B122,Source!$B:$B,X$11),"")</f>
        <v/>
      </c>
      <c r="Y122" s="25" t="str">
        <f ca="1">IF(Y$11&lt;TODAY(),SUMIFS(Source!$I:$I,Source!$A:$A,$B122,Source!$B:$B,Y$11),"")</f>
        <v/>
      </c>
      <c r="Z122" s="25" t="str">
        <f ca="1">IF(Z$11&lt;TODAY(),SUMIFS(Source!$I:$I,Source!$A:$A,$B122,Source!$B:$B,Z$11),"")</f>
        <v/>
      </c>
      <c r="AA122" s="25" t="str">
        <f ca="1">IF(AA$11&lt;TODAY(),SUMIFS(Source!$I:$I,Source!$A:$A,$B122,Source!$B:$B,AA$11),"")</f>
        <v/>
      </c>
      <c r="AB122" s="25" t="str">
        <f ca="1">IF(AB$11&lt;TODAY(),SUMIFS(Source!$I:$I,Source!$A:$A,$B122,Source!$B:$B,AB$11),"")</f>
        <v/>
      </c>
      <c r="AC122" s="25" t="str">
        <f ca="1">IF(AC$11&lt;TODAY(),SUMIFS(Source!$I:$I,Source!$A:$A,$B122,Source!$B:$B,AC$11),"")</f>
        <v/>
      </c>
      <c r="AD122" s="25" t="str">
        <f ca="1">IF(AD$11&lt;TODAY(),SUMIFS(Source!$I:$I,Source!$A:$A,$B122,Source!$B:$B,AD$11),"")</f>
        <v/>
      </c>
      <c r="AE122" s="25" t="str">
        <f ca="1">IF(AE$11&lt;TODAY(),SUMIFS(Source!$I:$I,Source!$A:$A,$B122,Source!$B:$B,AE$11),"")</f>
        <v/>
      </c>
      <c r="AF122" s="25" t="str">
        <f ca="1">IF(AF$11&lt;TODAY(),SUMIFS(Source!$I:$I,Source!$A:$A,$B122,Source!$B:$B,AF$11),"")</f>
        <v/>
      </c>
      <c r="AG122" s="25" t="str">
        <f ca="1">IF(AG$11&lt;TODAY(),SUMIFS(Source!$I:$I,Source!$A:$A,$B122,Source!$B:$B,AG$11),"")</f>
        <v/>
      </c>
      <c r="AH122" s="25" t="str">
        <f ca="1">IF(AH$11&lt;TODAY(),SUMIFS(Source!$I:$I,Source!$A:$A,$B122,Source!$B:$B,AH$11),"")</f>
        <v/>
      </c>
      <c r="AI122" s="25" t="str">
        <f ca="1">IF(AI$11&lt;TODAY(),SUMIFS(Source!$I:$I,Source!$A:$A,$B122,Source!$B:$B,AI$11),"")</f>
        <v/>
      </c>
      <c r="AJ122" s="25" t="str">
        <f ca="1">IF(AJ$11&lt;TODAY(),SUMIFS(Source!$I:$I,Source!$A:$A,$B122,Source!$B:$B,AJ$11),"")</f>
        <v/>
      </c>
      <c r="AK122" s="25" t="str">
        <f ca="1">IF(AK$11&lt;TODAY(),SUMIFS(Source!$I:$I,Source!$A:$A,$B122,Source!$B:$B,AK$11),"")</f>
        <v/>
      </c>
    </row>
    <row r="123" spans="1:37" ht="15.75" hidden="1" outlineLevel="1" thickBot="1" x14ac:dyDescent="0.3">
      <c r="A123" s="47"/>
      <c r="B123" s="116" t="s">
        <v>294</v>
      </c>
      <c r="C123" s="6" t="s">
        <v>12</v>
      </c>
      <c r="D123" s="7"/>
      <c r="E123" s="41">
        <f t="shared" ref="E123" ca="1" si="42">SUM(G123:AK123)</f>
        <v>19</v>
      </c>
      <c r="F123" s="80">
        <f t="shared" ref="F123" ca="1" si="43">IFERROR((E123/COUNTIF(G123:AK123,"&gt;0")),0)</f>
        <v>3.1666666666666665</v>
      </c>
      <c r="G123" s="25">
        <f ca="1">IF(G$11&lt;TODAY(),SUMIFS(Source!$I:$I,Source!$A:$A,$B123,Source!$B:$B,G$11),"")</f>
        <v>0</v>
      </c>
      <c r="H123" s="25">
        <f ca="1">IF(H$11&lt;TODAY(),SUMIFS(Source!$I:$I,Source!$A:$A,$B123,Source!$B:$B,H$11),"")</f>
        <v>0</v>
      </c>
      <c r="I123" s="25">
        <f ca="1">IF(I$11&lt;TODAY(),SUMIFS(Source!$I:$I,Source!$A:$A,$B123,Source!$B:$B,I$11),"")</f>
        <v>1</v>
      </c>
      <c r="J123" s="25">
        <f ca="1">IF(J$11&lt;TODAY(),SUMIFS(Source!$I:$I,Source!$A:$A,$B123,Source!$B:$B,J$11),"")</f>
        <v>0</v>
      </c>
      <c r="K123" s="25">
        <f ca="1">IF(K$11&lt;TODAY(),SUMIFS(Source!$I:$I,Source!$A:$A,$B123,Source!$B:$B,K$11),"")</f>
        <v>0</v>
      </c>
      <c r="L123" s="25">
        <f ca="1">IF(L$11&lt;TODAY(),SUMIFS(Source!$I:$I,Source!$A:$A,$B123,Source!$B:$B,L$11),"")</f>
        <v>5</v>
      </c>
      <c r="M123" s="25">
        <f ca="1">IF(M$11&lt;TODAY(),SUMIFS(Source!$I:$I,Source!$A:$A,$B123,Source!$B:$B,M$11),"")</f>
        <v>0</v>
      </c>
      <c r="N123" s="25">
        <f ca="1">IF(N$11&lt;TODAY(),SUMIFS(Source!$I:$I,Source!$A:$A,$B123,Source!$B:$B,N$11),"")</f>
        <v>0</v>
      </c>
      <c r="O123" s="25">
        <f ca="1">IF(O$11&lt;TODAY(),SUMIFS(Source!$I:$I,Source!$A:$A,$B123,Source!$B:$B,O$11),"")</f>
        <v>0</v>
      </c>
      <c r="P123" s="25">
        <f ca="1">IF(P$11&lt;TODAY(),SUMIFS(Source!$I:$I,Source!$A:$A,$B123,Source!$B:$B,P$11),"")</f>
        <v>2</v>
      </c>
      <c r="Q123" s="25">
        <f ca="1">IF(Q$11&lt;TODAY(),SUMIFS(Source!$I:$I,Source!$A:$A,$B123,Source!$B:$B,Q$11),"")</f>
        <v>1</v>
      </c>
      <c r="R123" s="25">
        <f ca="1">IF(R$11&lt;TODAY(),SUMIFS(Source!$I:$I,Source!$A:$A,$B123,Source!$B:$B,R$11),"")</f>
        <v>8</v>
      </c>
      <c r="S123" s="25">
        <f ca="1">IF(S$11&lt;TODAY(),SUMIFS(Source!$I:$I,Source!$A:$A,$B123,Source!$B:$B,S$11),"")</f>
        <v>0</v>
      </c>
      <c r="T123" s="25">
        <f ca="1">IF(T$11&lt;TODAY(),SUMIFS(Source!$I:$I,Source!$A:$A,$B123,Source!$B:$B,T$11),"")</f>
        <v>2</v>
      </c>
      <c r="U123" s="25">
        <f ca="1">IF(U$11&lt;TODAY(),SUMIFS(Source!$I:$I,Source!$A:$A,$B123,Source!$B:$B,U$11),"")</f>
        <v>0</v>
      </c>
      <c r="V123" s="25">
        <f ca="1">IF(V$11&lt;TODAY(),SUMIFS(Source!$I:$I,Source!$A:$A,$B123,Source!$B:$B,V$11),"")</f>
        <v>0</v>
      </c>
      <c r="W123" s="25" t="str">
        <f ca="1">IF(W$11&lt;TODAY(),SUMIFS(Source!$I:$I,Source!$A:$A,$B123,Source!$B:$B,W$11),"")</f>
        <v/>
      </c>
      <c r="X123" s="25" t="str">
        <f ca="1">IF(X$11&lt;TODAY(),SUMIFS(Source!$I:$I,Source!$A:$A,$B123,Source!$B:$B,X$11),"")</f>
        <v/>
      </c>
      <c r="Y123" s="25" t="str">
        <f ca="1">IF(Y$11&lt;TODAY(),SUMIFS(Source!$I:$I,Source!$A:$A,$B123,Source!$B:$B,Y$11),"")</f>
        <v/>
      </c>
      <c r="Z123" s="25" t="str">
        <f ca="1">IF(Z$11&lt;TODAY(),SUMIFS(Source!$I:$I,Source!$A:$A,$B123,Source!$B:$B,Z$11),"")</f>
        <v/>
      </c>
      <c r="AA123" s="25" t="str">
        <f ca="1">IF(AA$11&lt;TODAY(),SUMIFS(Source!$I:$I,Source!$A:$A,$B123,Source!$B:$B,AA$11),"")</f>
        <v/>
      </c>
      <c r="AB123" s="25" t="str">
        <f ca="1">IF(AB$11&lt;TODAY(),SUMIFS(Source!$I:$I,Source!$A:$A,$B123,Source!$B:$B,AB$11),"")</f>
        <v/>
      </c>
      <c r="AC123" s="25" t="str">
        <f ca="1">IF(AC$11&lt;TODAY(),SUMIFS(Source!$I:$I,Source!$A:$A,$B123,Source!$B:$B,AC$11),"")</f>
        <v/>
      </c>
      <c r="AD123" s="25" t="str">
        <f ca="1">IF(AD$11&lt;TODAY(),SUMIFS(Source!$I:$I,Source!$A:$A,$B123,Source!$B:$B,AD$11),"")</f>
        <v/>
      </c>
      <c r="AE123" s="25" t="str">
        <f ca="1">IF(AE$11&lt;TODAY(),SUMIFS(Source!$I:$I,Source!$A:$A,$B123,Source!$B:$B,AE$11),"")</f>
        <v/>
      </c>
      <c r="AF123" s="25" t="str">
        <f ca="1">IF(AF$11&lt;TODAY(),SUMIFS(Source!$I:$I,Source!$A:$A,$B123,Source!$B:$B,AF$11),"")</f>
        <v/>
      </c>
      <c r="AG123" s="25" t="str">
        <f ca="1">IF(AG$11&lt;TODAY(),SUMIFS(Source!$I:$I,Source!$A:$A,$B123,Source!$B:$B,AG$11),"")</f>
        <v/>
      </c>
      <c r="AH123" s="25" t="str">
        <f ca="1">IF(AH$11&lt;TODAY(),SUMIFS(Source!$I:$I,Source!$A:$A,$B123,Source!$B:$B,AH$11),"")</f>
        <v/>
      </c>
      <c r="AI123" s="25" t="str">
        <f ca="1">IF(AI$11&lt;TODAY(),SUMIFS(Source!$I:$I,Source!$A:$A,$B123,Source!$B:$B,AI$11),"")</f>
        <v/>
      </c>
      <c r="AJ123" s="25" t="str">
        <f ca="1">IF(AJ$11&lt;TODAY(),SUMIFS(Source!$I:$I,Source!$A:$A,$B123,Source!$B:$B,AJ$11),"")</f>
        <v/>
      </c>
      <c r="AK123" s="25" t="str">
        <f ca="1">IF(AK$11&lt;TODAY(),SUMIFS(Source!$I:$I,Source!$A:$A,$B123,Source!$B:$B,AK$11),"")</f>
        <v/>
      </c>
    </row>
    <row r="124" spans="1:37" s="86" customFormat="1" ht="16.5" collapsed="1" thickTop="1" thickBot="1" x14ac:dyDescent="0.3">
      <c r="A124" s="32"/>
      <c r="B124" s="32" t="s">
        <v>6</v>
      </c>
      <c r="C124" s="15" t="s">
        <v>13</v>
      </c>
      <c r="D124" s="15"/>
      <c r="E124" s="38">
        <f t="shared" ca="1" si="37"/>
        <v>260</v>
      </c>
      <c r="F124" s="78">
        <f ca="1">E124/COUNTIF(G124:AK124,"&gt;0")</f>
        <v>18.571428571428573</v>
      </c>
      <c r="G124" s="66">
        <f ca="1">IF(G$11&lt;TODAY(),SUMIF(Source!$B:$B,'Cargill SD Data'!G$11,Source!$H:$H),"")</f>
        <v>0</v>
      </c>
      <c r="H124" s="66">
        <f ca="1">IF(H$11&lt;TODAY(),SUMIF(Source!$B:$B,'Cargill SD Data'!H$11,Source!$H:$H),"")</f>
        <v>1</v>
      </c>
      <c r="I124" s="66">
        <f ca="1">IF(I$11&lt;TODAY(),SUMIF(Source!$B:$B,'Cargill SD Data'!I$11,Source!$H:$H),"")</f>
        <v>31</v>
      </c>
      <c r="J124" s="66">
        <f ca="1">IF(J$11&lt;TODAY(),SUMIF(Source!$B:$B,'Cargill SD Data'!J$11,Source!$H:$H),"")</f>
        <v>23</v>
      </c>
      <c r="K124" s="66">
        <f ca="1">IF(K$11&lt;TODAY(),SUMIF(Source!$B:$B,'Cargill SD Data'!K$11,Source!$H:$H),"")</f>
        <v>8</v>
      </c>
      <c r="L124" s="66">
        <f ca="1">IF(L$11&lt;TODAY(),SUMIF(Source!$B:$B,'Cargill SD Data'!L$11,Source!$H:$H),"")</f>
        <v>8</v>
      </c>
      <c r="M124" s="66">
        <f ca="1">IF(M$11&lt;TODAY(),SUMIF(Source!$B:$B,'Cargill SD Data'!M$11,Source!$H:$H),"")</f>
        <v>7</v>
      </c>
      <c r="N124" s="66">
        <f ca="1">IF(N$11&lt;TODAY(),SUMIF(Source!$B:$B,'Cargill SD Data'!N$11,Source!$H:$H),"")</f>
        <v>3</v>
      </c>
      <c r="O124" s="66">
        <f ca="1">IF(O$11&lt;TODAY(),SUMIF(Source!$B:$B,'Cargill SD Data'!O$11,Source!$H:$H),"")</f>
        <v>0</v>
      </c>
      <c r="P124" s="66">
        <f ca="1">IF(P$11&lt;TODAY(),SUMIF(Source!$B:$B,'Cargill SD Data'!P$11,Source!$H:$H),"")</f>
        <v>43</v>
      </c>
      <c r="Q124" s="66">
        <f ca="1">IF(Q$11&lt;TODAY(),SUMIF(Source!$B:$B,'Cargill SD Data'!Q$11,Source!$H:$H),"")</f>
        <v>17</v>
      </c>
      <c r="R124" s="66">
        <f ca="1">IF(R$11&lt;TODAY(),SUMIF(Source!$B:$B,'Cargill SD Data'!R$11,Source!$H:$H),"")</f>
        <v>25</v>
      </c>
      <c r="S124" s="66">
        <f ca="1">IF(S$11&lt;TODAY(),SUMIF(Source!$B:$B,'Cargill SD Data'!S$11,Source!$H:$H),"")</f>
        <v>38</v>
      </c>
      <c r="T124" s="66">
        <f ca="1">IF(T$11&lt;TODAY(),SUMIF(Source!$B:$B,'Cargill SD Data'!T$11,Source!$H:$H),"")</f>
        <v>48</v>
      </c>
      <c r="U124" s="66">
        <f ca="1">IF(U$11&lt;TODAY(),SUMIF(Source!$B:$B,'Cargill SD Data'!U$11,Source!$H:$H),"")</f>
        <v>5</v>
      </c>
      <c r="V124" s="66">
        <f ca="1">IF(V$11&lt;TODAY(),SUMIF(Source!$B:$B,'Cargill SD Data'!V$11,Source!$H:$H),"")</f>
        <v>3</v>
      </c>
      <c r="W124" s="66" t="str">
        <f ca="1">IF(W$11&lt;TODAY(),SUMIF(Source!$B:$B,'Cargill SD Data'!W$11,Source!$H:$H),"")</f>
        <v/>
      </c>
      <c r="X124" s="66" t="str">
        <f ca="1">IF(X$11&lt;TODAY(),SUMIF(Source!$B:$B,'Cargill SD Data'!X$11,Source!$H:$H),"")</f>
        <v/>
      </c>
      <c r="Y124" s="66" t="str">
        <f ca="1">IF(Y$11&lt;TODAY(),SUMIF(Source!$B:$B,'Cargill SD Data'!Y$11,Source!$H:$H),"")</f>
        <v/>
      </c>
      <c r="Z124" s="66" t="str">
        <f ca="1">IF(Z$11&lt;TODAY(),SUMIF(Source!$B:$B,'Cargill SD Data'!Z$11,Source!$H:$H),"")</f>
        <v/>
      </c>
      <c r="AA124" s="66" t="str">
        <f ca="1">IF(AA$11&lt;TODAY(),SUMIF(Source!$B:$B,'Cargill SD Data'!AA$11,Source!$H:$H),"")</f>
        <v/>
      </c>
      <c r="AB124" s="66" t="str">
        <f ca="1">IF(AB$11&lt;TODAY(),SUMIF(Source!$B:$B,'Cargill SD Data'!AB$11,Source!$H:$H),"")</f>
        <v/>
      </c>
      <c r="AC124" s="66" t="str">
        <f ca="1">IF(AC$11&lt;TODAY(),SUMIF(Source!$B:$B,'Cargill SD Data'!AC$11,Source!$H:$H),"")</f>
        <v/>
      </c>
      <c r="AD124" s="66" t="str">
        <f ca="1">IF(AD$11&lt;TODAY(),SUMIF(Source!$B:$B,'Cargill SD Data'!AD$11,Source!$H:$H),"")</f>
        <v/>
      </c>
      <c r="AE124" s="66" t="str">
        <f ca="1">IF(AE$11&lt;TODAY(),SUMIF(Source!$B:$B,'Cargill SD Data'!AE$11,Source!$H:$H),"")</f>
        <v/>
      </c>
      <c r="AF124" s="66" t="str">
        <f ca="1">IF(AF$11&lt;TODAY(),SUMIF(Source!$B:$B,'Cargill SD Data'!AF$11,Source!$H:$H),"")</f>
        <v/>
      </c>
      <c r="AG124" s="66" t="str">
        <f ca="1">IF(AG$11&lt;TODAY(),SUMIF(Source!$B:$B,'Cargill SD Data'!AG$11,Source!$H:$H),"")</f>
        <v/>
      </c>
      <c r="AH124" s="66" t="str">
        <f ca="1">IF(AH$11&lt;TODAY(),SUMIF(Source!$B:$B,'Cargill SD Data'!AH$11,Source!$H:$H),"")</f>
        <v/>
      </c>
      <c r="AI124" s="66" t="str">
        <f ca="1">IF(AI$11&lt;TODAY(),SUMIF(Source!$B:$B,'Cargill SD Data'!AI$11,Source!$H:$H),"")</f>
        <v/>
      </c>
      <c r="AJ124" s="66" t="str">
        <f ca="1">IF(AJ$11&lt;TODAY(),SUMIF(Source!$B:$B,'Cargill SD Data'!AJ$11,Source!$H:$H),"")</f>
        <v/>
      </c>
      <c r="AK124" s="66" t="str">
        <f ca="1">IF(AK$11&lt;TODAY(),SUMIF(Source!$B:$B,'Cargill SD Data'!AK$11,Source!$H:$H),"")</f>
        <v/>
      </c>
    </row>
    <row r="125" spans="1:37" ht="15.75" hidden="1" outlineLevel="1" thickTop="1" x14ac:dyDescent="0.25">
      <c r="A125" s="24"/>
      <c r="B125" s="113" t="s">
        <v>15</v>
      </c>
      <c r="C125" s="10" t="s">
        <v>13</v>
      </c>
      <c r="D125" s="11"/>
      <c r="E125" s="39">
        <f t="shared" ca="1" si="37"/>
        <v>12</v>
      </c>
      <c r="F125" s="80">
        <f t="shared" ref="F125:F136" ca="1" si="44">IFERROR((E125/COUNTIF(G125:AK125,"&gt;0")),0)</f>
        <v>3</v>
      </c>
      <c r="G125" s="24">
        <f ca="1">IF(G$11&lt;TODAY(),SUMIFS(Source!$H:$H,Source!$A:$A,$B125,Source!$B:$B,G$11),"")</f>
        <v>0</v>
      </c>
      <c r="H125" s="24">
        <f ca="1">IF(H$11&lt;TODAY(),SUMIFS(Source!$H:$H,Source!$A:$A,$B125,Source!$B:$B,H$11),"")</f>
        <v>1</v>
      </c>
      <c r="I125" s="24">
        <f ca="1">IF(I$11&lt;TODAY(),SUMIFS(Source!$H:$H,Source!$A:$A,$B125,Source!$B:$B,I$11),"")</f>
        <v>0</v>
      </c>
      <c r="J125" s="24">
        <f ca="1">IF(J$11&lt;TODAY(),SUMIFS(Source!$H:$H,Source!$A:$A,$B125,Source!$B:$B,J$11),"")</f>
        <v>0</v>
      </c>
      <c r="K125" s="24">
        <f ca="1">IF(K$11&lt;TODAY(),SUMIFS(Source!$H:$H,Source!$A:$A,$B125,Source!$B:$B,K$11),"")</f>
        <v>0</v>
      </c>
      <c r="L125" s="24">
        <f ca="1">IF(L$11&lt;TODAY(),SUMIFS(Source!$H:$H,Source!$A:$A,$B125,Source!$B:$B,L$11),"")</f>
        <v>0</v>
      </c>
      <c r="M125" s="24">
        <f ca="1">IF(M$11&lt;TODAY(),SUMIFS(Source!$H:$H,Source!$A:$A,$B125,Source!$B:$B,M$11),"")</f>
        <v>0</v>
      </c>
      <c r="N125" s="24">
        <f ca="1">IF(N$11&lt;TODAY(),SUMIFS(Source!$H:$H,Source!$A:$A,$B125,Source!$B:$B,N$11),"")</f>
        <v>3</v>
      </c>
      <c r="O125" s="24">
        <f ca="1">IF(O$11&lt;TODAY(),SUMIFS(Source!$H:$H,Source!$A:$A,$B125,Source!$B:$B,O$11),"")</f>
        <v>0</v>
      </c>
      <c r="P125" s="24">
        <f ca="1">IF(P$11&lt;TODAY(),SUMIFS(Source!$H:$H,Source!$A:$A,$B125,Source!$B:$B,P$11),"")</f>
        <v>0</v>
      </c>
      <c r="Q125" s="24">
        <f ca="1">IF(Q$11&lt;TODAY(),SUMIFS(Source!$H:$H,Source!$A:$A,$B125,Source!$B:$B,Q$11),"")</f>
        <v>0</v>
      </c>
      <c r="R125" s="24">
        <f ca="1">IF(R$11&lt;TODAY(),SUMIFS(Source!$H:$H,Source!$A:$A,$B125,Source!$B:$B,R$11),"")</f>
        <v>0</v>
      </c>
      <c r="S125" s="24">
        <f ca="1">IF(S$11&lt;TODAY(),SUMIFS(Source!$H:$H,Source!$A:$A,$B125,Source!$B:$B,S$11),"")</f>
        <v>0</v>
      </c>
      <c r="T125" s="24">
        <f ca="1">IF(T$11&lt;TODAY(),SUMIFS(Source!$H:$H,Source!$A:$A,$B125,Source!$B:$B,T$11),"")</f>
        <v>0</v>
      </c>
      <c r="U125" s="24">
        <f ca="1">IF(U$11&lt;TODAY(),SUMIFS(Source!$H:$H,Source!$A:$A,$B125,Source!$B:$B,U$11),"")</f>
        <v>5</v>
      </c>
      <c r="V125" s="24">
        <f ca="1">IF(V$11&lt;TODAY(),SUMIFS(Source!$H:$H,Source!$A:$A,$B125,Source!$B:$B,V$11),"")</f>
        <v>3</v>
      </c>
      <c r="W125" s="24" t="str">
        <f ca="1">IF(W$11&lt;TODAY(),SUMIFS(Source!$H:$H,Source!$A:$A,$B125,Source!$B:$B,W$11),"")</f>
        <v/>
      </c>
      <c r="X125" s="24" t="str">
        <f ca="1">IF(X$11&lt;TODAY(),SUMIFS(Source!$H:$H,Source!$A:$A,$B125,Source!$B:$B,X$11),"")</f>
        <v/>
      </c>
      <c r="Y125" s="24" t="str">
        <f ca="1">IF(Y$11&lt;TODAY(),SUMIFS(Source!$H:$H,Source!$A:$A,$B125,Source!$B:$B,Y$11),"")</f>
        <v/>
      </c>
      <c r="Z125" s="24" t="str">
        <f ca="1">IF(Z$11&lt;TODAY(),SUMIFS(Source!$H:$H,Source!$A:$A,$B125,Source!$B:$B,Z$11),"")</f>
        <v/>
      </c>
      <c r="AA125" s="24" t="str">
        <f ca="1">IF(AA$11&lt;TODAY(),SUMIFS(Source!$H:$H,Source!$A:$A,$B125,Source!$B:$B,AA$11),"")</f>
        <v/>
      </c>
      <c r="AB125" s="24" t="str">
        <f ca="1">IF(AB$11&lt;TODAY(),SUMIFS(Source!$H:$H,Source!$A:$A,$B125,Source!$B:$B,AB$11),"")</f>
        <v/>
      </c>
      <c r="AC125" s="24" t="str">
        <f ca="1">IF(AC$11&lt;TODAY(),SUMIFS(Source!$H:$H,Source!$A:$A,$B125,Source!$B:$B,AC$11),"")</f>
        <v/>
      </c>
      <c r="AD125" s="24" t="str">
        <f ca="1">IF(AD$11&lt;TODAY(),SUMIFS(Source!$H:$H,Source!$A:$A,$B125,Source!$B:$B,AD$11),"")</f>
        <v/>
      </c>
      <c r="AE125" s="24" t="str">
        <f ca="1">IF(AE$11&lt;TODAY(),SUMIFS(Source!$H:$H,Source!$A:$A,$B125,Source!$B:$B,AE$11),"")</f>
        <v/>
      </c>
      <c r="AF125" s="24" t="str">
        <f ca="1">IF(AF$11&lt;TODAY(),SUMIFS(Source!$H:$H,Source!$A:$A,$B125,Source!$B:$B,AF$11),"")</f>
        <v/>
      </c>
      <c r="AG125" s="24" t="str">
        <f ca="1">IF(AG$11&lt;TODAY(),SUMIFS(Source!$H:$H,Source!$A:$A,$B125,Source!$B:$B,AG$11),"")</f>
        <v/>
      </c>
      <c r="AH125" s="24" t="str">
        <f ca="1">IF(AH$11&lt;TODAY(),SUMIFS(Source!$H:$H,Source!$A:$A,$B125,Source!$B:$B,AH$11),"")</f>
        <v/>
      </c>
      <c r="AI125" s="24" t="str">
        <f ca="1">IF(AI$11&lt;TODAY(),SUMIFS(Source!$H:$H,Source!$A:$A,$B125,Source!$B:$B,AI$11),"")</f>
        <v/>
      </c>
      <c r="AJ125" s="24" t="str">
        <f ca="1">IF(AJ$11&lt;TODAY(),SUMIFS(Source!$H:$H,Source!$A:$A,$B125,Source!$B:$B,AJ$11),"")</f>
        <v/>
      </c>
      <c r="AK125" s="24" t="str">
        <f ca="1">IF(AK$11&lt;TODAY(),SUMIFS(Source!$H:$H,Source!$A:$A,$B125,Source!$B:$B,AK$11),"")</f>
        <v/>
      </c>
    </row>
    <row r="126" spans="1:37" hidden="1" outlineLevel="1" x14ac:dyDescent="0.25">
      <c r="B126" s="114" t="s">
        <v>16</v>
      </c>
      <c r="C126" s="4" t="s">
        <v>13</v>
      </c>
      <c r="D126" s="1"/>
      <c r="E126" s="40">
        <f t="shared" ca="1" si="37"/>
        <v>50</v>
      </c>
      <c r="F126" s="80">
        <f t="shared" ca="1" si="44"/>
        <v>5.5555555555555554</v>
      </c>
      <c r="G126" s="22">
        <f ca="1">IF(G$11&lt;TODAY(),SUMIFS(Source!$H:$H,Source!$A:$A,$B126,Source!$B:$B,G$11),"")</f>
        <v>0</v>
      </c>
      <c r="H126" s="22">
        <f ca="1">IF(H$11&lt;TODAY(),SUMIFS(Source!$H:$H,Source!$A:$A,$B126,Source!$B:$B,H$11),"")</f>
        <v>0</v>
      </c>
      <c r="I126" s="22">
        <f ca="1">IF(I$11&lt;TODAY(),SUMIFS(Source!$H:$H,Source!$A:$A,$B126,Source!$B:$B,I$11),"")</f>
        <v>6</v>
      </c>
      <c r="J126" s="22">
        <f ca="1">IF(J$11&lt;TODAY(),SUMIFS(Source!$H:$H,Source!$A:$A,$B126,Source!$B:$B,J$11),"")</f>
        <v>4</v>
      </c>
      <c r="K126" s="22">
        <f ca="1">IF(K$11&lt;TODAY(),SUMIFS(Source!$H:$H,Source!$A:$A,$B126,Source!$B:$B,K$11),"")</f>
        <v>1</v>
      </c>
      <c r="L126" s="22">
        <f ca="1">IF(L$11&lt;TODAY(),SUMIFS(Source!$H:$H,Source!$A:$A,$B126,Source!$B:$B,L$11),"")</f>
        <v>1</v>
      </c>
      <c r="M126" s="22">
        <f ca="1">IF(M$11&lt;TODAY(),SUMIFS(Source!$H:$H,Source!$A:$A,$B126,Source!$B:$B,M$11),"")</f>
        <v>0</v>
      </c>
      <c r="N126" s="22">
        <f ca="1">IF(N$11&lt;TODAY(),SUMIFS(Source!$H:$H,Source!$A:$A,$B126,Source!$B:$B,N$11),"")</f>
        <v>0</v>
      </c>
      <c r="O126" s="22">
        <f ca="1">IF(O$11&lt;TODAY(),SUMIFS(Source!$H:$H,Source!$A:$A,$B126,Source!$B:$B,O$11),"")</f>
        <v>0</v>
      </c>
      <c r="P126" s="22">
        <f ca="1">IF(P$11&lt;TODAY(),SUMIFS(Source!$H:$H,Source!$A:$A,$B126,Source!$B:$B,P$11),"")</f>
        <v>3</v>
      </c>
      <c r="Q126" s="22">
        <f ca="1">IF(Q$11&lt;TODAY(),SUMIFS(Source!$H:$H,Source!$A:$A,$B126,Source!$B:$B,Q$11),"")</f>
        <v>6</v>
      </c>
      <c r="R126" s="22">
        <f ca="1">IF(R$11&lt;TODAY(),SUMIFS(Source!$H:$H,Source!$A:$A,$B126,Source!$B:$B,R$11),"")</f>
        <v>1</v>
      </c>
      <c r="S126" s="22">
        <f ca="1">IF(S$11&lt;TODAY(),SUMIFS(Source!$H:$H,Source!$A:$A,$B126,Source!$B:$B,S$11),"")</f>
        <v>11</v>
      </c>
      <c r="T126" s="22">
        <f ca="1">IF(T$11&lt;TODAY(),SUMIFS(Source!$H:$H,Source!$A:$A,$B126,Source!$B:$B,T$11),"")</f>
        <v>17</v>
      </c>
      <c r="U126" s="22">
        <f ca="1">IF(U$11&lt;TODAY(),SUMIFS(Source!$H:$H,Source!$A:$A,$B126,Source!$B:$B,U$11),"")</f>
        <v>0</v>
      </c>
      <c r="V126" s="22">
        <f ca="1">IF(V$11&lt;TODAY(),SUMIFS(Source!$H:$H,Source!$A:$A,$B126,Source!$B:$B,V$11),"")</f>
        <v>0</v>
      </c>
      <c r="W126" s="22" t="str">
        <f ca="1">IF(W$11&lt;TODAY(),SUMIFS(Source!$H:$H,Source!$A:$A,$B126,Source!$B:$B,W$11),"")</f>
        <v/>
      </c>
      <c r="X126" s="22" t="str">
        <f ca="1">IF(X$11&lt;TODAY(),SUMIFS(Source!$H:$H,Source!$A:$A,$B126,Source!$B:$B,X$11),"")</f>
        <v/>
      </c>
      <c r="Y126" s="22" t="str">
        <f ca="1">IF(Y$11&lt;TODAY(),SUMIFS(Source!$H:$H,Source!$A:$A,$B126,Source!$B:$B,Y$11),"")</f>
        <v/>
      </c>
      <c r="Z126" s="22" t="str">
        <f ca="1">IF(Z$11&lt;TODAY(),SUMIFS(Source!$H:$H,Source!$A:$A,$B126,Source!$B:$B,Z$11),"")</f>
        <v/>
      </c>
      <c r="AA126" s="22" t="str">
        <f ca="1">IF(AA$11&lt;TODAY(),SUMIFS(Source!$H:$H,Source!$A:$A,$B126,Source!$B:$B,AA$11),"")</f>
        <v/>
      </c>
      <c r="AB126" s="22" t="str">
        <f ca="1">IF(AB$11&lt;TODAY(),SUMIFS(Source!$H:$H,Source!$A:$A,$B126,Source!$B:$B,AB$11),"")</f>
        <v/>
      </c>
      <c r="AC126" s="22" t="str">
        <f ca="1">IF(AC$11&lt;TODAY(),SUMIFS(Source!$H:$H,Source!$A:$A,$B126,Source!$B:$B,AC$11),"")</f>
        <v/>
      </c>
      <c r="AD126" s="22" t="str">
        <f ca="1">IF(AD$11&lt;TODAY(),SUMIFS(Source!$H:$H,Source!$A:$A,$B126,Source!$B:$B,AD$11),"")</f>
        <v/>
      </c>
      <c r="AE126" s="22" t="str">
        <f ca="1">IF(AE$11&lt;TODAY(),SUMIFS(Source!$H:$H,Source!$A:$A,$B126,Source!$B:$B,AE$11),"")</f>
        <v/>
      </c>
      <c r="AF126" s="22" t="str">
        <f ca="1">IF(AF$11&lt;TODAY(),SUMIFS(Source!$H:$H,Source!$A:$A,$B126,Source!$B:$B,AF$11),"")</f>
        <v/>
      </c>
      <c r="AG126" s="22" t="str">
        <f ca="1">IF(AG$11&lt;TODAY(),SUMIFS(Source!$H:$H,Source!$A:$A,$B126,Source!$B:$B,AG$11),"")</f>
        <v/>
      </c>
      <c r="AH126" s="22" t="str">
        <f ca="1">IF(AH$11&lt;TODAY(),SUMIFS(Source!$H:$H,Source!$A:$A,$B126,Source!$B:$B,AH$11),"")</f>
        <v/>
      </c>
      <c r="AI126" s="22" t="str">
        <f ca="1">IF(AI$11&lt;TODAY(),SUMIFS(Source!$H:$H,Source!$A:$A,$B126,Source!$B:$B,AI$11),"")</f>
        <v/>
      </c>
      <c r="AJ126" s="22" t="str">
        <f ca="1">IF(AJ$11&lt;TODAY(),SUMIFS(Source!$H:$H,Source!$A:$A,$B126,Source!$B:$B,AJ$11),"")</f>
        <v/>
      </c>
      <c r="AK126" s="22" t="str">
        <f ca="1">IF(AK$11&lt;TODAY(),SUMIFS(Source!$H:$H,Source!$A:$A,$B126,Source!$B:$B,AK$11),"")</f>
        <v/>
      </c>
    </row>
    <row r="127" spans="1:37" hidden="1" outlineLevel="1" x14ac:dyDescent="0.25">
      <c r="B127" s="114" t="s">
        <v>17</v>
      </c>
      <c r="C127" s="4" t="s">
        <v>13</v>
      </c>
      <c r="D127" s="1"/>
      <c r="E127" s="40">
        <f t="shared" ca="1" si="37"/>
        <v>37</v>
      </c>
      <c r="F127" s="80">
        <f t="shared" ca="1" si="44"/>
        <v>4.1111111111111107</v>
      </c>
      <c r="G127" s="22">
        <f ca="1">IF(G$11&lt;TODAY(),SUMIFS(Source!$H:$H,Source!$A:$A,$B127,Source!$B:$B,G$11),"")</f>
        <v>0</v>
      </c>
      <c r="H127" s="22">
        <f ca="1">IF(H$11&lt;TODAY(),SUMIFS(Source!$H:$H,Source!$A:$A,$B127,Source!$B:$B,H$11),"")</f>
        <v>0</v>
      </c>
      <c r="I127" s="22">
        <f ca="1">IF(I$11&lt;TODAY(),SUMIFS(Source!$H:$H,Source!$A:$A,$B127,Source!$B:$B,I$11),"")</f>
        <v>5</v>
      </c>
      <c r="J127" s="22">
        <f ca="1">IF(J$11&lt;TODAY(),SUMIFS(Source!$H:$H,Source!$A:$A,$B127,Source!$B:$B,J$11),"")</f>
        <v>4</v>
      </c>
      <c r="K127" s="22">
        <f ca="1">IF(K$11&lt;TODAY(),SUMIFS(Source!$H:$H,Source!$A:$A,$B127,Source!$B:$B,K$11),"")</f>
        <v>3</v>
      </c>
      <c r="L127" s="22">
        <f ca="1">IF(L$11&lt;TODAY(),SUMIFS(Source!$H:$H,Source!$A:$A,$B127,Source!$B:$B,L$11),"")</f>
        <v>0</v>
      </c>
      <c r="M127" s="22">
        <f ca="1">IF(M$11&lt;TODAY(),SUMIFS(Source!$H:$H,Source!$A:$A,$B127,Source!$B:$B,M$11),"")</f>
        <v>2</v>
      </c>
      <c r="N127" s="22">
        <f ca="1">IF(N$11&lt;TODAY(),SUMIFS(Source!$H:$H,Source!$A:$A,$B127,Source!$B:$B,N$11),"")</f>
        <v>0</v>
      </c>
      <c r="O127" s="22">
        <f ca="1">IF(O$11&lt;TODAY(),SUMIFS(Source!$H:$H,Source!$A:$A,$B127,Source!$B:$B,O$11),"")</f>
        <v>0</v>
      </c>
      <c r="P127" s="22">
        <f ca="1">IF(P$11&lt;TODAY(),SUMIFS(Source!$H:$H,Source!$A:$A,$B127,Source!$B:$B,P$11),"")</f>
        <v>7</v>
      </c>
      <c r="Q127" s="22">
        <f ca="1">IF(Q$11&lt;TODAY(),SUMIFS(Source!$H:$H,Source!$A:$A,$B127,Source!$B:$B,Q$11),"")</f>
        <v>1</v>
      </c>
      <c r="R127" s="22">
        <f ca="1">IF(R$11&lt;TODAY(),SUMIFS(Source!$H:$H,Source!$A:$A,$B127,Source!$B:$B,R$11),"")</f>
        <v>1</v>
      </c>
      <c r="S127" s="22">
        <f ca="1">IF(S$11&lt;TODAY(),SUMIFS(Source!$H:$H,Source!$A:$A,$B127,Source!$B:$B,S$11),"")</f>
        <v>4</v>
      </c>
      <c r="T127" s="22">
        <f ca="1">IF(T$11&lt;TODAY(),SUMIFS(Source!$H:$H,Source!$A:$A,$B127,Source!$B:$B,T$11),"")</f>
        <v>10</v>
      </c>
      <c r="U127" s="22">
        <f ca="1">IF(U$11&lt;TODAY(),SUMIFS(Source!$H:$H,Source!$A:$A,$B127,Source!$B:$B,U$11),"")</f>
        <v>0</v>
      </c>
      <c r="V127" s="22">
        <f ca="1">IF(V$11&lt;TODAY(),SUMIFS(Source!$H:$H,Source!$A:$A,$B127,Source!$B:$B,V$11),"")</f>
        <v>0</v>
      </c>
      <c r="W127" s="22" t="str">
        <f ca="1">IF(W$11&lt;TODAY(),SUMIFS(Source!$H:$H,Source!$A:$A,$B127,Source!$B:$B,W$11),"")</f>
        <v/>
      </c>
      <c r="X127" s="22" t="str">
        <f ca="1">IF(X$11&lt;TODAY(),SUMIFS(Source!$H:$H,Source!$A:$A,$B127,Source!$B:$B,X$11),"")</f>
        <v/>
      </c>
      <c r="Y127" s="22" t="str">
        <f ca="1">IF(Y$11&lt;TODAY(),SUMIFS(Source!$H:$H,Source!$A:$A,$B127,Source!$B:$B,Y$11),"")</f>
        <v/>
      </c>
      <c r="Z127" s="22" t="str">
        <f ca="1">IF(Z$11&lt;TODAY(),SUMIFS(Source!$H:$H,Source!$A:$A,$B127,Source!$B:$B,Z$11),"")</f>
        <v/>
      </c>
      <c r="AA127" s="22" t="str">
        <f ca="1">IF(AA$11&lt;TODAY(),SUMIFS(Source!$H:$H,Source!$A:$A,$B127,Source!$B:$B,AA$11),"")</f>
        <v/>
      </c>
      <c r="AB127" s="22" t="str">
        <f ca="1">IF(AB$11&lt;TODAY(),SUMIFS(Source!$H:$H,Source!$A:$A,$B127,Source!$B:$B,AB$11),"")</f>
        <v/>
      </c>
      <c r="AC127" s="22" t="str">
        <f ca="1">IF(AC$11&lt;TODAY(),SUMIFS(Source!$H:$H,Source!$A:$A,$B127,Source!$B:$B,AC$11),"")</f>
        <v/>
      </c>
      <c r="AD127" s="22" t="str">
        <f ca="1">IF(AD$11&lt;TODAY(),SUMIFS(Source!$H:$H,Source!$A:$A,$B127,Source!$B:$B,AD$11),"")</f>
        <v/>
      </c>
      <c r="AE127" s="22" t="str">
        <f ca="1">IF(AE$11&lt;TODAY(),SUMIFS(Source!$H:$H,Source!$A:$A,$B127,Source!$B:$B,AE$11),"")</f>
        <v/>
      </c>
      <c r="AF127" s="22" t="str">
        <f ca="1">IF(AF$11&lt;TODAY(),SUMIFS(Source!$H:$H,Source!$A:$A,$B127,Source!$B:$B,AF$11),"")</f>
        <v/>
      </c>
      <c r="AG127" s="22" t="str">
        <f ca="1">IF(AG$11&lt;TODAY(),SUMIFS(Source!$H:$H,Source!$A:$A,$B127,Source!$B:$B,AG$11),"")</f>
        <v/>
      </c>
      <c r="AH127" s="22" t="str">
        <f ca="1">IF(AH$11&lt;TODAY(),SUMIFS(Source!$H:$H,Source!$A:$A,$B127,Source!$B:$B,AH$11),"")</f>
        <v/>
      </c>
      <c r="AI127" s="22" t="str">
        <f ca="1">IF(AI$11&lt;TODAY(),SUMIFS(Source!$H:$H,Source!$A:$A,$B127,Source!$B:$B,AI$11),"")</f>
        <v/>
      </c>
      <c r="AJ127" s="22" t="str">
        <f ca="1">IF(AJ$11&lt;TODAY(),SUMIFS(Source!$H:$H,Source!$A:$A,$B127,Source!$B:$B,AJ$11),"")</f>
        <v/>
      </c>
      <c r="AK127" s="22" t="str">
        <f ca="1">IF(AK$11&lt;TODAY(),SUMIFS(Source!$H:$H,Source!$A:$A,$B127,Source!$B:$B,AK$11),"")</f>
        <v/>
      </c>
    </row>
    <row r="128" spans="1:37" hidden="1" outlineLevel="1" x14ac:dyDescent="0.25">
      <c r="B128" s="114" t="s">
        <v>18</v>
      </c>
      <c r="C128" s="4" t="s">
        <v>13</v>
      </c>
      <c r="D128" s="1"/>
      <c r="E128" s="40">
        <f t="shared" ca="1" si="37"/>
        <v>10</v>
      </c>
      <c r="F128" s="80">
        <f t="shared" ca="1" si="44"/>
        <v>2</v>
      </c>
      <c r="G128" s="22">
        <f ca="1">IF(G$11&lt;TODAY(),SUMIFS(Source!$H:$H,Source!$A:$A,$B128,Source!$B:$B,G$11),"")</f>
        <v>0</v>
      </c>
      <c r="H128" s="22">
        <f ca="1">IF(H$11&lt;TODAY(),SUMIFS(Source!$H:$H,Source!$A:$A,$B128,Source!$B:$B,H$11),"")</f>
        <v>0</v>
      </c>
      <c r="I128" s="22">
        <f ca="1">IF(I$11&lt;TODAY(),SUMIFS(Source!$H:$H,Source!$A:$A,$B128,Source!$B:$B,I$11),"")</f>
        <v>0</v>
      </c>
      <c r="J128" s="22">
        <f ca="1">IF(J$11&lt;TODAY(),SUMIFS(Source!$H:$H,Source!$A:$A,$B128,Source!$B:$B,J$11),"")</f>
        <v>2</v>
      </c>
      <c r="K128" s="22">
        <f ca="1">IF(K$11&lt;TODAY(),SUMIFS(Source!$H:$H,Source!$A:$A,$B128,Source!$B:$B,K$11),"")</f>
        <v>0</v>
      </c>
      <c r="L128" s="22">
        <f ca="1">IF(L$11&lt;TODAY(),SUMIFS(Source!$H:$H,Source!$A:$A,$B128,Source!$B:$B,L$11),"")</f>
        <v>0</v>
      </c>
      <c r="M128" s="22">
        <f ca="1">IF(M$11&lt;TODAY(),SUMIFS(Source!$H:$H,Source!$A:$A,$B128,Source!$B:$B,M$11),"")</f>
        <v>0</v>
      </c>
      <c r="N128" s="22">
        <f ca="1">IF(N$11&lt;TODAY(),SUMIFS(Source!$H:$H,Source!$A:$A,$B128,Source!$B:$B,N$11),"")</f>
        <v>0</v>
      </c>
      <c r="O128" s="22">
        <f ca="1">IF(O$11&lt;TODAY(),SUMIFS(Source!$H:$H,Source!$A:$A,$B128,Source!$B:$B,O$11),"")</f>
        <v>0</v>
      </c>
      <c r="P128" s="22">
        <f ca="1">IF(P$11&lt;TODAY(),SUMIFS(Source!$H:$H,Source!$A:$A,$B128,Source!$B:$B,P$11),"")</f>
        <v>5</v>
      </c>
      <c r="Q128" s="22">
        <f ca="1">IF(Q$11&lt;TODAY(),SUMIFS(Source!$H:$H,Source!$A:$A,$B128,Source!$B:$B,Q$11),"")</f>
        <v>1</v>
      </c>
      <c r="R128" s="22">
        <f ca="1">IF(R$11&lt;TODAY(),SUMIFS(Source!$H:$H,Source!$A:$A,$B128,Source!$B:$B,R$11),"")</f>
        <v>1</v>
      </c>
      <c r="S128" s="22">
        <f ca="1">IF(S$11&lt;TODAY(),SUMIFS(Source!$H:$H,Source!$A:$A,$B128,Source!$B:$B,S$11),"")</f>
        <v>1</v>
      </c>
      <c r="T128" s="22">
        <f ca="1">IF(T$11&lt;TODAY(),SUMIFS(Source!$H:$H,Source!$A:$A,$B128,Source!$B:$B,T$11),"")</f>
        <v>0</v>
      </c>
      <c r="U128" s="22">
        <f ca="1">IF(U$11&lt;TODAY(),SUMIFS(Source!$H:$H,Source!$A:$A,$B128,Source!$B:$B,U$11),"")</f>
        <v>0</v>
      </c>
      <c r="V128" s="22">
        <f ca="1">IF(V$11&lt;TODAY(),SUMIFS(Source!$H:$H,Source!$A:$A,$B128,Source!$B:$B,V$11),"")</f>
        <v>0</v>
      </c>
      <c r="W128" s="22" t="str">
        <f ca="1">IF(W$11&lt;TODAY(),SUMIFS(Source!$H:$H,Source!$A:$A,$B128,Source!$B:$B,W$11),"")</f>
        <v/>
      </c>
      <c r="X128" s="22" t="str">
        <f ca="1">IF(X$11&lt;TODAY(),SUMIFS(Source!$H:$H,Source!$A:$A,$B128,Source!$B:$B,X$11),"")</f>
        <v/>
      </c>
      <c r="Y128" s="22" t="str">
        <f ca="1">IF(Y$11&lt;TODAY(),SUMIFS(Source!$H:$H,Source!$A:$A,$B128,Source!$B:$B,Y$11),"")</f>
        <v/>
      </c>
      <c r="Z128" s="22" t="str">
        <f ca="1">IF(Z$11&lt;TODAY(),SUMIFS(Source!$H:$H,Source!$A:$A,$B128,Source!$B:$B,Z$11),"")</f>
        <v/>
      </c>
      <c r="AA128" s="22" t="str">
        <f ca="1">IF(AA$11&lt;TODAY(),SUMIFS(Source!$H:$H,Source!$A:$A,$B128,Source!$B:$B,AA$11),"")</f>
        <v/>
      </c>
      <c r="AB128" s="22" t="str">
        <f ca="1">IF(AB$11&lt;TODAY(),SUMIFS(Source!$H:$H,Source!$A:$A,$B128,Source!$B:$B,AB$11),"")</f>
        <v/>
      </c>
      <c r="AC128" s="22" t="str">
        <f ca="1">IF(AC$11&lt;TODAY(),SUMIFS(Source!$H:$H,Source!$A:$A,$B128,Source!$B:$B,AC$11),"")</f>
        <v/>
      </c>
      <c r="AD128" s="22" t="str">
        <f ca="1">IF(AD$11&lt;TODAY(),SUMIFS(Source!$H:$H,Source!$A:$A,$B128,Source!$B:$B,AD$11),"")</f>
        <v/>
      </c>
      <c r="AE128" s="22" t="str">
        <f ca="1">IF(AE$11&lt;TODAY(),SUMIFS(Source!$H:$H,Source!$A:$A,$B128,Source!$B:$B,AE$11),"")</f>
        <v/>
      </c>
      <c r="AF128" s="22" t="str">
        <f ca="1">IF(AF$11&lt;TODAY(),SUMIFS(Source!$H:$H,Source!$A:$A,$B128,Source!$B:$B,AF$11),"")</f>
        <v/>
      </c>
      <c r="AG128" s="22" t="str">
        <f ca="1">IF(AG$11&lt;TODAY(),SUMIFS(Source!$H:$H,Source!$A:$A,$B128,Source!$B:$B,AG$11),"")</f>
        <v/>
      </c>
      <c r="AH128" s="22" t="str">
        <f ca="1">IF(AH$11&lt;TODAY(),SUMIFS(Source!$H:$H,Source!$A:$A,$B128,Source!$B:$B,AH$11),"")</f>
        <v/>
      </c>
      <c r="AI128" s="22" t="str">
        <f ca="1">IF(AI$11&lt;TODAY(),SUMIFS(Source!$H:$H,Source!$A:$A,$B128,Source!$B:$B,AI$11),"")</f>
        <v/>
      </c>
      <c r="AJ128" s="22" t="str">
        <f ca="1">IF(AJ$11&lt;TODAY(),SUMIFS(Source!$H:$H,Source!$A:$A,$B128,Source!$B:$B,AJ$11),"")</f>
        <v/>
      </c>
      <c r="AK128" s="22" t="str">
        <f ca="1">IF(AK$11&lt;TODAY(),SUMIFS(Source!$H:$H,Source!$A:$A,$B128,Source!$B:$B,AK$11),"")</f>
        <v/>
      </c>
    </row>
    <row r="129" spans="1:37" hidden="1" outlineLevel="1" x14ac:dyDescent="0.25">
      <c r="B129" s="114" t="s">
        <v>19</v>
      </c>
      <c r="C129" s="4" t="s">
        <v>13</v>
      </c>
      <c r="D129" s="1"/>
      <c r="E129" s="40">
        <f t="shared" ca="1" si="37"/>
        <v>1</v>
      </c>
      <c r="F129" s="80">
        <f t="shared" ca="1" si="44"/>
        <v>1</v>
      </c>
      <c r="G129" s="22">
        <f ca="1">IF(G$11&lt;TODAY(),SUMIFS(Source!$H:$H,Source!$A:$A,$B129,Source!$B:$B,G$11),"")</f>
        <v>0</v>
      </c>
      <c r="H129" s="22">
        <f ca="1">IF(H$11&lt;TODAY(),SUMIFS(Source!$H:$H,Source!$A:$A,$B129,Source!$B:$B,H$11),"")</f>
        <v>0</v>
      </c>
      <c r="I129" s="22">
        <f ca="1">IF(I$11&lt;TODAY(),SUMIFS(Source!$H:$H,Source!$A:$A,$B129,Source!$B:$B,I$11),"")</f>
        <v>0</v>
      </c>
      <c r="J129" s="22">
        <f ca="1">IF(J$11&lt;TODAY(),SUMIFS(Source!$H:$H,Source!$A:$A,$B129,Source!$B:$B,J$11),"")</f>
        <v>0</v>
      </c>
      <c r="K129" s="22">
        <f ca="1">IF(K$11&lt;TODAY(),SUMIFS(Source!$H:$H,Source!$A:$A,$B129,Source!$B:$B,K$11),"")</f>
        <v>0</v>
      </c>
      <c r="L129" s="22">
        <f ca="1">IF(L$11&lt;TODAY(),SUMIFS(Source!$H:$H,Source!$A:$A,$B129,Source!$B:$B,L$11),"")</f>
        <v>0</v>
      </c>
      <c r="M129" s="22">
        <f ca="1">IF(M$11&lt;TODAY(),SUMIFS(Source!$H:$H,Source!$A:$A,$B129,Source!$B:$B,M$11),"")</f>
        <v>0</v>
      </c>
      <c r="N129" s="22">
        <f ca="1">IF(N$11&lt;TODAY(),SUMIFS(Source!$H:$H,Source!$A:$A,$B129,Source!$B:$B,N$11),"")</f>
        <v>0</v>
      </c>
      <c r="O129" s="22">
        <f ca="1">IF(O$11&lt;TODAY(),SUMIFS(Source!$H:$H,Source!$A:$A,$B129,Source!$B:$B,O$11),"")</f>
        <v>0</v>
      </c>
      <c r="P129" s="22">
        <f ca="1">IF(P$11&lt;TODAY(),SUMIFS(Source!$H:$H,Source!$A:$A,$B129,Source!$B:$B,P$11),"")</f>
        <v>0</v>
      </c>
      <c r="Q129" s="22">
        <f ca="1">IF(Q$11&lt;TODAY(),SUMIFS(Source!$H:$H,Source!$A:$A,$B129,Source!$B:$B,Q$11),"")</f>
        <v>0</v>
      </c>
      <c r="R129" s="22">
        <f ca="1">IF(R$11&lt;TODAY(),SUMIFS(Source!$H:$H,Source!$A:$A,$B129,Source!$B:$B,R$11),"")</f>
        <v>0</v>
      </c>
      <c r="S129" s="22">
        <f ca="1">IF(S$11&lt;TODAY(),SUMIFS(Source!$H:$H,Source!$A:$A,$B129,Source!$B:$B,S$11),"")</f>
        <v>0</v>
      </c>
      <c r="T129" s="22">
        <f ca="1">IF(T$11&lt;TODAY(),SUMIFS(Source!$H:$H,Source!$A:$A,$B129,Source!$B:$B,T$11),"")</f>
        <v>1</v>
      </c>
      <c r="U129" s="22">
        <f ca="1">IF(U$11&lt;TODAY(),SUMIFS(Source!$H:$H,Source!$A:$A,$B129,Source!$B:$B,U$11),"")</f>
        <v>0</v>
      </c>
      <c r="V129" s="22">
        <f ca="1">IF(V$11&lt;TODAY(),SUMIFS(Source!$H:$H,Source!$A:$A,$B129,Source!$B:$B,V$11),"")</f>
        <v>0</v>
      </c>
      <c r="W129" s="22" t="str">
        <f ca="1">IF(W$11&lt;TODAY(),SUMIFS(Source!$H:$H,Source!$A:$A,$B129,Source!$B:$B,W$11),"")</f>
        <v/>
      </c>
      <c r="X129" s="22" t="str">
        <f ca="1">IF(X$11&lt;TODAY(),SUMIFS(Source!$H:$H,Source!$A:$A,$B129,Source!$B:$B,X$11),"")</f>
        <v/>
      </c>
      <c r="Y129" s="22" t="str">
        <f ca="1">IF(Y$11&lt;TODAY(),SUMIFS(Source!$H:$H,Source!$A:$A,$B129,Source!$B:$B,Y$11),"")</f>
        <v/>
      </c>
      <c r="Z129" s="22" t="str">
        <f ca="1">IF(Z$11&lt;TODAY(),SUMIFS(Source!$H:$H,Source!$A:$A,$B129,Source!$B:$B,Z$11),"")</f>
        <v/>
      </c>
      <c r="AA129" s="22" t="str">
        <f ca="1">IF(AA$11&lt;TODAY(),SUMIFS(Source!$H:$H,Source!$A:$A,$B129,Source!$B:$B,AA$11),"")</f>
        <v/>
      </c>
      <c r="AB129" s="22" t="str">
        <f ca="1">IF(AB$11&lt;TODAY(),SUMIFS(Source!$H:$H,Source!$A:$A,$B129,Source!$B:$B,AB$11),"")</f>
        <v/>
      </c>
      <c r="AC129" s="22" t="str">
        <f ca="1">IF(AC$11&lt;TODAY(),SUMIFS(Source!$H:$H,Source!$A:$A,$B129,Source!$B:$B,AC$11),"")</f>
        <v/>
      </c>
      <c r="AD129" s="22" t="str">
        <f ca="1">IF(AD$11&lt;TODAY(),SUMIFS(Source!$H:$H,Source!$A:$A,$B129,Source!$B:$B,AD$11),"")</f>
        <v/>
      </c>
      <c r="AE129" s="22" t="str">
        <f ca="1">IF(AE$11&lt;TODAY(),SUMIFS(Source!$H:$H,Source!$A:$A,$B129,Source!$B:$B,AE$11),"")</f>
        <v/>
      </c>
      <c r="AF129" s="22" t="str">
        <f ca="1">IF(AF$11&lt;TODAY(),SUMIFS(Source!$H:$H,Source!$A:$A,$B129,Source!$B:$B,AF$11),"")</f>
        <v/>
      </c>
      <c r="AG129" s="22" t="str">
        <f ca="1">IF(AG$11&lt;TODAY(),SUMIFS(Source!$H:$H,Source!$A:$A,$B129,Source!$B:$B,AG$11),"")</f>
        <v/>
      </c>
      <c r="AH129" s="22" t="str">
        <f ca="1">IF(AH$11&lt;TODAY(),SUMIFS(Source!$H:$H,Source!$A:$A,$B129,Source!$B:$B,AH$11),"")</f>
        <v/>
      </c>
      <c r="AI129" s="22" t="str">
        <f ca="1">IF(AI$11&lt;TODAY(),SUMIFS(Source!$H:$H,Source!$A:$A,$B129,Source!$B:$B,AI$11),"")</f>
        <v/>
      </c>
      <c r="AJ129" s="22" t="str">
        <f ca="1">IF(AJ$11&lt;TODAY(),SUMIFS(Source!$H:$H,Source!$A:$A,$B129,Source!$B:$B,AJ$11),"")</f>
        <v/>
      </c>
      <c r="AK129" s="22" t="str">
        <f ca="1">IF(AK$11&lt;TODAY(),SUMIFS(Source!$H:$H,Source!$A:$A,$B129,Source!$B:$B,AK$11),"")</f>
        <v/>
      </c>
    </row>
    <row r="130" spans="1:37" hidden="1" outlineLevel="1" x14ac:dyDescent="0.25">
      <c r="B130" s="114" t="s">
        <v>20</v>
      </c>
      <c r="C130" s="4" t="s">
        <v>13</v>
      </c>
      <c r="D130" s="1"/>
      <c r="E130" s="40">
        <f t="shared" ca="1" si="37"/>
        <v>11</v>
      </c>
      <c r="F130" s="80">
        <f t="shared" ca="1" si="44"/>
        <v>2.2000000000000002</v>
      </c>
      <c r="G130" s="22">
        <f ca="1">IF(G$11&lt;TODAY(),SUMIFS(Source!$H:$H,Source!$A:$A,$B130,Source!$B:$B,G$11),"")</f>
        <v>0</v>
      </c>
      <c r="H130" s="22">
        <f ca="1">IF(H$11&lt;TODAY(),SUMIFS(Source!$H:$H,Source!$A:$A,$B130,Source!$B:$B,H$11),"")</f>
        <v>0</v>
      </c>
      <c r="I130" s="22">
        <f ca="1">IF(I$11&lt;TODAY(),SUMIFS(Source!$H:$H,Source!$A:$A,$B130,Source!$B:$B,I$11),"")</f>
        <v>3</v>
      </c>
      <c r="J130" s="22">
        <f ca="1">IF(J$11&lt;TODAY(),SUMIFS(Source!$H:$H,Source!$A:$A,$B130,Source!$B:$B,J$11),"")</f>
        <v>3</v>
      </c>
      <c r="K130" s="22">
        <f ca="1">IF(K$11&lt;TODAY(),SUMIFS(Source!$H:$H,Source!$A:$A,$B130,Source!$B:$B,K$11),"")</f>
        <v>0</v>
      </c>
      <c r="L130" s="22">
        <f ca="1">IF(L$11&lt;TODAY(),SUMIFS(Source!$H:$H,Source!$A:$A,$B130,Source!$B:$B,L$11),"")</f>
        <v>1</v>
      </c>
      <c r="M130" s="22">
        <f ca="1">IF(M$11&lt;TODAY(),SUMIFS(Source!$H:$H,Source!$A:$A,$B130,Source!$B:$B,M$11),"")</f>
        <v>0</v>
      </c>
      <c r="N130" s="22">
        <f ca="1">IF(N$11&lt;TODAY(),SUMIFS(Source!$H:$H,Source!$A:$A,$B130,Source!$B:$B,N$11),"")</f>
        <v>0</v>
      </c>
      <c r="O130" s="22">
        <f ca="1">IF(O$11&lt;TODAY(),SUMIFS(Source!$H:$H,Source!$A:$A,$B130,Source!$B:$B,O$11),"")</f>
        <v>0</v>
      </c>
      <c r="P130" s="22">
        <f ca="1">IF(P$11&lt;TODAY(),SUMIFS(Source!$H:$H,Source!$A:$A,$B130,Source!$B:$B,P$11),"")</f>
        <v>2</v>
      </c>
      <c r="Q130" s="22">
        <f ca="1">IF(Q$11&lt;TODAY(),SUMIFS(Source!$H:$H,Source!$A:$A,$B130,Source!$B:$B,Q$11),"")</f>
        <v>0</v>
      </c>
      <c r="R130" s="22">
        <f ca="1">IF(R$11&lt;TODAY(),SUMIFS(Source!$H:$H,Source!$A:$A,$B130,Source!$B:$B,R$11),"")</f>
        <v>2</v>
      </c>
      <c r="S130" s="22">
        <f ca="1">IF(S$11&lt;TODAY(),SUMIFS(Source!$H:$H,Source!$A:$A,$B130,Source!$B:$B,S$11),"")</f>
        <v>0</v>
      </c>
      <c r="T130" s="22">
        <f ca="1">IF(T$11&lt;TODAY(),SUMIFS(Source!$H:$H,Source!$A:$A,$B130,Source!$B:$B,T$11),"")</f>
        <v>0</v>
      </c>
      <c r="U130" s="22">
        <f ca="1">IF(U$11&lt;TODAY(),SUMIFS(Source!$H:$H,Source!$A:$A,$B130,Source!$B:$B,U$11),"")</f>
        <v>0</v>
      </c>
      <c r="V130" s="22">
        <f ca="1">IF(V$11&lt;TODAY(),SUMIFS(Source!$H:$H,Source!$A:$A,$B130,Source!$B:$B,V$11),"")</f>
        <v>0</v>
      </c>
      <c r="W130" s="22" t="str">
        <f ca="1">IF(W$11&lt;TODAY(),SUMIFS(Source!$H:$H,Source!$A:$A,$B130,Source!$B:$B,W$11),"")</f>
        <v/>
      </c>
      <c r="X130" s="22" t="str">
        <f ca="1">IF(X$11&lt;TODAY(),SUMIFS(Source!$H:$H,Source!$A:$A,$B130,Source!$B:$B,X$11),"")</f>
        <v/>
      </c>
      <c r="Y130" s="22" t="str">
        <f ca="1">IF(Y$11&lt;TODAY(),SUMIFS(Source!$H:$H,Source!$A:$A,$B130,Source!$B:$B,Y$11),"")</f>
        <v/>
      </c>
      <c r="Z130" s="22" t="str">
        <f ca="1">IF(Z$11&lt;TODAY(),SUMIFS(Source!$H:$H,Source!$A:$A,$B130,Source!$B:$B,Z$11),"")</f>
        <v/>
      </c>
      <c r="AA130" s="22" t="str">
        <f ca="1">IF(AA$11&lt;TODAY(),SUMIFS(Source!$H:$H,Source!$A:$A,$B130,Source!$B:$B,AA$11),"")</f>
        <v/>
      </c>
      <c r="AB130" s="22" t="str">
        <f ca="1">IF(AB$11&lt;TODAY(),SUMIFS(Source!$H:$H,Source!$A:$A,$B130,Source!$B:$B,AB$11),"")</f>
        <v/>
      </c>
      <c r="AC130" s="22" t="str">
        <f ca="1">IF(AC$11&lt;TODAY(),SUMIFS(Source!$H:$H,Source!$A:$A,$B130,Source!$B:$B,AC$11),"")</f>
        <v/>
      </c>
      <c r="AD130" s="22" t="str">
        <f ca="1">IF(AD$11&lt;TODAY(),SUMIFS(Source!$H:$H,Source!$A:$A,$B130,Source!$B:$B,AD$11),"")</f>
        <v/>
      </c>
      <c r="AE130" s="22" t="str">
        <f ca="1">IF(AE$11&lt;TODAY(),SUMIFS(Source!$H:$H,Source!$A:$A,$B130,Source!$B:$B,AE$11),"")</f>
        <v/>
      </c>
      <c r="AF130" s="22" t="str">
        <f ca="1">IF(AF$11&lt;TODAY(),SUMIFS(Source!$H:$H,Source!$A:$A,$B130,Source!$B:$B,AF$11),"")</f>
        <v/>
      </c>
      <c r="AG130" s="22" t="str">
        <f ca="1">IF(AG$11&lt;TODAY(),SUMIFS(Source!$H:$H,Source!$A:$A,$B130,Source!$B:$B,AG$11),"")</f>
        <v/>
      </c>
      <c r="AH130" s="22" t="str">
        <f ca="1">IF(AH$11&lt;TODAY(),SUMIFS(Source!$H:$H,Source!$A:$A,$B130,Source!$B:$B,AH$11),"")</f>
        <v/>
      </c>
      <c r="AI130" s="22" t="str">
        <f ca="1">IF(AI$11&lt;TODAY(),SUMIFS(Source!$H:$H,Source!$A:$A,$B130,Source!$B:$B,AI$11),"")</f>
        <v/>
      </c>
      <c r="AJ130" s="22" t="str">
        <f ca="1">IF(AJ$11&lt;TODAY(),SUMIFS(Source!$H:$H,Source!$A:$A,$B130,Source!$B:$B,AJ$11),"")</f>
        <v/>
      </c>
      <c r="AK130" s="22" t="str">
        <f ca="1">IF(AK$11&lt;TODAY(),SUMIFS(Source!$H:$H,Source!$A:$A,$B130,Source!$B:$B,AK$11),"")</f>
        <v/>
      </c>
    </row>
    <row r="131" spans="1:37" hidden="1" outlineLevel="1" x14ac:dyDescent="0.25">
      <c r="B131" s="115" t="s">
        <v>21</v>
      </c>
      <c r="C131" s="4" t="s">
        <v>13</v>
      </c>
      <c r="D131" s="1"/>
      <c r="E131" s="40">
        <f t="shared" ca="1" si="37"/>
        <v>35</v>
      </c>
      <c r="F131" s="80">
        <f t="shared" ca="1" si="44"/>
        <v>3.5</v>
      </c>
      <c r="G131" s="22">
        <f ca="1">IF(G$11&lt;TODAY(),SUMIFS(Source!$H:$H,Source!$A:$A,$B131,Source!$B:$B,G$11),"")</f>
        <v>0</v>
      </c>
      <c r="H131" s="22">
        <f ca="1">IF(H$11&lt;TODAY(),SUMIFS(Source!$H:$H,Source!$A:$A,$B131,Source!$B:$B,H$11),"")</f>
        <v>0</v>
      </c>
      <c r="I131" s="22">
        <f ca="1">IF(I$11&lt;TODAY(),SUMIFS(Source!$H:$H,Source!$A:$A,$B131,Source!$B:$B,I$11),"")</f>
        <v>2</v>
      </c>
      <c r="J131" s="22">
        <f ca="1">IF(J$11&lt;TODAY(),SUMIFS(Source!$H:$H,Source!$A:$A,$B131,Source!$B:$B,J$11),"")</f>
        <v>5</v>
      </c>
      <c r="K131" s="22">
        <f ca="1">IF(K$11&lt;TODAY(),SUMIFS(Source!$H:$H,Source!$A:$A,$B131,Source!$B:$B,K$11),"")</f>
        <v>2</v>
      </c>
      <c r="L131" s="22">
        <f ca="1">IF(L$11&lt;TODAY(),SUMIFS(Source!$H:$H,Source!$A:$A,$B131,Source!$B:$B,L$11),"")</f>
        <v>4</v>
      </c>
      <c r="M131" s="22">
        <f ca="1">IF(M$11&lt;TODAY(),SUMIFS(Source!$H:$H,Source!$A:$A,$B131,Source!$B:$B,M$11),"")</f>
        <v>1</v>
      </c>
      <c r="N131" s="22">
        <f ca="1">IF(N$11&lt;TODAY(),SUMIFS(Source!$H:$H,Source!$A:$A,$B131,Source!$B:$B,N$11),"")</f>
        <v>0</v>
      </c>
      <c r="O131" s="22">
        <f ca="1">IF(O$11&lt;TODAY(),SUMIFS(Source!$H:$H,Source!$A:$A,$B131,Source!$B:$B,O$11),"")</f>
        <v>0</v>
      </c>
      <c r="P131" s="22">
        <f ca="1">IF(P$11&lt;TODAY(),SUMIFS(Source!$H:$H,Source!$A:$A,$B131,Source!$B:$B,P$11),"")</f>
        <v>12</v>
      </c>
      <c r="Q131" s="22">
        <f ca="1">IF(Q$11&lt;TODAY(),SUMIFS(Source!$H:$H,Source!$A:$A,$B131,Source!$B:$B,Q$11),"")</f>
        <v>3</v>
      </c>
      <c r="R131" s="22">
        <f ca="1">IF(R$11&lt;TODAY(),SUMIFS(Source!$H:$H,Source!$A:$A,$B131,Source!$B:$B,R$11),"")</f>
        <v>1</v>
      </c>
      <c r="S131" s="22">
        <f ca="1">IF(S$11&lt;TODAY(),SUMIFS(Source!$H:$H,Source!$A:$A,$B131,Source!$B:$B,S$11),"")</f>
        <v>3</v>
      </c>
      <c r="T131" s="22">
        <f ca="1">IF(T$11&lt;TODAY(),SUMIFS(Source!$H:$H,Source!$A:$A,$B131,Source!$B:$B,T$11),"")</f>
        <v>2</v>
      </c>
      <c r="U131" s="22">
        <f ca="1">IF(U$11&lt;TODAY(),SUMIFS(Source!$H:$H,Source!$A:$A,$B131,Source!$B:$B,U$11),"")</f>
        <v>0</v>
      </c>
      <c r="V131" s="22">
        <f ca="1">IF(V$11&lt;TODAY(),SUMIFS(Source!$H:$H,Source!$A:$A,$B131,Source!$B:$B,V$11),"")</f>
        <v>0</v>
      </c>
      <c r="W131" s="22" t="str">
        <f ca="1">IF(W$11&lt;TODAY(),SUMIFS(Source!$H:$H,Source!$A:$A,$B131,Source!$B:$B,W$11),"")</f>
        <v/>
      </c>
      <c r="X131" s="22" t="str">
        <f ca="1">IF(X$11&lt;TODAY(),SUMIFS(Source!$H:$H,Source!$A:$A,$B131,Source!$B:$B,X$11),"")</f>
        <v/>
      </c>
      <c r="Y131" s="22" t="str">
        <f ca="1">IF(Y$11&lt;TODAY(),SUMIFS(Source!$H:$H,Source!$A:$A,$B131,Source!$B:$B,Y$11),"")</f>
        <v/>
      </c>
      <c r="Z131" s="22" t="str">
        <f ca="1">IF(Z$11&lt;TODAY(),SUMIFS(Source!$H:$H,Source!$A:$A,$B131,Source!$B:$B,Z$11),"")</f>
        <v/>
      </c>
      <c r="AA131" s="22" t="str">
        <f ca="1">IF(AA$11&lt;TODAY(),SUMIFS(Source!$H:$H,Source!$A:$A,$B131,Source!$B:$B,AA$11),"")</f>
        <v/>
      </c>
      <c r="AB131" s="22" t="str">
        <f ca="1">IF(AB$11&lt;TODAY(),SUMIFS(Source!$H:$H,Source!$A:$A,$B131,Source!$B:$B,AB$11),"")</f>
        <v/>
      </c>
      <c r="AC131" s="22" t="str">
        <f ca="1">IF(AC$11&lt;TODAY(),SUMIFS(Source!$H:$H,Source!$A:$A,$B131,Source!$B:$B,AC$11),"")</f>
        <v/>
      </c>
      <c r="AD131" s="22" t="str">
        <f ca="1">IF(AD$11&lt;TODAY(),SUMIFS(Source!$H:$H,Source!$A:$A,$B131,Source!$B:$B,AD$11),"")</f>
        <v/>
      </c>
      <c r="AE131" s="22" t="str">
        <f ca="1">IF(AE$11&lt;TODAY(),SUMIFS(Source!$H:$H,Source!$A:$A,$B131,Source!$B:$B,AE$11),"")</f>
        <v/>
      </c>
      <c r="AF131" s="22" t="str">
        <f ca="1">IF(AF$11&lt;TODAY(),SUMIFS(Source!$H:$H,Source!$A:$A,$B131,Source!$B:$B,AF$11),"")</f>
        <v/>
      </c>
      <c r="AG131" s="22" t="str">
        <f ca="1">IF(AG$11&lt;TODAY(),SUMIFS(Source!$H:$H,Source!$A:$A,$B131,Source!$B:$B,AG$11),"")</f>
        <v/>
      </c>
      <c r="AH131" s="22" t="str">
        <f ca="1">IF(AH$11&lt;TODAY(),SUMIFS(Source!$H:$H,Source!$A:$A,$B131,Source!$B:$B,AH$11),"")</f>
        <v/>
      </c>
      <c r="AI131" s="22" t="str">
        <f ca="1">IF(AI$11&lt;TODAY(),SUMIFS(Source!$H:$H,Source!$A:$A,$B131,Source!$B:$B,AI$11),"")</f>
        <v/>
      </c>
      <c r="AJ131" s="22" t="str">
        <f ca="1">IF(AJ$11&lt;TODAY(),SUMIFS(Source!$H:$H,Source!$A:$A,$B131,Source!$B:$B,AJ$11),"")</f>
        <v/>
      </c>
      <c r="AK131" s="22" t="str">
        <f ca="1">IF(AK$11&lt;TODAY(),SUMIFS(Source!$H:$H,Source!$A:$A,$B131,Source!$B:$B,AK$11),"")</f>
        <v/>
      </c>
    </row>
    <row r="132" spans="1:37" hidden="1" outlineLevel="1" x14ac:dyDescent="0.25">
      <c r="B132" s="114" t="s">
        <v>22</v>
      </c>
      <c r="C132" s="4" t="s">
        <v>13</v>
      </c>
      <c r="D132" s="1"/>
      <c r="E132" s="40">
        <f t="shared" ca="1" si="37"/>
        <v>0</v>
      </c>
      <c r="F132" s="80">
        <f t="shared" ca="1" si="44"/>
        <v>0</v>
      </c>
      <c r="G132" s="22">
        <f ca="1">IF(G$11&lt;TODAY(),SUMIFS(Source!$H:$H,Source!$A:$A,$B132,Source!$B:$B,G$11),"")</f>
        <v>0</v>
      </c>
      <c r="H132" s="22">
        <f ca="1">IF(H$11&lt;TODAY(),SUMIFS(Source!$H:$H,Source!$A:$A,$B132,Source!$B:$B,H$11),"")</f>
        <v>0</v>
      </c>
      <c r="I132" s="22">
        <f ca="1">IF(I$11&lt;TODAY(),SUMIFS(Source!$H:$H,Source!$A:$A,$B132,Source!$B:$B,I$11),"")</f>
        <v>0</v>
      </c>
      <c r="J132" s="22">
        <f ca="1">IF(J$11&lt;TODAY(),SUMIFS(Source!$H:$H,Source!$A:$A,$B132,Source!$B:$B,J$11),"")</f>
        <v>0</v>
      </c>
      <c r="K132" s="22">
        <f ca="1">IF(K$11&lt;TODAY(),SUMIFS(Source!$H:$H,Source!$A:$A,$B132,Source!$B:$B,K$11),"")</f>
        <v>0</v>
      </c>
      <c r="L132" s="22">
        <f ca="1">IF(L$11&lt;TODAY(),SUMIFS(Source!$H:$H,Source!$A:$A,$B132,Source!$B:$B,L$11),"")</f>
        <v>0</v>
      </c>
      <c r="M132" s="22">
        <f ca="1">IF(M$11&lt;TODAY(),SUMIFS(Source!$H:$H,Source!$A:$A,$B132,Source!$B:$B,M$11),"")</f>
        <v>0</v>
      </c>
      <c r="N132" s="22">
        <f ca="1">IF(N$11&lt;TODAY(),SUMIFS(Source!$H:$H,Source!$A:$A,$B132,Source!$B:$B,N$11),"")</f>
        <v>0</v>
      </c>
      <c r="O132" s="22">
        <f ca="1">IF(O$11&lt;TODAY(),SUMIFS(Source!$H:$H,Source!$A:$A,$B132,Source!$B:$B,O$11),"")</f>
        <v>0</v>
      </c>
      <c r="P132" s="22">
        <f ca="1">IF(P$11&lt;TODAY(),SUMIFS(Source!$H:$H,Source!$A:$A,$B132,Source!$B:$B,P$11),"")</f>
        <v>0</v>
      </c>
      <c r="Q132" s="22">
        <f ca="1">IF(Q$11&lt;TODAY(),SUMIFS(Source!$H:$H,Source!$A:$A,$B132,Source!$B:$B,Q$11),"")</f>
        <v>0</v>
      </c>
      <c r="R132" s="22">
        <f ca="1">IF(R$11&lt;TODAY(),SUMIFS(Source!$H:$H,Source!$A:$A,$B132,Source!$B:$B,R$11),"")</f>
        <v>0</v>
      </c>
      <c r="S132" s="22">
        <f ca="1">IF(S$11&lt;TODAY(),SUMIFS(Source!$H:$H,Source!$A:$A,$B132,Source!$B:$B,S$11),"")</f>
        <v>0</v>
      </c>
      <c r="T132" s="22">
        <f ca="1">IF(T$11&lt;TODAY(),SUMIFS(Source!$H:$H,Source!$A:$A,$B132,Source!$B:$B,T$11),"")</f>
        <v>0</v>
      </c>
      <c r="U132" s="22">
        <f ca="1">IF(U$11&lt;TODAY(),SUMIFS(Source!$H:$H,Source!$A:$A,$B132,Source!$B:$B,U$11),"")</f>
        <v>0</v>
      </c>
      <c r="V132" s="22">
        <f ca="1">IF(V$11&lt;TODAY(),SUMIFS(Source!$H:$H,Source!$A:$A,$B132,Source!$B:$B,V$11),"")</f>
        <v>0</v>
      </c>
      <c r="W132" s="22" t="str">
        <f ca="1">IF(W$11&lt;TODAY(),SUMIFS(Source!$H:$H,Source!$A:$A,$B132,Source!$B:$B,W$11),"")</f>
        <v/>
      </c>
      <c r="X132" s="22" t="str">
        <f ca="1">IF(X$11&lt;TODAY(),SUMIFS(Source!$H:$H,Source!$A:$A,$B132,Source!$B:$B,X$11),"")</f>
        <v/>
      </c>
      <c r="Y132" s="22" t="str">
        <f ca="1">IF(Y$11&lt;TODAY(),SUMIFS(Source!$H:$H,Source!$A:$A,$B132,Source!$B:$B,Y$11),"")</f>
        <v/>
      </c>
      <c r="Z132" s="22" t="str">
        <f ca="1">IF(Z$11&lt;TODAY(),SUMIFS(Source!$H:$H,Source!$A:$A,$B132,Source!$B:$B,Z$11),"")</f>
        <v/>
      </c>
      <c r="AA132" s="22" t="str">
        <f ca="1">IF(AA$11&lt;TODAY(),SUMIFS(Source!$H:$H,Source!$A:$A,$B132,Source!$B:$B,AA$11),"")</f>
        <v/>
      </c>
      <c r="AB132" s="22" t="str">
        <f ca="1">IF(AB$11&lt;TODAY(),SUMIFS(Source!$H:$H,Source!$A:$A,$B132,Source!$B:$B,AB$11),"")</f>
        <v/>
      </c>
      <c r="AC132" s="22" t="str">
        <f ca="1">IF(AC$11&lt;TODAY(),SUMIFS(Source!$H:$H,Source!$A:$A,$B132,Source!$B:$B,AC$11),"")</f>
        <v/>
      </c>
      <c r="AD132" s="22" t="str">
        <f ca="1">IF(AD$11&lt;TODAY(),SUMIFS(Source!$H:$H,Source!$A:$A,$B132,Source!$B:$B,AD$11),"")</f>
        <v/>
      </c>
      <c r="AE132" s="22" t="str">
        <f ca="1">IF(AE$11&lt;TODAY(),SUMIFS(Source!$H:$H,Source!$A:$A,$B132,Source!$B:$B,AE$11),"")</f>
        <v/>
      </c>
      <c r="AF132" s="22" t="str">
        <f ca="1">IF(AF$11&lt;TODAY(),SUMIFS(Source!$H:$H,Source!$A:$A,$B132,Source!$B:$B,AF$11),"")</f>
        <v/>
      </c>
      <c r="AG132" s="22" t="str">
        <f ca="1">IF(AG$11&lt;TODAY(),SUMIFS(Source!$H:$H,Source!$A:$A,$B132,Source!$B:$B,AG$11),"")</f>
        <v/>
      </c>
      <c r="AH132" s="22" t="str">
        <f ca="1">IF(AH$11&lt;TODAY(),SUMIFS(Source!$H:$H,Source!$A:$A,$B132,Source!$B:$B,AH$11),"")</f>
        <v/>
      </c>
      <c r="AI132" s="22" t="str">
        <f ca="1">IF(AI$11&lt;TODAY(),SUMIFS(Source!$H:$H,Source!$A:$A,$B132,Source!$B:$B,AI$11),"")</f>
        <v/>
      </c>
      <c r="AJ132" s="22" t="str">
        <f ca="1">IF(AJ$11&lt;TODAY(),SUMIFS(Source!$H:$H,Source!$A:$A,$B132,Source!$B:$B,AJ$11),"")</f>
        <v/>
      </c>
      <c r="AK132" s="22" t="str">
        <f ca="1">IF(AK$11&lt;TODAY(),SUMIFS(Source!$H:$H,Source!$A:$A,$B132,Source!$B:$B,AK$11),"")</f>
        <v/>
      </c>
    </row>
    <row r="133" spans="1:37" hidden="1" outlineLevel="1" x14ac:dyDescent="0.25">
      <c r="B133" s="114" t="s">
        <v>23</v>
      </c>
      <c r="C133" s="4" t="s">
        <v>13</v>
      </c>
      <c r="D133" s="1"/>
      <c r="E133" s="40">
        <f t="shared" ca="1" si="37"/>
        <v>0</v>
      </c>
      <c r="F133" s="80">
        <f t="shared" ca="1" si="44"/>
        <v>0</v>
      </c>
      <c r="G133" s="22">
        <f ca="1">IF(G$11&lt;TODAY(),SUMIFS(Source!$H:$H,Source!$A:$A,$B133,Source!$B:$B,G$11),"")</f>
        <v>0</v>
      </c>
      <c r="H133" s="22">
        <f ca="1">IF(H$11&lt;TODAY(),SUMIFS(Source!$H:$H,Source!$A:$A,$B133,Source!$B:$B,H$11),"")</f>
        <v>0</v>
      </c>
      <c r="I133" s="22">
        <f ca="1">IF(I$11&lt;TODAY(),SUMIFS(Source!$H:$H,Source!$A:$A,$B133,Source!$B:$B,I$11),"")</f>
        <v>0</v>
      </c>
      <c r="J133" s="22">
        <f ca="1">IF(J$11&lt;TODAY(),SUMIFS(Source!$H:$H,Source!$A:$A,$B133,Source!$B:$B,J$11),"")</f>
        <v>0</v>
      </c>
      <c r="K133" s="22">
        <f ca="1">IF(K$11&lt;TODAY(),SUMIFS(Source!$H:$H,Source!$A:$A,$B133,Source!$B:$B,K$11),"")</f>
        <v>0</v>
      </c>
      <c r="L133" s="22">
        <f ca="1">IF(L$11&lt;TODAY(),SUMIFS(Source!$H:$H,Source!$A:$A,$B133,Source!$B:$B,L$11),"")</f>
        <v>0</v>
      </c>
      <c r="M133" s="22">
        <f ca="1">IF(M$11&lt;TODAY(),SUMIFS(Source!$H:$H,Source!$A:$A,$B133,Source!$B:$B,M$11),"")</f>
        <v>0</v>
      </c>
      <c r="N133" s="22">
        <f ca="1">IF(N$11&lt;TODAY(),SUMIFS(Source!$H:$H,Source!$A:$A,$B133,Source!$B:$B,N$11),"")</f>
        <v>0</v>
      </c>
      <c r="O133" s="22">
        <f ca="1">IF(O$11&lt;TODAY(),SUMIFS(Source!$H:$H,Source!$A:$A,$B133,Source!$B:$B,O$11),"")</f>
        <v>0</v>
      </c>
      <c r="P133" s="22">
        <f ca="1">IF(P$11&lt;TODAY(),SUMIFS(Source!$H:$H,Source!$A:$A,$B133,Source!$B:$B,P$11),"")</f>
        <v>0</v>
      </c>
      <c r="Q133" s="22">
        <f ca="1">IF(Q$11&lt;TODAY(),SUMIFS(Source!$H:$H,Source!$A:$A,$B133,Source!$B:$B,Q$11),"")</f>
        <v>0</v>
      </c>
      <c r="R133" s="22">
        <f ca="1">IF(R$11&lt;TODAY(),SUMIFS(Source!$H:$H,Source!$A:$A,$B133,Source!$B:$B,R$11),"")</f>
        <v>0</v>
      </c>
      <c r="S133" s="22">
        <f ca="1">IF(S$11&lt;TODAY(),SUMIFS(Source!$H:$H,Source!$A:$A,$B133,Source!$B:$B,S$11),"")</f>
        <v>0</v>
      </c>
      <c r="T133" s="22">
        <f ca="1">IF(T$11&lt;TODAY(),SUMIFS(Source!$H:$H,Source!$A:$A,$B133,Source!$B:$B,T$11),"")</f>
        <v>0</v>
      </c>
      <c r="U133" s="22">
        <f ca="1">IF(U$11&lt;TODAY(),SUMIFS(Source!$H:$H,Source!$A:$A,$B133,Source!$B:$B,U$11),"")</f>
        <v>0</v>
      </c>
      <c r="V133" s="22">
        <f ca="1">IF(V$11&lt;TODAY(),SUMIFS(Source!$H:$H,Source!$A:$A,$B133,Source!$B:$B,V$11),"")</f>
        <v>0</v>
      </c>
      <c r="W133" s="22" t="str">
        <f ca="1">IF(W$11&lt;TODAY(),SUMIFS(Source!$H:$H,Source!$A:$A,$B133,Source!$B:$B,W$11),"")</f>
        <v/>
      </c>
      <c r="X133" s="22" t="str">
        <f ca="1">IF(X$11&lt;TODAY(),SUMIFS(Source!$H:$H,Source!$A:$A,$B133,Source!$B:$B,X$11),"")</f>
        <v/>
      </c>
      <c r="Y133" s="22" t="str">
        <f ca="1">IF(Y$11&lt;TODAY(),SUMIFS(Source!$H:$H,Source!$A:$A,$B133,Source!$B:$B,Y$11),"")</f>
        <v/>
      </c>
      <c r="Z133" s="22" t="str">
        <f ca="1">IF(Z$11&lt;TODAY(),SUMIFS(Source!$H:$H,Source!$A:$A,$B133,Source!$B:$B,Z$11),"")</f>
        <v/>
      </c>
      <c r="AA133" s="22" t="str">
        <f ca="1">IF(AA$11&lt;TODAY(),SUMIFS(Source!$H:$H,Source!$A:$A,$B133,Source!$B:$B,AA$11),"")</f>
        <v/>
      </c>
      <c r="AB133" s="22" t="str">
        <f ca="1">IF(AB$11&lt;TODAY(),SUMIFS(Source!$H:$H,Source!$A:$A,$B133,Source!$B:$B,AB$11),"")</f>
        <v/>
      </c>
      <c r="AC133" s="22" t="str">
        <f ca="1">IF(AC$11&lt;TODAY(),SUMIFS(Source!$H:$H,Source!$A:$A,$B133,Source!$B:$B,AC$11),"")</f>
        <v/>
      </c>
      <c r="AD133" s="22" t="str">
        <f ca="1">IF(AD$11&lt;TODAY(),SUMIFS(Source!$H:$H,Source!$A:$A,$B133,Source!$B:$B,AD$11),"")</f>
        <v/>
      </c>
      <c r="AE133" s="22" t="str">
        <f ca="1">IF(AE$11&lt;TODAY(),SUMIFS(Source!$H:$H,Source!$A:$A,$B133,Source!$B:$B,AE$11),"")</f>
        <v/>
      </c>
      <c r="AF133" s="22" t="str">
        <f ca="1">IF(AF$11&lt;TODAY(),SUMIFS(Source!$H:$H,Source!$A:$A,$B133,Source!$B:$B,AF$11),"")</f>
        <v/>
      </c>
      <c r="AG133" s="22" t="str">
        <f ca="1">IF(AG$11&lt;TODAY(),SUMIFS(Source!$H:$H,Source!$A:$A,$B133,Source!$B:$B,AG$11),"")</f>
        <v/>
      </c>
      <c r="AH133" s="22" t="str">
        <f ca="1">IF(AH$11&lt;TODAY(),SUMIFS(Source!$H:$H,Source!$A:$A,$B133,Source!$B:$B,AH$11),"")</f>
        <v/>
      </c>
      <c r="AI133" s="22" t="str">
        <f ca="1">IF(AI$11&lt;TODAY(),SUMIFS(Source!$H:$H,Source!$A:$A,$B133,Source!$B:$B,AI$11),"")</f>
        <v/>
      </c>
      <c r="AJ133" s="22" t="str">
        <f ca="1">IF(AJ$11&lt;TODAY(),SUMIFS(Source!$H:$H,Source!$A:$A,$B133,Source!$B:$B,AJ$11),"")</f>
        <v/>
      </c>
      <c r="AK133" s="22" t="str">
        <f ca="1">IF(AK$11&lt;TODAY(),SUMIFS(Source!$H:$H,Source!$A:$A,$B133,Source!$B:$B,AK$11),"")</f>
        <v/>
      </c>
    </row>
    <row r="134" spans="1:37" hidden="1" outlineLevel="1" x14ac:dyDescent="0.25">
      <c r="B134" s="114" t="s">
        <v>24</v>
      </c>
      <c r="C134" s="4" t="s">
        <v>13</v>
      </c>
      <c r="D134" s="1"/>
      <c r="E134" s="40">
        <f t="shared" ca="1" si="37"/>
        <v>73</v>
      </c>
      <c r="F134" s="80">
        <f t="shared" ca="1" si="44"/>
        <v>7.3</v>
      </c>
      <c r="G134" s="22">
        <f ca="1">IF(G$11&lt;TODAY(),SUMIFS(Source!$H:$H,Source!$A:$A,$B134,Source!$B:$B,G$11),"")</f>
        <v>0</v>
      </c>
      <c r="H134" s="22">
        <f ca="1">IF(H$11&lt;TODAY(),SUMIFS(Source!$H:$H,Source!$A:$A,$B134,Source!$B:$B,H$11),"")</f>
        <v>0</v>
      </c>
      <c r="I134" s="22">
        <f ca="1">IF(I$11&lt;TODAY(),SUMIFS(Source!$H:$H,Source!$A:$A,$B134,Source!$B:$B,I$11),"")</f>
        <v>6</v>
      </c>
      <c r="J134" s="22">
        <f ca="1">IF(J$11&lt;TODAY(),SUMIFS(Source!$H:$H,Source!$A:$A,$B134,Source!$B:$B,J$11),"")</f>
        <v>3</v>
      </c>
      <c r="K134" s="22">
        <f ca="1">IF(K$11&lt;TODAY(),SUMIFS(Source!$H:$H,Source!$A:$A,$B134,Source!$B:$B,K$11),"")</f>
        <v>1</v>
      </c>
      <c r="L134" s="22">
        <f ca="1">IF(L$11&lt;TODAY(),SUMIFS(Source!$H:$H,Source!$A:$A,$B134,Source!$B:$B,L$11),"")</f>
        <v>1</v>
      </c>
      <c r="M134" s="22">
        <f ca="1">IF(M$11&lt;TODAY(),SUMIFS(Source!$H:$H,Source!$A:$A,$B134,Source!$B:$B,M$11),"")</f>
        <v>4</v>
      </c>
      <c r="N134" s="22">
        <f ca="1">IF(N$11&lt;TODAY(),SUMIFS(Source!$H:$H,Source!$A:$A,$B134,Source!$B:$B,N$11),"")</f>
        <v>0</v>
      </c>
      <c r="O134" s="22">
        <f ca="1">IF(O$11&lt;TODAY(),SUMIFS(Source!$H:$H,Source!$A:$A,$B134,Source!$B:$B,O$11),"")</f>
        <v>0</v>
      </c>
      <c r="P134" s="22">
        <f ca="1">IF(P$11&lt;TODAY(),SUMIFS(Source!$H:$H,Source!$A:$A,$B134,Source!$B:$B,P$11),"")</f>
        <v>7</v>
      </c>
      <c r="Q134" s="22">
        <f ca="1">IF(Q$11&lt;TODAY(),SUMIFS(Source!$H:$H,Source!$A:$A,$B134,Source!$B:$B,Q$11),"")</f>
        <v>5</v>
      </c>
      <c r="R134" s="22">
        <f ca="1">IF(R$11&lt;TODAY(),SUMIFS(Source!$H:$H,Source!$A:$A,$B134,Source!$B:$B,R$11),"")</f>
        <v>18</v>
      </c>
      <c r="S134" s="22">
        <f ca="1">IF(S$11&lt;TODAY(),SUMIFS(Source!$H:$H,Source!$A:$A,$B134,Source!$B:$B,S$11),"")</f>
        <v>12</v>
      </c>
      <c r="T134" s="22">
        <f ca="1">IF(T$11&lt;TODAY(),SUMIFS(Source!$H:$H,Source!$A:$A,$B134,Source!$B:$B,T$11),"")</f>
        <v>16</v>
      </c>
      <c r="U134" s="22">
        <f ca="1">IF(U$11&lt;TODAY(),SUMIFS(Source!$H:$H,Source!$A:$A,$B134,Source!$B:$B,U$11),"")</f>
        <v>0</v>
      </c>
      <c r="V134" s="22">
        <f ca="1">IF(V$11&lt;TODAY(),SUMIFS(Source!$H:$H,Source!$A:$A,$B134,Source!$B:$B,V$11),"")</f>
        <v>0</v>
      </c>
      <c r="W134" s="22" t="str">
        <f ca="1">IF(W$11&lt;TODAY(),SUMIFS(Source!$H:$H,Source!$A:$A,$B134,Source!$B:$B,W$11),"")</f>
        <v/>
      </c>
      <c r="X134" s="22" t="str">
        <f ca="1">IF(X$11&lt;TODAY(),SUMIFS(Source!$H:$H,Source!$A:$A,$B134,Source!$B:$B,X$11),"")</f>
        <v/>
      </c>
      <c r="Y134" s="22" t="str">
        <f ca="1">IF(Y$11&lt;TODAY(),SUMIFS(Source!$H:$H,Source!$A:$A,$B134,Source!$B:$B,Y$11),"")</f>
        <v/>
      </c>
      <c r="Z134" s="22" t="str">
        <f ca="1">IF(Z$11&lt;TODAY(),SUMIFS(Source!$H:$H,Source!$A:$A,$B134,Source!$B:$B,Z$11),"")</f>
        <v/>
      </c>
      <c r="AA134" s="22" t="str">
        <f ca="1">IF(AA$11&lt;TODAY(),SUMIFS(Source!$H:$H,Source!$A:$A,$B134,Source!$B:$B,AA$11),"")</f>
        <v/>
      </c>
      <c r="AB134" s="22" t="str">
        <f ca="1">IF(AB$11&lt;TODAY(),SUMIFS(Source!$H:$H,Source!$A:$A,$B134,Source!$B:$B,AB$11),"")</f>
        <v/>
      </c>
      <c r="AC134" s="22" t="str">
        <f ca="1">IF(AC$11&lt;TODAY(),SUMIFS(Source!$H:$H,Source!$A:$A,$B134,Source!$B:$B,AC$11),"")</f>
        <v/>
      </c>
      <c r="AD134" s="22" t="str">
        <f ca="1">IF(AD$11&lt;TODAY(),SUMIFS(Source!$H:$H,Source!$A:$A,$B134,Source!$B:$B,AD$11),"")</f>
        <v/>
      </c>
      <c r="AE134" s="22" t="str">
        <f ca="1">IF(AE$11&lt;TODAY(),SUMIFS(Source!$H:$H,Source!$A:$A,$B134,Source!$B:$B,AE$11),"")</f>
        <v/>
      </c>
      <c r="AF134" s="22" t="str">
        <f ca="1">IF(AF$11&lt;TODAY(),SUMIFS(Source!$H:$H,Source!$A:$A,$B134,Source!$B:$B,AF$11),"")</f>
        <v/>
      </c>
      <c r="AG134" s="22" t="str">
        <f ca="1">IF(AG$11&lt;TODAY(),SUMIFS(Source!$H:$H,Source!$A:$A,$B134,Source!$B:$B,AG$11),"")</f>
        <v/>
      </c>
      <c r="AH134" s="22" t="str">
        <f ca="1">IF(AH$11&lt;TODAY(),SUMIFS(Source!$H:$H,Source!$A:$A,$B134,Source!$B:$B,AH$11),"")</f>
        <v/>
      </c>
      <c r="AI134" s="22" t="str">
        <f ca="1">IF(AI$11&lt;TODAY(),SUMIFS(Source!$H:$H,Source!$A:$A,$B134,Source!$B:$B,AI$11),"")</f>
        <v/>
      </c>
      <c r="AJ134" s="22" t="str">
        <f ca="1">IF(AJ$11&lt;TODAY(),SUMIFS(Source!$H:$H,Source!$A:$A,$B134,Source!$B:$B,AJ$11),"")</f>
        <v/>
      </c>
      <c r="AK134" s="22" t="str">
        <f ca="1">IF(AK$11&lt;TODAY(),SUMIFS(Source!$H:$H,Source!$A:$A,$B134,Source!$B:$B,AK$11),"")</f>
        <v/>
      </c>
    </row>
    <row r="135" spans="1:37" hidden="1" outlineLevel="1" x14ac:dyDescent="0.25">
      <c r="B135" s="114" t="s">
        <v>25</v>
      </c>
      <c r="C135" s="4" t="s">
        <v>13</v>
      </c>
      <c r="D135" s="1"/>
      <c r="E135" s="40">
        <f t="shared" ca="1" si="37"/>
        <v>13</v>
      </c>
      <c r="F135" s="80">
        <f t="shared" ca="1" si="44"/>
        <v>1.8571428571428572</v>
      </c>
      <c r="G135" s="22">
        <f ca="1">IF(G$11&lt;TODAY(),SUMIFS(Source!$H:$H,Source!$A:$A,$B135,Source!$B:$B,G$11),"")</f>
        <v>0</v>
      </c>
      <c r="H135" s="22">
        <f ca="1">IF(H$11&lt;TODAY(),SUMIFS(Source!$H:$H,Source!$A:$A,$B135,Source!$B:$B,H$11),"")</f>
        <v>0</v>
      </c>
      <c r="I135" s="22">
        <f ca="1">IF(I$11&lt;TODAY(),SUMIFS(Source!$H:$H,Source!$A:$A,$B135,Source!$B:$B,I$11),"")</f>
        <v>2</v>
      </c>
      <c r="J135" s="22">
        <f ca="1">IF(J$11&lt;TODAY(),SUMIFS(Source!$H:$H,Source!$A:$A,$B135,Source!$B:$B,J$11),"")</f>
        <v>1</v>
      </c>
      <c r="K135" s="22">
        <f ca="1">IF(K$11&lt;TODAY(),SUMIFS(Source!$H:$H,Source!$A:$A,$B135,Source!$B:$B,K$11),"")</f>
        <v>1</v>
      </c>
      <c r="L135" s="22">
        <f ca="1">IF(L$11&lt;TODAY(),SUMIFS(Source!$H:$H,Source!$A:$A,$B135,Source!$B:$B,L$11),"")</f>
        <v>1</v>
      </c>
      <c r="M135" s="22">
        <f ca="1">IF(M$11&lt;TODAY(),SUMIFS(Source!$H:$H,Source!$A:$A,$B135,Source!$B:$B,M$11),"")</f>
        <v>0</v>
      </c>
      <c r="N135" s="22">
        <f ca="1">IF(N$11&lt;TODAY(),SUMIFS(Source!$H:$H,Source!$A:$A,$B135,Source!$B:$B,N$11),"")</f>
        <v>0</v>
      </c>
      <c r="O135" s="22">
        <f ca="1">IF(O$11&lt;TODAY(),SUMIFS(Source!$H:$H,Source!$A:$A,$B135,Source!$B:$B,O$11),"")</f>
        <v>0</v>
      </c>
      <c r="P135" s="22">
        <f ca="1">IF(P$11&lt;TODAY(),SUMIFS(Source!$H:$H,Source!$A:$A,$B135,Source!$B:$B,P$11),"")</f>
        <v>2</v>
      </c>
      <c r="Q135" s="22">
        <f ca="1">IF(Q$11&lt;TODAY(),SUMIFS(Source!$H:$H,Source!$A:$A,$B135,Source!$B:$B,Q$11),"")</f>
        <v>0</v>
      </c>
      <c r="R135" s="22">
        <f ca="1">IF(R$11&lt;TODAY(),SUMIFS(Source!$H:$H,Source!$A:$A,$B135,Source!$B:$B,R$11),"")</f>
        <v>1</v>
      </c>
      <c r="S135" s="22">
        <f ca="1">IF(S$11&lt;TODAY(),SUMIFS(Source!$H:$H,Source!$A:$A,$B135,Source!$B:$B,S$11),"")</f>
        <v>5</v>
      </c>
      <c r="T135" s="22">
        <f ca="1">IF(T$11&lt;TODAY(),SUMIFS(Source!$H:$H,Source!$A:$A,$B135,Source!$B:$B,T$11),"")</f>
        <v>0</v>
      </c>
      <c r="U135" s="22">
        <f ca="1">IF(U$11&lt;TODAY(),SUMIFS(Source!$H:$H,Source!$A:$A,$B135,Source!$B:$B,U$11),"")</f>
        <v>0</v>
      </c>
      <c r="V135" s="22">
        <f ca="1">IF(V$11&lt;TODAY(),SUMIFS(Source!$H:$H,Source!$A:$A,$B135,Source!$B:$B,V$11),"")</f>
        <v>0</v>
      </c>
      <c r="W135" s="22" t="str">
        <f ca="1">IF(W$11&lt;TODAY(),SUMIFS(Source!$H:$H,Source!$A:$A,$B135,Source!$B:$B,W$11),"")</f>
        <v/>
      </c>
      <c r="X135" s="22" t="str">
        <f ca="1">IF(X$11&lt;TODAY(),SUMIFS(Source!$H:$H,Source!$A:$A,$B135,Source!$B:$B,X$11),"")</f>
        <v/>
      </c>
      <c r="Y135" s="22" t="str">
        <f ca="1">IF(Y$11&lt;TODAY(),SUMIFS(Source!$H:$H,Source!$A:$A,$B135,Source!$B:$B,Y$11),"")</f>
        <v/>
      </c>
      <c r="Z135" s="22" t="str">
        <f ca="1">IF(Z$11&lt;TODAY(),SUMIFS(Source!$H:$H,Source!$A:$A,$B135,Source!$B:$B,Z$11),"")</f>
        <v/>
      </c>
      <c r="AA135" s="22" t="str">
        <f ca="1">IF(AA$11&lt;TODAY(),SUMIFS(Source!$H:$H,Source!$A:$A,$B135,Source!$B:$B,AA$11),"")</f>
        <v/>
      </c>
      <c r="AB135" s="22" t="str">
        <f ca="1">IF(AB$11&lt;TODAY(),SUMIFS(Source!$H:$H,Source!$A:$A,$B135,Source!$B:$B,AB$11),"")</f>
        <v/>
      </c>
      <c r="AC135" s="22" t="str">
        <f ca="1">IF(AC$11&lt;TODAY(),SUMIFS(Source!$H:$H,Source!$A:$A,$B135,Source!$B:$B,AC$11),"")</f>
        <v/>
      </c>
      <c r="AD135" s="22" t="str">
        <f ca="1">IF(AD$11&lt;TODAY(),SUMIFS(Source!$H:$H,Source!$A:$A,$B135,Source!$B:$B,AD$11),"")</f>
        <v/>
      </c>
      <c r="AE135" s="22" t="str">
        <f ca="1">IF(AE$11&lt;TODAY(),SUMIFS(Source!$H:$H,Source!$A:$A,$B135,Source!$B:$B,AE$11),"")</f>
        <v/>
      </c>
      <c r="AF135" s="22" t="str">
        <f ca="1">IF(AF$11&lt;TODAY(),SUMIFS(Source!$H:$H,Source!$A:$A,$B135,Source!$B:$B,AF$11),"")</f>
        <v/>
      </c>
      <c r="AG135" s="22" t="str">
        <f ca="1">IF(AG$11&lt;TODAY(),SUMIFS(Source!$H:$H,Source!$A:$A,$B135,Source!$B:$B,AG$11),"")</f>
        <v/>
      </c>
      <c r="AH135" s="22" t="str">
        <f ca="1">IF(AH$11&lt;TODAY(),SUMIFS(Source!$H:$H,Source!$A:$A,$B135,Source!$B:$B,AH$11),"")</f>
        <v/>
      </c>
      <c r="AI135" s="22" t="str">
        <f ca="1">IF(AI$11&lt;TODAY(),SUMIFS(Source!$H:$H,Source!$A:$A,$B135,Source!$B:$B,AI$11),"")</f>
        <v/>
      </c>
      <c r="AJ135" s="22" t="str">
        <f ca="1">IF(AJ$11&lt;TODAY(),SUMIFS(Source!$H:$H,Source!$A:$A,$B135,Source!$B:$B,AJ$11),"")</f>
        <v/>
      </c>
      <c r="AK135" s="22" t="str">
        <f ca="1">IF(AK$11&lt;TODAY(),SUMIFS(Source!$H:$H,Source!$A:$A,$B135,Source!$B:$B,AK$11),"")</f>
        <v/>
      </c>
    </row>
    <row r="136" spans="1:37" hidden="1" outlineLevel="1" x14ac:dyDescent="0.25">
      <c r="A136" s="25"/>
      <c r="B136" s="132" t="s">
        <v>26</v>
      </c>
      <c r="C136" s="6" t="s">
        <v>13</v>
      </c>
      <c r="D136" s="7"/>
      <c r="E136" s="41">
        <f t="shared" ca="1" si="37"/>
        <v>10</v>
      </c>
      <c r="F136" s="80">
        <f t="shared" ca="1" si="44"/>
        <v>2</v>
      </c>
      <c r="G136" s="25">
        <f ca="1">IF(G$11&lt;TODAY(),SUMIFS(Source!$H:$H,Source!$A:$A,$B136,Source!$B:$B,G$11),"")</f>
        <v>0</v>
      </c>
      <c r="H136" s="25">
        <f ca="1">IF(H$11&lt;TODAY(),SUMIFS(Source!$H:$H,Source!$A:$A,$B136,Source!$B:$B,H$11),"")</f>
        <v>0</v>
      </c>
      <c r="I136" s="25">
        <f ca="1">IF(I$11&lt;TODAY(),SUMIFS(Source!$H:$H,Source!$A:$A,$B136,Source!$B:$B,I$11),"")</f>
        <v>1</v>
      </c>
      <c r="J136" s="25">
        <f ca="1">IF(J$11&lt;TODAY(),SUMIFS(Source!$H:$H,Source!$A:$A,$B136,Source!$B:$B,J$11),"")</f>
        <v>1</v>
      </c>
      <c r="K136" s="25">
        <f ca="1">IF(K$11&lt;TODAY(),SUMIFS(Source!$H:$H,Source!$A:$A,$B136,Source!$B:$B,K$11),"")</f>
        <v>0</v>
      </c>
      <c r="L136" s="25">
        <f ca="1">IF(L$11&lt;TODAY(),SUMIFS(Source!$H:$H,Source!$A:$A,$B136,Source!$B:$B,L$11),"")</f>
        <v>0</v>
      </c>
      <c r="M136" s="25">
        <f ca="1">IF(M$11&lt;TODAY(),SUMIFS(Source!$H:$H,Source!$A:$A,$B136,Source!$B:$B,M$11),"")</f>
        <v>0</v>
      </c>
      <c r="N136" s="25">
        <f ca="1">IF(N$11&lt;TODAY(),SUMIFS(Source!$H:$H,Source!$A:$A,$B136,Source!$B:$B,N$11),"")</f>
        <v>0</v>
      </c>
      <c r="O136" s="25">
        <f ca="1">IF(O$11&lt;TODAY(),SUMIFS(Source!$H:$H,Source!$A:$A,$B136,Source!$B:$B,O$11),"")</f>
        <v>0</v>
      </c>
      <c r="P136" s="25">
        <f ca="1">IF(P$11&lt;TODAY(),SUMIFS(Source!$H:$H,Source!$A:$A,$B136,Source!$B:$B,P$11),"")</f>
        <v>5</v>
      </c>
      <c r="Q136" s="25">
        <f ca="1">IF(Q$11&lt;TODAY(),SUMIFS(Source!$H:$H,Source!$A:$A,$B136,Source!$B:$B,Q$11),"")</f>
        <v>0</v>
      </c>
      <c r="R136" s="25">
        <f ca="1">IF(R$11&lt;TODAY(),SUMIFS(Source!$H:$H,Source!$A:$A,$B136,Source!$B:$B,R$11),"")</f>
        <v>0</v>
      </c>
      <c r="S136" s="25">
        <f ca="1">IF(S$11&lt;TODAY(),SUMIFS(Source!$H:$H,Source!$A:$A,$B136,Source!$B:$B,S$11),"")</f>
        <v>2</v>
      </c>
      <c r="T136" s="25">
        <f ca="1">IF(T$11&lt;TODAY(),SUMIFS(Source!$H:$H,Source!$A:$A,$B136,Source!$B:$B,T$11),"")</f>
        <v>1</v>
      </c>
      <c r="U136" s="25">
        <f ca="1">IF(U$11&lt;TODAY(),SUMIFS(Source!$H:$H,Source!$A:$A,$B136,Source!$B:$B,U$11),"")</f>
        <v>0</v>
      </c>
      <c r="V136" s="25">
        <f ca="1">IF(V$11&lt;TODAY(),SUMIFS(Source!$H:$H,Source!$A:$A,$B136,Source!$B:$B,V$11),"")</f>
        <v>0</v>
      </c>
      <c r="W136" s="25" t="str">
        <f ca="1">IF(W$11&lt;TODAY(),SUMIFS(Source!$H:$H,Source!$A:$A,$B136,Source!$B:$B,W$11),"")</f>
        <v/>
      </c>
      <c r="X136" s="25" t="str">
        <f ca="1">IF(X$11&lt;TODAY(),SUMIFS(Source!$H:$H,Source!$A:$A,$B136,Source!$B:$B,X$11),"")</f>
        <v/>
      </c>
      <c r="Y136" s="25" t="str">
        <f ca="1">IF(Y$11&lt;TODAY(),SUMIFS(Source!$H:$H,Source!$A:$A,$B136,Source!$B:$B,Y$11),"")</f>
        <v/>
      </c>
      <c r="Z136" s="25" t="str">
        <f ca="1">IF(Z$11&lt;TODAY(),SUMIFS(Source!$H:$H,Source!$A:$A,$B136,Source!$B:$B,Z$11),"")</f>
        <v/>
      </c>
      <c r="AA136" s="25" t="str">
        <f ca="1">IF(AA$11&lt;TODAY(),SUMIFS(Source!$H:$H,Source!$A:$A,$B136,Source!$B:$B,AA$11),"")</f>
        <v/>
      </c>
      <c r="AB136" s="25" t="str">
        <f ca="1">IF(AB$11&lt;TODAY(),SUMIFS(Source!$H:$H,Source!$A:$A,$B136,Source!$B:$B,AB$11),"")</f>
        <v/>
      </c>
      <c r="AC136" s="25" t="str">
        <f ca="1">IF(AC$11&lt;TODAY(),SUMIFS(Source!$H:$H,Source!$A:$A,$B136,Source!$B:$B,AC$11),"")</f>
        <v/>
      </c>
      <c r="AD136" s="25" t="str">
        <f ca="1">IF(AD$11&lt;TODAY(),SUMIFS(Source!$H:$H,Source!$A:$A,$B136,Source!$B:$B,AD$11),"")</f>
        <v/>
      </c>
      <c r="AE136" s="25" t="str">
        <f ca="1">IF(AE$11&lt;TODAY(),SUMIFS(Source!$H:$H,Source!$A:$A,$B136,Source!$B:$B,AE$11),"")</f>
        <v/>
      </c>
      <c r="AF136" s="25" t="str">
        <f ca="1">IF(AF$11&lt;TODAY(),SUMIFS(Source!$H:$H,Source!$A:$A,$B136,Source!$B:$B,AF$11),"")</f>
        <v/>
      </c>
      <c r="AG136" s="25" t="str">
        <f ca="1">IF(AG$11&lt;TODAY(),SUMIFS(Source!$H:$H,Source!$A:$A,$B136,Source!$B:$B,AG$11),"")</f>
        <v/>
      </c>
      <c r="AH136" s="25" t="str">
        <f ca="1">IF(AH$11&lt;TODAY(),SUMIFS(Source!$H:$H,Source!$A:$A,$B136,Source!$B:$B,AH$11),"")</f>
        <v/>
      </c>
      <c r="AI136" s="25" t="str">
        <f ca="1">IF(AI$11&lt;TODAY(),SUMIFS(Source!$H:$H,Source!$A:$A,$B136,Source!$B:$B,AI$11),"")</f>
        <v/>
      </c>
      <c r="AJ136" s="25" t="str">
        <f ca="1">IF(AJ$11&lt;TODAY(),SUMIFS(Source!$H:$H,Source!$A:$A,$B136,Source!$B:$B,AJ$11),"")</f>
        <v/>
      </c>
      <c r="AK136" s="25" t="str">
        <f ca="1">IF(AK$11&lt;TODAY(),SUMIFS(Source!$H:$H,Source!$A:$A,$B136,Source!$B:$B,AK$11),"")</f>
        <v/>
      </c>
    </row>
    <row r="137" spans="1:37" ht="15.75" hidden="1" outlineLevel="1" thickBot="1" x14ac:dyDescent="0.3">
      <c r="A137" s="47"/>
      <c r="B137" s="116" t="s">
        <v>294</v>
      </c>
      <c r="C137" s="6" t="s">
        <v>13</v>
      </c>
      <c r="D137" s="7"/>
      <c r="E137" s="41">
        <f t="shared" ref="E137" ca="1" si="45">SUM(G137:AK137)</f>
        <v>8</v>
      </c>
      <c r="F137" s="80">
        <f t="shared" ref="F137" ca="1" si="46">IFERROR((E137/COUNTIF(G137:AK137,"&gt;0")),0)</f>
        <v>2.6666666666666665</v>
      </c>
      <c r="G137" s="25">
        <f ca="1">IF(G$11&lt;TODAY(),SUMIFS(Source!$H:$H,Source!$A:$A,$B137,Source!$B:$B,G$11),"")</f>
        <v>0</v>
      </c>
      <c r="H137" s="25">
        <f ca="1">IF(H$11&lt;TODAY(),SUMIFS(Source!$H:$H,Source!$A:$A,$B137,Source!$B:$B,H$11),"")</f>
        <v>0</v>
      </c>
      <c r="I137" s="25">
        <f ca="1">IF(I$11&lt;TODAY(),SUMIFS(Source!$H:$H,Source!$A:$A,$B137,Source!$B:$B,I$11),"")</f>
        <v>6</v>
      </c>
      <c r="J137" s="25">
        <f ca="1">IF(J$11&lt;TODAY(),SUMIFS(Source!$H:$H,Source!$A:$A,$B137,Source!$B:$B,J$11),"")</f>
        <v>0</v>
      </c>
      <c r="K137" s="25">
        <f ca="1">IF(K$11&lt;TODAY(),SUMIFS(Source!$H:$H,Source!$A:$A,$B137,Source!$B:$B,K$11),"")</f>
        <v>0</v>
      </c>
      <c r="L137" s="25">
        <f ca="1">IF(L$11&lt;TODAY(),SUMIFS(Source!$H:$H,Source!$A:$A,$B137,Source!$B:$B,L$11),"")</f>
        <v>0</v>
      </c>
      <c r="M137" s="25">
        <f ca="1">IF(M$11&lt;TODAY(),SUMIFS(Source!$H:$H,Source!$A:$A,$B137,Source!$B:$B,M$11),"")</f>
        <v>0</v>
      </c>
      <c r="N137" s="25">
        <f ca="1">IF(N$11&lt;TODAY(),SUMIFS(Source!$H:$H,Source!$A:$A,$B137,Source!$B:$B,N$11),"")</f>
        <v>0</v>
      </c>
      <c r="O137" s="25">
        <f ca="1">IF(O$11&lt;TODAY(),SUMIFS(Source!$H:$H,Source!$A:$A,$B137,Source!$B:$B,O$11),"")</f>
        <v>0</v>
      </c>
      <c r="P137" s="25">
        <f ca="1">IF(P$11&lt;TODAY(),SUMIFS(Source!$H:$H,Source!$A:$A,$B137,Source!$B:$B,P$11),"")</f>
        <v>0</v>
      </c>
      <c r="Q137" s="25">
        <f ca="1">IF(Q$11&lt;TODAY(),SUMIFS(Source!$H:$H,Source!$A:$A,$B137,Source!$B:$B,Q$11),"")</f>
        <v>1</v>
      </c>
      <c r="R137" s="25">
        <f ca="1">IF(R$11&lt;TODAY(),SUMIFS(Source!$H:$H,Source!$A:$A,$B137,Source!$B:$B,R$11),"")</f>
        <v>0</v>
      </c>
      <c r="S137" s="25">
        <f ca="1">IF(S$11&lt;TODAY(),SUMIFS(Source!$H:$H,Source!$A:$A,$B137,Source!$B:$B,S$11),"")</f>
        <v>0</v>
      </c>
      <c r="T137" s="25">
        <f ca="1">IF(T$11&lt;TODAY(),SUMIFS(Source!$H:$H,Source!$A:$A,$B137,Source!$B:$B,T$11),"")</f>
        <v>1</v>
      </c>
      <c r="U137" s="25">
        <f ca="1">IF(U$11&lt;TODAY(),SUMIFS(Source!$H:$H,Source!$A:$A,$B137,Source!$B:$B,U$11),"")</f>
        <v>0</v>
      </c>
      <c r="V137" s="25">
        <f ca="1">IF(V$11&lt;TODAY(),SUMIFS(Source!$H:$H,Source!$A:$A,$B137,Source!$B:$B,V$11),"")</f>
        <v>0</v>
      </c>
      <c r="W137" s="25" t="str">
        <f ca="1">IF(W$11&lt;TODAY(),SUMIFS(Source!$H:$H,Source!$A:$A,$B137,Source!$B:$B,W$11),"")</f>
        <v/>
      </c>
      <c r="X137" s="25" t="str">
        <f ca="1">IF(X$11&lt;TODAY(),SUMIFS(Source!$H:$H,Source!$A:$A,$B137,Source!$B:$B,X$11),"")</f>
        <v/>
      </c>
      <c r="Y137" s="25" t="str">
        <f ca="1">IF(Y$11&lt;TODAY(),SUMIFS(Source!$H:$H,Source!$A:$A,$B137,Source!$B:$B,Y$11),"")</f>
        <v/>
      </c>
      <c r="Z137" s="25" t="str">
        <f ca="1">IF(Z$11&lt;TODAY(),SUMIFS(Source!$H:$H,Source!$A:$A,$B137,Source!$B:$B,Z$11),"")</f>
        <v/>
      </c>
      <c r="AA137" s="25" t="str">
        <f ca="1">IF(AA$11&lt;TODAY(),SUMIFS(Source!$H:$H,Source!$A:$A,$B137,Source!$B:$B,AA$11),"")</f>
        <v/>
      </c>
      <c r="AB137" s="25" t="str">
        <f ca="1">IF(AB$11&lt;TODAY(),SUMIFS(Source!$H:$H,Source!$A:$A,$B137,Source!$B:$B,AB$11),"")</f>
        <v/>
      </c>
      <c r="AC137" s="25" t="str">
        <f ca="1">IF(AC$11&lt;TODAY(),SUMIFS(Source!$H:$H,Source!$A:$A,$B137,Source!$B:$B,AC$11),"")</f>
        <v/>
      </c>
      <c r="AD137" s="25" t="str">
        <f ca="1">IF(AD$11&lt;TODAY(),SUMIFS(Source!$H:$H,Source!$A:$A,$B137,Source!$B:$B,AD$11),"")</f>
        <v/>
      </c>
      <c r="AE137" s="25" t="str">
        <f ca="1">IF(AE$11&lt;TODAY(),SUMIFS(Source!$H:$H,Source!$A:$A,$B137,Source!$B:$B,AE$11),"")</f>
        <v/>
      </c>
      <c r="AF137" s="25" t="str">
        <f ca="1">IF(AF$11&lt;TODAY(),SUMIFS(Source!$H:$H,Source!$A:$A,$B137,Source!$B:$B,AF$11),"")</f>
        <v/>
      </c>
      <c r="AG137" s="25" t="str">
        <f ca="1">IF(AG$11&lt;TODAY(),SUMIFS(Source!$H:$H,Source!$A:$A,$B137,Source!$B:$B,AG$11),"")</f>
        <v/>
      </c>
      <c r="AH137" s="25" t="str">
        <f ca="1">IF(AH$11&lt;TODAY(),SUMIFS(Source!$H:$H,Source!$A:$A,$B137,Source!$B:$B,AH$11),"")</f>
        <v/>
      </c>
      <c r="AI137" s="25" t="str">
        <f ca="1">IF(AI$11&lt;TODAY(),SUMIFS(Source!$H:$H,Source!$A:$A,$B137,Source!$B:$B,AI$11),"")</f>
        <v/>
      </c>
      <c r="AJ137" s="25" t="str">
        <f ca="1">IF(AJ$11&lt;TODAY(),SUMIFS(Source!$H:$H,Source!$A:$A,$B137,Source!$B:$B,AJ$11),"")</f>
        <v/>
      </c>
      <c r="AK137" s="25" t="str">
        <f ca="1">IF(AK$11&lt;TODAY(),SUMIFS(Source!$H:$H,Source!$A:$A,$B137,Source!$B:$B,AK$11),"")</f>
        <v/>
      </c>
    </row>
    <row r="138" spans="1:37" s="86" customFormat="1" ht="16.5" collapsed="1" thickTop="1" thickBot="1" x14ac:dyDescent="0.3">
      <c r="A138" s="32" t="s">
        <v>10</v>
      </c>
      <c r="B138" s="32" t="s">
        <v>6</v>
      </c>
      <c r="C138" s="17" t="s">
        <v>14</v>
      </c>
      <c r="D138" s="21" t="s">
        <v>45</v>
      </c>
      <c r="E138" s="34">
        <f ca="1">E124/E12</f>
        <v>7.9389312977099238E-2</v>
      </c>
      <c r="F138" s="73"/>
      <c r="G138" s="49">
        <f ca="1">IF(G$11&lt;TODAY(),G124/G12,"")</f>
        <v>0</v>
      </c>
      <c r="H138" s="49">
        <f t="shared" ref="H138:AH138" ca="1" si="47">IF(H$11&lt;TODAY(),H124/H12,"")</f>
        <v>8.3333333333333329E-2</v>
      </c>
      <c r="I138" s="49">
        <f t="shared" ca="1" si="47"/>
        <v>8.1151832460732987E-2</v>
      </c>
      <c r="J138" s="49">
        <f t="shared" ca="1" si="47"/>
        <v>6.6282420749279536E-2</v>
      </c>
      <c r="K138" s="49">
        <f t="shared" ca="1" si="47"/>
        <v>3.4632034632034632E-2</v>
      </c>
      <c r="L138" s="49">
        <f t="shared" ca="1" si="47"/>
        <v>3.2786885245901641E-2</v>
      </c>
      <c r="M138" s="49">
        <f t="shared" ca="1" si="47"/>
        <v>3.0701754385964911E-2</v>
      </c>
      <c r="N138" s="49">
        <f t="shared" ca="1" si="47"/>
        <v>0.21428571428571427</v>
      </c>
      <c r="O138" s="49">
        <f t="shared" ca="1" si="47"/>
        <v>0</v>
      </c>
      <c r="P138" s="49">
        <f t="shared" ca="1" si="47"/>
        <v>9.3681917211328972E-2</v>
      </c>
      <c r="Q138" s="49">
        <f t="shared" ca="1" si="47"/>
        <v>5.4487179487179488E-2</v>
      </c>
      <c r="R138" s="49">
        <f t="shared" ca="1" si="47"/>
        <v>0.1</v>
      </c>
      <c r="S138" s="49">
        <f t="shared" ca="1" si="47"/>
        <v>0.10106382978723404</v>
      </c>
      <c r="T138" s="49">
        <f t="shared" ca="1" si="47"/>
        <v>0.13559322033898305</v>
      </c>
      <c r="U138" s="49">
        <f t="shared" ca="1" si="47"/>
        <v>0.18518518518518517</v>
      </c>
      <c r="V138" s="49">
        <f t="shared" ca="1" si="47"/>
        <v>0.1111111111111111</v>
      </c>
      <c r="W138" s="49" t="str">
        <f t="shared" ca="1" si="47"/>
        <v/>
      </c>
      <c r="X138" s="49" t="str">
        <f t="shared" ca="1" si="47"/>
        <v/>
      </c>
      <c r="Y138" s="49" t="str">
        <f t="shared" ca="1" si="47"/>
        <v/>
      </c>
      <c r="Z138" s="49" t="str">
        <f t="shared" ca="1" si="47"/>
        <v/>
      </c>
      <c r="AA138" s="49" t="str">
        <f ca="1">IF(AA$11&lt;TODAY(),AA124/AA12,"")</f>
        <v/>
      </c>
      <c r="AB138" s="49" t="str">
        <f t="shared" ca="1" si="47"/>
        <v/>
      </c>
      <c r="AC138" s="49" t="str">
        <f t="shared" ca="1" si="47"/>
        <v/>
      </c>
      <c r="AD138" s="49" t="str">
        <f t="shared" ca="1" si="47"/>
        <v/>
      </c>
      <c r="AE138" s="49" t="str">
        <f t="shared" ca="1" si="47"/>
        <v/>
      </c>
      <c r="AF138" s="49" t="str">
        <f t="shared" ca="1" si="47"/>
        <v/>
      </c>
      <c r="AG138" s="49" t="str">
        <f t="shared" ca="1" si="47"/>
        <v/>
      </c>
      <c r="AH138" s="49" t="str">
        <f t="shared" ca="1" si="47"/>
        <v/>
      </c>
      <c r="AI138" s="49" t="str">
        <f ca="1">IF(AI$11&lt;TODAY(),AI124/AI12,"")</f>
        <v/>
      </c>
      <c r="AJ138" s="49" t="str">
        <f t="shared" ref="AJ138:AK138" ca="1" si="48">IF(AJ$11&lt;TODAY(),AJ124/AJ12,"")</f>
        <v/>
      </c>
      <c r="AK138" s="49" t="str">
        <f t="shared" ca="1" si="48"/>
        <v/>
      </c>
    </row>
    <row r="139" spans="1:37" ht="15.75" hidden="1" outlineLevel="1" thickTop="1" x14ac:dyDescent="0.25">
      <c r="A139" s="24"/>
      <c r="B139" s="113" t="s">
        <v>15</v>
      </c>
      <c r="C139" s="10" t="s">
        <v>14</v>
      </c>
      <c r="D139" s="14" t="s">
        <v>45</v>
      </c>
      <c r="E139" s="36">
        <f t="shared" ref="E139:E151" ca="1" si="49">IFERROR(E125/E13,0)</f>
        <v>1.8320610687022901E-2</v>
      </c>
      <c r="F139" s="79"/>
      <c r="G139" s="29">
        <f t="shared" ref="G139:AK139" ca="1" si="50">IF(G$11&lt;TODAY(),IFERROR(G125/G13,0),"")</f>
        <v>0</v>
      </c>
      <c r="H139" s="29">
        <f t="shared" ca="1" si="50"/>
        <v>8.3333333333333329E-2</v>
      </c>
      <c r="I139" s="29">
        <f t="shared" ca="1" si="50"/>
        <v>0</v>
      </c>
      <c r="J139" s="29">
        <f t="shared" ca="1" si="50"/>
        <v>0</v>
      </c>
      <c r="K139" s="29">
        <f t="shared" ca="1" si="50"/>
        <v>0</v>
      </c>
      <c r="L139" s="29">
        <f t="shared" ca="1" si="50"/>
        <v>0</v>
      </c>
      <c r="M139" s="29">
        <f t="shared" ca="1" si="50"/>
        <v>0</v>
      </c>
      <c r="N139" s="29">
        <f t="shared" ca="1" si="50"/>
        <v>0.21428571428571427</v>
      </c>
      <c r="O139" s="29">
        <f t="shared" ca="1" si="50"/>
        <v>0</v>
      </c>
      <c r="P139" s="29">
        <f t="shared" ca="1" si="50"/>
        <v>0</v>
      </c>
      <c r="Q139" s="29">
        <f t="shared" ca="1" si="50"/>
        <v>0</v>
      </c>
      <c r="R139" s="29">
        <f t="shared" ca="1" si="50"/>
        <v>0</v>
      </c>
      <c r="S139" s="29">
        <f t="shared" ca="1" si="50"/>
        <v>0</v>
      </c>
      <c r="T139" s="29">
        <f t="shared" ca="1" si="50"/>
        <v>0</v>
      </c>
      <c r="U139" s="29">
        <f t="shared" ca="1" si="50"/>
        <v>0.18518518518518517</v>
      </c>
      <c r="V139" s="29">
        <f t="shared" ca="1" si="50"/>
        <v>0.1111111111111111</v>
      </c>
      <c r="W139" s="29" t="str">
        <f t="shared" ca="1" si="50"/>
        <v/>
      </c>
      <c r="X139" s="29" t="str">
        <f t="shared" ca="1" si="50"/>
        <v/>
      </c>
      <c r="Y139" s="29" t="str">
        <f t="shared" ca="1" si="50"/>
        <v/>
      </c>
      <c r="Z139" s="29" t="str">
        <f t="shared" ca="1" si="50"/>
        <v/>
      </c>
      <c r="AA139" s="29" t="str">
        <f t="shared" ca="1" si="50"/>
        <v/>
      </c>
      <c r="AB139" s="29" t="str">
        <f t="shared" ca="1" si="50"/>
        <v/>
      </c>
      <c r="AC139" s="29" t="str">
        <f t="shared" ca="1" si="50"/>
        <v/>
      </c>
      <c r="AD139" s="29" t="str">
        <f t="shared" ca="1" si="50"/>
        <v/>
      </c>
      <c r="AE139" s="29" t="str">
        <f t="shared" ca="1" si="50"/>
        <v/>
      </c>
      <c r="AF139" s="29" t="str">
        <f t="shared" ca="1" si="50"/>
        <v/>
      </c>
      <c r="AG139" s="29" t="str">
        <f t="shared" ca="1" si="50"/>
        <v/>
      </c>
      <c r="AH139" s="29" t="str">
        <f t="shared" ca="1" si="50"/>
        <v/>
      </c>
      <c r="AI139" s="29" t="str">
        <f t="shared" ca="1" si="50"/>
        <v/>
      </c>
      <c r="AJ139" s="29" t="str">
        <f t="shared" ca="1" si="50"/>
        <v/>
      </c>
      <c r="AK139" s="29" t="str">
        <f t="shared" ca="1" si="50"/>
        <v/>
      </c>
    </row>
    <row r="140" spans="1:37" hidden="1" outlineLevel="1" x14ac:dyDescent="0.25">
      <c r="B140" s="114" t="s">
        <v>16</v>
      </c>
      <c r="C140" s="4" t="s">
        <v>14</v>
      </c>
      <c r="D140" s="5" t="s">
        <v>45</v>
      </c>
      <c r="E140" s="36">
        <f t="shared" ca="1" si="49"/>
        <v>7.331378299120235E-2</v>
      </c>
      <c r="F140" s="79"/>
      <c r="G140" s="23">
        <f t="shared" ref="G140:AK140" ca="1" si="51">IF(G$11&lt;TODAY(),IFERROR(G126/G14,0),"")</f>
        <v>0</v>
      </c>
      <c r="H140" s="23">
        <f t="shared" ca="1" si="51"/>
        <v>0</v>
      </c>
      <c r="I140" s="23">
        <f t="shared" ca="1" si="51"/>
        <v>8.4507042253521125E-2</v>
      </c>
      <c r="J140" s="23">
        <f t="shared" ca="1" si="51"/>
        <v>6.6666666666666666E-2</v>
      </c>
      <c r="K140" s="23">
        <f t="shared" ca="1" si="51"/>
        <v>3.3333333333333333E-2</v>
      </c>
      <c r="L140" s="23">
        <f t="shared" ca="1" si="51"/>
        <v>2.3809523809523808E-2</v>
      </c>
      <c r="M140" s="23">
        <f t="shared" ca="1" si="51"/>
        <v>0</v>
      </c>
      <c r="N140" s="23">
        <f t="shared" ca="1" si="51"/>
        <v>0</v>
      </c>
      <c r="O140" s="23">
        <f t="shared" ca="1" si="51"/>
        <v>0</v>
      </c>
      <c r="P140" s="23">
        <f t="shared" ca="1" si="51"/>
        <v>3.5294117647058823E-2</v>
      </c>
      <c r="Q140" s="23">
        <f t="shared" ca="1" si="51"/>
        <v>6.25E-2</v>
      </c>
      <c r="R140" s="23">
        <f t="shared" ca="1" si="51"/>
        <v>2.1276595744680851E-2</v>
      </c>
      <c r="S140" s="23">
        <f t="shared" ca="1" si="51"/>
        <v>9.2436974789915971E-2</v>
      </c>
      <c r="T140" s="23">
        <f t="shared" ca="1" si="51"/>
        <v>0.21794871794871795</v>
      </c>
      <c r="U140" s="23">
        <f t="shared" ca="1" si="51"/>
        <v>0</v>
      </c>
      <c r="V140" s="23">
        <f t="shared" ca="1" si="51"/>
        <v>0</v>
      </c>
      <c r="W140" s="23" t="str">
        <f t="shared" ca="1" si="51"/>
        <v/>
      </c>
      <c r="X140" s="23" t="str">
        <f t="shared" ca="1" si="51"/>
        <v/>
      </c>
      <c r="Y140" s="23" t="str">
        <f t="shared" ca="1" si="51"/>
        <v/>
      </c>
      <c r="Z140" s="23" t="str">
        <f t="shared" ca="1" si="51"/>
        <v/>
      </c>
      <c r="AA140" s="23" t="str">
        <f t="shared" ca="1" si="51"/>
        <v/>
      </c>
      <c r="AB140" s="23" t="str">
        <f t="shared" ca="1" si="51"/>
        <v/>
      </c>
      <c r="AC140" s="23" t="str">
        <f t="shared" ca="1" si="51"/>
        <v/>
      </c>
      <c r="AD140" s="23" t="str">
        <f t="shared" ca="1" si="51"/>
        <v/>
      </c>
      <c r="AE140" s="23" t="str">
        <f t="shared" ca="1" si="51"/>
        <v/>
      </c>
      <c r="AF140" s="23" t="str">
        <f t="shared" ca="1" si="51"/>
        <v/>
      </c>
      <c r="AG140" s="23" t="str">
        <f t="shared" ca="1" si="51"/>
        <v/>
      </c>
      <c r="AH140" s="23" t="str">
        <f t="shared" ca="1" si="51"/>
        <v/>
      </c>
      <c r="AI140" s="23" t="str">
        <f t="shared" ca="1" si="51"/>
        <v/>
      </c>
      <c r="AJ140" s="23" t="str">
        <f t="shared" ca="1" si="51"/>
        <v/>
      </c>
      <c r="AK140" s="23" t="str">
        <f t="shared" ca="1" si="51"/>
        <v/>
      </c>
    </row>
    <row r="141" spans="1:37" hidden="1" outlineLevel="1" x14ac:dyDescent="0.25">
      <c r="B141" s="114" t="s">
        <v>17</v>
      </c>
      <c r="C141" s="4" t="s">
        <v>14</v>
      </c>
      <c r="D141" s="5" t="s">
        <v>45</v>
      </c>
      <c r="E141" s="36">
        <f t="shared" ca="1" si="49"/>
        <v>9.002433090024331E-2</v>
      </c>
      <c r="F141" s="79"/>
      <c r="G141" s="23">
        <f t="shared" ref="G141:AK141" ca="1" si="52">IF(G$11&lt;TODAY(),IFERROR(G127/G15,0),"")</f>
        <v>0</v>
      </c>
      <c r="H141" s="23">
        <f t="shared" ca="1" si="52"/>
        <v>0</v>
      </c>
      <c r="I141" s="23">
        <f t="shared" ca="1" si="52"/>
        <v>0.10416666666666667</v>
      </c>
      <c r="J141" s="23">
        <f t="shared" ca="1" si="52"/>
        <v>0.08</v>
      </c>
      <c r="K141" s="23">
        <f t="shared" ca="1" si="52"/>
        <v>9.6774193548387094E-2</v>
      </c>
      <c r="L141" s="23">
        <f t="shared" ca="1" si="52"/>
        <v>0</v>
      </c>
      <c r="M141" s="23">
        <f t="shared" ca="1" si="52"/>
        <v>5.5555555555555552E-2</v>
      </c>
      <c r="N141" s="23">
        <f t="shared" ca="1" si="52"/>
        <v>0</v>
      </c>
      <c r="O141" s="23">
        <f t="shared" ca="1" si="52"/>
        <v>0</v>
      </c>
      <c r="P141" s="23">
        <f t="shared" ca="1" si="52"/>
        <v>0.1</v>
      </c>
      <c r="Q141" s="23">
        <f t="shared" ca="1" si="52"/>
        <v>2.7027027027027029E-2</v>
      </c>
      <c r="R141" s="23">
        <f t="shared" ca="1" si="52"/>
        <v>5.2631578947368418E-2</v>
      </c>
      <c r="S141" s="23">
        <f t="shared" ca="1" si="52"/>
        <v>9.0909090909090912E-2</v>
      </c>
      <c r="T141" s="23">
        <f t="shared" ca="1" si="52"/>
        <v>0.18867924528301888</v>
      </c>
      <c r="U141" s="23">
        <f t="shared" ca="1" si="52"/>
        <v>0</v>
      </c>
      <c r="V141" s="23">
        <f t="shared" ca="1" si="52"/>
        <v>0</v>
      </c>
      <c r="W141" s="23" t="str">
        <f t="shared" ca="1" si="52"/>
        <v/>
      </c>
      <c r="X141" s="23" t="str">
        <f t="shared" ca="1" si="52"/>
        <v/>
      </c>
      <c r="Y141" s="23" t="str">
        <f t="shared" ca="1" si="52"/>
        <v/>
      </c>
      <c r="Z141" s="23" t="str">
        <f t="shared" ca="1" si="52"/>
        <v/>
      </c>
      <c r="AA141" s="23" t="str">
        <f t="shared" ca="1" si="52"/>
        <v/>
      </c>
      <c r="AB141" s="23" t="str">
        <f t="shared" ca="1" si="52"/>
        <v/>
      </c>
      <c r="AC141" s="23" t="str">
        <f t="shared" ca="1" si="52"/>
        <v/>
      </c>
      <c r="AD141" s="23" t="str">
        <f t="shared" ca="1" si="52"/>
        <v/>
      </c>
      <c r="AE141" s="23" t="str">
        <f t="shared" ca="1" si="52"/>
        <v/>
      </c>
      <c r="AF141" s="23" t="str">
        <f t="shared" ca="1" si="52"/>
        <v/>
      </c>
      <c r="AG141" s="23" t="str">
        <f t="shared" ca="1" si="52"/>
        <v/>
      </c>
      <c r="AH141" s="23" t="str">
        <f t="shared" ca="1" si="52"/>
        <v/>
      </c>
      <c r="AI141" s="23" t="str">
        <f t="shared" ca="1" si="52"/>
        <v/>
      </c>
      <c r="AJ141" s="23" t="str">
        <f t="shared" ca="1" si="52"/>
        <v/>
      </c>
      <c r="AK141" s="23" t="str">
        <f t="shared" ca="1" si="52"/>
        <v/>
      </c>
    </row>
    <row r="142" spans="1:37" hidden="1" outlineLevel="1" x14ac:dyDescent="0.25">
      <c r="B142" s="114" t="s">
        <v>18</v>
      </c>
      <c r="C142" s="4" t="s">
        <v>14</v>
      </c>
      <c r="D142" s="5" t="s">
        <v>45</v>
      </c>
      <c r="E142" s="36">
        <f t="shared" ca="1" si="49"/>
        <v>4.2553191489361701E-2</v>
      </c>
      <c r="F142" s="79"/>
      <c r="G142" s="23">
        <f t="shared" ref="G142:AK142" ca="1" si="53">IF(G$11&lt;TODAY(),IFERROR(G128/G16,0),"")</f>
        <v>0</v>
      </c>
      <c r="H142" s="23">
        <f t="shared" ca="1" si="53"/>
        <v>0</v>
      </c>
      <c r="I142" s="23">
        <f t="shared" ca="1" si="53"/>
        <v>0</v>
      </c>
      <c r="J142" s="23">
        <f t="shared" ca="1" si="53"/>
        <v>9.5238095238095233E-2</v>
      </c>
      <c r="K142" s="23">
        <f t="shared" ca="1" si="53"/>
        <v>0</v>
      </c>
      <c r="L142" s="23">
        <f t="shared" ca="1" si="53"/>
        <v>0</v>
      </c>
      <c r="M142" s="23">
        <f t="shared" ca="1" si="53"/>
        <v>0</v>
      </c>
      <c r="N142" s="23">
        <f t="shared" ca="1" si="53"/>
        <v>0</v>
      </c>
      <c r="O142" s="23">
        <f t="shared" ca="1" si="53"/>
        <v>0</v>
      </c>
      <c r="P142" s="23">
        <f t="shared" ca="1" si="53"/>
        <v>0.1</v>
      </c>
      <c r="Q142" s="23">
        <f t="shared" ca="1" si="53"/>
        <v>4.3478260869565216E-2</v>
      </c>
      <c r="R142" s="23">
        <f t="shared" ca="1" si="53"/>
        <v>5.5555555555555552E-2</v>
      </c>
      <c r="S142" s="23">
        <f t="shared" ca="1" si="53"/>
        <v>3.3333333333333333E-2</v>
      </c>
      <c r="T142" s="23">
        <f t="shared" ca="1" si="53"/>
        <v>0</v>
      </c>
      <c r="U142" s="23">
        <f t="shared" ca="1" si="53"/>
        <v>0</v>
      </c>
      <c r="V142" s="23">
        <f t="shared" ca="1" si="53"/>
        <v>0</v>
      </c>
      <c r="W142" s="23" t="str">
        <f t="shared" ca="1" si="53"/>
        <v/>
      </c>
      <c r="X142" s="23" t="str">
        <f t="shared" ca="1" si="53"/>
        <v/>
      </c>
      <c r="Y142" s="23" t="str">
        <f t="shared" ca="1" si="53"/>
        <v/>
      </c>
      <c r="Z142" s="23" t="str">
        <f t="shared" ca="1" si="53"/>
        <v/>
      </c>
      <c r="AA142" s="23" t="str">
        <f t="shared" ca="1" si="53"/>
        <v/>
      </c>
      <c r="AB142" s="23" t="str">
        <f t="shared" ca="1" si="53"/>
        <v/>
      </c>
      <c r="AC142" s="23" t="str">
        <f t="shared" ca="1" si="53"/>
        <v/>
      </c>
      <c r="AD142" s="23" t="str">
        <f t="shared" ca="1" si="53"/>
        <v/>
      </c>
      <c r="AE142" s="23" t="str">
        <f t="shared" ca="1" si="53"/>
        <v/>
      </c>
      <c r="AF142" s="23" t="str">
        <f t="shared" ca="1" si="53"/>
        <v/>
      </c>
      <c r="AG142" s="23" t="str">
        <f t="shared" ca="1" si="53"/>
        <v/>
      </c>
      <c r="AH142" s="23" t="str">
        <f t="shared" ca="1" si="53"/>
        <v/>
      </c>
      <c r="AI142" s="23" t="str">
        <f t="shared" ca="1" si="53"/>
        <v/>
      </c>
      <c r="AJ142" s="23" t="str">
        <f t="shared" ca="1" si="53"/>
        <v/>
      </c>
      <c r="AK142" s="23" t="str">
        <f t="shared" ca="1" si="53"/>
        <v/>
      </c>
    </row>
    <row r="143" spans="1:37" hidden="1" outlineLevel="1" x14ac:dyDescent="0.25">
      <c r="B143" s="114" t="s">
        <v>19</v>
      </c>
      <c r="C143" s="4" t="s">
        <v>14</v>
      </c>
      <c r="D143" s="5" t="s">
        <v>45</v>
      </c>
      <c r="E143" s="36">
        <f t="shared" ca="1" si="49"/>
        <v>1.9230769230769232E-2</v>
      </c>
      <c r="F143" s="79"/>
      <c r="G143" s="23">
        <f t="shared" ref="G143:AK143" ca="1" si="54">IF(G$11&lt;TODAY(),IFERROR(G129/G17,0),"")</f>
        <v>0</v>
      </c>
      <c r="H143" s="23">
        <f t="shared" ca="1" si="54"/>
        <v>0</v>
      </c>
      <c r="I143" s="23">
        <f t="shared" ca="1" si="54"/>
        <v>0</v>
      </c>
      <c r="J143" s="23">
        <f t="shared" ca="1" si="54"/>
        <v>0</v>
      </c>
      <c r="K143" s="23">
        <f t="shared" ca="1" si="54"/>
        <v>0</v>
      </c>
      <c r="L143" s="23">
        <f t="shared" ca="1" si="54"/>
        <v>0</v>
      </c>
      <c r="M143" s="23">
        <f t="shared" ca="1" si="54"/>
        <v>0</v>
      </c>
      <c r="N143" s="23">
        <f t="shared" ca="1" si="54"/>
        <v>0</v>
      </c>
      <c r="O143" s="23">
        <f t="shared" ca="1" si="54"/>
        <v>0</v>
      </c>
      <c r="P143" s="23">
        <f t="shared" ca="1" si="54"/>
        <v>0</v>
      </c>
      <c r="Q143" s="23">
        <f t="shared" ca="1" si="54"/>
        <v>0</v>
      </c>
      <c r="R143" s="23">
        <f t="shared" ca="1" si="54"/>
        <v>0</v>
      </c>
      <c r="S143" s="23">
        <f t="shared" ca="1" si="54"/>
        <v>0</v>
      </c>
      <c r="T143" s="23">
        <f t="shared" ca="1" si="54"/>
        <v>0.16666666666666666</v>
      </c>
      <c r="U143" s="23">
        <f t="shared" ca="1" si="54"/>
        <v>0</v>
      </c>
      <c r="V143" s="23">
        <f t="shared" ca="1" si="54"/>
        <v>0</v>
      </c>
      <c r="W143" s="23" t="str">
        <f t="shared" ca="1" si="54"/>
        <v/>
      </c>
      <c r="X143" s="23" t="str">
        <f t="shared" ca="1" si="54"/>
        <v/>
      </c>
      <c r="Y143" s="23" t="str">
        <f t="shared" ca="1" si="54"/>
        <v/>
      </c>
      <c r="Z143" s="23" t="str">
        <f t="shared" ca="1" si="54"/>
        <v/>
      </c>
      <c r="AA143" s="23" t="str">
        <f t="shared" ca="1" si="54"/>
        <v/>
      </c>
      <c r="AB143" s="23" t="str">
        <f t="shared" ca="1" si="54"/>
        <v/>
      </c>
      <c r="AC143" s="23" t="str">
        <f t="shared" ca="1" si="54"/>
        <v/>
      </c>
      <c r="AD143" s="23" t="str">
        <f t="shared" ca="1" si="54"/>
        <v/>
      </c>
      <c r="AE143" s="23" t="str">
        <f t="shared" ca="1" si="54"/>
        <v/>
      </c>
      <c r="AF143" s="23" t="str">
        <f t="shared" ca="1" si="54"/>
        <v/>
      </c>
      <c r="AG143" s="23" t="str">
        <f t="shared" ca="1" si="54"/>
        <v/>
      </c>
      <c r="AH143" s="23" t="str">
        <f t="shared" ca="1" si="54"/>
        <v/>
      </c>
      <c r="AI143" s="23" t="str">
        <f t="shared" ca="1" si="54"/>
        <v/>
      </c>
      <c r="AJ143" s="23" t="str">
        <f t="shared" ca="1" si="54"/>
        <v/>
      </c>
      <c r="AK143" s="23" t="str">
        <f t="shared" ca="1" si="54"/>
        <v/>
      </c>
    </row>
    <row r="144" spans="1:37" hidden="1" outlineLevel="1" x14ac:dyDescent="0.25">
      <c r="B144" s="114" t="s">
        <v>20</v>
      </c>
      <c r="C144" s="4" t="s">
        <v>14</v>
      </c>
      <c r="D144" s="5" t="s">
        <v>45</v>
      </c>
      <c r="E144" s="36">
        <f t="shared" ca="1" si="49"/>
        <v>7.2847682119205295E-2</v>
      </c>
      <c r="F144" s="79"/>
      <c r="G144" s="23">
        <f t="shared" ref="G144:AK144" ca="1" si="55">IF(G$11&lt;TODAY(),IFERROR(G130/G18,0),"")</f>
        <v>0</v>
      </c>
      <c r="H144" s="23">
        <f t="shared" ca="1" si="55"/>
        <v>0</v>
      </c>
      <c r="I144" s="23">
        <f t="shared" ca="1" si="55"/>
        <v>0.13043478260869565</v>
      </c>
      <c r="J144" s="23">
        <f t="shared" ca="1" si="55"/>
        <v>0.10344827586206896</v>
      </c>
      <c r="K144" s="23">
        <f t="shared" ca="1" si="55"/>
        <v>0</v>
      </c>
      <c r="L144" s="23">
        <f t="shared" ca="1" si="55"/>
        <v>6.25E-2</v>
      </c>
      <c r="M144" s="23">
        <f t="shared" ca="1" si="55"/>
        <v>0</v>
      </c>
      <c r="N144" s="23">
        <f t="shared" ca="1" si="55"/>
        <v>0</v>
      </c>
      <c r="O144" s="23">
        <f t="shared" ca="1" si="55"/>
        <v>0</v>
      </c>
      <c r="P144" s="23">
        <f t="shared" ca="1" si="55"/>
        <v>0.1111111111111111</v>
      </c>
      <c r="Q144" s="23">
        <f t="shared" ca="1" si="55"/>
        <v>0</v>
      </c>
      <c r="R144" s="23">
        <f t="shared" ca="1" si="55"/>
        <v>0.22222222222222221</v>
      </c>
      <c r="S144" s="23">
        <f t="shared" ca="1" si="55"/>
        <v>0</v>
      </c>
      <c r="T144" s="23">
        <f t="shared" ca="1" si="55"/>
        <v>0</v>
      </c>
      <c r="U144" s="23">
        <f t="shared" ca="1" si="55"/>
        <v>0</v>
      </c>
      <c r="V144" s="23">
        <f t="shared" ca="1" si="55"/>
        <v>0</v>
      </c>
      <c r="W144" s="23" t="str">
        <f t="shared" ca="1" si="55"/>
        <v/>
      </c>
      <c r="X144" s="23" t="str">
        <f t="shared" ca="1" si="55"/>
        <v/>
      </c>
      <c r="Y144" s="23" t="str">
        <f t="shared" ca="1" si="55"/>
        <v/>
      </c>
      <c r="Z144" s="23" t="str">
        <f t="shared" ca="1" si="55"/>
        <v/>
      </c>
      <c r="AA144" s="23" t="str">
        <f t="shared" ca="1" si="55"/>
        <v/>
      </c>
      <c r="AB144" s="23" t="str">
        <f t="shared" ca="1" si="55"/>
        <v/>
      </c>
      <c r="AC144" s="23" t="str">
        <f t="shared" ca="1" si="55"/>
        <v/>
      </c>
      <c r="AD144" s="23" t="str">
        <f t="shared" ca="1" si="55"/>
        <v/>
      </c>
      <c r="AE144" s="23" t="str">
        <f t="shared" ca="1" si="55"/>
        <v/>
      </c>
      <c r="AF144" s="23" t="str">
        <f t="shared" ca="1" si="55"/>
        <v/>
      </c>
      <c r="AG144" s="23" t="str">
        <f t="shared" ca="1" si="55"/>
        <v/>
      </c>
      <c r="AH144" s="23" t="str">
        <f t="shared" ca="1" si="55"/>
        <v/>
      </c>
      <c r="AI144" s="23" t="str">
        <f t="shared" ca="1" si="55"/>
        <v/>
      </c>
      <c r="AJ144" s="23" t="str">
        <f t="shared" ca="1" si="55"/>
        <v/>
      </c>
      <c r="AK144" s="23" t="str">
        <f t="shared" ca="1" si="55"/>
        <v/>
      </c>
    </row>
    <row r="145" spans="1:43" hidden="1" outlineLevel="1" x14ac:dyDescent="0.25">
      <c r="B145" s="114" t="s">
        <v>21</v>
      </c>
      <c r="C145" s="4" t="s">
        <v>14</v>
      </c>
      <c r="D145" s="5" t="s">
        <v>45</v>
      </c>
      <c r="E145" s="36">
        <f t="shared" ca="1" si="49"/>
        <v>0.13409961685823754</v>
      </c>
      <c r="F145" s="79"/>
      <c r="G145" s="23">
        <f t="shared" ref="G145:AK145" ca="1" si="56">IF(G$11&lt;TODAY(),IFERROR(G131/G19,0),"")</f>
        <v>0</v>
      </c>
      <c r="H145" s="23">
        <f t="shared" ca="1" si="56"/>
        <v>0</v>
      </c>
      <c r="I145" s="23">
        <f t="shared" ca="1" si="56"/>
        <v>4.878048780487805E-2</v>
      </c>
      <c r="J145" s="23">
        <f t="shared" ca="1" si="56"/>
        <v>0.10204081632653061</v>
      </c>
      <c r="K145" s="23">
        <f t="shared" ca="1" si="56"/>
        <v>5.4054054054054057E-2</v>
      </c>
      <c r="L145" s="23">
        <f t="shared" ca="1" si="56"/>
        <v>0.16666666666666666</v>
      </c>
      <c r="M145" s="23">
        <f t="shared" ca="1" si="56"/>
        <v>8.3333333333333329E-2</v>
      </c>
      <c r="N145" s="23">
        <f t="shared" ca="1" si="56"/>
        <v>0</v>
      </c>
      <c r="O145" s="23">
        <f t="shared" ca="1" si="56"/>
        <v>0</v>
      </c>
      <c r="P145" s="23">
        <f t="shared" ca="1" si="56"/>
        <v>0.38709677419354838</v>
      </c>
      <c r="Q145" s="23">
        <f t="shared" ca="1" si="56"/>
        <v>0.21428571428571427</v>
      </c>
      <c r="R145" s="23">
        <f t="shared" ca="1" si="56"/>
        <v>8.3333333333333329E-2</v>
      </c>
      <c r="S145" s="23">
        <f t="shared" ca="1" si="56"/>
        <v>0.17647058823529413</v>
      </c>
      <c r="T145" s="23">
        <f t="shared" ca="1" si="56"/>
        <v>8.3333333333333329E-2</v>
      </c>
      <c r="U145" s="23">
        <f t="shared" ca="1" si="56"/>
        <v>0</v>
      </c>
      <c r="V145" s="23">
        <f t="shared" ca="1" si="56"/>
        <v>0</v>
      </c>
      <c r="W145" s="23" t="str">
        <f t="shared" ca="1" si="56"/>
        <v/>
      </c>
      <c r="X145" s="23" t="str">
        <f t="shared" ca="1" si="56"/>
        <v/>
      </c>
      <c r="Y145" s="23" t="str">
        <f t="shared" ca="1" si="56"/>
        <v/>
      </c>
      <c r="Z145" s="23" t="str">
        <f t="shared" ca="1" si="56"/>
        <v/>
      </c>
      <c r="AA145" s="23" t="str">
        <f t="shared" ca="1" si="56"/>
        <v/>
      </c>
      <c r="AB145" s="23" t="str">
        <f t="shared" ca="1" si="56"/>
        <v/>
      </c>
      <c r="AC145" s="23" t="str">
        <f t="shared" ca="1" si="56"/>
        <v/>
      </c>
      <c r="AD145" s="23" t="str">
        <f t="shared" ca="1" si="56"/>
        <v/>
      </c>
      <c r="AE145" s="23" t="str">
        <f t="shared" ca="1" si="56"/>
        <v/>
      </c>
      <c r="AF145" s="23" t="str">
        <f t="shared" ca="1" si="56"/>
        <v/>
      </c>
      <c r="AG145" s="23" t="str">
        <f t="shared" ca="1" si="56"/>
        <v/>
      </c>
      <c r="AH145" s="23" t="str">
        <f t="shared" ca="1" si="56"/>
        <v/>
      </c>
      <c r="AI145" s="23" t="str">
        <f t="shared" ca="1" si="56"/>
        <v/>
      </c>
      <c r="AJ145" s="23" t="str">
        <f t="shared" ca="1" si="56"/>
        <v/>
      </c>
      <c r="AK145" s="23" t="str">
        <f t="shared" ca="1" si="56"/>
        <v/>
      </c>
    </row>
    <row r="146" spans="1:43" hidden="1" outlineLevel="1" x14ac:dyDescent="0.25">
      <c r="B146" s="114" t="s">
        <v>22</v>
      </c>
      <c r="C146" s="4" t="s">
        <v>14</v>
      </c>
      <c r="D146" s="5" t="s">
        <v>45</v>
      </c>
      <c r="E146" s="36">
        <f t="shared" ca="1" si="49"/>
        <v>0</v>
      </c>
      <c r="F146" s="79"/>
      <c r="G146" s="23">
        <f t="shared" ref="G146:AK146" ca="1" si="57">IF(G$11&lt;TODAY(),IFERROR(G132/G20,0),"")</f>
        <v>0</v>
      </c>
      <c r="H146" s="23">
        <f t="shared" ca="1" si="57"/>
        <v>0</v>
      </c>
      <c r="I146" s="23">
        <f t="shared" ca="1" si="57"/>
        <v>0</v>
      </c>
      <c r="J146" s="23">
        <f t="shared" ca="1" si="57"/>
        <v>0</v>
      </c>
      <c r="K146" s="23">
        <f t="shared" ca="1" si="57"/>
        <v>0</v>
      </c>
      <c r="L146" s="23">
        <f t="shared" ca="1" si="57"/>
        <v>0</v>
      </c>
      <c r="M146" s="23">
        <f t="shared" ca="1" si="57"/>
        <v>0</v>
      </c>
      <c r="N146" s="23">
        <f t="shared" ca="1" si="57"/>
        <v>0</v>
      </c>
      <c r="O146" s="23">
        <f t="shared" ca="1" si="57"/>
        <v>0</v>
      </c>
      <c r="P146" s="23">
        <f t="shared" ca="1" si="57"/>
        <v>0</v>
      </c>
      <c r="Q146" s="23">
        <f t="shared" ca="1" si="57"/>
        <v>0</v>
      </c>
      <c r="R146" s="23">
        <f t="shared" ca="1" si="57"/>
        <v>0</v>
      </c>
      <c r="S146" s="23">
        <f t="shared" ca="1" si="57"/>
        <v>0</v>
      </c>
      <c r="T146" s="23">
        <f t="shared" ca="1" si="57"/>
        <v>0</v>
      </c>
      <c r="U146" s="23">
        <f t="shared" ca="1" si="57"/>
        <v>0</v>
      </c>
      <c r="V146" s="23">
        <f t="shared" ca="1" si="57"/>
        <v>0</v>
      </c>
      <c r="W146" s="23" t="str">
        <f t="shared" ca="1" si="57"/>
        <v/>
      </c>
      <c r="X146" s="23" t="str">
        <f t="shared" ca="1" si="57"/>
        <v/>
      </c>
      <c r="Y146" s="23" t="str">
        <f t="shared" ca="1" si="57"/>
        <v/>
      </c>
      <c r="Z146" s="23" t="str">
        <f t="shared" ca="1" si="57"/>
        <v/>
      </c>
      <c r="AA146" s="23" t="str">
        <f t="shared" ca="1" si="57"/>
        <v/>
      </c>
      <c r="AB146" s="23" t="str">
        <f t="shared" ca="1" si="57"/>
        <v/>
      </c>
      <c r="AC146" s="23" t="str">
        <f t="shared" ca="1" si="57"/>
        <v/>
      </c>
      <c r="AD146" s="23" t="str">
        <f t="shared" ca="1" si="57"/>
        <v/>
      </c>
      <c r="AE146" s="23" t="str">
        <f t="shared" ca="1" si="57"/>
        <v/>
      </c>
      <c r="AF146" s="23" t="str">
        <f t="shared" ca="1" si="57"/>
        <v/>
      </c>
      <c r="AG146" s="23" t="str">
        <f t="shared" ca="1" si="57"/>
        <v/>
      </c>
      <c r="AH146" s="23" t="str">
        <f t="shared" ca="1" si="57"/>
        <v/>
      </c>
      <c r="AI146" s="23" t="str">
        <f t="shared" ca="1" si="57"/>
        <v/>
      </c>
      <c r="AJ146" s="23" t="str">
        <f t="shared" ca="1" si="57"/>
        <v/>
      </c>
      <c r="AK146" s="23" t="str">
        <f t="shared" ca="1" si="57"/>
        <v/>
      </c>
    </row>
    <row r="147" spans="1:43" hidden="1" outlineLevel="1" x14ac:dyDescent="0.25">
      <c r="B147" s="114" t="s">
        <v>23</v>
      </c>
      <c r="C147" s="4" t="s">
        <v>14</v>
      </c>
      <c r="D147" s="5" t="s">
        <v>45</v>
      </c>
      <c r="E147" s="36">
        <f t="shared" ca="1" si="49"/>
        <v>0</v>
      </c>
      <c r="F147" s="79"/>
      <c r="G147" s="23">
        <f t="shared" ref="G147:AK147" ca="1" si="58">IF(G$11&lt;TODAY(),IFERROR(G133/G21,0),"")</f>
        <v>0</v>
      </c>
      <c r="H147" s="23">
        <f t="shared" ca="1" si="58"/>
        <v>0</v>
      </c>
      <c r="I147" s="23">
        <f t="shared" ca="1" si="58"/>
        <v>0</v>
      </c>
      <c r="J147" s="23">
        <f t="shared" ca="1" si="58"/>
        <v>0</v>
      </c>
      <c r="K147" s="23">
        <f t="shared" ca="1" si="58"/>
        <v>0</v>
      </c>
      <c r="L147" s="23">
        <f t="shared" ca="1" si="58"/>
        <v>0</v>
      </c>
      <c r="M147" s="23">
        <f t="shared" ca="1" si="58"/>
        <v>0</v>
      </c>
      <c r="N147" s="23">
        <f t="shared" ca="1" si="58"/>
        <v>0</v>
      </c>
      <c r="O147" s="23">
        <f t="shared" ca="1" si="58"/>
        <v>0</v>
      </c>
      <c r="P147" s="23">
        <f t="shared" ca="1" si="58"/>
        <v>0</v>
      </c>
      <c r="Q147" s="23">
        <f t="shared" ca="1" si="58"/>
        <v>0</v>
      </c>
      <c r="R147" s="23">
        <f t="shared" ca="1" si="58"/>
        <v>0</v>
      </c>
      <c r="S147" s="23">
        <f t="shared" ca="1" si="58"/>
        <v>0</v>
      </c>
      <c r="T147" s="23">
        <f t="shared" ca="1" si="58"/>
        <v>0</v>
      </c>
      <c r="U147" s="23">
        <f t="shared" ca="1" si="58"/>
        <v>0</v>
      </c>
      <c r="V147" s="23">
        <f t="shared" ca="1" si="58"/>
        <v>0</v>
      </c>
      <c r="W147" s="23" t="str">
        <f t="shared" ca="1" si="58"/>
        <v/>
      </c>
      <c r="X147" s="23" t="str">
        <f t="shared" ca="1" si="58"/>
        <v/>
      </c>
      <c r="Y147" s="23" t="str">
        <f t="shared" ca="1" si="58"/>
        <v/>
      </c>
      <c r="Z147" s="23" t="str">
        <f t="shared" ca="1" si="58"/>
        <v/>
      </c>
      <c r="AA147" s="23" t="str">
        <f t="shared" ca="1" si="58"/>
        <v/>
      </c>
      <c r="AB147" s="23" t="str">
        <f t="shared" ca="1" si="58"/>
        <v/>
      </c>
      <c r="AC147" s="23" t="str">
        <f t="shared" ca="1" si="58"/>
        <v/>
      </c>
      <c r="AD147" s="23" t="str">
        <f t="shared" ca="1" si="58"/>
        <v/>
      </c>
      <c r="AE147" s="23" t="str">
        <f t="shared" ca="1" si="58"/>
        <v/>
      </c>
      <c r="AF147" s="23" t="str">
        <f t="shared" ca="1" si="58"/>
        <v/>
      </c>
      <c r="AG147" s="23" t="str">
        <f t="shared" ca="1" si="58"/>
        <v/>
      </c>
      <c r="AH147" s="23" t="str">
        <f t="shared" ca="1" si="58"/>
        <v/>
      </c>
      <c r="AI147" s="23" t="str">
        <f t="shared" ca="1" si="58"/>
        <v/>
      </c>
      <c r="AJ147" s="23" t="str">
        <f t="shared" ca="1" si="58"/>
        <v/>
      </c>
      <c r="AK147" s="23" t="str">
        <f t="shared" ca="1" si="58"/>
        <v/>
      </c>
    </row>
    <row r="148" spans="1:43" hidden="1" outlineLevel="1" x14ac:dyDescent="0.25">
      <c r="B148" s="114" t="s">
        <v>24</v>
      </c>
      <c r="C148" s="4" t="s">
        <v>14</v>
      </c>
      <c r="D148" s="5" t="s">
        <v>45</v>
      </c>
      <c r="E148" s="36">
        <f t="shared" ca="1" si="49"/>
        <v>0.12897526501766785</v>
      </c>
      <c r="F148" s="79"/>
      <c r="G148" s="23">
        <f t="shared" ref="G148:AK148" ca="1" si="59">IF(G$11&lt;TODAY(),IFERROR(G134/G22,0),"")</f>
        <v>0</v>
      </c>
      <c r="H148" s="23">
        <f t="shared" ca="1" si="59"/>
        <v>0</v>
      </c>
      <c r="I148" s="23">
        <f t="shared" ca="1" si="59"/>
        <v>9.8360655737704916E-2</v>
      </c>
      <c r="J148" s="23">
        <f t="shared" ca="1" si="59"/>
        <v>6.9767441860465115E-2</v>
      </c>
      <c r="K148" s="23">
        <f t="shared" ca="1" si="59"/>
        <v>1.9230769230769232E-2</v>
      </c>
      <c r="L148" s="23">
        <f t="shared" ca="1" si="59"/>
        <v>2.564102564102564E-2</v>
      </c>
      <c r="M148" s="23">
        <f t="shared" ca="1" si="59"/>
        <v>8.8888888888888892E-2</v>
      </c>
      <c r="N148" s="23">
        <f t="shared" ca="1" si="59"/>
        <v>0</v>
      </c>
      <c r="O148" s="23">
        <f t="shared" ca="1" si="59"/>
        <v>0</v>
      </c>
      <c r="P148" s="23">
        <f t="shared" ca="1" si="59"/>
        <v>9.3333333333333338E-2</v>
      </c>
      <c r="Q148" s="23">
        <f t="shared" ca="1" si="59"/>
        <v>8.6206896551724144E-2</v>
      </c>
      <c r="R148" s="23">
        <f t="shared" ca="1" si="59"/>
        <v>0.28125</v>
      </c>
      <c r="S148" s="23">
        <f t="shared" ca="1" si="59"/>
        <v>0.2857142857142857</v>
      </c>
      <c r="T148" s="23">
        <f t="shared" ca="1" si="59"/>
        <v>0.18390804597701149</v>
      </c>
      <c r="U148" s="23">
        <f t="shared" ca="1" si="59"/>
        <v>0</v>
      </c>
      <c r="V148" s="23">
        <f t="shared" ca="1" si="59"/>
        <v>0</v>
      </c>
      <c r="W148" s="23" t="str">
        <f t="shared" ca="1" si="59"/>
        <v/>
      </c>
      <c r="X148" s="23" t="str">
        <f t="shared" ca="1" si="59"/>
        <v/>
      </c>
      <c r="Y148" s="23" t="str">
        <f t="shared" ca="1" si="59"/>
        <v/>
      </c>
      <c r="Z148" s="23" t="str">
        <f t="shared" ca="1" si="59"/>
        <v/>
      </c>
      <c r="AA148" s="23" t="str">
        <f t="shared" ca="1" si="59"/>
        <v/>
      </c>
      <c r="AB148" s="23" t="str">
        <f t="shared" ca="1" si="59"/>
        <v/>
      </c>
      <c r="AC148" s="23" t="str">
        <f t="shared" ca="1" si="59"/>
        <v/>
      </c>
      <c r="AD148" s="23" t="str">
        <f t="shared" ca="1" si="59"/>
        <v/>
      </c>
      <c r="AE148" s="23" t="str">
        <f t="shared" ca="1" si="59"/>
        <v/>
      </c>
      <c r="AF148" s="23" t="str">
        <f t="shared" ca="1" si="59"/>
        <v/>
      </c>
      <c r="AG148" s="23" t="str">
        <f t="shared" ca="1" si="59"/>
        <v/>
      </c>
      <c r="AH148" s="23" t="str">
        <f t="shared" ca="1" si="59"/>
        <v/>
      </c>
      <c r="AI148" s="23" t="str">
        <f t="shared" ca="1" si="59"/>
        <v/>
      </c>
      <c r="AJ148" s="23" t="str">
        <f t="shared" ca="1" si="59"/>
        <v/>
      </c>
      <c r="AK148" s="23" t="str">
        <f t="shared" ca="1" si="59"/>
        <v/>
      </c>
    </row>
    <row r="149" spans="1:43" hidden="1" outlineLevel="1" x14ac:dyDescent="0.25">
      <c r="B149" s="114" t="s">
        <v>25</v>
      </c>
      <c r="C149" s="4" t="s">
        <v>14</v>
      </c>
      <c r="D149" s="5" t="s">
        <v>45</v>
      </c>
      <c r="E149" s="36">
        <f t="shared" ca="1" si="49"/>
        <v>9.285714285714286E-2</v>
      </c>
      <c r="F149" s="79"/>
      <c r="G149" s="23">
        <f t="shared" ref="G149:AK149" ca="1" si="60">IF(G$11&lt;TODAY(),IFERROR(G135/G23,0),"")</f>
        <v>0</v>
      </c>
      <c r="H149" s="23">
        <f t="shared" ca="1" si="60"/>
        <v>0</v>
      </c>
      <c r="I149" s="23">
        <f t="shared" ca="1" si="60"/>
        <v>0.10526315789473684</v>
      </c>
      <c r="J149" s="23">
        <f t="shared" ca="1" si="60"/>
        <v>0.04</v>
      </c>
      <c r="K149" s="23">
        <f t="shared" ca="1" si="60"/>
        <v>8.3333333333333329E-2</v>
      </c>
      <c r="L149" s="23">
        <f t="shared" ca="1" si="60"/>
        <v>7.6923076923076927E-2</v>
      </c>
      <c r="M149" s="23">
        <f t="shared" ca="1" si="60"/>
        <v>0</v>
      </c>
      <c r="N149" s="23">
        <f t="shared" ca="1" si="60"/>
        <v>0</v>
      </c>
      <c r="O149" s="23">
        <f t="shared" ca="1" si="60"/>
        <v>0</v>
      </c>
      <c r="P149" s="23">
        <f t="shared" ca="1" si="60"/>
        <v>0.125</v>
      </c>
      <c r="Q149" s="23">
        <f t="shared" ca="1" si="60"/>
        <v>0</v>
      </c>
      <c r="R149" s="23">
        <f t="shared" ca="1" si="60"/>
        <v>0.125</v>
      </c>
      <c r="S149" s="23">
        <f t="shared" ca="1" si="60"/>
        <v>0.20833333333333334</v>
      </c>
      <c r="T149" s="23">
        <f t="shared" ca="1" si="60"/>
        <v>0</v>
      </c>
      <c r="U149" s="23">
        <f t="shared" ca="1" si="60"/>
        <v>0</v>
      </c>
      <c r="V149" s="23">
        <f t="shared" ca="1" si="60"/>
        <v>0</v>
      </c>
      <c r="W149" s="23" t="str">
        <f t="shared" ca="1" si="60"/>
        <v/>
      </c>
      <c r="X149" s="23" t="str">
        <f t="shared" ca="1" si="60"/>
        <v/>
      </c>
      <c r="Y149" s="23" t="str">
        <f t="shared" ca="1" si="60"/>
        <v/>
      </c>
      <c r="Z149" s="23" t="str">
        <f t="shared" ca="1" si="60"/>
        <v/>
      </c>
      <c r="AA149" s="23" t="str">
        <f t="shared" ca="1" si="60"/>
        <v/>
      </c>
      <c r="AB149" s="23" t="str">
        <f t="shared" ca="1" si="60"/>
        <v/>
      </c>
      <c r="AC149" s="23" t="str">
        <f t="shared" ca="1" si="60"/>
        <v/>
      </c>
      <c r="AD149" s="23" t="str">
        <f t="shared" ca="1" si="60"/>
        <v/>
      </c>
      <c r="AE149" s="23" t="str">
        <f t="shared" ca="1" si="60"/>
        <v/>
      </c>
      <c r="AF149" s="23" t="str">
        <f t="shared" ca="1" si="60"/>
        <v/>
      </c>
      <c r="AG149" s="23" t="str">
        <f t="shared" ca="1" si="60"/>
        <v/>
      </c>
      <c r="AH149" s="23" t="str">
        <f t="shared" ca="1" si="60"/>
        <v/>
      </c>
      <c r="AI149" s="23" t="str">
        <f t="shared" ca="1" si="60"/>
        <v/>
      </c>
      <c r="AJ149" s="23" t="str">
        <f t="shared" ca="1" si="60"/>
        <v/>
      </c>
      <c r="AK149" s="23" t="str">
        <f t="shared" ca="1" si="60"/>
        <v/>
      </c>
    </row>
    <row r="150" spans="1:43" hidden="1" outlineLevel="1" x14ac:dyDescent="0.25">
      <c r="B150" s="114" t="s">
        <v>26</v>
      </c>
      <c r="C150" s="4" t="s">
        <v>14</v>
      </c>
      <c r="D150" s="5" t="s">
        <v>45</v>
      </c>
      <c r="E150" s="36">
        <f t="shared" ca="1" si="49"/>
        <v>0.26315789473684209</v>
      </c>
      <c r="F150" s="79"/>
      <c r="G150" s="23">
        <f t="shared" ref="G150:AK151" ca="1" si="61">IF(G$11&lt;TODAY(),IFERROR(G136/G24,0),"")</f>
        <v>0</v>
      </c>
      <c r="H150" s="23">
        <f t="shared" ca="1" si="61"/>
        <v>0</v>
      </c>
      <c r="I150" s="23">
        <f t="shared" ca="1" si="61"/>
        <v>0.5</v>
      </c>
      <c r="J150" s="23">
        <f t="shared" ca="1" si="61"/>
        <v>0.5</v>
      </c>
      <c r="K150" s="23">
        <f t="shared" ca="1" si="61"/>
        <v>0</v>
      </c>
      <c r="L150" s="23">
        <f t="shared" ca="1" si="61"/>
        <v>0</v>
      </c>
      <c r="M150" s="23">
        <f t="shared" ca="1" si="61"/>
        <v>0</v>
      </c>
      <c r="N150" s="23">
        <f t="shared" ca="1" si="61"/>
        <v>0</v>
      </c>
      <c r="O150" s="23">
        <f t="shared" ca="1" si="61"/>
        <v>0</v>
      </c>
      <c r="P150" s="23">
        <f t="shared" ca="1" si="61"/>
        <v>0.41666666666666669</v>
      </c>
      <c r="Q150" s="23">
        <f t="shared" ca="1" si="61"/>
        <v>0</v>
      </c>
      <c r="R150" s="23">
        <f t="shared" ca="1" si="61"/>
        <v>0</v>
      </c>
      <c r="S150" s="23">
        <f t="shared" ca="1" si="61"/>
        <v>0.2857142857142857</v>
      </c>
      <c r="T150" s="23">
        <f t="shared" ca="1" si="61"/>
        <v>0.33333333333333331</v>
      </c>
      <c r="U150" s="23">
        <f t="shared" ca="1" si="61"/>
        <v>0</v>
      </c>
      <c r="V150" s="23">
        <f t="shared" ca="1" si="61"/>
        <v>0</v>
      </c>
      <c r="W150" s="23" t="str">
        <f t="shared" ca="1" si="61"/>
        <v/>
      </c>
      <c r="X150" s="23" t="str">
        <f t="shared" ca="1" si="61"/>
        <v/>
      </c>
      <c r="Y150" s="23" t="str">
        <f t="shared" ca="1" si="61"/>
        <v/>
      </c>
      <c r="Z150" s="23" t="str">
        <f t="shared" ca="1" si="61"/>
        <v/>
      </c>
      <c r="AA150" s="23" t="str">
        <f t="shared" ca="1" si="61"/>
        <v/>
      </c>
      <c r="AB150" s="23" t="str">
        <f t="shared" ca="1" si="61"/>
        <v/>
      </c>
      <c r="AC150" s="23" t="str">
        <f t="shared" ca="1" si="61"/>
        <v/>
      </c>
      <c r="AD150" s="23" t="str">
        <f t="shared" ca="1" si="61"/>
        <v/>
      </c>
      <c r="AE150" s="23" t="str">
        <f t="shared" ca="1" si="61"/>
        <v/>
      </c>
      <c r="AF150" s="23" t="str">
        <f t="shared" ca="1" si="61"/>
        <v/>
      </c>
      <c r="AG150" s="23" t="str">
        <f t="shared" ca="1" si="61"/>
        <v/>
      </c>
      <c r="AH150" s="23" t="str">
        <f t="shared" ca="1" si="61"/>
        <v/>
      </c>
      <c r="AI150" s="23" t="str">
        <f t="shared" ca="1" si="61"/>
        <v/>
      </c>
      <c r="AJ150" s="23" t="str">
        <f t="shared" ca="1" si="61"/>
        <v/>
      </c>
      <c r="AK150" s="23" t="str">
        <f t="shared" ca="1" si="61"/>
        <v/>
      </c>
      <c r="AQ150" s="232"/>
    </row>
    <row r="151" spans="1:43" hidden="1" outlineLevel="1" x14ac:dyDescent="0.25">
      <c r="A151" s="188"/>
      <c r="B151" s="114" t="s">
        <v>294</v>
      </c>
      <c r="C151" s="4" t="s">
        <v>14</v>
      </c>
      <c r="D151" s="5" t="s">
        <v>45</v>
      </c>
      <c r="E151" s="36">
        <f t="shared" ca="1" si="49"/>
        <v>9.5238095238095233E-2</v>
      </c>
      <c r="F151" s="79"/>
      <c r="G151" s="23">
        <f t="shared" ca="1" si="61"/>
        <v>0</v>
      </c>
      <c r="H151" s="23">
        <f t="shared" ca="1" si="61"/>
        <v>0</v>
      </c>
      <c r="I151" s="23">
        <f t="shared" ca="1" si="61"/>
        <v>0.5</v>
      </c>
      <c r="J151" s="23">
        <f t="shared" ca="1" si="61"/>
        <v>0</v>
      </c>
      <c r="K151" s="23">
        <f t="shared" ca="1" si="61"/>
        <v>0</v>
      </c>
      <c r="L151" s="23">
        <f t="shared" ca="1" si="61"/>
        <v>0</v>
      </c>
      <c r="M151" s="23">
        <f t="shared" ca="1" si="61"/>
        <v>0</v>
      </c>
      <c r="N151" s="23">
        <f t="shared" ca="1" si="61"/>
        <v>0</v>
      </c>
      <c r="O151" s="23">
        <f t="shared" ca="1" si="61"/>
        <v>0</v>
      </c>
      <c r="P151" s="23">
        <f t="shared" ca="1" si="61"/>
        <v>0</v>
      </c>
      <c r="Q151" s="23">
        <f t="shared" ca="1" si="61"/>
        <v>0.125</v>
      </c>
      <c r="R151" s="23">
        <f t="shared" ca="1" si="61"/>
        <v>0</v>
      </c>
      <c r="S151" s="23">
        <f t="shared" ca="1" si="61"/>
        <v>0</v>
      </c>
      <c r="T151" s="23">
        <f t="shared" ca="1" si="61"/>
        <v>8.3333333333333329E-2</v>
      </c>
      <c r="U151" s="23">
        <f t="shared" ca="1" si="61"/>
        <v>0</v>
      </c>
      <c r="V151" s="23">
        <f t="shared" ca="1" si="61"/>
        <v>0</v>
      </c>
      <c r="W151" s="23" t="str">
        <f t="shared" ca="1" si="61"/>
        <v/>
      </c>
      <c r="X151" s="23" t="str">
        <f t="shared" ca="1" si="61"/>
        <v/>
      </c>
      <c r="Y151" s="23" t="str">
        <f t="shared" ca="1" si="61"/>
        <v/>
      </c>
      <c r="Z151" s="23" t="str">
        <f t="shared" ca="1" si="61"/>
        <v/>
      </c>
      <c r="AA151" s="23" t="str">
        <f t="shared" ca="1" si="61"/>
        <v/>
      </c>
      <c r="AB151" s="23" t="str">
        <f t="shared" ca="1" si="61"/>
        <v/>
      </c>
      <c r="AC151" s="23" t="str">
        <f t="shared" ca="1" si="61"/>
        <v/>
      </c>
      <c r="AD151" s="23" t="str">
        <f t="shared" ca="1" si="61"/>
        <v/>
      </c>
      <c r="AE151" s="23" t="str">
        <f t="shared" ca="1" si="61"/>
        <v/>
      </c>
      <c r="AF151" s="23" t="str">
        <f t="shared" ca="1" si="61"/>
        <v/>
      </c>
      <c r="AG151" s="23" t="str">
        <f t="shared" ca="1" si="61"/>
        <v/>
      </c>
      <c r="AH151" s="23" t="str">
        <f t="shared" ca="1" si="61"/>
        <v/>
      </c>
      <c r="AI151" s="23" t="str">
        <f t="shared" ca="1" si="61"/>
        <v/>
      </c>
      <c r="AJ151" s="23" t="str">
        <f t="shared" ca="1" si="61"/>
        <v/>
      </c>
      <c r="AK151" s="23" t="str">
        <f t="shared" ca="1" si="61"/>
        <v/>
      </c>
    </row>
    <row r="152" spans="1:43" ht="15.75" collapsed="1" thickTop="1" x14ac:dyDescent="0.25">
      <c r="A152" s="188"/>
      <c r="B152" s="114"/>
      <c r="C152" s="189"/>
      <c r="D152" s="189"/>
      <c r="E152" s="189"/>
      <c r="F152" s="189"/>
      <c r="G152" s="189"/>
      <c r="H152" s="189"/>
      <c r="I152" s="189"/>
      <c r="J152" s="189"/>
      <c r="K152" s="189"/>
      <c r="L152" s="189"/>
      <c r="M152" s="189"/>
      <c r="N152" s="189"/>
      <c r="O152" s="189"/>
      <c r="P152" s="189"/>
      <c r="Q152" s="189"/>
      <c r="R152" s="189"/>
      <c r="S152" s="190"/>
      <c r="T152" s="190"/>
      <c r="U152" s="190"/>
      <c r="V152" s="190"/>
      <c r="W152" s="190"/>
      <c r="X152" s="190"/>
      <c r="Y152" s="190"/>
      <c r="Z152" s="190"/>
      <c r="AA152" s="190"/>
      <c r="AB152" s="190"/>
      <c r="AC152" s="190"/>
      <c r="AD152" s="190"/>
      <c r="AE152" s="190"/>
      <c r="AF152" s="190"/>
      <c r="AG152" s="190"/>
      <c r="AH152" s="190"/>
      <c r="AI152" s="190"/>
      <c r="AJ152" s="190"/>
      <c r="AK152" s="190"/>
    </row>
    <row r="153" spans="1:43" ht="15.75" hidden="1" thickBot="1" x14ac:dyDescent="0.3">
      <c r="A153" s="191"/>
      <c r="B153" s="114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192"/>
      <c r="O153" s="192"/>
      <c r="P153" s="192"/>
      <c r="Q153" s="192"/>
      <c r="R153" s="192"/>
      <c r="S153" s="193"/>
      <c r="T153" s="193"/>
      <c r="U153" s="193"/>
      <c r="V153" s="193"/>
      <c r="W153" s="193"/>
      <c r="X153" s="193"/>
      <c r="Y153" s="193"/>
      <c r="Z153" s="193"/>
      <c r="AA153" s="193"/>
      <c r="AB153" s="193"/>
      <c r="AC153" s="193"/>
      <c r="AD153" s="193"/>
      <c r="AE153" s="193"/>
      <c r="AF153" s="193"/>
      <c r="AG153" s="193"/>
      <c r="AH153" s="193"/>
      <c r="AI153" s="193"/>
      <c r="AJ153" s="193"/>
      <c r="AK153" s="193"/>
    </row>
    <row r="154" spans="1:43" s="86" customFormat="1" ht="16.5" hidden="1" thickTop="1" thickBot="1" x14ac:dyDescent="0.3">
      <c r="A154" s="32"/>
      <c r="B154" s="114" t="s">
        <v>6</v>
      </c>
      <c r="C154" s="15" t="s">
        <v>308</v>
      </c>
      <c r="D154" s="16"/>
      <c r="E154" s="38">
        <f t="shared" ref="E154" ca="1" si="62">SUM(G154:AK154)</f>
        <v>0</v>
      </c>
      <c r="F154" s="78" t="e">
        <f t="shared" ref="F154:F167" ca="1" si="63">E154/COUNTIF(G154:AK154,"&gt;0")</f>
        <v>#DIV/0!</v>
      </c>
      <c r="G154" s="66">
        <f ca="1">SUM(G155:G167)</f>
        <v>0</v>
      </c>
      <c r="H154" s="66">
        <f t="shared" ref="H154:AK154" ca="1" si="64">SUM(H155:H167)</f>
        <v>0</v>
      </c>
      <c r="I154" s="66">
        <f t="shared" ca="1" si="64"/>
        <v>0</v>
      </c>
      <c r="J154" s="66">
        <f t="shared" ca="1" si="64"/>
        <v>0</v>
      </c>
      <c r="K154" s="66">
        <f t="shared" ca="1" si="64"/>
        <v>0</v>
      </c>
      <c r="L154" s="66">
        <f t="shared" ca="1" si="64"/>
        <v>0</v>
      </c>
      <c r="M154" s="66">
        <f ca="1">SUM(M155:M167)</f>
        <v>0</v>
      </c>
      <c r="N154" s="66">
        <f ca="1">SUM(N155:N167)</f>
        <v>0</v>
      </c>
      <c r="O154" s="66">
        <f ca="1">SUM(O155:O167)</f>
        <v>0</v>
      </c>
      <c r="P154" s="66">
        <f ca="1">SUM(P155:P167)</f>
        <v>0</v>
      </c>
      <c r="Q154" s="66">
        <f t="shared" ca="1" si="64"/>
        <v>0</v>
      </c>
      <c r="R154" s="66">
        <f t="shared" ca="1" si="64"/>
        <v>0</v>
      </c>
      <c r="S154" s="66">
        <f t="shared" ca="1" si="64"/>
        <v>0</v>
      </c>
      <c r="T154" s="66">
        <f t="shared" ca="1" si="64"/>
        <v>0</v>
      </c>
      <c r="U154" s="66">
        <f t="shared" ca="1" si="64"/>
        <v>0</v>
      </c>
      <c r="V154" s="66">
        <f t="shared" ca="1" si="64"/>
        <v>0</v>
      </c>
      <c r="W154" s="66">
        <f t="shared" ca="1" si="64"/>
        <v>0</v>
      </c>
      <c r="X154" s="66">
        <f t="shared" ca="1" si="64"/>
        <v>0</v>
      </c>
      <c r="Y154" s="66">
        <f t="shared" ca="1" si="64"/>
        <v>0</v>
      </c>
      <c r="Z154" s="66">
        <f t="shared" ca="1" si="64"/>
        <v>0</v>
      </c>
      <c r="AA154" s="66">
        <f t="shared" ca="1" si="64"/>
        <v>0</v>
      </c>
      <c r="AB154" s="66">
        <f t="shared" ca="1" si="64"/>
        <v>0</v>
      </c>
      <c r="AC154" s="66">
        <f t="shared" ca="1" si="64"/>
        <v>0</v>
      </c>
      <c r="AD154" s="66">
        <f t="shared" ca="1" si="64"/>
        <v>0</v>
      </c>
      <c r="AE154" s="66">
        <f t="shared" ca="1" si="64"/>
        <v>0</v>
      </c>
      <c r="AF154" s="66">
        <f t="shared" ca="1" si="64"/>
        <v>0</v>
      </c>
      <c r="AG154" s="66">
        <f t="shared" ca="1" si="64"/>
        <v>0</v>
      </c>
      <c r="AH154" s="66">
        <f t="shared" ca="1" si="64"/>
        <v>0</v>
      </c>
      <c r="AI154" s="66">
        <f t="shared" ca="1" si="64"/>
        <v>0</v>
      </c>
      <c r="AJ154" s="66">
        <f t="shared" ca="1" si="64"/>
        <v>0</v>
      </c>
      <c r="AK154" s="66">
        <f t="shared" ca="1" si="64"/>
        <v>0</v>
      </c>
    </row>
    <row r="155" spans="1:43" hidden="1" outlineLevel="1" x14ac:dyDescent="0.25">
      <c r="A155" s="24"/>
      <c r="B155" s="114" t="s">
        <v>15</v>
      </c>
      <c r="C155" s="10" t="s">
        <v>303</v>
      </c>
      <c r="D155" s="11"/>
      <c r="E155" s="39">
        <f t="shared" ref="E155:E166" ca="1" si="65">SUM(G155:AK155)</f>
        <v>0</v>
      </c>
      <c r="F155" s="77" t="e">
        <f t="shared" ca="1" si="63"/>
        <v>#DIV/0!</v>
      </c>
      <c r="G155" s="24">
        <f ca="1">IF(G$11 &lt; TODAY(), COUNTIFS(Resolved!$V:$V,  'Cargill SD Data'!G$11, Resolved!$U:$U,  "Europe, MiddleEast, Africa-English"), "")</f>
        <v>0</v>
      </c>
      <c r="H155" s="24">
        <f ca="1">IF(H$11 &lt; TODAY(), COUNTIFS(Resolved!$V:$V,  'Cargill SD Data'!H$11, Resolved!$U:$U,  "Europe, MiddleEast, Africa-English"), "")</f>
        <v>0</v>
      </c>
      <c r="I155" s="24">
        <f ca="1">IF(I$11 &lt; TODAY(), COUNTIFS(Resolved!$V:$V,  'Cargill SD Data'!I$11, Resolved!$U:$U,  "Europe, MiddleEast, Africa-English"), "")</f>
        <v>0</v>
      </c>
      <c r="J155" s="24">
        <f ca="1">IF(J$11 &lt; TODAY(), COUNTIFS(Resolved!$V:$V,  'Cargill SD Data'!J$11, Resolved!$U:$U,  "Europe, MiddleEast, Africa-English"), "")</f>
        <v>0</v>
      </c>
      <c r="K155" s="24">
        <f ca="1">IF(K$11 &lt; TODAY(), COUNTIFS(Resolved!$V:$V,  'Cargill SD Data'!K$11, Resolved!$U:$U,  "Europe, MiddleEast, Africa-English"), "")</f>
        <v>0</v>
      </c>
      <c r="L155" s="24">
        <f ca="1">IF(L$11 &lt; TODAY(), COUNTIFS(Resolved!$V:$V,  'Cargill SD Data'!L$11, Resolved!$U:$U,  "Europe, MiddleEast, Africa-English"), "")</f>
        <v>0</v>
      </c>
      <c r="M155" s="24">
        <f ca="1">IF(M$11 &lt; TODAY(), COUNTIFS(Resolved!$V:$V,  'Cargill SD Data'!M$11, Resolved!$U:$U,  "Europe, MiddleEast, Africa-English"), "")</f>
        <v>0</v>
      </c>
      <c r="N155" s="24">
        <f ca="1">IF(N$11 &lt; TODAY(), COUNTIFS(Resolved!$V:$V,  'Cargill SD Data'!N$11, Resolved!$U:$U,  "Europe, MiddleEast, Africa-English"), "")</f>
        <v>0</v>
      </c>
      <c r="O155" s="24">
        <f ca="1">IF(O$11 &lt; TODAY(), COUNTIFS(Resolved!$V:$V,  'Cargill SD Data'!O$11, Resolved!$U:$U,  "Europe, MiddleEast, Africa-English"), "")</f>
        <v>0</v>
      </c>
      <c r="P155" s="24">
        <f ca="1">IF(P$11 &lt; TODAY(), COUNTIFS(Resolved!$V:$V,  'Cargill SD Data'!P$11, Resolved!$U:$U,  "Europe, MiddleEast, Africa-English"), "")</f>
        <v>0</v>
      </c>
      <c r="Q155" s="24">
        <f ca="1">IF(Q$11 &lt; TODAY(), COUNTIFS(Resolved!$V:$V,  'Cargill SD Data'!Q$11, Resolved!$U:$U,  "Europe, MiddleEast, Africa-English"), "")</f>
        <v>0</v>
      </c>
      <c r="R155" s="24">
        <f ca="1">IF(R$11 &lt; TODAY(), COUNTIFS(Resolved!$V:$V,  'Cargill SD Data'!R$11, Resolved!$U:$U,  "Europe, MiddleEast, Africa-English"), "")</f>
        <v>0</v>
      </c>
      <c r="S155" s="24">
        <f ca="1">IF(S$11 &lt; TODAY(), COUNTIFS(Resolved!$V:$V,  'Cargill SD Data'!S$11, Resolved!$U:$U,  "Europe, MiddleEast, Africa-English"), "")</f>
        <v>0</v>
      </c>
      <c r="T155" s="24">
        <f ca="1">IF(T$11 &lt; TODAY(), COUNTIFS(Resolved!$V:$V,  'Cargill SD Data'!T$11, Resolved!$U:$U,  "Europe, MiddleEast, Africa-English"), "")</f>
        <v>0</v>
      </c>
      <c r="U155" s="24">
        <f ca="1">IF(U$11 &lt; TODAY(), COUNTIFS(Resolved!$V:$V,  'Cargill SD Data'!U$11, Resolved!$U:$U,  "Europe, MiddleEast, Africa-English"), "")</f>
        <v>0</v>
      </c>
      <c r="V155" s="24">
        <f ca="1">IF(V$11 &lt; TODAY(), COUNTIFS(Resolved!$V:$V,  'Cargill SD Data'!V$11, Resolved!$U:$U,  "Europe, MiddleEast, Africa-English"), "")</f>
        <v>0</v>
      </c>
      <c r="W155" s="24" t="str">
        <f ca="1">IF(W$11 &lt; TODAY(), COUNTIFS(Resolved!$V:$V,  'Cargill SD Data'!W$11, Resolved!$U:$U,  "Europe, MiddleEast, Africa-English"), "")</f>
        <v/>
      </c>
      <c r="X155" s="24" t="str">
        <f ca="1">IF(X$11 &lt; TODAY(), COUNTIFS(Resolved!$V:$V,  'Cargill SD Data'!X$11, Resolved!$U:$U,  "Europe, MiddleEast, Africa-English"), "")</f>
        <v/>
      </c>
      <c r="Y155" s="24" t="str">
        <f ca="1">IF(Y$11 &lt; TODAY(), COUNTIFS(Resolved!$V:$V,  'Cargill SD Data'!Y$11, Resolved!$U:$U,  "Europe, MiddleEast, Africa-English"), "")</f>
        <v/>
      </c>
      <c r="Z155" s="24" t="str">
        <f ca="1">IF(Z$11 &lt; TODAY(), COUNTIFS(Resolved!$V:$V,  'Cargill SD Data'!Z$11, Resolved!$U:$U,  "Europe, MiddleEast, Africa-English"), "")</f>
        <v/>
      </c>
      <c r="AA155" s="24" t="str">
        <f ca="1">IF(AA$11 &lt; TODAY(), COUNTIFS(Resolved!$V:$V,  'Cargill SD Data'!AA$11, Resolved!$U:$U,  "Europe, MiddleEast, Africa-English"), "")</f>
        <v/>
      </c>
      <c r="AB155" s="24" t="str">
        <f ca="1">IF(AB$11 &lt; TODAY(), COUNTIFS(Resolved!$V:$V,  'Cargill SD Data'!AB$11, Resolved!$U:$U,  "Europe, MiddleEast, Africa-English"), "")</f>
        <v/>
      </c>
      <c r="AC155" s="24" t="str">
        <f ca="1">IF(AC$11 &lt; TODAY(), COUNTIFS(Resolved!$V:$V,  'Cargill SD Data'!AC$11, Resolved!$U:$U,  "Europe, MiddleEast, Africa-English"), "")</f>
        <v/>
      </c>
      <c r="AD155" s="24" t="str">
        <f ca="1">IF(AD$11 &lt; TODAY(), COUNTIFS(Resolved!$V:$V,  'Cargill SD Data'!AD$11, Resolved!$U:$U,  "Europe, MiddleEast, Africa-English"), "")</f>
        <v/>
      </c>
      <c r="AE155" s="24" t="str">
        <f ca="1">IF(AE$11 &lt; TODAY(), COUNTIFS(Resolved!$V:$V,  'Cargill SD Data'!AE$11, Resolved!$U:$U,  "Europe, MiddleEast, Africa-English"), "")</f>
        <v/>
      </c>
      <c r="AF155" s="24" t="str">
        <f ca="1">IF(AF$11 &lt; TODAY(), COUNTIFS(Resolved!$V:$V,  'Cargill SD Data'!AF$11, Resolved!$U:$U,  "Europe, MiddleEast, Africa-English"), "")</f>
        <v/>
      </c>
      <c r="AG155" s="24" t="str">
        <f ca="1">IF(AG$11 &lt; TODAY(), COUNTIFS(Resolved!$V:$V,  'Cargill SD Data'!AG$11, Resolved!$U:$U,  "Europe, MiddleEast, Africa-English"), "")</f>
        <v/>
      </c>
      <c r="AH155" s="24" t="str">
        <f ca="1">IF(AH$11 &lt; TODAY(), COUNTIFS(Resolved!$V:$V,  'Cargill SD Data'!AH$11, Resolved!$U:$U,  "Europe, MiddleEast, Africa-English"), "")</f>
        <v/>
      </c>
      <c r="AI155" s="24" t="str">
        <f ca="1">IF(AI$11 &lt; TODAY(), COUNTIFS(Resolved!$V:$V,  'Cargill SD Data'!AI$11, Resolved!$U:$U,  "Europe, MiddleEast, Africa-English"), "")</f>
        <v/>
      </c>
      <c r="AJ155" s="24" t="str">
        <f ca="1">IF(AJ$11 &lt; TODAY(), COUNTIFS(Resolved!$V:$V,  'Cargill SD Data'!AJ$11, Resolved!$U:$U,  "Europe, MiddleEast, Africa-English"), "")</f>
        <v/>
      </c>
      <c r="AK155" s="24" t="str">
        <f ca="1">IF(AK$11 &lt; TODAY(), COUNTIFS(Resolved!$V:$V,  'Cargill SD Data'!AK$11, Resolved!$U:$U,  "Europe, MiddleEast, Africa-English"), "")</f>
        <v/>
      </c>
    </row>
    <row r="156" spans="1:43" hidden="1" outlineLevel="1" x14ac:dyDescent="0.25">
      <c r="B156" s="114" t="s">
        <v>16</v>
      </c>
      <c r="C156" s="10" t="s">
        <v>303</v>
      </c>
      <c r="D156" s="1"/>
      <c r="E156" s="40">
        <f t="shared" ca="1" si="65"/>
        <v>0</v>
      </c>
      <c r="F156" s="79" t="e">
        <f t="shared" ca="1" si="63"/>
        <v>#DIV/0!</v>
      </c>
      <c r="G156" s="24">
        <f ca="1">IF(G$11 &lt; TODAY(), COUNTIFS(Resolved!$V:$V,  'Cargill SD Data'!G$11, Resolved!$U:$U,  "Europe-Dutch"), "")</f>
        <v>0</v>
      </c>
      <c r="H156" s="24">
        <f ca="1">IF(H$11 &lt; TODAY(), COUNTIFS(Resolved!$V:$V,  'Cargill SD Data'!H$11, Resolved!$U:$U,  "Europe-Dutch"), "")</f>
        <v>0</v>
      </c>
      <c r="I156" s="24">
        <f ca="1">IF(I$11 &lt; TODAY(), COUNTIFS(Resolved!$V:$V,  'Cargill SD Data'!I$11, Resolved!$U:$U,  "Europe-Dutch"), "")</f>
        <v>0</v>
      </c>
      <c r="J156" s="24">
        <f ca="1">IF(J$11 &lt; TODAY(), COUNTIFS(Resolved!$V:$V,  'Cargill SD Data'!J$11, Resolved!$U:$U,  "Europe-Dutch"), "")</f>
        <v>0</v>
      </c>
      <c r="K156" s="24">
        <f ca="1">IF(K$11 &lt; TODAY(), COUNTIFS(Resolved!$V:$V,  'Cargill SD Data'!K$11, Resolved!$U:$U,  "Europe-Dutch"), "")</f>
        <v>0</v>
      </c>
      <c r="L156" s="24">
        <f ca="1">IF(L$11 &lt; TODAY(), COUNTIFS(Resolved!$V:$V,  'Cargill SD Data'!L$11, Resolved!$U:$U,  "Europe-Dutch"), "")</f>
        <v>0</v>
      </c>
      <c r="M156" s="24">
        <f ca="1">IF(M$11 &lt; TODAY(), COUNTIFS(Resolved!$V:$V,  'Cargill SD Data'!M$11, Resolved!$U:$U,  "Europe-Dutch"), "")</f>
        <v>0</v>
      </c>
      <c r="N156" s="24">
        <f ca="1">IF(N$11 &lt; TODAY(), COUNTIFS(Resolved!$V:$V,  'Cargill SD Data'!N$11, Resolved!$U:$U,  "Europe-Dutch"), "")</f>
        <v>0</v>
      </c>
      <c r="O156" s="24">
        <f ca="1">IF(O$11 &lt; TODAY(), COUNTIFS(Resolved!$V:$V,  'Cargill SD Data'!O$11, Resolved!$U:$U,  "Europe-Dutch"), "")</f>
        <v>0</v>
      </c>
      <c r="P156" s="24">
        <f ca="1">IF(P$11 &lt; TODAY(), COUNTIFS(Resolved!$V:$V,  'Cargill SD Data'!P$11, Resolved!$U:$U,  "Europe-Dutch"), "")</f>
        <v>0</v>
      </c>
      <c r="Q156" s="24">
        <f ca="1">IF(Q$11 &lt; TODAY(), COUNTIFS(Resolved!$V:$V,  'Cargill SD Data'!Q$11, Resolved!$U:$U,  "Europe-Dutch"), "")</f>
        <v>0</v>
      </c>
      <c r="R156" s="24">
        <f ca="1">IF(R$11 &lt; TODAY(), COUNTIFS(Resolved!$V:$V,  'Cargill SD Data'!R$11, Resolved!$U:$U,  "Europe-Dutch"), "")</f>
        <v>0</v>
      </c>
      <c r="S156" s="24">
        <f ca="1">IF(S$11 &lt; TODAY(), COUNTIFS(Resolved!$V:$V,  'Cargill SD Data'!S$11, Resolved!$U:$U,  "Europe-Dutch"), "")</f>
        <v>0</v>
      </c>
      <c r="T156" s="24">
        <f ca="1">IF(T$11 &lt; TODAY(), COUNTIFS(Resolved!$V:$V,  'Cargill SD Data'!T$11, Resolved!$U:$U,  "Europe-Dutch"), "")</f>
        <v>0</v>
      </c>
      <c r="U156" s="24">
        <f ca="1">IF(U$11 &lt; TODAY(), COUNTIFS(Resolved!$V:$V,  'Cargill SD Data'!U$11, Resolved!$U:$U,  "Europe-Dutch"), "")</f>
        <v>0</v>
      </c>
      <c r="V156" s="24">
        <f ca="1">IF(V$11 &lt; TODAY(), COUNTIFS(Resolved!$V:$V,  'Cargill SD Data'!V$11, Resolved!$U:$U,  "Europe-Dutch"), "")</f>
        <v>0</v>
      </c>
      <c r="W156" s="24" t="str">
        <f ca="1">IF(W$11 &lt; TODAY(), COUNTIFS(Resolved!$V:$V,  'Cargill SD Data'!W$11, Resolved!$U:$U,  "Europe-Dutch"), "")</f>
        <v/>
      </c>
      <c r="X156" s="24" t="str">
        <f ca="1">IF(X$11 &lt; TODAY(), COUNTIFS(Resolved!$V:$V,  'Cargill SD Data'!X$11, Resolved!$U:$U,  "Europe-Dutch"), "")</f>
        <v/>
      </c>
      <c r="Y156" s="24" t="str">
        <f ca="1">IF(Y$11 &lt; TODAY(), COUNTIFS(Resolved!$V:$V,  'Cargill SD Data'!Y$11, Resolved!$U:$U,  "Europe-Dutch"), "")</f>
        <v/>
      </c>
      <c r="Z156" s="24" t="str">
        <f ca="1">IF(Z$11 &lt; TODAY(), COUNTIFS(Resolved!$V:$V,  'Cargill SD Data'!Z$11, Resolved!$U:$U,  "Europe-Dutch"), "")</f>
        <v/>
      </c>
      <c r="AA156" s="24" t="str">
        <f ca="1">IF(AA$11 &lt; TODAY(), COUNTIFS(Resolved!$V:$V,  'Cargill SD Data'!AA$11, Resolved!$U:$U,  "Europe-Dutch"), "")</f>
        <v/>
      </c>
      <c r="AB156" s="24" t="str">
        <f ca="1">IF(AB$11 &lt; TODAY(), COUNTIFS(Resolved!$V:$V,  'Cargill SD Data'!AB$11, Resolved!$U:$U,  "Europe-Dutch"), "")</f>
        <v/>
      </c>
      <c r="AC156" s="24" t="str">
        <f ca="1">IF(AC$11 &lt; TODAY(), COUNTIFS(Resolved!$V:$V,  'Cargill SD Data'!AC$11, Resolved!$U:$U,  "Europe-Dutch"), "")</f>
        <v/>
      </c>
      <c r="AD156" s="24" t="str">
        <f ca="1">IF(AD$11 &lt; TODAY(), COUNTIFS(Resolved!$V:$V,  'Cargill SD Data'!AD$11, Resolved!$U:$U,  "Europe-Dutch"), "")</f>
        <v/>
      </c>
      <c r="AE156" s="24" t="str">
        <f ca="1">IF(AE$11 &lt; TODAY(), COUNTIFS(Resolved!$V:$V,  'Cargill SD Data'!AE$11, Resolved!$U:$U,  "Europe-Dutch"), "")</f>
        <v/>
      </c>
      <c r="AF156" s="24" t="str">
        <f ca="1">IF(AF$11 &lt; TODAY(), COUNTIFS(Resolved!$V:$V,  'Cargill SD Data'!AF$11, Resolved!$U:$U,  "Europe-Dutch"), "")</f>
        <v/>
      </c>
      <c r="AG156" s="24" t="str">
        <f ca="1">IF(AG$11 &lt; TODAY(), COUNTIFS(Resolved!$V:$V,  'Cargill SD Data'!AG$11, Resolved!$U:$U,  "Europe-Dutch"), "")</f>
        <v/>
      </c>
      <c r="AH156" s="24" t="str">
        <f ca="1">IF(AH$11 &lt; TODAY(), COUNTIFS(Resolved!$V:$V,  'Cargill SD Data'!AH$11, Resolved!$U:$U,  "Europe-Dutch"), "")</f>
        <v/>
      </c>
      <c r="AI156" s="24" t="str">
        <f ca="1">IF(AI$11 &lt; TODAY(), COUNTIFS(Resolved!$V:$V,  'Cargill SD Data'!AI$11, Resolved!$U:$U,  "Europe-Dutch"), "")</f>
        <v/>
      </c>
      <c r="AJ156" s="24" t="str">
        <f ca="1">IF(AJ$11 &lt; TODAY(), COUNTIFS(Resolved!$V:$V,  'Cargill SD Data'!AJ$11, Resolved!$U:$U,  "Europe-Dutch"), "")</f>
        <v/>
      </c>
      <c r="AK156" s="24" t="str">
        <f ca="1">IF(AK$11 &lt; TODAY(), COUNTIFS(Resolved!$V:$V,  'Cargill SD Data'!AK$11, Resolved!$U:$U,  "Europe-Dutch"), "")</f>
        <v/>
      </c>
    </row>
    <row r="157" spans="1:43" hidden="1" outlineLevel="1" x14ac:dyDescent="0.25">
      <c r="B157" s="114" t="s">
        <v>17</v>
      </c>
      <c r="C157" s="10" t="s">
        <v>303</v>
      </c>
      <c r="D157" s="1"/>
      <c r="E157" s="40">
        <f t="shared" ca="1" si="65"/>
        <v>0</v>
      </c>
      <c r="F157" s="79" t="e">
        <f t="shared" ca="1" si="63"/>
        <v>#DIV/0!</v>
      </c>
      <c r="G157" s="24">
        <f ca="1">IF(G$11 &lt; TODAY(), COUNTIFS(Resolved!$V:$V,  'Cargill SD Data'!G$11, Resolved!$U:$U,  "Europe-French"), "")</f>
        <v>0</v>
      </c>
      <c r="H157" s="24">
        <f ca="1">IF(H$11 &lt; TODAY(), COUNTIFS(Resolved!$V:$V,  'Cargill SD Data'!H$11, Resolved!$U:$U,  "Europe-French"), "")</f>
        <v>0</v>
      </c>
      <c r="I157" s="24">
        <f ca="1">IF(I$11 &lt; TODAY(), COUNTIFS(Resolved!$V:$V,  'Cargill SD Data'!I$11, Resolved!$U:$U,  "Europe-French"), "")</f>
        <v>0</v>
      </c>
      <c r="J157" s="24">
        <f ca="1">IF(J$11 &lt; TODAY(), COUNTIFS(Resolved!$V:$V,  'Cargill SD Data'!J$11, Resolved!$U:$U,  "Europe-French"), "")</f>
        <v>0</v>
      </c>
      <c r="K157" s="24">
        <f ca="1">IF(K$11 &lt; TODAY(), COUNTIFS(Resolved!$V:$V,  'Cargill SD Data'!K$11, Resolved!$U:$U,  "Europe-French"), "")</f>
        <v>0</v>
      </c>
      <c r="L157" s="24">
        <f ca="1">IF(L$11 &lt; TODAY(), COUNTIFS(Resolved!$V:$V,  'Cargill SD Data'!L$11, Resolved!$U:$U,  "Europe-French"), "")</f>
        <v>0</v>
      </c>
      <c r="M157" s="24">
        <f ca="1">IF(M$11 &lt; TODAY(), COUNTIFS(Resolved!$V:$V,  'Cargill SD Data'!M$11, Resolved!$U:$U,  "Europe-French"), "")</f>
        <v>0</v>
      </c>
      <c r="N157" s="24">
        <f ca="1">IF(N$11 &lt; TODAY(), COUNTIFS(Resolved!$V:$V,  'Cargill SD Data'!N$11, Resolved!$U:$U,  "Europe-French"), "")</f>
        <v>0</v>
      </c>
      <c r="O157" s="24">
        <f ca="1">IF(O$11 &lt; TODAY(), COUNTIFS(Resolved!$V:$V,  'Cargill SD Data'!O$11, Resolved!$U:$U,  "Europe-French"), "")</f>
        <v>0</v>
      </c>
      <c r="P157" s="24">
        <f ca="1">IF(P$11 &lt; TODAY(), COUNTIFS(Resolved!$V:$V,  'Cargill SD Data'!P$11, Resolved!$U:$U,  "Europe-French"), "")</f>
        <v>0</v>
      </c>
      <c r="Q157" s="24">
        <f ca="1">IF(Q$11 &lt; TODAY(), COUNTIFS(Resolved!$V:$V,  'Cargill SD Data'!Q$11, Resolved!$U:$U,  "Europe-French"), "")</f>
        <v>0</v>
      </c>
      <c r="R157" s="24">
        <f ca="1">IF(R$11 &lt; TODAY(), COUNTIFS(Resolved!$V:$V,  'Cargill SD Data'!R$11, Resolved!$U:$U,  "Europe-French"), "")</f>
        <v>0</v>
      </c>
      <c r="S157" s="24">
        <f ca="1">IF(S$11 &lt; TODAY(), COUNTIFS(Resolved!$V:$V,  'Cargill SD Data'!S$11, Resolved!$U:$U,  "Europe-French"), "")</f>
        <v>0</v>
      </c>
      <c r="T157" s="24">
        <f ca="1">IF(T$11 &lt; TODAY(), COUNTIFS(Resolved!$V:$V,  'Cargill SD Data'!T$11, Resolved!$U:$U,  "Europe-French"), "")</f>
        <v>0</v>
      </c>
      <c r="U157" s="24">
        <f ca="1">IF(U$11 &lt; TODAY(), COUNTIFS(Resolved!$V:$V,  'Cargill SD Data'!U$11, Resolved!$U:$U,  "Europe-French"), "")</f>
        <v>0</v>
      </c>
      <c r="V157" s="24">
        <f ca="1">IF(V$11 &lt; TODAY(), COUNTIFS(Resolved!$V:$V,  'Cargill SD Data'!V$11, Resolved!$U:$U,  "Europe-French"), "")</f>
        <v>0</v>
      </c>
      <c r="W157" s="24" t="str">
        <f ca="1">IF(W$11 &lt; TODAY(), COUNTIFS(Resolved!$V:$V,  'Cargill SD Data'!W$11, Resolved!$U:$U,  "Europe-French"), "")</f>
        <v/>
      </c>
      <c r="X157" s="24" t="str">
        <f ca="1">IF(X$11 &lt; TODAY(), COUNTIFS(Resolved!$V:$V,  'Cargill SD Data'!X$11, Resolved!$U:$U,  "Europe-French"), "")</f>
        <v/>
      </c>
      <c r="Y157" s="24" t="str">
        <f ca="1">IF(Y$11 &lt; TODAY(), COUNTIFS(Resolved!$V:$V,  'Cargill SD Data'!Y$11, Resolved!$U:$U,  "Europe-French"), "")</f>
        <v/>
      </c>
      <c r="Z157" s="24" t="str">
        <f ca="1">IF(Z$11 &lt; TODAY(), COUNTIFS(Resolved!$V:$V,  'Cargill SD Data'!Z$11, Resolved!$U:$U,  "Europe-French"), "")</f>
        <v/>
      </c>
      <c r="AA157" s="24" t="str">
        <f ca="1">IF(AA$11 &lt; TODAY(), COUNTIFS(Resolved!$V:$V,  'Cargill SD Data'!AA$11, Resolved!$U:$U,  "Europe-French"), "")</f>
        <v/>
      </c>
      <c r="AB157" s="24" t="str">
        <f ca="1">IF(AB$11 &lt; TODAY(), COUNTIFS(Resolved!$V:$V,  'Cargill SD Data'!AB$11, Resolved!$U:$U,  "Europe-French"), "")</f>
        <v/>
      </c>
      <c r="AC157" s="24" t="str">
        <f ca="1">IF(AC$11 &lt; TODAY(), COUNTIFS(Resolved!$V:$V,  'Cargill SD Data'!AC$11, Resolved!$U:$U,  "Europe-French"), "")</f>
        <v/>
      </c>
      <c r="AD157" s="24" t="str">
        <f ca="1">IF(AD$11 &lt; TODAY(), COUNTIFS(Resolved!$V:$V,  'Cargill SD Data'!AD$11, Resolved!$U:$U,  "Europe-French"), "")</f>
        <v/>
      </c>
      <c r="AE157" s="24" t="str">
        <f ca="1">IF(AE$11 &lt; TODAY(), COUNTIFS(Resolved!$V:$V,  'Cargill SD Data'!AE$11, Resolved!$U:$U,  "Europe-French"), "")</f>
        <v/>
      </c>
      <c r="AF157" s="24" t="str">
        <f ca="1">IF(AF$11 &lt; TODAY(), COUNTIFS(Resolved!$V:$V,  'Cargill SD Data'!AF$11, Resolved!$U:$U,  "Europe-French"), "")</f>
        <v/>
      </c>
      <c r="AG157" s="24" t="str">
        <f ca="1">IF(AG$11 &lt; TODAY(), COUNTIFS(Resolved!$V:$V,  'Cargill SD Data'!AG$11, Resolved!$U:$U,  "Europe-French"), "")</f>
        <v/>
      </c>
      <c r="AH157" s="24" t="str">
        <f ca="1">IF(AH$11 &lt; TODAY(), COUNTIFS(Resolved!$V:$V,  'Cargill SD Data'!AH$11, Resolved!$U:$U,  "Europe-French"), "")</f>
        <v/>
      </c>
      <c r="AI157" s="24" t="str">
        <f ca="1">IF(AI$11 &lt; TODAY(), COUNTIFS(Resolved!$V:$V,  'Cargill SD Data'!AI$11, Resolved!$U:$U,  "Europe-French"), "")</f>
        <v/>
      </c>
      <c r="AJ157" s="24" t="str">
        <f ca="1">IF(AJ$11 &lt; TODAY(), COUNTIFS(Resolved!$V:$V,  'Cargill SD Data'!AJ$11, Resolved!$U:$U,  "Europe-French"), "")</f>
        <v/>
      </c>
      <c r="AK157" s="24" t="str">
        <f ca="1">IF(AK$11 &lt; TODAY(), COUNTIFS(Resolved!$V:$V,  'Cargill SD Data'!AK$11, Resolved!$U:$U,  "Europe-French"), "")</f>
        <v/>
      </c>
    </row>
    <row r="158" spans="1:43" hidden="1" outlineLevel="1" x14ac:dyDescent="0.25">
      <c r="B158" s="114" t="s">
        <v>18</v>
      </c>
      <c r="C158" s="10" t="s">
        <v>303</v>
      </c>
      <c r="D158" s="1"/>
      <c r="E158" s="40">
        <f t="shared" ca="1" si="65"/>
        <v>0</v>
      </c>
      <c r="F158" s="79" t="e">
        <f t="shared" ca="1" si="63"/>
        <v>#DIV/0!</v>
      </c>
      <c r="G158" s="24">
        <f ca="1">IF(G$11 &lt; TODAY(), COUNTIFS(Resolved!$V:$V,  'Cargill SD Data'!G$11, Resolved!$U:$U,  "Europe-German"), "")</f>
        <v>0</v>
      </c>
      <c r="H158" s="24">
        <f ca="1">IF(H$11 &lt; TODAY(), COUNTIFS(Resolved!$V:$V,  'Cargill SD Data'!H$11, Resolved!$U:$U,  "Europe-German"), "")</f>
        <v>0</v>
      </c>
      <c r="I158" s="24">
        <f ca="1">IF(I$11 &lt; TODAY(), COUNTIFS(Resolved!$V:$V,  'Cargill SD Data'!I$11, Resolved!$U:$U,  "Europe-German"), "")</f>
        <v>0</v>
      </c>
      <c r="J158" s="24">
        <f ca="1">IF(J$11 &lt; TODAY(), COUNTIFS(Resolved!$V:$V,  'Cargill SD Data'!J$11, Resolved!$U:$U,  "Europe-German"), "")</f>
        <v>0</v>
      </c>
      <c r="K158" s="24">
        <f ca="1">IF(K$11 &lt; TODAY(), COUNTIFS(Resolved!$V:$V,  'Cargill SD Data'!K$11, Resolved!$U:$U,  "Europe-German"), "")</f>
        <v>0</v>
      </c>
      <c r="L158" s="24">
        <f ca="1">IF(L$11 &lt; TODAY(), COUNTIFS(Resolved!$V:$V,  'Cargill SD Data'!L$11, Resolved!$U:$U,  "Europe-German"), "")</f>
        <v>0</v>
      </c>
      <c r="M158" s="24">
        <f ca="1">IF(M$11 &lt; TODAY(), COUNTIFS(Resolved!$V:$V,  'Cargill SD Data'!M$11, Resolved!$U:$U,  "Europe-German"), "")</f>
        <v>0</v>
      </c>
      <c r="N158" s="24">
        <f ca="1">IF(N$11 &lt; TODAY(), COUNTIFS(Resolved!$V:$V,  'Cargill SD Data'!N$11, Resolved!$U:$U,  "Europe-German"), "")</f>
        <v>0</v>
      </c>
      <c r="O158" s="24">
        <f ca="1">IF(O$11 &lt; TODAY(), COUNTIFS(Resolved!$V:$V,  'Cargill SD Data'!O$11, Resolved!$U:$U,  "Europe-German"), "")</f>
        <v>0</v>
      </c>
      <c r="P158" s="24">
        <f ca="1">IF(P$11 &lt; TODAY(), COUNTIFS(Resolved!$V:$V,  'Cargill SD Data'!P$11, Resolved!$U:$U,  "Europe-German"), "")</f>
        <v>0</v>
      </c>
      <c r="Q158" s="24">
        <f ca="1">IF(Q$11 &lt; TODAY(), COUNTIFS(Resolved!$V:$V,  'Cargill SD Data'!Q$11, Resolved!$U:$U,  "Europe-German"), "")</f>
        <v>0</v>
      </c>
      <c r="R158" s="24">
        <f ca="1">IF(R$11 &lt; TODAY(), COUNTIFS(Resolved!$V:$V,  'Cargill SD Data'!R$11, Resolved!$U:$U,  "Europe-German"), "")</f>
        <v>0</v>
      </c>
      <c r="S158" s="24">
        <f ca="1">IF(S$11 &lt; TODAY(), COUNTIFS(Resolved!$V:$V,  'Cargill SD Data'!S$11, Resolved!$U:$U,  "Europe-German"), "")</f>
        <v>0</v>
      </c>
      <c r="T158" s="24">
        <f ca="1">IF(T$11 &lt; TODAY(), COUNTIFS(Resolved!$V:$V,  'Cargill SD Data'!T$11, Resolved!$U:$U,  "Europe-German"), "")</f>
        <v>0</v>
      </c>
      <c r="U158" s="24">
        <f ca="1">IF(U$11 &lt; TODAY(), COUNTIFS(Resolved!$V:$V,  'Cargill SD Data'!U$11, Resolved!$U:$U,  "Europe-German"), "")</f>
        <v>0</v>
      </c>
      <c r="V158" s="24">
        <f ca="1">IF(V$11 &lt; TODAY(), COUNTIFS(Resolved!$V:$V,  'Cargill SD Data'!V$11, Resolved!$U:$U,  "Europe-German"), "")</f>
        <v>0</v>
      </c>
      <c r="W158" s="24" t="str">
        <f ca="1">IF(W$11 &lt; TODAY(), COUNTIFS(Resolved!$V:$V,  'Cargill SD Data'!W$11, Resolved!$U:$U,  "Europe-German"), "")</f>
        <v/>
      </c>
      <c r="X158" s="24" t="str">
        <f ca="1">IF(X$11 &lt; TODAY(), COUNTIFS(Resolved!$V:$V,  'Cargill SD Data'!X$11, Resolved!$U:$U,  "Europe-German"), "")</f>
        <v/>
      </c>
      <c r="Y158" s="24" t="str">
        <f ca="1">IF(Y$11 &lt; TODAY(), COUNTIFS(Resolved!$V:$V,  'Cargill SD Data'!Y$11, Resolved!$U:$U,  "Europe-German"), "")</f>
        <v/>
      </c>
      <c r="Z158" s="24" t="str">
        <f ca="1">IF(Z$11 &lt; TODAY(), COUNTIFS(Resolved!$V:$V,  'Cargill SD Data'!Z$11, Resolved!$U:$U,  "Europe-German"), "")</f>
        <v/>
      </c>
      <c r="AA158" s="24" t="str">
        <f ca="1">IF(AA$11 &lt; TODAY(), COUNTIFS(Resolved!$V:$V,  'Cargill SD Data'!AA$11, Resolved!$U:$U,  "Europe-German"), "")</f>
        <v/>
      </c>
      <c r="AB158" s="24" t="str">
        <f ca="1">IF(AB$11 &lt; TODAY(), COUNTIFS(Resolved!$V:$V,  'Cargill SD Data'!AB$11, Resolved!$U:$U,  "Europe-German"), "")</f>
        <v/>
      </c>
      <c r="AC158" s="24" t="str">
        <f ca="1">IF(AC$11 &lt; TODAY(), COUNTIFS(Resolved!$V:$V,  'Cargill SD Data'!AC$11, Resolved!$U:$U,  "Europe-German"), "")</f>
        <v/>
      </c>
      <c r="AD158" s="24" t="str">
        <f ca="1">IF(AD$11 &lt; TODAY(), COUNTIFS(Resolved!$V:$V,  'Cargill SD Data'!AD$11, Resolved!$U:$U,  "Europe-German"), "")</f>
        <v/>
      </c>
      <c r="AE158" s="24" t="str">
        <f ca="1">IF(AE$11 &lt; TODAY(), COUNTIFS(Resolved!$V:$V,  'Cargill SD Data'!AE$11, Resolved!$U:$U,  "Europe-German"), "")</f>
        <v/>
      </c>
      <c r="AF158" s="24" t="str">
        <f ca="1">IF(AF$11 &lt; TODAY(), COUNTIFS(Resolved!$V:$V,  'Cargill SD Data'!AF$11, Resolved!$U:$U,  "Europe-German"), "")</f>
        <v/>
      </c>
      <c r="AG158" s="24" t="str">
        <f ca="1">IF(AG$11 &lt; TODAY(), COUNTIFS(Resolved!$V:$V,  'Cargill SD Data'!AG$11, Resolved!$U:$U,  "Europe-German"), "")</f>
        <v/>
      </c>
      <c r="AH158" s="24" t="str">
        <f ca="1">IF(AH$11 &lt; TODAY(), COUNTIFS(Resolved!$V:$V,  'Cargill SD Data'!AH$11, Resolved!$U:$U,  "Europe-German"), "")</f>
        <v/>
      </c>
      <c r="AI158" s="24" t="str">
        <f ca="1">IF(AI$11 &lt; TODAY(), COUNTIFS(Resolved!$V:$V,  'Cargill SD Data'!AI$11, Resolved!$U:$U,  "Europe-German"), "")</f>
        <v/>
      </c>
      <c r="AJ158" s="24" t="str">
        <f ca="1">IF(AJ$11 &lt; TODAY(), COUNTIFS(Resolved!$V:$V,  'Cargill SD Data'!AJ$11, Resolved!$U:$U,  "Europe-German"), "")</f>
        <v/>
      </c>
      <c r="AK158" s="24" t="str">
        <f ca="1">IF(AK$11 &lt; TODAY(), COUNTIFS(Resolved!$V:$V,  'Cargill SD Data'!AK$11, Resolved!$U:$U,  "Europe-German"), "")</f>
        <v/>
      </c>
    </row>
    <row r="159" spans="1:43" hidden="1" outlineLevel="1" x14ac:dyDescent="0.25">
      <c r="B159" s="114" t="s">
        <v>19</v>
      </c>
      <c r="C159" s="10" t="s">
        <v>303</v>
      </c>
      <c r="D159" s="1"/>
      <c r="E159" s="40">
        <f t="shared" ca="1" si="65"/>
        <v>0</v>
      </c>
      <c r="F159" s="79" t="e">
        <f t="shared" ca="1" si="63"/>
        <v>#DIV/0!</v>
      </c>
      <c r="G159" s="24">
        <f ca="1">IF(G$11 &lt; TODAY(), COUNTIFS(Resolved!$V:$V,  'Cargill SD Data'!G$11, Resolved!$U:$U,  "Europe-Hungarian"), "")</f>
        <v>0</v>
      </c>
      <c r="H159" s="24">
        <f ca="1">IF(H$11 &lt; TODAY(), COUNTIFS(Resolved!$V:$V,  'Cargill SD Data'!H$11, Resolved!$U:$U,  "Europe-Hungarian"), "")</f>
        <v>0</v>
      </c>
      <c r="I159" s="24">
        <f ca="1">IF(I$11 &lt; TODAY(), COUNTIFS(Resolved!$V:$V,  'Cargill SD Data'!I$11, Resolved!$U:$U,  "Europe-Hungarian"), "")</f>
        <v>0</v>
      </c>
      <c r="J159" s="24">
        <f ca="1">IF(J$11 &lt; TODAY(), COUNTIFS(Resolved!$V:$V,  'Cargill SD Data'!J$11, Resolved!$U:$U,  "Europe-Hungarian"), "")</f>
        <v>0</v>
      </c>
      <c r="K159" s="24">
        <f ca="1">IF(K$11 &lt; TODAY(), COUNTIFS(Resolved!$V:$V,  'Cargill SD Data'!K$11, Resolved!$U:$U,  "Europe-Hungarian"), "")</f>
        <v>0</v>
      </c>
      <c r="L159" s="24">
        <f ca="1">IF(L$11 &lt; TODAY(), COUNTIFS(Resolved!$V:$V,  'Cargill SD Data'!L$11, Resolved!$U:$U,  "Europe-Hungarian"), "")</f>
        <v>0</v>
      </c>
      <c r="M159" s="24">
        <f ca="1">IF(M$11 &lt; TODAY(), COUNTIFS(Resolved!$V:$V,  'Cargill SD Data'!M$11, Resolved!$U:$U,  "Europe-Hungarian"), "")</f>
        <v>0</v>
      </c>
      <c r="N159" s="24">
        <f ca="1">IF(N$11 &lt; TODAY(), COUNTIFS(Resolved!$V:$V,  'Cargill SD Data'!N$11, Resolved!$U:$U,  "Europe-Hungarian"), "")</f>
        <v>0</v>
      </c>
      <c r="O159" s="24">
        <f ca="1">IF(O$11 &lt; TODAY(), COUNTIFS(Resolved!$V:$V,  'Cargill SD Data'!O$11, Resolved!$U:$U,  "Europe-Hungarian"), "")</f>
        <v>0</v>
      </c>
      <c r="P159" s="24">
        <f ca="1">IF(P$11 &lt; TODAY(), COUNTIFS(Resolved!$V:$V,  'Cargill SD Data'!P$11, Resolved!$U:$U,  "Europe-Hungarian"), "")</f>
        <v>0</v>
      </c>
      <c r="Q159" s="24">
        <f ca="1">IF(Q$11 &lt; TODAY(), COUNTIFS(Resolved!$V:$V,  'Cargill SD Data'!Q$11, Resolved!$U:$U,  "Europe-Hungarian"), "")</f>
        <v>0</v>
      </c>
      <c r="R159" s="24">
        <f ca="1">IF(R$11 &lt; TODAY(), COUNTIFS(Resolved!$V:$V,  'Cargill SD Data'!R$11, Resolved!$U:$U,  "Europe-Hungarian"), "")</f>
        <v>0</v>
      </c>
      <c r="S159" s="24">
        <f ca="1">IF(S$11 &lt; TODAY(), COUNTIFS(Resolved!$V:$V,  'Cargill SD Data'!S$11, Resolved!$U:$U,  "Europe-Hungarian"), "")</f>
        <v>0</v>
      </c>
      <c r="T159" s="24">
        <f ca="1">IF(T$11 &lt; TODAY(), COUNTIFS(Resolved!$V:$V,  'Cargill SD Data'!T$11, Resolved!$U:$U,  "Europe-Hungarian"), "")</f>
        <v>0</v>
      </c>
      <c r="U159" s="24">
        <f ca="1">IF(U$11 &lt; TODAY(), COUNTIFS(Resolved!$V:$V,  'Cargill SD Data'!U$11, Resolved!$U:$U,  "Europe-Hungarian"), "")</f>
        <v>0</v>
      </c>
      <c r="V159" s="24">
        <f ca="1">IF(V$11 &lt; TODAY(), COUNTIFS(Resolved!$V:$V,  'Cargill SD Data'!V$11, Resolved!$U:$U,  "Europe-Hungarian"), "")</f>
        <v>0</v>
      </c>
      <c r="W159" s="24" t="str">
        <f ca="1">IF(W$11 &lt; TODAY(), COUNTIFS(Resolved!$V:$V,  'Cargill SD Data'!W$11, Resolved!$U:$U,  "Europe-Hungarian"), "")</f>
        <v/>
      </c>
      <c r="X159" s="24" t="str">
        <f ca="1">IF(X$11 &lt; TODAY(), COUNTIFS(Resolved!$V:$V,  'Cargill SD Data'!X$11, Resolved!$U:$U,  "Europe-Hungarian"), "")</f>
        <v/>
      </c>
      <c r="Y159" s="24" t="str">
        <f ca="1">IF(Y$11 &lt; TODAY(), COUNTIFS(Resolved!$V:$V,  'Cargill SD Data'!Y$11, Resolved!$U:$U,  "Europe-Hungarian"), "")</f>
        <v/>
      </c>
      <c r="Z159" s="24" t="str">
        <f ca="1">IF(Z$11 &lt; TODAY(), COUNTIFS(Resolved!$V:$V,  'Cargill SD Data'!Z$11, Resolved!$U:$U,  "Europe-Hungarian"), "")</f>
        <v/>
      </c>
      <c r="AA159" s="24" t="str">
        <f ca="1">IF(AA$11 &lt; TODAY(), COUNTIFS(Resolved!$V:$V,  'Cargill SD Data'!AA$11, Resolved!$U:$U,  "Europe-Hungarian"), "")</f>
        <v/>
      </c>
      <c r="AB159" s="24" t="str">
        <f ca="1">IF(AB$11 &lt; TODAY(), COUNTIFS(Resolved!$V:$V,  'Cargill SD Data'!AB$11, Resolved!$U:$U,  "Europe-Hungarian"), "")</f>
        <v/>
      </c>
      <c r="AC159" s="24" t="str">
        <f ca="1">IF(AC$11 &lt; TODAY(), COUNTIFS(Resolved!$V:$V,  'Cargill SD Data'!AC$11, Resolved!$U:$U,  "Europe-Hungarian"), "")</f>
        <v/>
      </c>
      <c r="AD159" s="24" t="str">
        <f ca="1">IF(AD$11 &lt; TODAY(), COUNTIFS(Resolved!$V:$V,  'Cargill SD Data'!AD$11, Resolved!$U:$U,  "Europe-Hungarian"), "")</f>
        <v/>
      </c>
      <c r="AE159" s="24" t="str">
        <f ca="1">IF(AE$11 &lt; TODAY(), COUNTIFS(Resolved!$V:$V,  'Cargill SD Data'!AE$11, Resolved!$U:$U,  "Europe-Hungarian"), "")</f>
        <v/>
      </c>
      <c r="AF159" s="24" t="str">
        <f ca="1">IF(AF$11 &lt; TODAY(), COUNTIFS(Resolved!$V:$V,  'Cargill SD Data'!AF$11, Resolved!$U:$U,  "Europe-Hungarian"), "")</f>
        <v/>
      </c>
      <c r="AG159" s="24" t="str">
        <f ca="1">IF(AG$11 &lt; TODAY(), COUNTIFS(Resolved!$V:$V,  'Cargill SD Data'!AG$11, Resolved!$U:$U,  "Europe-Hungarian"), "")</f>
        <v/>
      </c>
      <c r="AH159" s="24" t="str">
        <f ca="1">IF(AH$11 &lt; TODAY(), COUNTIFS(Resolved!$V:$V,  'Cargill SD Data'!AH$11, Resolved!$U:$U,  "Europe-Hungarian"), "")</f>
        <v/>
      </c>
      <c r="AI159" s="24" t="str">
        <f ca="1">IF(AI$11 &lt; TODAY(), COUNTIFS(Resolved!$V:$V,  'Cargill SD Data'!AI$11, Resolved!$U:$U,  "Europe-Hungarian"), "")</f>
        <v/>
      </c>
      <c r="AJ159" s="24" t="str">
        <f ca="1">IF(AJ$11 &lt; TODAY(), COUNTIFS(Resolved!$V:$V,  'Cargill SD Data'!AJ$11, Resolved!$U:$U,  "Europe-Hungarian"), "")</f>
        <v/>
      </c>
      <c r="AK159" s="24" t="str">
        <f ca="1">IF(AK$11 &lt; TODAY(), COUNTIFS(Resolved!$V:$V,  'Cargill SD Data'!AK$11, Resolved!$U:$U,  "Europe-Hungarian"), "")</f>
        <v/>
      </c>
    </row>
    <row r="160" spans="1:43" hidden="1" outlineLevel="1" x14ac:dyDescent="0.25">
      <c r="B160" s="114" t="s">
        <v>20</v>
      </c>
      <c r="C160" s="10" t="s">
        <v>303</v>
      </c>
      <c r="D160" s="1"/>
      <c r="E160" s="40">
        <f t="shared" ca="1" si="65"/>
        <v>0</v>
      </c>
      <c r="F160" s="79" t="e">
        <f t="shared" ca="1" si="63"/>
        <v>#DIV/0!</v>
      </c>
      <c r="G160" s="24">
        <f ca="1">IF(G$11 &lt; TODAY(), COUNTIFS(Resolved!$V:$V,  'Cargill SD Data'!G$11, Resolved!$U:$U,  "Europe-Italian"), "")</f>
        <v>0</v>
      </c>
      <c r="H160" s="24">
        <f ca="1">IF(H$11 &lt; TODAY(), COUNTIFS(Resolved!$V:$V,  'Cargill SD Data'!H$11, Resolved!$U:$U,  "Europe-Italian"), "")</f>
        <v>0</v>
      </c>
      <c r="I160" s="24">
        <f ca="1">IF(I$11 &lt; TODAY(), COUNTIFS(Resolved!$V:$V,  'Cargill SD Data'!I$11, Resolved!$U:$U,  "Europe-Italian"), "")</f>
        <v>0</v>
      </c>
      <c r="J160" s="24">
        <f ca="1">IF(J$11 &lt; TODAY(), COUNTIFS(Resolved!$V:$V,  'Cargill SD Data'!J$11, Resolved!$U:$U,  "Europe-Italian"), "")</f>
        <v>0</v>
      </c>
      <c r="K160" s="24">
        <f ca="1">IF(K$11 &lt; TODAY(), COUNTIFS(Resolved!$V:$V,  'Cargill SD Data'!K$11, Resolved!$U:$U,  "Europe-Italian"), "")</f>
        <v>0</v>
      </c>
      <c r="L160" s="24">
        <f ca="1">IF(L$11 &lt; TODAY(), COUNTIFS(Resolved!$V:$V,  'Cargill SD Data'!L$11, Resolved!$U:$U,  "Europe-Italian"), "")</f>
        <v>0</v>
      </c>
      <c r="M160" s="24">
        <f ca="1">IF(M$11 &lt; TODAY(), COUNTIFS(Resolved!$V:$V,  'Cargill SD Data'!M$11, Resolved!$U:$U,  "Europe-Italian"), "")</f>
        <v>0</v>
      </c>
      <c r="N160" s="24">
        <f ca="1">IF(N$11 &lt; TODAY(), COUNTIFS(Resolved!$V:$V,  'Cargill SD Data'!N$11, Resolved!$U:$U,  "Europe-Italian"), "")</f>
        <v>0</v>
      </c>
      <c r="O160" s="24">
        <f ca="1">IF(O$11 &lt; TODAY(), COUNTIFS(Resolved!$V:$V,  'Cargill SD Data'!O$11, Resolved!$U:$U,  "Europe-Italian"), "")</f>
        <v>0</v>
      </c>
      <c r="P160" s="24">
        <f ca="1">IF(P$11 &lt; TODAY(), COUNTIFS(Resolved!$V:$V,  'Cargill SD Data'!P$11, Resolved!$U:$U,  "Europe-Italian"), "")</f>
        <v>0</v>
      </c>
      <c r="Q160" s="24">
        <f ca="1">IF(Q$11 &lt; TODAY(), COUNTIFS(Resolved!$V:$V,  'Cargill SD Data'!Q$11, Resolved!$U:$U,  "Europe-Italian"), "")</f>
        <v>0</v>
      </c>
      <c r="R160" s="24">
        <f ca="1">IF(R$11 &lt; TODAY(), COUNTIFS(Resolved!$V:$V,  'Cargill SD Data'!R$11, Resolved!$U:$U,  "Europe-Italian"), "")</f>
        <v>0</v>
      </c>
      <c r="S160" s="24">
        <f ca="1">IF(S$11 &lt; TODAY(), COUNTIFS(Resolved!$V:$V,  'Cargill SD Data'!S$11, Resolved!$U:$U,  "Europe-Italian"), "")</f>
        <v>0</v>
      </c>
      <c r="T160" s="24">
        <f ca="1">IF(T$11 &lt; TODAY(), COUNTIFS(Resolved!$V:$V,  'Cargill SD Data'!T$11, Resolved!$U:$U,  "Europe-Italian"), "")</f>
        <v>0</v>
      </c>
      <c r="U160" s="24">
        <f ca="1">IF(U$11 &lt; TODAY(), COUNTIFS(Resolved!$V:$V,  'Cargill SD Data'!U$11, Resolved!$U:$U,  "Europe-Italian"), "")</f>
        <v>0</v>
      </c>
      <c r="V160" s="24">
        <f ca="1">IF(V$11 &lt; TODAY(), COUNTIFS(Resolved!$V:$V,  'Cargill SD Data'!V$11, Resolved!$U:$U,  "Europe-Italian"), "")</f>
        <v>0</v>
      </c>
      <c r="W160" s="24" t="str">
        <f ca="1">IF(W$11 &lt; TODAY(), COUNTIFS(Resolved!$V:$V,  'Cargill SD Data'!W$11, Resolved!$U:$U,  "Europe-Italian"), "")</f>
        <v/>
      </c>
      <c r="X160" s="24" t="str">
        <f ca="1">IF(X$11 &lt; TODAY(), COUNTIFS(Resolved!$V:$V,  'Cargill SD Data'!X$11, Resolved!$U:$U,  "Europe-Italian"), "")</f>
        <v/>
      </c>
      <c r="Y160" s="24" t="str">
        <f ca="1">IF(Y$11 &lt; TODAY(), COUNTIFS(Resolved!$V:$V,  'Cargill SD Data'!Y$11, Resolved!$U:$U,  "Europe-Italian"), "")</f>
        <v/>
      </c>
      <c r="Z160" s="24" t="str">
        <f ca="1">IF(Z$11 &lt; TODAY(), COUNTIFS(Resolved!$V:$V,  'Cargill SD Data'!Z$11, Resolved!$U:$U,  "Europe-Italian"), "")</f>
        <v/>
      </c>
      <c r="AA160" s="24" t="str">
        <f ca="1">IF(AA$11 &lt; TODAY(), COUNTIFS(Resolved!$V:$V,  'Cargill SD Data'!AA$11, Resolved!$U:$U,  "Europe-Italian"), "")</f>
        <v/>
      </c>
      <c r="AB160" s="24" t="str">
        <f ca="1">IF(AB$11 &lt; TODAY(), COUNTIFS(Resolved!$V:$V,  'Cargill SD Data'!AB$11, Resolved!$U:$U,  "Europe-Italian"), "")</f>
        <v/>
      </c>
      <c r="AC160" s="24" t="str">
        <f ca="1">IF(AC$11 &lt; TODAY(), COUNTIFS(Resolved!$V:$V,  'Cargill SD Data'!AC$11, Resolved!$U:$U,  "Europe-Italian"), "")</f>
        <v/>
      </c>
      <c r="AD160" s="24" t="str">
        <f ca="1">IF(AD$11 &lt; TODAY(), COUNTIFS(Resolved!$V:$V,  'Cargill SD Data'!AD$11, Resolved!$U:$U,  "Europe-Italian"), "")</f>
        <v/>
      </c>
      <c r="AE160" s="24" t="str">
        <f ca="1">IF(AE$11 &lt; TODAY(), COUNTIFS(Resolved!$V:$V,  'Cargill SD Data'!AE$11, Resolved!$U:$U,  "Europe-Italian"), "")</f>
        <v/>
      </c>
      <c r="AF160" s="24" t="str">
        <f ca="1">IF(AF$11 &lt; TODAY(), COUNTIFS(Resolved!$V:$V,  'Cargill SD Data'!AF$11, Resolved!$U:$U,  "Europe-Italian"), "")</f>
        <v/>
      </c>
      <c r="AG160" s="24" t="str">
        <f ca="1">IF(AG$11 &lt; TODAY(), COUNTIFS(Resolved!$V:$V,  'Cargill SD Data'!AG$11, Resolved!$U:$U,  "Europe-Italian"), "")</f>
        <v/>
      </c>
      <c r="AH160" s="24" t="str">
        <f ca="1">IF(AH$11 &lt; TODAY(), COUNTIFS(Resolved!$V:$V,  'Cargill SD Data'!AH$11, Resolved!$U:$U,  "Europe-Italian"), "")</f>
        <v/>
      </c>
      <c r="AI160" s="24" t="str">
        <f ca="1">IF(AI$11 &lt; TODAY(), COUNTIFS(Resolved!$V:$V,  'Cargill SD Data'!AI$11, Resolved!$U:$U,  "Europe-Italian"), "")</f>
        <v/>
      </c>
      <c r="AJ160" s="24" t="str">
        <f ca="1">IF(AJ$11 &lt; TODAY(), COUNTIFS(Resolved!$V:$V,  'Cargill SD Data'!AJ$11, Resolved!$U:$U,  "Europe-Italian"), "")</f>
        <v/>
      </c>
      <c r="AK160" s="24" t="str">
        <f ca="1">IF(AK$11 &lt; TODAY(), COUNTIFS(Resolved!$V:$V,  'Cargill SD Data'!AK$11, Resolved!$U:$U,  "Europe-Italian"), "")</f>
        <v/>
      </c>
    </row>
    <row r="161" spans="1:37" hidden="1" outlineLevel="1" x14ac:dyDescent="0.25">
      <c r="B161" s="115" t="s">
        <v>21</v>
      </c>
      <c r="C161" s="10" t="s">
        <v>303</v>
      </c>
      <c r="D161" s="1"/>
      <c r="E161" s="40">
        <f t="shared" ca="1" si="65"/>
        <v>0</v>
      </c>
      <c r="F161" s="79" t="e">
        <f t="shared" ca="1" si="63"/>
        <v>#DIV/0!</v>
      </c>
      <c r="G161" s="24">
        <f ca="1">IF(G$11 &lt; TODAY(), COUNTIFS(Resolved!$V:$V,  'Cargill SD Data'!G$11, Resolved!$U:$U,  "Europe-Polish"), "")</f>
        <v>0</v>
      </c>
      <c r="H161" s="24">
        <f ca="1">IF(H$11 &lt; TODAY(), COUNTIFS(Resolved!$V:$V,  'Cargill SD Data'!H$11, Resolved!$U:$U,  "Europe-Polish"), "")</f>
        <v>0</v>
      </c>
      <c r="I161" s="24">
        <f ca="1">IF(I$11 &lt; TODAY(), COUNTIFS(Resolved!$V:$V,  'Cargill SD Data'!I$11, Resolved!$U:$U,  "Europe-Polish"), "")</f>
        <v>0</v>
      </c>
      <c r="J161" s="24">
        <f ca="1">IF(J$11 &lt; TODAY(), COUNTIFS(Resolved!$V:$V,  'Cargill SD Data'!J$11, Resolved!$U:$U,  "Europe-Polish"), "")</f>
        <v>0</v>
      </c>
      <c r="K161" s="24">
        <f ca="1">IF(K$11 &lt; TODAY(), COUNTIFS(Resolved!$V:$V,  'Cargill SD Data'!K$11, Resolved!$U:$U,  "Europe-Polish"), "")</f>
        <v>0</v>
      </c>
      <c r="L161" s="24">
        <f ca="1">IF(L$11 &lt; TODAY(), COUNTIFS(Resolved!$V:$V,  'Cargill SD Data'!L$11, Resolved!$U:$U,  "Europe-Polish"), "")</f>
        <v>0</v>
      </c>
      <c r="M161" s="24">
        <f ca="1">IF(M$11 &lt; TODAY(), COUNTIFS(Resolved!$V:$V,  'Cargill SD Data'!M$11, Resolved!$U:$U,  "Europe-Polish"), "")</f>
        <v>0</v>
      </c>
      <c r="N161" s="24">
        <f ca="1">IF(N$11 &lt; TODAY(), COUNTIFS(Resolved!$V:$V,  'Cargill SD Data'!N$11, Resolved!$U:$U,  "Europe-Polish"), "")</f>
        <v>0</v>
      </c>
      <c r="O161" s="24">
        <f ca="1">IF(O$11 &lt; TODAY(), COUNTIFS(Resolved!$V:$V,  'Cargill SD Data'!O$11, Resolved!$U:$U,  "Europe-Polish"), "")</f>
        <v>0</v>
      </c>
      <c r="P161" s="24">
        <f ca="1">IF(P$11 &lt; TODAY(), COUNTIFS(Resolved!$V:$V,  'Cargill SD Data'!P$11, Resolved!$U:$U,  "Europe-Polish"), "")</f>
        <v>0</v>
      </c>
      <c r="Q161" s="24">
        <f ca="1">IF(Q$11 &lt; TODAY(), COUNTIFS(Resolved!$V:$V,  'Cargill SD Data'!Q$11, Resolved!$U:$U,  "Europe-Polish"), "")</f>
        <v>0</v>
      </c>
      <c r="R161" s="24">
        <f ca="1">IF(R$11 &lt; TODAY(), COUNTIFS(Resolved!$V:$V,  'Cargill SD Data'!R$11, Resolved!$U:$U,  "Europe-Polish"), "")</f>
        <v>0</v>
      </c>
      <c r="S161" s="24">
        <f ca="1">IF(S$11 &lt; TODAY(), COUNTIFS(Resolved!$V:$V,  'Cargill SD Data'!S$11, Resolved!$U:$U,  "Europe-Polish"), "")</f>
        <v>0</v>
      </c>
      <c r="T161" s="24">
        <f ca="1">IF(T$11 &lt; TODAY(), COUNTIFS(Resolved!$V:$V,  'Cargill SD Data'!T$11, Resolved!$U:$U,  "Europe-Polish"), "")</f>
        <v>0</v>
      </c>
      <c r="U161" s="24">
        <f ca="1">IF(U$11 &lt; TODAY(), COUNTIFS(Resolved!$V:$V,  'Cargill SD Data'!U$11, Resolved!$U:$U,  "Europe-Polish"), "")</f>
        <v>0</v>
      </c>
      <c r="V161" s="24">
        <f ca="1">IF(V$11 &lt; TODAY(), COUNTIFS(Resolved!$V:$V,  'Cargill SD Data'!V$11, Resolved!$U:$U,  "Europe-Polish"), "")</f>
        <v>0</v>
      </c>
      <c r="W161" s="24" t="str">
        <f ca="1">IF(W$11 &lt; TODAY(), COUNTIFS(Resolved!$V:$V,  'Cargill SD Data'!W$11, Resolved!$U:$U,  "Europe-Polish"), "")</f>
        <v/>
      </c>
      <c r="X161" s="24" t="str">
        <f ca="1">IF(X$11 &lt; TODAY(), COUNTIFS(Resolved!$V:$V,  'Cargill SD Data'!X$11, Resolved!$U:$U,  "Europe-Polish"), "")</f>
        <v/>
      </c>
      <c r="Y161" s="24" t="str">
        <f ca="1">IF(Y$11 &lt; TODAY(), COUNTIFS(Resolved!$V:$V,  'Cargill SD Data'!Y$11, Resolved!$U:$U,  "Europe-Polish"), "")</f>
        <v/>
      </c>
      <c r="Z161" s="24" t="str">
        <f ca="1">IF(Z$11 &lt; TODAY(), COUNTIFS(Resolved!$V:$V,  'Cargill SD Data'!Z$11, Resolved!$U:$U,  "Europe-Polish"), "")</f>
        <v/>
      </c>
      <c r="AA161" s="24" t="str">
        <f ca="1">IF(AA$11 &lt; TODAY(), COUNTIFS(Resolved!$V:$V,  'Cargill SD Data'!AA$11, Resolved!$U:$U,  "Europe-Polish"), "")</f>
        <v/>
      </c>
      <c r="AB161" s="24" t="str">
        <f ca="1">IF(AB$11 &lt; TODAY(), COUNTIFS(Resolved!$V:$V,  'Cargill SD Data'!AB$11, Resolved!$U:$U,  "Europe-Polish"), "")</f>
        <v/>
      </c>
      <c r="AC161" s="24" t="str">
        <f ca="1">IF(AC$11 &lt; TODAY(), COUNTIFS(Resolved!$V:$V,  'Cargill SD Data'!AC$11, Resolved!$U:$U,  "Europe-Polish"), "")</f>
        <v/>
      </c>
      <c r="AD161" s="24" t="str">
        <f ca="1">IF(AD$11 &lt; TODAY(), COUNTIFS(Resolved!$V:$V,  'Cargill SD Data'!AD$11, Resolved!$U:$U,  "Europe-Polish"), "")</f>
        <v/>
      </c>
      <c r="AE161" s="24" t="str">
        <f ca="1">IF(AE$11 &lt; TODAY(), COUNTIFS(Resolved!$V:$V,  'Cargill SD Data'!AE$11, Resolved!$U:$U,  "Europe-Polish"), "")</f>
        <v/>
      </c>
      <c r="AF161" s="24" t="str">
        <f ca="1">IF(AF$11 &lt; TODAY(), COUNTIFS(Resolved!$V:$V,  'Cargill SD Data'!AF$11, Resolved!$U:$U,  "Europe-Polish"), "")</f>
        <v/>
      </c>
      <c r="AG161" s="24" t="str">
        <f ca="1">IF(AG$11 &lt; TODAY(), COUNTIFS(Resolved!$V:$V,  'Cargill SD Data'!AG$11, Resolved!$U:$U,  "Europe-Polish"), "")</f>
        <v/>
      </c>
      <c r="AH161" s="24" t="str">
        <f ca="1">IF(AH$11 &lt; TODAY(), COUNTIFS(Resolved!$V:$V,  'Cargill SD Data'!AH$11, Resolved!$U:$U,  "Europe-Polish"), "")</f>
        <v/>
      </c>
      <c r="AI161" s="24" t="str">
        <f ca="1">IF(AI$11 &lt; TODAY(), COUNTIFS(Resolved!$V:$V,  'Cargill SD Data'!AI$11, Resolved!$U:$U,  "Europe-Polish"), "")</f>
        <v/>
      </c>
      <c r="AJ161" s="24" t="str">
        <f ca="1">IF(AJ$11 &lt; TODAY(), COUNTIFS(Resolved!$V:$V,  'Cargill SD Data'!AJ$11, Resolved!$U:$U,  "Europe-Polish"), "")</f>
        <v/>
      </c>
      <c r="AK161" s="24" t="str">
        <f ca="1">IF(AK$11 &lt; TODAY(), COUNTIFS(Resolved!$V:$V,  'Cargill SD Data'!AK$11, Resolved!$U:$U,  "Europe-Polish"), "")</f>
        <v/>
      </c>
    </row>
    <row r="162" spans="1:37" hidden="1" outlineLevel="1" x14ac:dyDescent="0.25">
      <c r="B162" s="114" t="s">
        <v>22</v>
      </c>
      <c r="C162" s="10" t="s">
        <v>303</v>
      </c>
      <c r="D162" s="1"/>
      <c r="E162" s="40">
        <f t="shared" ca="1" si="65"/>
        <v>0</v>
      </c>
      <c r="F162" s="79" t="e">
        <f t="shared" ca="1" si="63"/>
        <v>#DIV/0!</v>
      </c>
      <c r="G162" s="24">
        <f ca="1">IF(G$11 &lt; TODAY(), COUNTIFS(Resolved!$V:$V,  'Cargill SD Data'!G$11, Resolved!$U:$U,  "Europe-Portuguese"), "")</f>
        <v>0</v>
      </c>
      <c r="H162" s="24">
        <f ca="1">IF(H$11 &lt; TODAY(), COUNTIFS(Resolved!$V:$V,  'Cargill SD Data'!H$11, Resolved!$U:$U,  "Europe-Portuguese"), "")</f>
        <v>0</v>
      </c>
      <c r="I162" s="24">
        <f ca="1">IF(I$11 &lt; TODAY(), COUNTIFS(Resolved!$V:$V,  'Cargill SD Data'!I$11, Resolved!$U:$U,  "Europe-Portuguese"), "")</f>
        <v>0</v>
      </c>
      <c r="J162" s="24">
        <f ca="1">IF(J$11 &lt; TODAY(), COUNTIFS(Resolved!$V:$V,  'Cargill SD Data'!J$11, Resolved!$U:$U,  "Europe-Portuguese"), "")</f>
        <v>0</v>
      </c>
      <c r="K162" s="24">
        <f ca="1">IF(K$11 &lt; TODAY(), COUNTIFS(Resolved!$V:$V,  'Cargill SD Data'!K$11, Resolved!$U:$U,  "Europe-Portuguese"), "")</f>
        <v>0</v>
      </c>
      <c r="L162" s="24">
        <f ca="1">IF(L$11 &lt; TODAY(), COUNTIFS(Resolved!$V:$V,  'Cargill SD Data'!L$11, Resolved!$U:$U,  "Europe-Portuguese"), "")</f>
        <v>0</v>
      </c>
      <c r="M162" s="24">
        <f ca="1">IF(M$11 &lt; TODAY(), COUNTIFS(Resolved!$V:$V,  'Cargill SD Data'!M$11, Resolved!$U:$U,  "Europe-Portuguese"), "")</f>
        <v>0</v>
      </c>
      <c r="N162" s="24">
        <f ca="1">IF(N$11 &lt; TODAY(), COUNTIFS(Resolved!$V:$V,  'Cargill SD Data'!N$11, Resolved!$U:$U,  "Europe-Portuguese"), "")</f>
        <v>0</v>
      </c>
      <c r="O162" s="24">
        <f ca="1">IF(O$11 &lt; TODAY(), COUNTIFS(Resolved!$V:$V,  'Cargill SD Data'!O$11, Resolved!$U:$U,  "Europe-Portuguese"), "")</f>
        <v>0</v>
      </c>
      <c r="P162" s="24">
        <f ca="1">IF(P$11 &lt; TODAY(), COUNTIFS(Resolved!$V:$V,  'Cargill SD Data'!P$11, Resolved!$U:$U,  "Europe-Portuguese"), "")</f>
        <v>0</v>
      </c>
      <c r="Q162" s="24">
        <f ca="1">IF(Q$11 &lt; TODAY(), COUNTIFS(Resolved!$V:$V,  'Cargill SD Data'!Q$11, Resolved!$U:$U,  "Europe-Portuguese"), "")</f>
        <v>0</v>
      </c>
      <c r="R162" s="24">
        <f ca="1">IF(R$11 &lt; TODAY(), COUNTIFS(Resolved!$V:$V,  'Cargill SD Data'!R$11, Resolved!$U:$U,  "Europe-Portuguese"), "")</f>
        <v>0</v>
      </c>
      <c r="S162" s="24">
        <f ca="1">IF(S$11 &lt; TODAY(), COUNTIFS(Resolved!$V:$V,  'Cargill SD Data'!S$11, Resolved!$U:$U,  "Europe-Portuguese"), "")</f>
        <v>0</v>
      </c>
      <c r="T162" s="24">
        <f ca="1">IF(T$11 &lt; TODAY(), COUNTIFS(Resolved!$V:$V,  'Cargill SD Data'!T$11, Resolved!$U:$U,  "Europe-Portuguese"), "")</f>
        <v>0</v>
      </c>
      <c r="U162" s="24">
        <f ca="1">IF(U$11 &lt; TODAY(), COUNTIFS(Resolved!$V:$V,  'Cargill SD Data'!U$11, Resolved!$U:$U,  "Europe-Portuguese"), "")</f>
        <v>0</v>
      </c>
      <c r="V162" s="24">
        <f ca="1">IF(V$11 &lt; TODAY(), COUNTIFS(Resolved!$V:$V,  'Cargill SD Data'!V$11, Resolved!$U:$U,  "Europe-Portuguese"), "")</f>
        <v>0</v>
      </c>
      <c r="W162" s="24" t="str">
        <f ca="1">IF(W$11 &lt; TODAY(), COUNTIFS(Resolved!$V:$V,  'Cargill SD Data'!W$11, Resolved!$U:$U,  "Europe-Portuguese"), "")</f>
        <v/>
      </c>
      <c r="X162" s="24" t="str">
        <f ca="1">IF(X$11 &lt; TODAY(), COUNTIFS(Resolved!$V:$V,  'Cargill SD Data'!X$11, Resolved!$U:$U,  "Europe-Portuguese"), "")</f>
        <v/>
      </c>
      <c r="Y162" s="24" t="str">
        <f ca="1">IF(Y$11 &lt; TODAY(), COUNTIFS(Resolved!$V:$V,  'Cargill SD Data'!Y$11, Resolved!$U:$U,  "Europe-Portuguese"), "")</f>
        <v/>
      </c>
      <c r="Z162" s="24" t="str">
        <f ca="1">IF(Z$11 &lt; TODAY(), COUNTIFS(Resolved!$V:$V,  'Cargill SD Data'!Z$11, Resolved!$U:$U,  "Europe-Portuguese"), "")</f>
        <v/>
      </c>
      <c r="AA162" s="24" t="str">
        <f ca="1">IF(AA$11 &lt; TODAY(), COUNTIFS(Resolved!$V:$V,  'Cargill SD Data'!AA$11, Resolved!$U:$U,  "Europe-Portuguese"), "")</f>
        <v/>
      </c>
      <c r="AB162" s="24" t="str">
        <f ca="1">IF(AB$11 &lt; TODAY(), COUNTIFS(Resolved!$V:$V,  'Cargill SD Data'!AB$11, Resolved!$U:$U,  "Europe-Portuguese"), "")</f>
        <v/>
      </c>
      <c r="AC162" s="24" t="str">
        <f ca="1">IF(AC$11 &lt; TODAY(), COUNTIFS(Resolved!$V:$V,  'Cargill SD Data'!AC$11, Resolved!$U:$U,  "Europe-Portuguese"), "")</f>
        <v/>
      </c>
      <c r="AD162" s="24" t="str">
        <f ca="1">IF(AD$11 &lt; TODAY(), COUNTIFS(Resolved!$V:$V,  'Cargill SD Data'!AD$11, Resolved!$U:$U,  "Europe-Portuguese"), "")</f>
        <v/>
      </c>
      <c r="AE162" s="24" t="str">
        <f ca="1">IF(AE$11 &lt; TODAY(), COUNTIFS(Resolved!$V:$V,  'Cargill SD Data'!AE$11, Resolved!$U:$U,  "Europe-Portuguese"), "")</f>
        <v/>
      </c>
      <c r="AF162" s="24" t="str">
        <f ca="1">IF(AF$11 &lt; TODAY(), COUNTIFS(Resolved!$V:$V,  'Cargill SD Data'!AF$11, Resolved!$U:$U,  "Europe-Portuguese"), "")</f>
        <v/>
      </c>
      <c r="AG162" s="24" t="str">
        <f ca="1">IF(AG$11 &lt; TODAY(), COUNTIFS(Resolved!$V:$V,  'Cargill SD Data'!AG$11, Resolved!$U:$U,  "Europe-Portuguese"), "")</f>
        <v/>
      </c>
      <c r="AH162" s="24" t="str">
        <f ca="1">IF(AH$11 &lt; TODAY(), COUNTIFS(Resolved!$V:$V,  'Cargill SD Data'!AH$11, Resolved!$U:$U,  "Europe-Portuguese"), "")</f>
        <v/>
      </c>
      <c r="AI162" s="24" t="str">
        <f ca="1">IF(AI$11 &lt; TODAY(), COUNTIFS(Resolved!$V:$V,  'Cargill SD Data'!AI$11, Resolved!$U:$U,  "Europe-Portuguese"), "")</f>
        <v/>
      </c>
      <c r="AJ162" s="24" t="str">
        <f ca="1">IF(AJ$11 &lt; TODAY(), COUNTIFS(Resolved!$V:$V,  'Cargill SD Data'!AJ$11, Resolved!$U:$U,  "Europe-Portuguese"), "")</f>
        <v/>
      </c>
      <c r="AK162" s="24" t="str">
        <f ca="1">IF(AK$11 &lt; TODAY(), COUNTIFS(Resolved!$V:$V,  'Cargill SD Data'!AK$11, Resolved!$U:$U,  "Europe-Portuguese"), "")</f>
        <v/>
      </c>
    </row>
    <row r="163" spans="1:37" hidden="1" outlineLevel="1" x14ac:dyDescent="0.25">
      <c r="B163" s="114" t="s">
        <v>23</v>
      </c>
      <c r="C163" s="10" t="s">
        <v>303</v>
      </c>
      <c r="D163" s="1"/>
      <c r="E163" s="40">
        <f t="shared" ca="1" si="65"/>
        <v>0</v>
      </c>
      <c r="F163" s="79" t="e">
        <f t="shared" ca="1" si="63"/>
        <v>#DIV/0!</v>
      </c>
      <c r="G163" s="24">
        <f ca="1">IF(G$11 &lt; TODAY(), COUNTIFS(Resolved!$V:$V,  'Cargill SD Data'!G$11, Resolved!$U:$U,  "Europe-Romanian"), "")</f>
        <v>0</v>
      </c>
      <c r="H163" s="24">
        <f ca="1">IF(H$11 &lt; TODAY(), COUNTIFS(Resolved!$V:$V,  'Cargill SD Data'!H$11, Resolved!$U:$U,  "Europe-Romanian"), "")</f>
        <v>0</v>
      </c>
      <c r="I163" s="24">
        <f ca="1">IF(I$11 &lt; TODAY(), COUNTIFS(Resolved!$V:$V,  'Cargill SD Data'!I$11, Resolved!$U:$U,  "Europe-Romanian"), "")</f>
        <v>0</v>
      </c>
      <c r="J163" s="24">
        <f ca="1">IF(J$11 &lt; TODAY(), COUNTIFS(Resolved!$V:$V,  'Cargill SD Data'!J$11, Resolved!$U:$U,  "Europe-Romanian"), "")</f>
        <v>0</v>
      </c>
      <c r="K163" s="24">
        <f ca="1">IF(K$11 &lt; TODAY(), COUNTIFS(Resolved!$V:$V,  'Cargill SD Data'!K$11, Resolved!$U:$U,  "Europe-Romanian"), "")</f>
        <v>0</v>
      </c>
      <c r="L163" s="24">
        <f ca="1">IF(L$11 &lt; TODAY(), COUNTIFS(Resolved!$V:$V,  'Cargill SD Data'!L$11, Resolved!$U:$U,  "Europe-Romanian"), "")</f>
        <v>0</v>
      </c>
      <c r="M163" s="24">
        <f ca="1">IF(M$11 &lt; TODAY(), COUNTIFS(Resolved!$V:$V,  'Cargill SD Data'!M$11, Resolved!$U:$U,  "Europe-Romanian"), "")</f>
        <v>0</v>
      </c>
      <c r="N163" s="24">
        <f ca="1">IF(N$11 &lt; TODAY(), COUNTIFS(Resolved!$V:$V,  'Cargill SD Data'!N$11, Resolved!$U:$U,  "Europe-Romanian"), "")</f>
        <v>0</v>
      </c>
      <c r="O163" s="24">
        <f ca="1">IF(O$11 &lt; TODAY(), COUNTIFS(Resolved!$V:$V,  'Cargill SD Data'!O$11, Resolved!$U:$U,  "Europe-Romanian"), "")</f>
        <v>0</v>
      </c>
      <c r="P163" s="24">
        <f ca="1">IF(P$11 &lt; TODAY(), COUNTIFS(Resolved!$V:$V,  'Cargill SD Data'!P$11, Resolved!$U:$U,  "Europe-Romanian"), "")</f>
        <v>0</v>
      </c>
      <c r="Q163" s="24">
        <f ca="1">IF(Q$11 &lt; TODAY(), COUNTIFS(Resolved!$V:$V,  'Cargill SD Data'!Q$11, Resolved!$U:$U,  "Europe-Romanian"), "")</f>
        <v>0</v>
      </c>
      <c r="R163" s="24">
        <f ca="1">IF(R$11 &lt; TODAY(), COUNTIFS(Resolved!$V:$V,  'Cargill SD Data'!R$11, Resolved!$U:$U,  "Europe-Romanian"), "")</f>
        <v>0</v>
      </c>
      <c r="S163" s="24">
        <f ca="1">IF(S$11 &lt; TODAY(), COUNTIFS(Resolved!$V:$V,  'Cargill SD Data'!S$11, Resolved!$U:$U,  "Europe-Romanian"), "")</f>
        <v>0</v>
      </c>
      <c r="T163" s="24">
        <f ca="1">IF(T$11 &lt; TODAY(), COUNTIFS(Resolved!$V:$V,  'Cargill SD Data'!T$11, Resolved!$U:$U,  "Europe-Romanian"), "")</f>
        <v>0</v>
      </c>
      <c r="U163" s="24">
        <f ca="1">IF(U$11 &lt; TODAY(), COUNTIFS(Resolved!$V:$V,  'Cargill SD Data'!U$11, Resolved!$U:$U,  "Europe-Romanian"), "")</f>
        <v>0</v>
      </c>
      <c r="V163" s="24">
        <f ca="1">IF(V$11 &lt; TODAY(), COUNTIFS(Resolved!$V:$V,  'Cargill SD Data'!V$11, Resolved!$U:$U,  "Europe-Romanian"), "")</f>
        <v>0</v>
      </c>
      <c r="W163" s="24" t="str">
        <f ca="1">IF(W$11 &lt; TODAY(), COUNTIFS(Resolved!$V:$V,  'Cargill SD Data'!W$11, Resolved!$U:$U,  "Europe-Romanian"), "")</f>
        <v/>
      </c>
      <c r="X163" s="24" t="str">
        <f ca="1">IF(X$11 &lt; TODAY(), COUNTIFS(Resolved!$V:$V,  'Cargill SD Data'!X$11, Resolved!$U:$U,  "Europe-Romanian"), "")</f>
        <v/>
      </c>
      <c r="Y163" s="24" t="str">
        <f ca="1">IF(Y$11 &lt; TODAY(), COUNTIFS(Resolved!$V:$V,  'Cargill SD Data'!Y$11, Resolved!$U:$U,  "Europe-Romanian"), "")</f>
        <v/>
      </c>
      <c r="Z163" s="24" t="str">
        <f ca="1">IF(Z$11 &lt; TODAY(), COUNTIFS(Resolved!$V:$V,  'Cargill SD Data'!Z$11, Resolved!$U:$U,  "Europe-Romanian"), "")</f>
        <v/>
      </c>
      <c r="AA163" s="24" t="str">
        <f ca="1">IF(AA$11 &lt; TODAY(), COUNTIFS(Resolved!$V:$V,  'Cargill SD Data'!AA$11, Resolved!$U:$U,  "Europe-Romanian"), "")</f>
        <v/>
      </c>
      <c r="AB163" s="24" t="str">
        <f ca="1">IF(AB$11 &lt; TODAY(), COUNTIFS(Resolved!$V:$V,  'Cargill SD Data'!AB$11, Resolved!$U:$U,  "Europe-Romanian"), "")</f>
        <v/>
      </c>
      <c r="AC163" s="24" t="str">
        <f ca="1">IF(AC$11 &lt; TODAY(), COUNTIFS(Resolved!$V:$V,  'Cargill SD Data'!AC$11, Resolved!$U:$U,  "Europe-Romanian"), "")</f>
        <v/>
      </c>
      <c r="AD163" s="24" t="str">
        <f ca="1">IF(AD$11 &lt; TODAY(), COUNTIFS(Resolved!$V:$V,  'Cargill SD Data'!AD$11, Resolved!$U:$U,  "Europe-Romanian"), "")</f>
        <v/>
      </c>
      <c r="AE163" s="24" t="str">
        <f ca="1">IF(AE$11 &lt; TODAY(), COUNTIFS(Resolved!$V:$V,  'Cargill SD Data'!AE$11, Resolved!$U:$U,  "Europe-Romanian"), "")</f>
        <v/>
      </c>
      <c r="AF163" s="24" t="str">
        <f ca="1">IF(AF$11 &lt; TODAY(), COUNTIFS(Resolved!$V:$V,  'Cargill SD Data'!AF$11, Resolved!$U:$U,  "Europe-Romanian"), "")</f>
        <v/>
      </c>
      <c r="AG163" s="24" t="str">
        <f ca="1">IF(AG$11 &lt; TODAY(), COUNTIFS(Resolved!$V:$V,  'Cargill SD Data'!AG$11, Resolved!$U:$U,  "Europe-Romanian"), "")</f>
        <v/>
      </c>
      <c r="AH163" s="24" t="str">
        <f ca="1">IF(AH$11 &lt; TODAY(), COUNTIFS(Resolved!$V:$V,  'Cargill SD Data'!AH$11, Resolved!$U:$U,  "Europe-Romanian"), "")</f>
        <v/>
      </c>
      <c r="AI163" s="24" t="str">
        <f ca="1">IF(AI$11 &lt; TODAY(), COUNTIFS(Resolved!$V:$V,  'Cargill SD Data'!AI$11, Resolved!$U:$U,  "Europe-Romanian"), "")</f>
        <v/>
      </c>
      <c r="AJ163" s="24" t="str">
        <f ca="1">IF(AJ$11 &lt; TODAY(), COUNTIFS(Resolved!$V:$V,  'Cargill SD Data'!AJ$11, Resolved!$U:$U,  "Europe-Romanian"), "")</f>
        <v/>
      </c>
      <c r="AK163" s="24" t="str">
        <f ca="1">IF(AK$11 &lt; TODAY(), COUNTIFS(Resolved!$V:$V,  'Cargill SD Data'!AK$11, Resolved!$U:$U,  "Europe-Romanian"), "")</f>
        <v/>
      </c>
    </row>
    <row r="164" spans="1:37" hidden="1" outlineLevel="1" x14ac:dyDescent="0.25">
      <c r="B164" s="114" t="s">
        <v>24</v>
      </c>
      <c r="C164" s="10" t="s">
        <v>303</v>
      </c>
      <c r="D164" s="1"/>
      <c r="E164" s="40">
        <f t="shared" ca="1" si="65"/>
        <v>0</v>
      </c>
      <c r="F164" s="79" t="e">
        <f t="shared" ca="1" si="63"/>
        <v>#DIV/0!</v>
      </c>
      <c r="G164" s="24">
        <f ca="1">IF(G$11 &lt; TODAY(), COUNTIFS(Resolved!$V:$V,  'Cargill SD Data'!G$11, Resolved!$U:$U,  "Europe-Russian"), "")</f>
        <v>0</v>
      </c>
      <c r="H164" s="24">
        <f ca="1">IF(H$11 &lt; TODAY(), COUNTIFS(Resolved!$V:$V,  'Cargill SD Data'!H$11, Resolved!$U:$U,  "Europe-Russian"), "")</f>
        <v>0</v>
      </c>
      <c r="I164" s="24">
        <f ca="1">IF(I$11 &lt; TODAY(), COUNTIFS(Resolved!$V:$V,  'Cargill SD Data'!I$11, Resolved!$U:$U,  "Europe-Russian"), "")</f>
        <v>0</v>
      </c>
      <c r="J164" s="24">
        <f ca="1">IF(J$11 &lt; TODAY(), COUNTIFS(Resolved!$V:$V,  'Cargill SD Data'!J$11, Resolved!$U:$U,  "Europe-Russian"), "")</f>
        <v>0</v>
      </c>
      <c r="K164" s="24">
        <f ca="1">IF(K$11 &lt; TODAY(), COUNTIFS(Resolved!$V:$V,  'Cargill SD Data'!K$11, Resolved!$U:$U,  "Europe-Russian"), "")</f>
        <v>0</v>
      </c>
      <c r="L164" s="24">
        <f ca="1">IF(L$11 &lt; TODAY(), COUNTIFS(Resolved!$V:$V,  'Cargill SD Data'!L$11, Resolved!$U:$U,  "Europe-Russian"), "")</f>
        <v>0</v>
      </c>
      <c r="M164" s="24">
        <f ca="1">IF(M$11 &lt; TODAY(), COUNTIFS(Resolved!$V:$V,  'Cargill SD Data'!M$11, Resolved!$U:$U,  "Europe-Russian"), "")</f>
        <v>0</v>
      </c>
      <c r="N164" s="24">
        <f ca="1">IF(N$11 &lt; TODAY(), COUNTIFS(Resolved!$V:$V,  'Cargill SD Data'!N$11, Resolved!$U:$U,  "Europe-Russian"), "")</f>
        <v>0</v>
      </c>
      <c r="O164" s="24">
        <f ca="1">IF(O$11 &lt; TODAY(), COUNTIFS(Resolved!$V:$V,  'Cargill SD Data'!O$11, Resolved!$U:$U,  "Europe-Russian"), "")</f>
        <v>0</v>
      </c>
      <c r="P164" s="24">
        <f ca="1">IF(P$11 &lt; TODAY(), COUNTIFS(Resolved!$V:$V,  'Cargill SD Data'!P$11, Resolved!$U:$U,  "Europe-Russian"), "")</f>
        <v>0</v>
      </c>
      <c r="Q164" s="24">
        <f ca="1">IF(Q$11 &lt; TODAY(), COUNTIFS(Resolved!$V:$V,  'Cargill SD Data'!Q$11, Resolved!$U:$U,  "Europe-Russian"), "")</f>
        <v>0</v>
      </c>
      <c r="R164" s="24">
        <f ca="1">IF(R$11 &lt; TODAY(), COUNTIFS(Resolved!$V:$V,  'Cargill SD Data'!R$11, Resolved!$U:$U,  "Europe-Russian"), "")</f>
        <v>0</v>
      </c>
      <c r="S164" s="24">
        <f ca="1">IF(S$11 &lt; TODAY(), COUNTIFS(Resolved!$V:$V,  'Cargill SD Data'!S$11, Resolved!$U:$U,  "Europe-Russian"), "")</f>
        <v>0</v>
      </c>
      <c r="T164" s="24">
        <f ca="1">IF(T$11 &lt; TODAY(), COUNTIFS(Resolved!$V:$V,  'Cargill SD Data'!T$11, Resolved!$U:$U,  "Europe-Russian"), "")</f>
        <v>0</v>
      </c>
      <c r="U164" s="24">
        <f ca="1">IF(U$11 &lt; TODAY(), COUNTIFS(Resolved!$V:$V,  'Cargill SD Data'!U$11, Resolved!$U:$U,  "Europe-Russian"), "")</f>
        <v>0</v>
      </c>
      <c r="V164" s="24">
        <f ca="1">IF(V$11 &lt; TODAY(), COUNTIFS(Resolved!$V:$V,  'Cargill SD Data'!V$11, Resolved!$U:$U,  "Europe-Russian"), "")</f>
        <v>0</v>
      </c>
      <c r="W164" s="24" t="str">
        <f ca="1">IF(W$11 &lt; TODAY(), COUNTIFS(Resolved!$V:$V,  'Cargill SD Data'!W$11, Resolved!$U:$U,  "Europe-Russian"), "")</f>
        <v/>
      </c>
      <c r="X164" s="24" t="str">
        <f ca="1">IF(X$11 &lt; TODAY(), COUNTIFS(Resolved!$V:$V,  'Cargill SD Data'!X$11, Resolved!$U:$U,  "Europe-Russian"), "")</f>
        <v/>
      </c>
      <c r="Y164" s="24" t="str">
        <f ca="1">IF(Y$11 &lt; TODAY(), COUNTIFS(Resolved!$V:$V,  'Cargill SD Data'!Y$11, Resolved!$U:$U,  "Europe-Russian"), "")</f>
        <v/>
      </c>
      <c r="Z164" s="24" t="str">
        <f ca="1">IF(Z$11 &lt; TODAY(), COUNTIFS(Resolved!$V:$V,  'Cargill SD Data'!Z$11, Resolved!$U:$U,  "Europe-Russian"), "")</f>
        <v/>
      </c>
      <c r="AA164" s="24" t="str">
        <f ca="1">IF(AA$11 &lt; TODAY(), COUNTIFS(Resolved!$V:$V,  'Cargill SD Data'!AA$11, Resolved!$U:$U,  "Europe-Russian"), "")</f>
        <v/>
      </c>
      <c r="AB164" s="24" t="str">
        <f ca="1">IF(AB$11 &lt; TODAY(), COUNTIFS(Resolved!$V:$V,  'Cargill SD Data'!AB$11, Resolved!$U:$U,  "Europe-Russian"), "")</f>
        <v/>
      </c>
      <c r="AC164" s="24" t="str">
        <f ca="1">IF(AC$11 &lt; TODAY(), COUNTIFS(Resolved!$V:$V,  'Cargill SD Data'!AC$11, Resolved!$U:$U,  "Europe-Russian"), "")</f>
        <v/>
      </c>
      <c r="AD164" s="24" t="str">
        <f ca="1">IF(AD$11 &lt; TODAY(), COUNTIFS(Resolved!$V:$V,  'Cargill SD Data'!AD$11, Resolved!$U:$U,  "Europe-Russian"), "")</f>
        <v/>
      </c>
      <c r="AE164" s="24" t="str">
        <f ca="1">IF(AE$11 &lt; TODAY(), COUNTIFS(Resolved!$V:$V,  'Cargill SD Data'!AE$11, Resolved!$U:$U,  "Europe-Russian"), "")</f>
        <v/>
      </c>
      <c r="AF164" s="24" t="str">
        <f ca="1">IF(AF$11 &lt; TODAY(), COUNTIFS(Resolved!$V:$V,  'Cargill SD Data'!AF$11, Resolved!$U:$U,  "Europe-Russian"), "")</f>
        <v/>
      </c>
      <c r="AG164" s="24" t="str">
        <f ca="1">IF(AG$11 &lt; TODAY(), COUNTIFS(Resolved!$V:$V,  'Cargill SD Data'!AG$11, Resolved!$U:$U,  "Europe-Russian"), "")</f>
        <v/>
      </c>
      <c r="AH164" s="24" t="str">
        <f ca="1">IF(AH$11 &lt; TODAY(), COUNTIFS(Resolved!$V:$V,  'Cargill SD Data'!AH$11, Resolved!$U:$U,  "Europe-Russian"), "")</f>
        <v/>
      </c>
      <c r="AI164" s="24" t="str">
        <f ca="1">IF(AI$11 &lt; TODAY(), COUNTIFS(Resolved!$V:$V,  'Cargill SD Data'!AI$11, Resolved!$U:$U,  "Europe-Russian"), "")</f>
        <v/>
      </c>
      <c r="AJ164" s="24" t="str">
        <f ca="1">IF(AJ$11 &lt; TODAY(), COUNTIFS(Resolved!$V:$V,  'Cargill SD Data'!AJ$11, Resolved!$U:$U,  "Europe-Russian"), "")</f>
        <v/>
      </c>
      <c r="AK164" s="24" t="str">
        <f ca="1">IF(AK$11 &lt; TODAY(), COUNTIFS(Resolved!$V:$V,  'Cargill SD Data'!AK$11, Resolved!$U:$U,  "Europe-Russian"), "")</f>
        <v/>
      </c>
    </row>
    <row r="165" spans="1:37" hidden="1" outlineLevel="1" x14ac:dyDescent="0.25">
      <c r="B165" s="114" t="s">
        <v>25</v>
      </c>
      <c r="C165" s="10" t="s">
        <v>303</v>
      </c>
      <c r="D165" s="1"/>
      <c r="E165" s="40">
        <f t="shared" ca="1" si="65"/>
        <v>0</v>
      </c>
      <c r="F165" s="79" t="e">
        <f t="shared" ca="1" si="63"/>
        <v>#DIV/0!</v>
      </c>
      <c r="G165" s="24">
        <f ca="1">IF(G$11 &lt; TODAY(), COUNTIFS(Resolved!$V:$V,  'Cargill SD Data'!G$11, Resolved!$U:$U,  "Europe-Spanish"), "")</f>
        <v>0</v>
      </c>
      <c r="H165" s="24">
        <f ca="1">IF(H$11 &lt; TODAY(), COUNTIFS(Resolved!$V:$V,  'Cargill SD Data'!H$11, Resolved!$U:$U,  "Europe-Spanish"), "")</f>
        <v>0</v>
      </c>
      <c r="I165" s="24">
        <f ca="1">IF(I$11 &lt; TODAY(), COUNTIFS(Resolved!$V:$V,  'Cargill SD Data'!I$11, Resolved!$U:$U,  "Europe-Spanish"), "")</f>
        <v>0</v>
      </c>
      <c r="J165" s="24">
        <f ca="1">IF(J$11 &lt; TODAY(), COUNTIFS(Resolved!$V:$V,  'Cargill SD Data'!J$11, Resolved!$U:$U,  "Europe-Spanish"), "")</f>
        <v>0</v>
      </c>
      <c r="K165" s="24">
        <f ca="1">IF(K$11 &lt; TODAY(), COUNTIFS(Resolved!$V:$V,  'Cargill SD Data'!K$11, Resolved!$U:$U,  "Europe-Spanish"), "")</f>
        <v>0</v>
      </c>
      <c r="L165" s="24">
        <f ca="1">IF(L$11 &lt; TODAY(), COUNTIFS(Resolved!$V:$V,  'Cargill SD Data'!L$11, Resolved!$U:$U,  "Europe-Spanish"), "")</f>
        <v>0</v>
      </c>
      <c r="M165" s="24">
        <f ca="1">IF(M$11 &lt; TODAY(), COUNTIFS(Resolved!$V:$V,  'Cargill SD Data'!M$11, Resolved!$U:$U,  "Europe-Spanish"), "")</f>
        <v>0</v>
      </c>
      <c r="N165" s="24">
        <f ca="1">IF(N$11 &lt; TODAY(), COUNTIFS(Resolved!$V:$V,  'Cargill SD Data'!N$11, Resolved!$U:$U,  "Europe-Spanish"), "")</f>
        <v>0</v>
      </c>
      <c r="O165" s="24">
        <f ca="1">IF(O$11 &lt; TODAY(), COUNTIFS(Resolved!$V:$V,  'Cargill SD Data'!O$11, Resolved!$U:$U,  "Europe-Spanish"), "")</f>
        <v>0</v>
      </c>
      <c r="P165" s="24">
        <f ca="1">IF(P$11 &lt; TODAY(), COUNTIFS(Resolved!$V:$V,  'Cargill SD Data'!P$11, Resolved!$U:$U,  "Europe-Spanish"), "")</f>
        <v>0</v>
      </c>
      <c r="Q165" s="24">
        <f ca="1">IF(Q$11 &lt; TODAY(), COUNTIFS(Resolved!$V:$V,  'Cargill SD Data'!Q$11, Resolved!$U:$U,  "Europe-Spanish"), "")</f>
        <v>0</v>
      </c>
      <c r="R165" s="24">
        <f ca="1">IF(R$11 &lt; TODAY(), COUNTIFS(Resolved!$V:$V,  'Cargill SD Data'!R$11, Resolved!$U:$U,  "Europe-Spanish"), "")</f>
        <v>0</v>
      </c>
      <c r="S165" s="24">
        <f ca="1">IF(S$11 &lt; TODAY(), COUNTIFS(Resolved!$V:$V,  'Cargill SD Data'!S$11, Resolved!$U:$U,  "Europe-Spanish"), "")</f>
        <v>0</v>
      </c>
      <c r="T165" s="24">
        <f ca="1">IF(T$11 &lt; TODAY(), COUNTIFS(Resolved!$V:$V,  'Cargill SD Data'!T$11, Resolved!$U:$U,  "Europe-Spanish"), "")</f>
        <v>0</v>
      </c>
      <c r="U165" s="24">
        <f ca="1">IF(U$11 &lt; TODAY(), COUNTIFS(Resolved!$V:$V,  'Cargill SD Data'!U$11, Resolved!$U:$U,  "Europe-Spanish"), "")</f>
        <v>0</v>
      </c>
      <c r="V165" s="24">
        <f ca="1">IF(V$11 &lt; TODAY(), COUNTIFS(Resolved!$V:$V,  'Cargill SD Data'!V$11, Resolved!$U:$U,  "Europe-Spanish"), "")</f>
        <v>0</v>
      </c>
      <c r="W165" s="24" t="str">
        <f ca="1">IF(W$11 &lt; TODAY(), COUNTIFS(Resolved!$V:$V,  'Cargill SD Data'!W$11, Resolved!$U:$U,  "Europe-Spanish"), "")</f>
        <v/>
      </c>
      <c r="X165" s="24" t="str">
        <f ca="1">IF(X$11 &lt; TODAY(), COUNTIFS(Resolved!$V:$V,  'Cargill SD Data'!X$11, Resolved!$U:$U,  "Europe-Spanish"), "")</f>
        <v/>
      </c>
      <c r="Y165" s="24" t="str">
        <f ca="1">IF(Y$11 &lt; TODAY(), COUNTIFS(Resolved!$V:$V,  'Cargill SD Data'!Y$11, Resolved!$U:$U,  "Europe-Spanish"), "")</f>
        <v/>
      </c>
      <c r="Z165" s="24" t="str">
        <f ca="1">IF(Z$11 &lt; TODAY(), COUNTIFS(Resolved!$V:$V,  'Cargill SD Data'!Z$11, Resolved!$U:$U,  "Europe-Spanish"), "")</f>
        <v/>
      </c>
      <c r="AA165" s="24" t="str">
        <f ca="1">IF(AA$11 &lt; TODAY(), COUNTIFS(Resolved!$V:$V,  'Cargill SD Data'!AA$11, Resolved!$U:$U,  "Europe-Spanish"), "")</f>
        <v/>
      </c>
      <c r="AB165" s="24" t="str">
        <f ca="1">IF(AB$11 &lt; TODAY(), COUNTIFS(Resolved!$V:$V,  'Cargill SD Data'!AB$11, Resolved!$U:$U,  "Europe-Spanish"), "")</f>
        <v/>
      </c>
      <c r="AC165" s="24" t="str">
        <f ca="1">IF(AC$11 &lt; TODAY(), COUNTIFS(Resolved!$V:$V,  'Cargill SD Data'!AC$11, Resolved!$U:$U,  "Europe-Spanish"), "")</f>
        <v/>
      </c>
      <c r="AD165" s="24" t="str">
        <f ca="1">IF(AD$11 &lt; TODAY(), COUNTIFS(Resolved!$V:$V,  'Cargill SD Data'!AD$11, Resolved!$U:$U,  "Europe-Spanish"), "")</f>
        <v/>
      </c>
      <c r="AE165" s="24" t="str">
        <f ca="1">IF(AE$11 &lt; TODAY(), COUNTIFS(Resolved!$V:$V,  'Cargill SD Data'!AE$11, Resolved!$U:$U,  "Europe-Spanish"), "")</f>
        <v/>
      </c>
      <c r="AF165" s="24" t="str">
        <f ca="1">IF(AF$11 &lt; TODAY(), COUNTIFS(Resolved!$V:$V,  'Cargill SD Data'!AF$11, Resolved!$U:$U,  "Europe-Spanish"), "")</f>
        <v/>
      </c>
      <c r="AG165" s="24" t="str">
        <f ca="1">IF(AG$11 &lt; TODAY(), COUNTIFS(Resolved!$V:$V,  'Cargill SD Data'!AG$11, Resolved!$U:$U,  "Europe-Spanish"), "")</f>
        <v/>
      </c>
      <c r="AH165" s="24" t="str">
        <f ca="1">IF(AH$11 &lt; TODAY(), COUNTIFS(Resolved!$V:$V,  'Cargill SD Data'!AH$11, Resolved!$U:$U,  "Europe-Spanish"), "")</f>
        <v/>
      </c>
      <c r="AI165" s="24" t="str">
        <f ca="1">IF(AI$11 &lt; TODAY(), COUNTIFS(Resolved!$V:$V,  'Cargill SD Data'!AI$11, Resolved!$U:$U,  "Europe-Spanish"), "")</f>
        <v/>
      </c>
      <c r="AJ165" s="24" t="str">
        <f ca="1">IF(AJ$11 &lt; TODAY(), COUNTIFS(Resolved!$V:$V,  'Cargill SD Data'!AJ$11, Resolved!$U:$U,  "Europe-Spanish"), "")</f>
        <v/>
      </c>
      <c r="AK165" s="24" t="str">
        <f ca="1">IF(AK$11 &lt; TODAY(), COUNTIFS(Resolved!$V:$V,  'Cargill SD Data'!AK$11, Resolved!$U:$U,  "Europe-Spanish"), "")</f>
        <v/>
      </c>
    </row>
    <row r="166" spans="1:37" hidden="1" outlineLevel="1" x14ac:dyDescent="0.25">
      <c r="A166" s="25"/>
      <c r="B166" s="132" t="s">
        <v>26</v>
      </c>
      <c r="C166" s="10" t="s">
        <v>303</v>
      </c>
      <c r="D166" s="7"/>
      <c r="E166" s="41">
        <f t="shared" ca="1" si="65"/>
        <v>0</v>
      </c>
      <c r="F166" s="80" t="e">
        <f t="shared" ca="1" si="63"/>
        <v>#DIV/0!</v>
      </c>
      <c r="G166" s="24">
        <f ca="1">IF(G$11 &lt; TODAY(), COUNTIFS(Resolved!$V:$V,  'Cargill SD Data'!G$11, Resolved!$U:$U,  "Europe-Turkish"), "")</f>
        <v>0</v>
      </c>
      <c r="H166" s="24">
        <f ca="1">IF(H$11 &lt; TODAY(), COUNTIFS(Resolved!$V:$V,  'Cargill SD Data'!H$11, Resolved!$U:$U,  "Europe-Turkish"), "")</f>
        <v>0</v>
      </c>
      <c r="I166" s="24">
        <f ca="1">IF(I$11 &lt; TODAY(), COUNTIFS(Resolved!$V:$V,  'Cargill SD Data'!I$11, Resolved!$U:$U,  "Europe-Turkish"), "")</f>
        <v>0</v>
      </c>
      <c r="J166" s="24">
        <f ca="1">IF(J$11 &lt; TODAY(), COUNTIFS(Resolved!$V:$V,  'Cargill SD Data'!J$11, Resolved!$U:$U,  "Europe-Turkish"), "")</f>
        <v>0</v>
      </c>
      <c r="K166" s="24">
        <f ca="1">IF(K$11 &lt; TODAY(), COUNTIFS(Resolved!$V:$V,  'Cargill SD Data'!K$11, Resolved!$U:$U,  "Europe-Turkish"), "")</f>
        <v>0</v>
      </c>
      <c r="L166" s="24">
        <f ca="1">IF(L$11 &lt; TODAY(), COUNTIFS(Resolved!$V:$V,  'Cargill SD Data'!L$11, Resolved!$U:$U,  "Europe-Turkish"), "")</f>
        <v>0</v>
      </c>
      <c r="M166" s="24">
        <f ca="1">IF(M$11 &lt; TODAY(), COUNTIFS(Resolved!$V:$V,  'Cargill SD Data'!M$11, Resolved!$U:$U,  "Europe-Turkish"), "")</f>
        <v>0</v>
      </c>
      <c r="N166" s="24">
        <f ca="1">IF(N$11 &lt; TODAY(), COUNTIFS(Resolved!$V:$V,  'Cargill SD Data'!N$11, Resolved!$U:$U,  "Europe-Turkish"), "")</f>
        <v>0</v>
      </c>
      <c r="O166" s="24">
        <f ca="1">IF(O$11 &lt; TODAY(), COUNTIFS(Resolved!$V:$V,  'Cargill SD Data'!O$11, Resolved!$U:$U,  "Europe-Turkish"), "")</f>
        <v>0</v>
      </c>
      <c r="P166" s="24">
        <f ca="1">IF(P$11 &lt; TODAY(), COUNTIFS(Resolved!$V:$V,  'Cargill SD Data'!P$11, Resolved!$U:$U,  "Europe-Turkish"), "")</f>
        <v>0</v>
      </c>
      <c r="Q166" s="24">
        <f ca="1">IF(Q$11 &lt; TODAY(), COUNTIFS(Resolved!$V:$V,  'Cargill SD Data'!Q$11, Resolved!$U:$U,  "Europe-Turkish"), "")</f>
        <v>0</v>
      </c>
      <c r="R166" s="24">
        <f ca="1">IF(R$11 &lt; TODAY(), COUNTIFS(Resolved!$V:$V,  'Cargill SD Data'!R$11, Resolved!$U:$U,  "Europe-Turkish"), "")</f>
        <v>0</v>
      </c>
      <c r="S166" s="24">
        <f ca="1">IF(S$11 &lt; TODAY(), COUNTIFS(Resolved!$V:$V,  'Cargill SD Data'!S$11, Resolved!$U:$U,  "Europe-Turkish"), "")</f>
        <v>0</v>
      </c>
      <c r="T166" s="24">
        <f ca="1">IF(T$11 &lt; TODAY(), COUNTIFS(Resolved!$V:$V,  'Cargill SD Data'!T$11, Resolved!$U:$U,  "Europe-Turkish"), "")</f>
        <v>0</v>
      </c>
      <c r="U166" s="24">
        <f ca="1">IF(U$11 &lt; TODAY(), COUNTIFS(Resolved!$V:$V,  'Cargill SD Data'!U$11, Resolved!$U:$U,  "Europe-Turkish"), "")</f>
        <v>0</v>
      </c>
      <c r="V166" s="24">
        <f ca="1">IF(V$11 &lt; TODAY(), COUNTIFS(Resolved!$V:$V,  'Cargill SD Data'!V$11, Resolved!$U:$U,  "Europe-Turkish"), "")</f>
        <v>0</v>
      </c>
      <c r="W166" s="24" t="str">
        <f ca="1">IF(W$11 &lt; TODAY(), COUNTIFS(Resolved!$V:$V,  'Cargill SD Data'!W$11, Resolved!$U:$U,  "Europe-Turkish"), "")</f>
        <v/>
      </c>
      <c r="X166" s="24" t="str">
        <f ca="1">IF(X$11 &lt; TODAY(), COUNTIFS(Resolved!$V:$V,  'Cargill SD Data'!X$11, Resolved!$U:$U,  "Europe-Turkish"), "")</f>
        <v/>
      </c>
      <c r="Y166" s="24" t="str">
        <f ca="1">IF(Y$11 &lt; TODAY(), COUNTIFS(Resolved!$V:$V,  'Cargill SD Data'!Y$11, Resolved!$U:$U,  "Europe-Turkish"), "")</f>
        <v/>
      </c>
      <c r="Z166" s="24" t="str">
        <f ca="1">IF(Z$11 &lt; TODAY(), COUNTIFS(Resolved!$V:$V,  'Cargill SD Data'!Z$11, Resolved!$U:$U,  "Europe-Turkish"), "")</f>
        <v/>
      </c>
      <c r="AA166" s="24" t="str">
        <f ca="1">IF(AA$11 &lt; TODAY(), COUNTIFS(Resolved!$V:$V,  'Cargill SD Data'!AA$11, Resolved!$U:$U,  "Europe-Turkish"), "")</f>
        <v/>
      </c>
      <c r="AB166" s="24" t="str">
        <f ca="1">IF(AB$11 &lt; TODAY(), COUNTIFS(Resolved!$V:$V,  'Cargill SD Data'!AB$11, Resolved!$U:$U,  "Europe-Turkish"), "")</f>
        <v/>
      </c>
      <c r="AC166" s="24" t="str">
        <f ca="1">IF(AC$11 &lt; TODAY(), COUNTIFS(Resolved!$V:$V,  'Cargill SD Data'!AC$11, Resolved!$U:$U,  "Europe-Turkish"), "")</f>
        <v/>
      </c>
      <c r="AD166" s="24" t="str">
        <f ca="1">IF(AD$11 &lt; TODAY(), COUNTIFS(Resolved!$V:$V,  'Cargill SD Data'!AD$11, Resolved!$U:$U,  "Europe-Turkish"), "")</f>
        <v/>
      </c>
      <c r="AE166" s="24" t="str">
        <f ca="1">IF(AE$11 &lt; TODAY(), COUNTIFS(Resolved!$V:$V,  'Cargill SD Data'!AE$11, Resolved!$U:$U,  "Europe-Turkish"), "")</f>
        <v/>
      </c>
      <c r="AF166" s="24" t="str">
        <f ca="1">IF(AF$11 &lt; TODAY(), COUNTIFS(Resolved!$V:$V,  'Cargill SD Data'!AF$11, Resolved!$U:$U,  "Europe-Turkish"), "")</f>
        <v/>
      </c>
      <c r="AG166" s="24" t="str">
        <f ca="1">IF(AG$11 &lt; TODAY(), COUNTIFS(Resolved!$V:$V,  'Cargill SD Data'!AG$11, Resolved!$U:$U,  "Europe-Turkish"), "")</f>
        <v/>
      </c>
      <c r="AH166" s="24" t="str">
        <f ca="1">IF(AH$11 &lt; TODAY(), COUNTIFS(Resolved!$V:$V,  'Cargill SD Data'!AH$11, Resolved!$U:$U,  "Europe-Turkish"), "")</f>
        <v/>
      </c>
      <c r="AI166" s="24" t="str">
        <f ca="1">IF(AI$11 &lt; TODAY(), COUNTIFS(Resolved!$V:$V,  'Cargill SD Data'!AI$11, Resolved!$U:$U,  "Europe-Turkish"), "")</f>
        <v/>
      </c>
      <c r="AJ166" s="24" t="str">
        <f ca="1">IF(AJ$11 &lt; TODAY(), COUNTIFS(Resolved!$V:$V,  'Cargill SD Data'!AJ$11, Resolved!$U:$U,  "Europe-Turkish"), "")</f>
        <v/>
      </c>
      <c r="AK166" s="24" t="str">
        <f ca="1">IF(AK$11 &lt; TODAY(), COUNTIFS(Resolved!$V:$V,  'Cargill SD Data'!AK$11, Resolved!$U:$U,  "Europe-Turkish"), "")</f>
        <v/>
      </c>
    </row>
    <row r="167" spans="1:37" ht="15.75" hidden="1" outlineLevel="1" thickBot="1" x14ac:dyDescent="0.3">
      <c r="A167" s="47"/>
      <c r="B167" s="116" t="s">
        <v>294</v>
      </c>
      <c r="C167" s="10" t="s">
        <v>303</v>
      </c>
      <c r="D167" s="7"/>
      <c r="E167" s="41">
        <f t="shared" ref="E167" ca="1" si="66">SUM(G167:AK167)</f>
        <v>0</v>
      </c>
      <c r="F167" s="80" t="e">
        <f t="shared" ca="1" si="63"/>
        <v>#DIV/0!</v>
      </c>
      <c r="G167" s="24">
        <f ca="1">IF(G$11 &lt; TODAY(), COUNTIFS(Resolved!$V:$V,  'Cargill SD Data'!G$11, Resolved!$U:$U,  "Europe-Norwegian"), "")</f>
        <v>0</v>
      </c>
      <c r="H167" s="24">
        <f ca="1">IF(H$11 &lt; TODAY(), COUNTIFS(Resolved!$V:$V,  'Cargill SD Data'!H$11, Resolved!$U:$U,  "Europe-Norwegian"), "")</f>
        <v>0</v>
      </c>
      <c r="I167" s="24">
        <f ca="1">IF(I$11 &lt; TODAY(), COUNTIFS(Resolved!$V:$V,  'Cargill SD Data'!I$11, Resolved!$U:$U,  "Europe-Norwegian"), "")</f>
        <v>0</v>
      </c>
      <c r="J167" s="24">
        <f ca="1">IF(J$11 &lt; TODAY(), COUNTIFS(Resolved!$V:$V,  'Cargill SD Data'!J$11, Resolved!$U:$U,  "Europe-Norwegian"), "")</f>
        <v>0</v>
      </c>
      <c r="K167" s="24">
        <f ca="1">IF(K$11 &lt; TODAY(), COUNTIFS(Resolved!$V:$V,  'Cargill SD Data'!K$11, Resolved!$U:$U,  "Europe-Norwegian"), "")</f>
        <v>0</v>
      </c>
      <c r="L167" s="24">
        <f ca="1">IF(L$11 &lt; TODAY(), COUNTIFS(Resolved!$V:$V,  'Cargill SD Data'!L$11, Resolved!$U:$U,  "Europe-Norwegian"), "")</f>
        <v>0</v>
      </c>
      <c r="M167" s="24">
        <f ca="1">IF(M$11 &lt; TODAY(), COUNTIFS(Resolved!$V:$V,  'Cargill SD Data'!M$11, Resolved!$U:$U,  "Europe-Norwegian"), "")</f>
        <v>0</v>
      </c>
      <c r="N167" s="24">
        <f ca="1">IF(N$11 &lt; TODAY(), COUNTIFS(Resolved!$V:$V,  'Cargill SD Data'!N$11, Resolved!$U:$U,  "Europe-Norwegian"), "")</f>
        <v>0</v>
      </c>
      <c r="O167" s="24">
        <f ca="1">IF(O$11 &lt; TODAY(), COUNTIFS(Resolved!$V:$V,  'Cargill SD Data'!O$11, Resolved!$U:$U,  "Europe-Norwegian"), "")</f>
        <v>0</v>
      </c>
      <c r="P167" s="24">
        <f ca="1">IF(P$11 &lt; TODAY(), COUNTIFS(Resolved!$V:$V,  'Cargill SD Data'!P$11, Resolved!$U:$U,  "Europe-Norwegian"), "")</f>
        <v>0</v>
      </c>
      <c r="Q167" s="24">
        <f ca="1">IF(Q$11 &lt; TODAY(), COUNTIFS(Resolved!$V:$V,  'Cargill SD Data'!Q$11, Resolved!$U:$U,  "Europe-Norwegian"), "")</f>
        <v>0</v>
      </c>
      <c r="R167" s="24">
        <f ca="1">IF(R$11 &lt; TODAY(), COUNTIFS(Resolved!$V:$V,  'Cargill SD Data'!R$11, Resolved!$U:$U,  "Europe-Norwegian"), "")</f>
        <v>0</v>
      </c>
      <c r="S167" s="24">
        <f ca="1">IF(S$11 &lt; TODAY(), COUNTIFS(Resolved!$V:$V,  'Cargill SD Data'!S$11, Resolved!$U:$U,  "Europe-Norwegian"), "")</f>
        <v>0</v>
      </c>
      <c r="T167" s="24">
        <f ca="1">IF(T$11 &lt; TODAY(), COUNTIFS(Resolved!$V:$V,  'Cargill SD Data'!T$11, Resolved!$U:$U,  "Europe-Norwegian"), "")</f>
        <v>0</v>
      </c>
      <c r="U167" s="24">
        <f ca="1">IF(U$11 &lt; TODAY(), COUNTIFS(Resolved!$V:$V,  'Cargill SD Data'!U$11, Resolved!$U:$U,  "Europe-Norwegian"), "")</f>
        <v>0</v>
      </c>
      <c r="V167" s="24">
        <f ca="1">IF(V$11 &lt; TODAY(), COUNTIFS(Resolved!$V:$V,  'Cargill SD Data'!V$11, Resolved!$U:$U,  "Europe-Norwegian"), "")</f>
        <v>0</v>
      </c>
      <c r="W167" s="24" t="str">
        <f ca="1">IF(W$11 &lt; TODAY(), COUNTIFS(Resolved!$V:$V,  'Cargill SD Data'!W$11, Resolved!$U:$U,  "Europe-Norwegian"), "")</f>
        <v/>
      </c>
      <c r="X167" s="24" t="str">
        <f ca="1">IF(X$11 &lt; TODAY(), COUNTIFS(Resolved!$V:$V,  'Cargill SD Data'!X$11, Resolved!$U:$U,  "Europe-Norwegian"), "")</f>
        <v/>
      </c>
      <c r="Y167" s="24" t="str">
        <f ca="1">IF(Y$11 &lt; TODAY(), COUNTIFS(Resolved!$V:$V,  'Cargill SD Data'!Y$11, Resolved!$U:$U,  "Europe-Norwegian"), "")</f>
        <v/>
      </c>
      <c r="Z167" s="24" t="str">
        <f ca="1">IF(Z$11 &lt; TODAY(), COUNTIFS(Resolved!$V:$V,  'Cargill SD Data'!Z$11, Resolved!$U:$U,  "Europe-Norwegian"), "")</f>
        <v/>
      </c>
      <c r="AA167" s="24" t="str">
        <f ca="1">IF(AA$11 &lt; TODAY(), COUNTIFS(Resolved!$V:$V,  'Cargill SD Data'!AA$11, Resolved!$U:$U,  "Europe-Norwegian"), "")</f>
        <v/>
      </c>
      <c r="AB167" s="24" t="str">
        <f ca="1">IF(AB$11 &lt; TODAY(), COUNTIFS(Resolved!$V:$V,  'Cargill SD Data'!AB$11, Resolved!$U:$U,  "Europe-Norwegian"), "")</f>
        <v/>
      </c>
      <c r="AC167" s="24" t="str">
        <f ca="1">IF(AC$11 &lt; TODAY(), COUNTIFS(Resolved!$V:$V,  'Cargill SD Data'!AC$11, Resolved!$U:$U,  "Europe-Norwegian"), "")</f>
        <v/>
      </c>
      <c r="AD167" s="24" t="str">
        <f ca="1">IF(AD$11 &lt; TODAY(), COUNTIFS(Resolved!$V:$V,  'Cargill SD Data'!AD$11, Resolved!$U:$U,  "Europe-Norwegian"), "")</f>
        <v/>
      </c>
      <c r="AE167" s="24" t="str">
        <f ca="1">IF(AE$11 &lt; TODAY(), COUNTIFS(Resolved!$V:$V,  'Cargill SD Data'!AE$11, Resolved!$U:$U,  "Europe-Norwegian"), "")</f>
        <v/>
      </c>
      <c r="AF167" s="24" t="str">
        <f ca="1">IF(AF$11 &lt; TODAY(), COUNTIFS(Resolved!$V:$V,  'Cargill SD Data'!AF$11, Resolved!$U:$U,  "Europe-Norwegian"), "")</f>
        <v/>
      </c>
      <c r="AG167" s="24" t="str">
        <f ca="1">IF(AG$11 &lt; TODAY(), COUNTIFS(Resolved!$V:$V,  'Cargill SD Data'!AG$11, Resolved!$U:$U,  "Europe-Norwegian"), "")</f>
        <v/>
      </c>
      <c r="AH167" s="24" t="str">
        <f ca="1">IF(AH$11 &lt; TODAY(), COUNTIFS(Resolved!$V:$V,  'Cargill SD Data'!AH$11, Resolved!$U:$U,  "Europe-Norwegian"), "")</f>
        <v/>
      </c>
      <c r="AI167" s="24" t="str">
        <f ca="1">IF(AI$11 &lt; TODAY(), COUNTIFS(Resolved!$V:$V,  'Cargill SD Data'!AI$11, Resolved!$U:$U,  "Europe-Norwegian"), "")</f>
        <v/>
      </c>
      <c r="AJ167" s="24" t="str">
        <f ca="1">IF(AJ$11 &lt; TODAY(), COUNTIFS(Resolved!$V:$V,  'Cargill SD Data'!AJ$11, Resolved!$U:$U,  "Europe-Norwegian"), "")</f>
        <v/>
      </c>
      <c r="AK167" s="24" t="str">
        <f ca="1">IF(AK$11 &lt; TODAY(), COUNTIFS(Resolved!$V:$V,  'Cargill SD Data'!AK$11, Resolved!$U:$U,  "Europe-Norwegian"), "")</f>
        <v/>
      </c>
    </row>
    <row r="168" spans="1:37" s="86" customFormat="1" ht="16.5" hidden="1" collapsed="1" thickTop="1" thickBot="1" x14ac:dyDescent="0.3">
      <c r="A168" s="32"/>
      <c r="B168" s="32" t="s">
        <v>6</v>
      </c>
      <c r="C168" s="15" t="s">
        <v>305</v>
      </c>
      <c r="D168" s="16"/>
      <c r="E168" s="38">
        <f t="shared" ref="E168" ca="1" si="67">SUM(G168:AK168)</f>
        <v>0</v>
      </c>
      <c r="F168" s="78" t="e">
        <f t="shared" ref="F168:F223" ca="1" si="68">E168/COUNTIF(G168:AK168,"&gt;0")</f>
        <v>#DIV/0!</v>
      </c>
      <c r="G168" s="66">
        <f ca="1">SUM(G169:G181)</f>
        <v>0</v>
      </c>
      <c r="H168" s="66">
        <f t="shared" ref="H168" ca="1" si="69">SUM(H169:H181)</f>
        <v>0</v>
      </c>
      <c r="I168" s="66">
        <f t="shared" ref="I168" ca="1" si="70">SUM(I169:I181)</f>
        <v>0</v>
      </c>
      <c r="J168" s="66">
        <f t="shared" ref="J168" ca="1" si="71">SUM(J169:J181)</f>
        <v>0</v>
      </c>
      <c r="K168" s="66">
        <f t="shared" ref="K168" ca="1" si="72">SUM(K169:K181)</f>
        <v>0</v>
      </c>
      <c r="L168" s="66">
        <f t="shared" ref="L168" ca="1" si="73">SUM(L169:L181)</f>
        <v>0</v>
      </c>
      <c r="M168" s="66">
        <f t="shared" ref="M168" ca="1" si="74">SUM(M169:M181)</f>
        <v>0</v>
      </c>
      <c r="N168" s="66">
        <f t="shared" ref="N168" ca="1" si="75">SUM(N169:N181)</f>
        <v>0</v>
      </c>
      <c r="O168" s="66">
        <f t="shared" ref="O168" ca="1" si="76">SUM(O169:O181)</f>
        <v>0</v>
      </c>
      <c r="P168" s="66">
        <f t="shared" ref="P168" ca="1" si="77">SUM(P169:P181)</f>
        <v>0</v>
      </c>
      <c r="Q168" s="66">
        <f t="shared" ref="Q168" ca="1" si="78">SUM(Q169:Q181)</f>
        <v>0</v>
      </c>
      <c r="R168" s="66">
        <f t="shared" ref="R168" ca="1" si="79">SUM(R169:R181)</f>
        <v>0</v>
      </c>
      <c r="S168" s="66">
        <f t="shared" ref="S168" ca="1" si="80">SUM(S169:S181)</f>
        <v>0</v>
      </c>
      <c r="T168" s="66">
        <f t="shared" ref="T168" ca="1" si="81">SUM(T169:T181)</f>
        <v>0</v>
      </c>
      <c r="U168" s="66">
        <f t="shared" ref="U168" ca="1" si="82">SUM(U169:U181)</f>
        <v>0</v>
      </c>
      <c r="V168" s="66">
        <f t="shared" ref="V168" ca="1" si="83">SUM(V169:V181)</f>
        <v>0</v>
      </c>
      <c r="W168" s="66">
        <f t="shared" ref="W168" ca="1" si="84">SUM(W169:W181)</f>
        <v>0</v>
      </c>
      <c r="X168" s="66">
        <f t="shared" ref="X168" ca="1" si="85">SUM(X169:X181)</f>
        <v>0</v>
      </c>
      <c r="Y168" s="66">
        <f t="shared" ref="Y168" ca="1" si="86">SUM(Y169:Y181)</f>
        <v>0</v>
      </c>
      <c r="Z168" s="66">
        <f t="shared" ref="Z168" ca="1" si="87">SUM(Z169:Z181)</f>
        <v>0</v>
      </c>
      <c r="AA168" s="66">
        <f t="shared" ref="AA168" ca="1" si="88">SUM(AA169:AA181)</f>
        <v>0</v>
      </c>
      <c r="AB168" s="66">
        <f t="shared" ref="AB168" ca="1" si="89">SUM(AB169:AB181)</f>
        <v>0</v>
      </c>
      <c r="AC168" s="66">
        <f t="shared" ref="AC168" ca="1" si="90">SUM(AC169:AC181)</f>
        <v>0</v>
      </c>
      <c r="AD168" s="66">
        <f t="shared" ref="AD168" ca="1" si="91">SUM(AD169:AD181)</f>
        <v>0</v>
      </c>
      <c r="AE168" s="66">
        <f t="shared" ref="AE168" ca="1" si="92">SUM(AE169:AE181)</f>
        <v>0</v>
      </c>
      <c r="AF168" s="66">
        <f t="shared" ref="AF168" ca="1" si="93">SUM(AF169:AF181)</f>
        <v>0</v>
      </c>
      <c r="AG168" s="66">
        <f t="shared" ref="AG168" ca="1" si="94">SUM(AG169:AG181)</f>
        <v>0</v>
      </c>
      <c r="AH168" s="66">
        <f t="shared" ref="AH168" ca="1" si="95">SUM(AH169:AH181)</f>
        <v>0</v>
      </c>
      <c r="AI168" s="66">
        <f t="shared" ref="AI168" ca="1" si="96">SUM(AI169:AI181)</f>
        <v>0</v>
      </c>
      <c r="AJ168" s="66">
        <f t="shared" ref="AJ168:AK168" ca="1" si="97">SUM(AJ169:AJ181)</f>
        <v>0</v>
      </c>
      <c r="AK168" s="66">
        <f t="shared" ca="1" si="97"/>
        <v>0</v>
      </c>
    </row>
    <row r="169" spans="1:37" ht="15.75" hidden="1" outlineLevel="1" thickTop="1" x14ac:dyDescent="0.25">
      <c r="A169" s="24"/>
      <c r="B169" s="113" t="s">
        <v>15</v>
      </c>
      <c r="C169" s="10" t="s">
        <v>305</v>
      </c>
      <c r="D169" s="11"/>
      <c r="E169" s="39">
        <f t="shared" ref="E169:E180" ca="1" si="98">SUM(G169:AK169)</f>
        <v>0</v>
      </c>
      <c r="F169" s="77" t="e">
        <f t="shared" ca="1" si="68"/>
        <v>#DIV/0!</v>
      </c>
      <c r="G169" s="24">
        <f ca="1">IF(G$11 &lt; TODAY(), COUNTIFS('Agent Abandoned'!$O:$O,  'Cargill SD Data'!G$11, 'Agent Abandoned'!$N:$N,  "Europe, MiddleEast, Africa-English", 'Agent Abandoned'!$L:$L,  "&lt; 60"), "")</f>
        <v>0</v>
      </c>
      <c r="H169" s="24">
        <f ca="1">IF(H$11 &lt; TODAY(), COUNTIFS('Agent Abandoned'!$O:$O,  'Cargill SD Data'!H$11, 'Agent Abandoned'!$N:$N,  "Europe, MiddleEast, Africa-English", 'Agent Abandoned'!$L:$L,  "&lt; 60"), "")</f>
        <v>0</v>
      </c>
      <c r="I169" s="24">
        <f ca="1">IF(I$11 &lt; TODAY(), COUNTIFS('Agent Abandoned'!$O:$O,  'Cargill SD Data'!I$11, 'Agent Abandoned'!$N:$N,  "Europe, MiddleEast, Africa-English", 'Agent Abandoned'!$L:$L,  "&lt; 60"), "")</f>
        <v>0</v>
      </c>
      <c r="J169" s="24">
        <f ca="1">IF(J$11 &lt; TODAY(), COUNTIFS('Agent Abandoned'!$O:$O,  'Cargill SD Data'!J$11, 'Agent Abandoned'!$N:$N,  "Europe, MiddleEast, Africa-English", 'Agent Abandoned'!$L:$L,  "&lt; 60"), "")</f>
        <v>0</v>
      </c>
      <c r="K169" s="24">
        <f ca="1">IF(K$11 &lt; TODAY(), COUNTIFS('Agent Abandoned'!$O:$O,  'Cargill SD Data'!K$11, 'Agent Abandoned'!$N:$N,  "Europe, MiddleEast, Africa-English", 'Agent Abandoned'!$L:$L,  "&lt; 60"), "")</f>
        <v>0</v>
      </c>
      <c r="L169" s="24">
        <f ca="1">IF(L$11 &lt; TODAY(), COUNTIFS('Agent Abandoned'!$O:$O,  'Cargill SD Data'!L$11, 'Agent Abandoned'!$N:$N,  "Europe, MiddleEast, Africa-English", 'Agent Abandoned'!$L:$L,  "&lt; 60"), "")</f>
        <v>0</v>
      </c>
      <c r="M169" s="24">
        <f ca="1">IF(M$11 &lt; TODAY(), COUNTIFS('Agent Abandoned'!$O:$O,  'Cargill SD Data'!M$11, 'Agent Abandoned'!$N:$N,  "Europe, MiddleEast, Africa-English", 'Agent Abandoned'!$L:$L,  "&lt; 60"), "")</f>
        <v>0</v>
      </c>
      <c r="N169" s="24">
        <f ca="1">IF(N$11 &lt; TODAY(), COUNTIFS('Agent Abandoned'!$O:$O,  'Cargill SD Data'!N$11, 'Agent Abandoned'!$N:$N,  "Europe, MiddleEast, Africa-English", 'Agent Abandoned'!$L:$L,  "&lt; 60"), "")</f>
        <v>0</v>
      </c>
      <c r="O169" s="24">
        <f ca="1">IF(O$11 &lt; TODAY(), COUNTIFS('Agent Abandoned'!$O:$O,  'Cargill SD Data'!O$11, 'Agent Abandoned'!$N:$N,  "Europe, MiddleEast, Africa-English", 'Agent Abandoned'!$L:$L,  "&lt; 60"), "")</f>
        <v>0</v>
      </c>
      <c r="P169" s="24">
        <f ca="1">IF(P$11 &lt; TODAY(), COUNTIFS('Agent Abandoned'!$O:$O,  'Cargill SD Data'!P$11, 'Agent Abandoned'!$N:$N,  "Europe, MiddleEast, Africa-English", 'Agent Abandoned'!$L:$L,  "&lt; 60"), "")</f>
        <v>0</v>
      </c>
      <c r="Q169" s="24">
        <f ca="1">IF(Q$11 &lt; TODAY(), COUNTIFS('Agent Abandoned'!$O:$O,  'Cargill SD Data'!Q$11, 'Agent Abandoned'!$N:$N,  "Europe, MiddleEast, Africa-English", 'Agent Abandoned'!$L:$L,  "&lt; 60"), "")</f>
        <v>0</v>
      </c>
      <c r="R169" s="24">
        <f ca="1">IF(R$11 &lt; TODAY(), COUNTIFS('Agent Abandoned'!$O:$O,  'Cargill SD Data'!R$11, 'Agent Abandoned'!$N:$N,  "Europe, MiddleEast, Africa-English", 'Agent Abandoned'!$L:$L,  "&lt; 60"), "")</f>
        <v>0</v>
      </c>
      <c r="S169" s="24">
        <f ca="1">IF(S$11 &lt; TODAY(), COUNTIFS('Agent Abandoned'!$O:$O,  'Cargill SD Data'!S$11, 'Agent Abandoned'!$N:$N,  "Europe, MiddleEast, Africa-English", 'Agent Abandoned'!$L:$L,  "&lt; 60"), "")</f>
        <v>0</v>
      </c>
      <c r="T169" s="24">
        <f ca="1">IF(T$11 &lt; TODAY(), COUNTIFS('Agent Abandoned'!$O:$O,  'Cargill SD Data'!T$11, 'Agent Abandoned'!$N:$N,  "Europe, MiddleEast, Africa-English", 'Agent Abandoned'!$L:$L,  "&lt; 60"), "")</f>
        <v>0</v>
      </c>
      <c r="U169" s="24">
        <f ca="1">IF(U$11 &lt; TODAY(), COUNTIFS('Agent Abandoned'!$O:$O,  'Cargill SD Data'!U$11, 'Agent Abandoned'!$N:$N,  "Europe, MiddleEast, Africa-English", 'Agent Abandoned'!$L:$L,  "&lt; 60"), "")</f>
        <v>0</v>
      </c>
      <c r="V169" s="24">
        <f ca="1">IF(V$11 &lt; TODAY(), COUNTIFS('Agent Abandoned'!$O:$O,  'Cargill SD Data'!V$11, 'Agent Abandoned'!$N:$N,  "Europe, MiddleEast, Africa-English", 'Agent Abandoned'!$L:$L,  "&lt; 60"), "")</f>
        <v>0</v>
      </c>
      <c r="W169" s="24" t="str">
        <f ca="1">IF(W$11 &lt; TODAY(), COUNTIFS('Agent Abandoned'!$O:$O,  'Cargill SD Data'!W$11, 'Agent Abandoned'!$N:$N,  "Europe, MiddleEast, Africa-English", 'Agent Abandoned'!$L:$L,  "&lt; 60"), "")</f>
        <v/>
      </c>
      <c r="X169" s="24" t="str">
        <f ca="1">IF(X$11 &lt; TODAY(), COUNTIFS('Agent Abandoned'!$O:$O,  'Cargill SD Data'!X$11, 'Agent Abandoned'!$N:$N,  "Europe, MiddleEast, Africa-English", 'Agent Abandoned'!$L:$L,  "&lt; 60"), "")</f>
        <v/>
      </c>
      <c r="Y169" s="24" t="str">
        <f ca="1">IF(Y$11 &lt; TODAY(), COUNTIFS('Agent Abandoned'!$O:$O,  'Cargill SD Data'!Y$11, 'Agent Abandoned'!$N:$N,  "Europe, MiddleEast, Africa-English", 'Agent Abandoned'!$L:$L,  "&lt; 60"), "")</f>
        <v/>
      </c>
      <c r="Z169" s="24" t="str">
        <f ca="1">IF(Z$11 &lt; TODAY(), COUNTIFS('Agent Abandoned'!$O:$O,  'Cargill SD Data'!Z$11, 'Agent Abandoned'!$N:$N,  "Europe, MiddleEast, Africa-English", 'Agent Abandoned'!$L:$L,  "&lt; 60"), "")</f>
        <v/>
      </c>
      <c r="AA169" s="24" t="str">
        <f ca="1">IF(AA$11 &lt; TODAY(), COUNTIFS('Agent Abandoned'!$O:$O,  'Cargill SD Data'!AA$11, 'Agent Abandoned'!$N:$N,  "Europe, MiddleEast, Africa-English", 'Agent Abandoned'!$L:$L,  "&lt; 60"), "")</f>
        <v/>
      </c>
      <c r="AB169" s="24" t="str">
        <f ca="1">IF(AB$11 &lt; TODAY(), COUNTIFS('Agent Abandoned'!$O:$O,  'Cargill SD Data'!AB$11, 'Agent Abandoned'!$N:$N,  "Europe, MiddleEast, Africa-English", 'Agent Abandoned'!$L:$L,  "&lt; 60"), "")</f>
        <v/>
      </c>
      <c r="AC169" s="24" t="str">
        <f ca="1">IF(AC$11 &lt; TODAY(), COUNTIFS('Agent Abandoned'!$O:$O,  'Cargill SD Data'!AC$11, 'Agent Abandoned'!$N:$N,  "Europe, MiddleEast, Africa-English", 'Agent Abandoned'!$L:$L,  "&lt; 60"), "")</f>
        <v/>
      </c>
      <c r="AD169" s="24" t="str">
        <f ca="1">IF(AD$11 &lt; TODAY(), COUNTIFS('Agent Abandoned'!$O:$O,  'Cargill SD Data'!AD$11, 'Agent Abandoned'!$N:$N,  "Europe, MiddleEast, Africa-English", 'Agent Abandoned'!$L:$L,  "&lt; 60"), "")</f>
        <v/>
      </c>
      <c r="AE169" s="24" t="str">
        <f ca="1">IF(AE$11 &lt; TODAY(), COUNTIFS('Agent Abandoned'!$O:$O,  'Cargill SD Data'!AE$11, 'Agent Abandoned'!$N:$N,  "Europe, MiddleEast, Africa-English", 'Agent Abandoned'!$L:$L,  "&lt; 60"), "")</f>
        <v/>
      </c>
      <c r="AF169" s="24" t="str">
        <f ca="1">IF(AF$11 &lt; TODAY(), COUNTIFS('Agent Abandoned'!$O:$O,  'Cargill SD Data'!AF$11, 'Agent Abandoned'!$N:$N,  "Europe, MiddleEast, Africa-English", 'Agent Abandoned'!$L:$L,  "&lt; 60"), "")</f>
        <v/>
      </c>
      <c r="AG169" s="24" t="str">
        <f ca="1">IF(AG$11 &lt; TODAY(), COUNTIFS('Agent Abandoned'!$O:$O,  'Cargill SD Data'!AG$11, 'Agent Abandoned'!$N:$N,  "Europe, MiddleEast, Africa-English", 'Agent Abandoned'!$L:$L,  "&lt; 60"), "")</f>
        <v/>
      </c>
      <c r="AH169" s="24" t="str">
        <f ca="1">IF(AH$11 &lt; TODAY(), COUNTIFS('Agent Abandoned'!$O:$O,  'Cargill SD Data'!AH$11, 'Agent Abandoned'!$N:$N,  "Europe, MiddleEast, Africa-English", 'Agent Abandoned'!$L:$L,  "&lt; 60"), "")</f>
        <v/>
      </c>
      <c r="AI169" s="24" t="str">
        <f ca="1">IF(AI$11 &lt; TODAY(), COUNTIFS('Agent Abandoned'!$O:$O,  'Cargill SD Data'!AI$11, 'Agent Abandoned'!$N:$N,  "Europe, MiddleEast, Africa-English", 'Agent Abandoned'!$L:$L,  "&lt; 60"), "")</f>
        <v/>
      </c>
      <c r="AJ169" s="24" t="str">
        <f ca="1">IF(AJ$11 &lt; TODAY(), COUNTIFS('Agent Abandoned'!$O:$O,  'Cargill SD Data'!AJ$11, 'Agent Abandoned'!$N:$N,  "Europe, MiddleEast, Africa-English", 'Agent Abandoned'!$L:$L,  "&lt; 60"), "")</f>
        <v/>
      </c>
      <c r="AK169" s="24" t="str">
        <f ca="1">IF(AK$11 &lt; TODAY(), COUNTIFS('Agent Abandoned'!$O:$O,  'Cargill SD Data'!AK$11, 'Agent Abandoned'!$N:$N,  "Europe, MiddleEast, Africa-English", 'Agent Abandoned'!$L:$L,  "&lt; 60"), "")</f>
        <v/>
      </c>
    </row>
    <row r="170" spans="1:37" hidden="1" outlineLevel="1" x14ac:dyDescent="0.25">
      <c r="B170" s="114" t="s">
        <v>16</v>
      </c>
      <c r="C170" s="10" t="s">
        <v>305</v>
      </c>
      <c r="D170" s="1"/>
      <c r="E170" s="40">
        <f t="shared" ca="1" si="98"/>
        <v>0</v>
      </c>
      <c r="F170" s="79" t="e">
        <f t="shared" ca="1" si="68"/>
        <v>#DIV/0!</v>
      </c>
      <c r="G170" s="24">
        <f ca="1">IF(G$11 &lt; TODAY(), COUNTIFS('Agent Abandoned'!$O:$O,  'Cargill SD Data'!G$11, 'Agent Abandoned'!$N:$N,  "Europe-Dutch", 'Agent Abandoned'!$L:$L,  "&lt; 60"), "")</f>
        <v>0</v>
      </c>
      <c r="H170" s="24">
        <f ca="1">IF(H$11 &lt; TODAY(), COUNTIFS('Agent Abandoned'!$O:$O,  'Cargill SD Data'!H$11, 'Agent Abandoned'!$N:$N,  "Europe-Dutch", 'Agent Abandoned'!$L:$L,  "&lt; 60"), "")</f>
        <v>0</v>
      </c>
      <c r="I170" s="24">
        <f ca="1">IF(I$11 &lt; TODAY(), COUNTIFS('Agent Abandoned'!$O:$O,  'Cargill SD Data'!I$11, 'Agent Abandoned'!$N:$N,  "Europe-Dutch", 'Agent Abandoned'!$L:$L,  "&lt; 60"), "")</f>
        <v>0</v>
      </c>
      <c r="J170" s="24">
        <f ca="1">IF(J$11 &lt; TODAY(), COUNTIFS('Agent Abandoned'!$O:$O,  'Cargill SD Data'!J$11, 'Agent Abandoned'!$N:$N,  "Europe-Dutch", 'Agent Abandoned'!$L:$L,  "&lt; 60"), "")</f>
        <v>0</v>
      </c>
      <c r="K170" s="24">
        <f ca="1">IF(K$11 &lt; TODAY(), COUNTIFS('Agent Abandoned'!$O:$O,  'Cargill SD Data'!K$11, 'Agent Abandoned'!$N:$N,  "Europe-Dutch", 'Agent Abandoned'!$L:$L,  "&lt; 60"), "")</f>
        <v>0</v>
      </c>
      <c r="L170" s="24">
        <f ca="1">IF(L$11 &lt; TODAY(), COUNTIFS('Agent Abandoned'!$O:$O,  'Cargill SD Data'!L$11, 'Agent Abandoned'!$N:$N,  "Europe-Dutch", 'Agent Abandoned'!$L:$L,  "&lt; 60"), "")</f>
        <v>0</v>
      </c>
      <c r="M170" s="24">
        <f ca="1">IF(M$11 &lt; TODAY(), COUNTIFS('Agent Abandoned'!$O:$O,  'Cargill SD Data'!M$11, 'Agent Abandoned'!$N:$N,  "Europe-Dutch", 'Agent Abandoned'!$L:$L,  "&lt; 60"), "")</f>
        <v>0</v>
      </c>
      <c r="N170" s="24">
        <f ca="1">IF(N$11 &lt; TODAY(), COUNTIFS('Agent Abandoned'!$O:$O,  'Cargill SD Data'!N$11, 'Agent Abandoned'!$N:$N,  "Europe-Dutch", 'Agent Abandoned'!$L:$L,  "&lt; 60"), "")</f>
        <v>0</v>
      </c>
      <c r="O170" s="24">
        <f ca="1">IF(O$11 &lt; TODAY(), COUNTIFS('Agent Abandoned'!$O:$O,  'Cargill SD Data'!O$11, 'Agent Abandoned'!$N:$N,  "Europe-Dutch", 'Agent Abandoned'!$L:$L,  "&lt; 60"), "")</f>
        <v>0</v>
      </c>
      <c r="P170" s="24">
        <f ca="1">IF(P$11 &lt; TODAY(), COUNTIFS('Agent Abandoned'!$O:$O,  'Cargill SD Data'!P$11, 'Agent Abandoned'!$N:$N,  "Europe-Dutch", 'Agent Abandoned'!$L:$L,  "&lt; 60"), "")</f>
        <v>0</v>
      </c>
      <c r="Q170" s="24">
        <f ca="1">IF(Q$11 &lt; TODAY(), COUNTIFS('Agent Abandoned'!$O:$O,  'Cargill SD Data'!Q$11, 'Agent Abandoned'!$N:$N,  "Europe-Dutch", 'Agent Abandoned'!$L:$L,  "&lt; 60"), "")</f>
        <v>0</v>
      </c>
      <c r="R170" s="24">
        <f ca="1">IF(R$11 &lt; TODAY(), COUNTIFS('Agent Abandoned'!$O:$O,  'Cargill SD Data'!R$11, 'Agent Abandoned'!$N:$N,  "Europe-Dutch", 'Agent Abandoned'!$L:$L,  "&lt; 60"), "")</f>
        <v>0</v>
      </c>
      <c r="S170" s="24">
        <f ca="1">IF(S$11 &lt; TODAY(), COUNTIFS('Agent Abandoned'!$O:$O,  'Cargill SD Data'!S$11, 'Agent Abandoned'!$N:$N,  "Europe-Dutch", 'Agent Abandoned'!$L:$L,  "&lt; 60"), "")</f>
        <v>0</v>
      </c>
      <c r="T170" s="24">
        <f ca="1">IF(T$11 &lt; TODAY(), COUNTIFS('Agent Abandoned'!$O:$O,  'Cargill SD Data'!T$11, 'Agent Abandoned'!$N:$N,  "Europe-Dutch", 'Agent Abandoned'!$L:$L,  "&lt; 60"), "")</f>
        <v>0</v>
      </c>
      <c r="U170" s="24">
        <f ca="1">IF(U$11 &lt; TODAY(), COUNTIFS('Agent Abandoned'!$O:$O,  'Cargill SD Data'!U$11, 'Agent Abandoned'!$N:$N,  "Europe-Dutch", 'Agent Abandoned'!$L:$L,  "&lt; 60"), "")</f>
        <v>0</v>
      </c>
      <c r="V170" s="24">
        <f ca="1">IF(V$11 &lt; TODAY(), COUNTIFS('Agent Abandoned'!$O:$O,  'Cargill SD Data'!V$11, 'Agent Abandoned'!$N:$N,  "Europe-Dutch", 'Agent Abandoned'!$L:$L,  "&lt; 60"), "")</f>
        <v>0</v>
      </c>
      <c r="W170" s="24" t="str">
        <f ca="1">IF(W$11 &lt; TODAY(), COUNTIFS('Agent Abandoned'!$O:$O,  'Cargill SD Data'!W$11, 'Agent Abandoned'!$N:$N,  "Europe-Dutch", 'Agent Abandoned'!$L:$L,  "&lt; 60"), "")</f>
        <v/>
      </c>
      <c r="X170" s="24" t="str">
        <f ca="1">IF(X$11 &lt; TODAY(), COUNTIFS('Agent Abandoned'!$O:$O,  'Cargill SD Data'!X$11, 'Agent Abandoned'!$N:$N,  "Europe-Dutch", 'Agent Abandoned'!$L:$L,  "&lt; 60"), "")</f>
        <v/>
      </c>
      <c r="Y170" s="24" t="str">
        <f ca="1">IF(Y$11 &lt; TODAY(), COUNTIFS('Agent Abandoned'!$O:$O,  'Cargill SD Data'!Y$11, 'Agent Abandoned'!$N:$N,  "Europe-Dutch", 'Agent Abandoned'!$L:$L,  "&lt; 60"), "")</f>
        <v/>
      </c>
      <c r="Z170" s="24" t="str">
        <f ca="1">IF(Z$11 &lt; TODAY(), COUNTIFS('Agent Abandoned'!$O:$O,  'Cargill SD Data'!Z$11, 'Agent Abandoned'!$N:$N,  "Europe-Dutch", 'Agent Abandoned'!$L:$L,  "&lt; 60"), "")</f>
        <v/>
      </c>
      <c r="AA170" s="24" t="str">
        <f ca="1">IF(AA$11 &lt; TODAY(), COUNTIFS('Agent Abandoned'!$O:$O,  'Cargill SD Data'!AA$11, 'Agent Abandoned'!$N:$N,  "Europe-Dutch", 'Agent Abandoned'!$L:$L,  "&lt; 60"), "")</f>
        <v/>
      </c>
      <c r="AB170" s="24" t="str">
        <f ca="1">IF(AB$11 &lt; TODAY(), COUNTIFS('Agent Abandoned'!$O:$O,  'Cargill SD Data'!AB$11, 'Agent Abandoned'!$N:$N,  "Europe-Dutch", 'Agent Abandoned'!$L:$L,  "&lt; 60"), "")</f>
        <v/>
      </c>
      <c r="AC170" s="24" t="str">
        <f ca="1">IF(AC$11 &lt; TODAY(), COUNTIFS('Agent Abandoned'!$O:$O,  'Cargill SD Data'!AC$11, 'Agent Abandoned'!$N:$N,  "Europe-Dutch", 'Agent Abandoned'!$L:$L,  "&lt; 60"), "")</f>
        <v/>
      </c>
      <c r="AD170" s="24" t="str">
        <f ca="1">IF(AD$11 &lt; TODAY(), COUNTIFS('Agent Abandoned'!$O:$O,  'Cargill SD Data'!AD$11, 'Agent Abandoned'!$N:$N,  "Europe-Dutch", 'Agent Abandoned'!$L:$L,  "&lt; 60"), "")</f>
        <v/>
      </c>
      <c r="AE170" s="24" t="str">
        <f ca="1">IF(AE$11 &lt; TODAY(), COUNTIFS('Agent Abandoned'!$O:$O,  'Cargill SD Data'!AE$11, 'Agent Abandoned'!$N:$N,  "Europe-Dutch", 'Agent Abandoned'!$L:$L,  "&lt; 60"), "")</f>
        <v/>
      </c>
      <c r="AF170" s="24" t="str">
        <f ca="1">IF(AF$11 &lt; TODAY(), COUNTIFS('Agent Abandoned'!$O:$O,  'Cargill SD Data'!AF$11, 'Agent Abandoned'!$N:$N,  "Europe-Dutch", 'Agent Abandoned'!$L:$L,  "&lt; 60"), "")</f>
        <v/>
      </c>
      <c r="AG170" s="24" t="str">
        <f ca="1">IF(AG$11 &lt; TODAY(), COUNTIFS('Agent Abandoned'!$O:$O,  'Cargill SD Data'!AG$11, 'Agent Abandoned'!$N:$N,  "Europe-Dutch", 'Agent Abandoned'!$L:$L,  "&lt; 60"), "")</f>
        <v/>
      </c>
      <c r="AH170" s="24" t="str">
        <f ca="1">IF(AH$11 &lt; TODAY(), COUNTIFS('Agent Abandoned'!$O:$O,  'Cargill SD Data'!AH$11, 'Agent Abandoned'!$N:$N,  "Europe-Dutch", 'Agent Abandoned'!$L:$L,  "&lt; 60"), "")</f>
        <v/>
      </c>
      <c r="AI170" s="24" t="str">
        <f ca="1">IF(AI$11 &lt; TODAY(), COUNTIFS('Agent Abandoned'!$O:$O,  'Cargill SD Data'!AI$11, 'Agent Abandoned'!$N:$N,  "Europe-Dutch", 'Agent Abandoned'!$L:$L,  "&lt; 60"), "")</f>
        <v/>
      </c>
      <c r="AJ170" s="24" t="str">
        <f ca="1">IF(AJ$11 &lt; TODAY(), COUNTIFS('Agent Abandoned'!$O:$O,  'Cargill SD Data'!AJ$11, 'Agent Abandoned'!$N:$N,  "Europe-Dutch", 'Agent Abandoned'!$L:$L,  "&lt; 60"), "")</f>
        <v/>
      </c>
      <c r="AK170" s="24" t="str">
        <f ca="1">IF(AK$11 &lt; TODAY(), COUNTIFS('Agent Abandoned'!$O:$O,  'Cargill SD Data'!AK$11, 'Agent Abandoned'!$N:$N,  "Europe-Dutch", 'Agent Abandoned'!$L:$L,  "&lt; 60"), "")</f>
        <v/>
      </c>
    </row>
    <row r="171" spans="1:37" hidden="1" outlineLevel="1" x14ac:dyDescent="0.25">
      <c r="B171" s="114" t="s">
        <v>17</v>
      </c>
      <c r="C171" s="10" t="s">
        <v>305</v>
      </c>
      <c r="D171" s="1"/>
      <c r="E171" s="40">
        <f t="shared" ca="1" si="98"/>
        <v>0</v>
      </c>
      <c r="F171" s="79" t="e">
        <f t="shared" ca="1" si="68"/>
        <v>#DIV/0!</v>
      </c>
      <c r="G171" s="24">
        <f ca="1">IF(G$11 &lt; TODAY(), COUNTIFS('Agent Abandoned'!$O:$O,  'Cargill SD Data'!G$11, 'Agent Abandoned'!$N:$N,  "Europe-French", 'Agent Abandoned'!$L:$L,  "&lt; 60"), "")</f>
        <v>0</v>
      </c>
      <c r="H171" s="24">
        <f ca="1">IF(H$11 &lt; TODAY(), COUNTIFS('Agent Abandoned'!$O:$O,  'Cargill SD Data'!H$11, 'Agent Abandoned'!$N:$N,  "Europe-French", 'Agent Abandoned'!$L:$L,  "&lt; 60"), "")</f>
        <v>0</v>
      </c>
      <c r="I171" s="24">
        <f ca="1">IF(I$11 &lt; TODAY(), COUNTIFS('Agent Abandoned'!$O:$O,  'Cargill SD Data'!I$11, 'Agent Abandoned'!$N:$N,  "Europe-French", 'Agent Abandoned'!$L:$L,  "&lt; 60"), "")</f>
        <v>0</v>
      </c>
      <c r="J171" s="24">
        <f ca="1">IF(J$11 &lt; TODAY(), COUNTIFS('Agent Abandoned'!$O:$O,  'Cargill SD Data'!J$11, 'Agent Abandoned'!$N:$N,  "Europe-French", 'Agent Abandoned'!$L:$L,  "&lt; 60"), "")</f>
        <v>0</v>
      </c>
      <c r="K171" s="24">
        <f ca="1">IF(K$11 &lt; TODAY(), COUNTIFS('Agent Abandoned'!$O:$O,  'Cargill SD Data'!K$11, 'Agent Abandoned'!$N:$N,  "Europe-French", 'Agent Abandoned'!$L:$L,  "&lt; 60"), "")</f>
        <v>0</v>
      </c>
      <c r="L171" s="24">
        <f ca="1">IF(L$11 &lt; TODAY(), COUNTIFS('Agent Abandoned'!$O:$O,  'Cargill SD Data'!L$11, 'Agent Abandoned'!$N:$N,  "Europe-French", 'Agent Abandoned'!$L:$L,  "&lt; 60"), "")</f>
        <v>0</v>
      </c>
      <c r="M171" s="24">
        <f ca="1">IF(M$11 &lt; TODAY(), COUNTIFS('Agent Abandoned'!$O:$O,  'Cargill SD Data'!M$11, 'Agent Abandoned'!$N:$N,  "Europe-French", 'Agent Abandoned'!$L:$L,  "&lt; 60"), "")</f>
        <v>0</v>
      </c>
      <c r="N171" s="24">
        <f ca="1">IF(N$11 &lt; TODAY(), COUNTIFS('Agent Abandoned'!$O:$O,  'Cargill SD Data'!N$11, 'Agent Abandoned'!$N:$N,  "Europe-French", 'Agent Abandoned'!$L:$L,  "&lt; 60"), "")</f>
        <v>0</v>
      </c>
      <c r="O171" s="24">
        <f ca="1">IF(O$11 &lt; TODAY(), COUNTIFS('Agent Abandoned'!$O:$O,  'Cargill SD Data'!O$11, 'Agent Abandoned'!$N:$N,  "Europe-French", 'Agent Abandoned'!$L:$L,  "&lt; 60"), "")</f>
        <v>0</v>
      </c>
      <c r="P171" s="24">
        <f ca="1">IF(P$11 &lt; TODAY(), COUNTIFS('Agent Abandoned'!$O:$O,  'Cargill SD Data'!P$11, 'Agent Abandoned'!$N:$N,  "Europe-French", 'Agent Abandoned'!$L:$L,  "&lt; 60"), "")</f>
        <v>0</v>
      </c>
      <c r="Q171" s="24">
        <f ca="1">IF(Q$11 &lt; TODAY(), COUNTIFS('Agent Abandoned'!$O:$O,  'Cargill SD Data'!Q$11, 'Agent Abandoned'!$N:$N,  "Europe-French", 'Agent Abandoned'!$L:$L,  "&lt; 60"), "")</f>
        <v>0</v>
      </c>
      <c r="R171" s="24">
        <f ca="1">IF(R$11 &lt; TODAY(), COUNTIFS('Agent Abandoned'!$O:$O,  'Cargill SD Data'!R$11, 'Agent Abandoned'!$N:$N,  "Europe-French", 'Agent Abandoned'!$L:$L,  "&lt; 60"), "")</f>
        <v>0</v>
      </c>
      <c r="S171" s="24">
        <f ca="1">IF(S$11 &lt; TODAY(), COUNTIFS('Agent Abandoned'!$O:$O,  'Cargill SD Data'!S$11, 'Agent Abandoned'!$N:$N,  "Europe-French", 'Agent Abandoned'!$L:$L,  "&lt; 60"), "")</f>
        <v>0</v>
      </c>
      <c r="T171" s="24">
        <f ca="1">IF(T$11 &lt; TODAY(), COUNTIFS('Agent Abandoned'!$O:$O,  'Cargill SD Data'!T$11, 'Agent Abandoned'!$N:$N,  "Europe-French", 'Agent Abandoned'!$L:$L,  "&lt; 60"), "")</f>
        <v>0</v>
      </c>
      <c r="U171" s="24">
        <f ca="1">IF(U$11 &lt; TODAY(), COUNTIFS('Agent Abandoned'!$O:$O,  'Cargill SD Data'!U$11, 'Agent Abandoned'!$N:$N,  "Europe-French", 'Agent Abandoned'!$L:$L,  "&lt; 60"), "")</f>
        <v>0</v>
      </c>
      <c r="V171" s="24">
        <f ca="1">IF(V$11 &lt; TODAY(), COUNTIFS('Agent Abandoned'!$O:$O,  'Cargill SD Data'!V$11, 'Agent Abandoned'!$N:$N,  "Europe-French", 'Agent Abandoned'!$L:$L,  "&lt; 60"), "")</f>
        <v>0</v>
      </c>
      <c r="W171" s="24" t="str">
        <f ca="1">IF(W$11 &lt; TODAY(), COUNTIFS('Agent Abandoned'!$O:$O,  'Cargill SD Data'!W$11, 'Agent Abandoned'!$N:$N,  "Europe-French", 'Agent Abandoned'!$L:$L,  "&lt; 60"), "")</f>
        <v/>
      </c>
      <c r="X171" s="24" t="str">
        <f ca="1">IF(X$11 &lt; TODAY(), COUNTIFS('Agent Abandoned'!$O:$O,  'Cargill SD Data'!X$11, 'Agent Abandoned'!$N:$N,  "Europe-French", 'Agent Abandoned'!$L:$L,  "&lt; 60"), "")</f>
        <v/>
      </c>
      <c r="Y171" s="24" t="str">
        <f ca="1">IF(Y$11 &lt; TODAY(), COUNTIFS('Agent Abandoned'!$O:$O,  'Cargill SD Data'!Y$11, 'Agent Abandoned'!$N:$N,  "Europe-French", 'Agent Abandoned'!$L:$L,  "&lt; 60"), "")</f>
        <v/>
      </c>
      <c r="Z171" s="24" t="str">
        <f ca="1">IF(Z$11 &lt; TODAY(), COUNTIFS('Agent Abandoned'!$O:$O,  'Cargill SD Data'!Z$11, 'Agent Abandoned'!$N:$N,  "Europe-French", 'Agent Abandoned'!$L:$L,  "&lt; 60"), "")</f>
        <v/>
      </c>
      <c r="AA171" s="24" t="str">
        <f ca="1">IF(AA$11 &lt; TODAY(), COUNTIFS('Agent Abandoned'!$O:$O,  'Cargill SD Data'!AA$11, 'Agent Abandoned'!$N:$N,  "Europe-French", 'Agent Abandoned'!$L:$L,  "&lt; 60"), "")</f>
        <v/>
      </c>
      <c r="AB171" s="24" t="str">
        <f ca="1">IF(AB$11 &lt; TODAY(), COUNTIFS('Agent Abandoned'!$O:$O,  'Cargill SD Data'!AB$11, 'Agent Abandoned'!$N:$N,  "Europe-French", 'Agent Abandoned'!$L:$L,  "&lt; 60"), "")</f>
        <v/>
      </c>
      <c r="AC171" s="24" t="str">
        <f ca="1">IF(AC$11 &lt; TODAY(), COUNTIFS('Agent Abandoned'!$O:$O,  'Cargill SD Data'!AC$11, 'Agent Abandoned'!$N:$N,  "Europe-French", 'Agent Abandoned'!$L:$L,  "&lt; 60"), "")</f>
        <v/>
      </c>
      <c r="AD171" s="24" t="str">
        <f ca="1">IF(AD$11 &lt; TODAY(), COUNTIFS('Agent Abandoned'!$O:$O,  'Cargill SD Data'!AD$11, 'Agent Abandoned'!$N:$N,  "Europe-French", 'Agent Abandoned'!$L:$L,  "&lt; 60"), "")</f>
        <v/>
      </c>
      <c r="AE171" s="24" t="str">
        <f ca="1">IF(AE$11 &lt; TODAY(), COUNTIFS('Agent Abandoned'!$O:$O,  'Cargill SD Data'!AE$11, 'Agent Abandoned'!$N:$N,  "Europe-French", 'Agent Abandoned'!$L:$L,  "&lt; 60"), "")</f>
        <v/>
      </c>
      <c r="AF171" s="24" t="str">
        <f ca="1">IF(AF$11 &lt; TODAY(), COUNTIFS('Agent Abandoned'!$O:$O,  'Cargill SD Data'!AF$11, 'Agent Abandoned'!$N:$N,  "Europe-French", 'Agent Abandoned'!$L:$L,  "&lt; 60"), "")</f>
        <v/>
      </c>
      <c r="AG171" s="24" t="str">
        <f ca="1">IF(AG$11 &lt; TODAY(), COUNTIFS('Agent Abandoned'!$O:$O,  'Cargill SD Data'!AG$11, 'Agent Abandoned'!$N:$N,  "Europe-French", 'Agent Abandoned'!$L:$L,  "&lt; 60"), "")</f>
        <v/>
      </c>
      <c r="AH171" s="24" t="str">
        <f ca="1">IF(AH$11 &lt; TODAY(), COUNTIFS('Agent Abandoned'!$O:$O,  'Cargill SD Data'!AH$11, 'Agent Abandoned'!$N:$N,  "Europe-French", 'Agent Abandoned'!$L:$L,  "&lt; 60"), "")</f>
        <v/>
      </c>
      <c r="AI171" s="24" t="str">
        <f ca="1">IF(AI$11 &lt; TODAY(), COUNTIFS('Agent Abandoned'!$O:$O,  'Cargill SD Data'!AI$11, 'Agent Abandoned'!$N:$N,  "Europe-French", 'Agent Abandoned'!$L:$L,  "&lt; 60"), "")</f>
        <v/>
      </c>
      <c r="AJ171" s="24" t="str">
        <f ca="1">IF(AJ$11 &lt; TODAY(), COUNTIFS('Agent Abandoned'!$O:$O,  'Cargill SD Data'!AJ$11, 'Agent Abandoned'!$N:$N,  "Europe-French", 'Agent Abandoned'!$L:$L,  "&lt; 60"), "")</f>
        <v/>
      </c>
      <c r="AK171" s="24" t="str">
        <f ca="1">IF(AK$11 &lt; TODAY(), COUNTIFS('Agent Abandoned'!$O:$O,  'Cargill SD Data'!AK$11, 'Agent Abandoned'!$N:$N,  "Europe-French", 'Agent Abandoned'!$L:$L,  "&lt; 60"), "")</f>
        <v/>
      </c>
    </row>
    <row r="172" spans="1:37" hidden="1" outlineLevel="1" x14ac:dyDescent="0.25">
      <c r="B172" s="114" t="s">
        <v>18</v>
      </c>
      <c r="C172" s="10" t="s">
        <v>305</v>
      </c>
      <c r="D172" s="1"/>
      <c r="E172" s="40">
        <f t="shared" ca="1" si="98"/>
        <v>0</v>
      </c>
      <c r="F172" s="79" t="e">
        <f t="shared" ca="1" si="68"/>
        <v>#DIV/0!</v>
      </c>
      <c r="G172" s="24">
        <f ca="1">IF(G$11 &lt; TODAY(), COUNTIFS('Agent Abandoned'!$O:$O,  'Cargill SD Data'!G$11, 'Agent Abandoned'!$N:$N,  "Europe-German", 'Agent Abandoned'!$L:$L,  "&lt; 60"), "")</f>
        <v>0</v>
      </c>
      <c r="H172" s="24">
        <f ca="1">IF(H$11 &lt; TODAY(), COUNTIFS('Agent Abandoned'!$O:$O,  'Cargill SD Data'!H$11, 'Agent Abandoned'!$N:$N,  "Europe-German", 'Agent Abandoned'!$L:$L,  "&lt; 60"), "")</f>
        <v>0</v>
      </c>
      <c r="I172" s="24">
        <f ca="1">IF(I$11 &lt; TODAY(), COUNTIFS('Agent Abandoned'!$O:$O,  'Cargill SD Data'!I$11, 'Agent Abandoned'!$N:$N,  "Europe-German", 'Agent Abandoned'!$L:$L,  "&lt; 60"), "")</f>
        <v>0</v>
      </c>
      <c r="J172" s="24">
        <f ca="1">IF(J$11 &lt; TODAY(), COUNTIFS('Agent Abandoned'!$O:$O,  'Cargill SD Data'!J$11, 'Agent Abandoned'!$N:$N,  "Europe-German", 'Agent Abandoned'!$L:$L,  "&lt; 60"), "")</f>
        <v>0</v>
      </c>
      <c r="K172" s="24">
        <f ca="1">IF(K$11 &lt; TODAY(), COUNTIFS('Agent Abandoned'!$O:$O,  'Cargill SD Data'!K$11, 'Agent Abandoned'!$N:$N,  "Europe-German", 'Agent Abandoned'!$L:$L,  "&lt; 60"), "")</f>
        <v>0</v>
      </c>
      <c r="L172" s="24">
        <f ca="1">IF(L$11 &lt; TODAY(), COUNTIFS('Agent Abandoned'!$O:$O,  'Cargill SD Data'!L$11, 'Agent Abandoned'!$N:$N,  "Europe-German", 'Agent Abandoned'!$L:$L,  "&lt; 60"), "")</f>
        <v>0</v>
      </c>
      <c r="M172" s="24">
        <f ca="1">IF(M$11 &lt; TODAY(), COUNTIFS('Agent Abandoned'!$O:$O,  'Cargill SD Data'!M$11, 'Agent Abandoned'!$N:$N,  "Europe-German", 'Agent Abandoned'!$L:$L,  "&lt; 60"), "")</f>
        <v>0</v>
      </c>
      <c r="N172" s="24">
        <f ca="1">IF(N$11 &lt; TODAY(), COUNTIFS('Agent Abandoned'!$O:$O,  'Cargill SD Data'!N$11, 'Agent Abandoned'!$N:$N,  "Europe-German", 'Agent Abandoned'!$L:$L,  "&lt; 60"), "")</f>
        <v>0</v>
      </c>
      <c r="O172" s="24">
        <f ca="1">IF(O$11 &lt; TODAY(), COUNTIFS('Agent Abandoned'!$O:$O,  'Cargill SD Data'!O$11, 'Agent Abandoned'!$N:$N,  "Europe-German", 'Agent Abandoned'!$L:$L,  "&lt; 60"), "")</f>
        <v>0</v>
      </c>
      <c r="P172" s="24">
        <f ca="1">IF(P$11 &lt; TODAY(), COUNTIFS('Agent Abandoned'!$O:$O,  'Cargill SD Data'!P$11, 'Agent Abandoned'!$N:$N,  "Europe-German", 'Agent Abandoned'!$L:$L,  "&lt; 60"), "")</f>
        <v>0</v>
      </c>
      <c r="Q172" s="24">
        <f ca="1">IF(Q$11 &lt; TODAY(), COUNTIFS('Agent Abandoned'!$O:$O,  'Cargill SD Data'!Q$11, 'Agent Abandoned'!$N:$N,  "Europe-German", 'Agent Abandoned'!$L:$L,  "&lt; 60"), "")</f>
        <v>0</v>
      </c>
      <c r="R172" s="24">
        <f ca="1">IF(R$11 &lt; TODAY(), COUNTIFS('Agent Abandoned'!$O:$O,  'Cargill SD Data'!R$11, 'Agent Abandoned'!$N:$N,  "Europe-German", 'Agent Abandoned'!$L:$L,  "&lt; 60"), "")</f>
        <v>0</v>
      </c>
      <c r="S172" s="24">
        <f ca="1">IF(S$11 &lt; TODAY(), COUNTIFS('Agent Abandoned'!$O:$O,  'Cargill SD Data'!S$11, 'Agent Abandoned'!$N:$N,  "Europe-German", 'Agent Abandoned'!$L:$L,  "&lt; 60"), "")</f>
        <v>0</v>
      </c>
      <c r="T172" s="24">
        <f ca="1">IF(T$11 &lt; TODAY(), COUNTIFS('Agent Abandoned'!$O:$O,  'Cargill SD Data'!T$11, 'Agent Abandoned'!$N:$N,  "Europe-German", 'Agent Abandoned'!$L:$L,  "&lt; 60"), "")</f>
        <v>0</v>
      </c>
      <c r="U172" s="24">
        <f ca="1">IF(U$11 &lt; TODAY(), COUNTIFS('Agent Abandoned'!$O:$O,  'Cargill SD Data'!U$11, 'Agent Abandoned'!$N:$N,  "Europe-German", 'Agent Abandoned'!$L:$L,  "&lt; 60"), "")</f>
        <v>0</v>
      </c>
      <c r="V172" s="24">
        <f ca="1">IF(V$11 &lt; TODAY(), COUNTIFS('Agent Abandoned'!$O:$O,  'Cargill SD Data'!V$11, 'Agent Abandoned'!$N:$N,  "Europe-German", 'Agent Abandoned'!$L:$L,  "&lt; 60"), "")</f>
        <v>0</v>
      </c>
      <c r="W172" s="24" t="str">
        <f ca="1">IF(W$11 &lt; TODAY(), COUNTIFS('Agent Abandoned'!$O:$O,  'Cargill SD Data'!W$11, 'Agent Abandoned'!$N:$N,  "Europe-German", 'Agent Abandoned'!$L:$L,  "&lt; 60"), "")</f>
        <v/>
      </c>
      <c r="X172" s="24" t="str">
        <f ca="1">IF(X$11 &lt; TODAY(), COUNTIFS('Agent Abandoned'!$O:$O,  'Cargill SD Data'!X$11, 'Agent Abandoned'!$N:$N,  "Europe-German", 'Agent Abandoned'!$L:$L,  "&lt; 60"), "")</f>
        <v/>
      </c>
      <c r="Y172" s="24" t="str">
        <f ca="1">IF(Y$11 &lt; TODAY(), COUNTIFS('Agent Abandoned'!$O:$O,  'Cargill SD Data'!Y$11, 'Agent Abandoned'!$N:$N,  "Europe-German", 'Agent Abandoned'!$L:$L,  "&lt; 60"), "")</f>
        <v/>
      </c>
      <c r="Z172" s="24" t="str">
        <f ca="1">IF(Z$11 &lt; TODAY(), COUNTIFS('Agent Abandoned'!$O:$O,  'Cargill SD Data'!Z$11, 'Agent Abandoned'!$N:$N,  "Europe-German", 'Agent Abandoned'!$L:$L,  "&lt; 60"), "")</f>
        <v/>
      </c>
      <c r="AA172" s="24" t="str">
        <f ca="1">IF(AA$11 &lt; TODAY(), COUNTIFS('Agent Abandoned'!$O:$O,  'Cargill SD Data'!AA$11, 'Agent Abandoned'!$N:$N,  "Europe-German", 'Agent Abandoned'!$L:$L,  "&lt; 60"), "")</f>
        <v/>
      </c>
      <c r="AB172" s="24" t="str">
        <f ca="1">IF(AB$11 &lt; TODAY(), COUNTIFS('Agent Abandoned'!$O:$O,  'Cargill SD Data'!AB$11, 'Agent Abandoned'!$N:$N,  "Europe-German", 'Agent Abandoned'!$L:$L,  "&lt; 60"), "")</f>
        <v/>
      </c>
      <c r="AC172" s="24" t="str">
        <f ca="1">IF(AC$11 &lt; TODAY(), COUNTIFS('Agent Abandoned'!$O:$O,  'Cargill SD Data'!AC$11, 'Agent Abandoned'!$N:$N,  "Europe-German", 'Agent Abandoned'!$L:$L,  "&lt; 60"), "")</f>
        <v/>
      </c>
      <c r="AD172" s="24" t="str">
        <f ca="1">IF(AD$11 &lt; TODAY(), COUNTIFS('Agent Abandoned'!$O:$O,  'Cargill SD Data'!AD$11, 'Agent Abandoned'!$N:$N,  "Europe-German", 'Agent Abandoned'!$L:$L,  "&lt; 60"), "")</f>
        <v/>
      </c>
      <c r="AE172" s="24" t="str">
        <f ca="1">IF(AE$11 &lt; TODAY(), COUNTIFS('Agent Abandoned'!$O:$O,  'Cargill SD Data'!AE$11, 'Agent Abandoned'!$N:$N,  "Europe-German", 'Agent Abandoned'!$L:$L,  "&lt; 60"), "")</f>
        <v/>
      </c>
      <c r="AF172" s="24" t="str">
        <f ca="1">IF(AF$11 &lt; TODAY(), COUNTIFS('Agent Abandoned'!$O:$O,  'Cargill SD Data'!AF$11, 'Agent Abandoned'!$N:$N,  "Europe-German", 'Agent Abandoned'!$L:$L,  "&lt; 60"), "")</f>
        <v/>
      </c>
      <c r="AG172" s="24" t="str">
        <f ca="1">IF(AG$11 &lt; TODAY(), COUNTIFS('Agent Abandoned'!$O:$O,  'Cargill SD Data'!AG$11, 'Agent Abandoned'!$N:$N,  "Europe-German", 'Agent Abandoned'!$L:$L,  "&lt; 60"), "")</f>
        <v/>
      </c>
      <c r="AH172" s="24" t="str">
        <f ca="1">IF(AH$11 &lt; TODAY(), COUNTIFS('Agent Abandoned'!$O:$O,  'Cargill SD Data'!AH$11, 'Agent Abandoned'!$N:$N,  "Europe-German", 'Agent Abandoned'!$L:$L,  "&lt; 60"), "")</f>
        <v/>
      </c>
      <c r="AI172" s="24" t="str">
        <f ca="1">IF(AI$11 &lt; TODAY(), COUNTIFS('Agent Abandoned'!$O:$O,  'Cargill SD Data'!AI$11, 'Agent Abandoned'!$N:$N,  "Europe-German", 'Agent Abandoned'!$L:$L,  "&lt; 60"), "")</f>
        <v/>
      </c>
      <c r="AJ172" s="24" t="str">
        <f ca="1">IF(AJ$11 &lt; TODAY(), COUNTIFS('Agent Abandoned'!$O:$O,  'Cargill SD Data'!AJ$11, 'Agent Abandoned'!$N:$N,  "Europe-German", 'Agent Abandoned'!$L:$L,  "&lt; 60"), "")</f>
        <v/>
      </c>
      <c r="AK172" s="24" t="str">
        <f ca="1">IF(AK$11 &lt; TODAY(), COUNTIFS('Agent Abandoned'!$O:$O,  'Cargill SD Data'!AK$11, 'Agent Abandoned'!$N:$N,  "Europe-German", 'Agent Abandoned'!$L:$L,  "&lt; 60"), "")</f>
        <v/>
      </c>
    </row>
    <row r="173" spans="1:37" hidden="1" outlineLevel="1" x14ac:dyDescent="0.25">
      <c r="B173" s="114" t="s">
        <v>19</v>
      </c>
      <c r="C173" s="10" t="s">
        <v>305</v>
      </c>
      <c r="D173" s="1"/>
      <c r="E173" s="40">
        <f t="shared" ca="1" si="98"/>
        <v>0</v>
      </c>
      <c r="F173" s="79" t="e">
        <f t="shared" ca="1" si="68"/>
        <v>#DIV/0!</v>
      </c>
      <c r="G173" s="24">
        <f ca="1">IF(G$11 &lt; TODAY(), COUNTIFS('Agent Abandoned'!$O:$O,  'Cargill SD Data'!G$11, 'Agent Abandoned'!$N:$N,  "Europe-Hungarian", 'Agent Abandoned'!$L:$L,  "&lt; 60"), "")</f>
        <v>0</v>
      </c>
      <c r="H173" s="24">
        <f ca="1">IF(H$11 &lt; TODAY(), COUNTIFS('Agent Abandoned'!$O:$O,  'Cargill SD Data'!H$11, 'Agent Abandoned'!$N:$N,  "Europe-Hungarian", 'Agent Abandoned'!$L:$L,  "&lt; 60"), "")</f>
        <v>0</v>
      </c>
      <c r="I173" s="24">
        <f ca="1">IF(I$11 &lt; TODAY(), COUNTIFS('Agent Abandoned'!$O:$O,  'Cargill SD Data'!I$11, 'Agent Abandoned'!$N:$N,  "Europe-Hungarian", 'Agent Abandoned'!$L:$L,  "&lt; 60"), "")</f>
        <v>0</v>
      </c>
      <c r="J173" s="24">
        <f ca="1">IF(J$11 &lt; TODAY(), COUNTIFS('Agent Abandoned'!$O:$O,  'Cargill SD Data'!J$11, 'Agent Abandoned'!$N:$N,  "Europe-Hungarian", 'Agent Abandoned'!$L:$L,  "&lt; 60"), "")</f>
        <v>0</v>
      </c>
      <c r="K173" s="24">
        <f ca="1">IF(K$11 &lt; TODAY(), COUNTIFS('Agent Abandoned'!$O:$O,  'Cargill SD Data'!K$11, 'Agent Abandoned'!$N:$N,  "Europe-Hungarian", 'Agent Abandoned'!$L:$L,  "&lt; 60"), "")</f>
        <v>0</v>
      </c>
      <c r="L173" s="24">
        <f ca="1">IF(L$11 &lt; TODAY(), COUNTIFS('Agent Abandoned'!$O:$O,  'Cargill SD Data'!L$11, 'Agent Abandoned'!$N:$N,  "Europe-Hungarian", 'Agent Abandoned'!$L:$L,  "&lt; 60"), "")</f>
        <v>0</v>
      </c>
      <c r="M173" s="24">
        <f ca="1">IF(M$11 &lt; TODAY(), COUNTIFS('Agent Abandoned'!$O:$O,  'Cargill SD Data'!M$11, 'Agent Abandoned'!$N:$N,  "Europe-Hungarian", 'Agent Abandoned'!$L:$L,  "&lt; 60"), "")</f>
        <v>0</v>
      </c>
      <c r="N173" s="24">
        <f ca="1">IF(N$11 &lt; TODAY(), COUNTIFS('Agent Abandoned'!$O:$O,  'Cargill SD Data'!N$11, 'Agent Abandoned'!$N:$N,  "Europe-Hungarian", 'Agent Abandoned'!$L:$L,  "&lt; 60"), "")</f>
        <v>0</v>
      </c>
      <c r="O173" s="24">
        <f ca="1">IF(O$11 &lt; TODAY(), COUNTIFS('Agent Abandoned'!$O:$O,  'Cargill SD Data'!O$11, 'Agent Abandoned'!$N:$N,  "Europe-Hungarian", 'Agent Abandoned'!$L:$L,  "&lt; 60"), "")</f>
        <v>0</v>
      </c>
      <c r="P173" s="24">
        <f ca="1">IF(P$11 &lt; TODAY(), COUNTIFS('Agent Abandoned'!$O:$O,  'Cargill SD Data'!P$11, 'Agent Abandoned'!$N:$N,  "Europe-Hungarian", 'Agent Abandoned'!$L:$L,  "&lt; 60"), "")</f>
        <v>0</v>
      </c>
      <c r="Q173" s="24">
        <f ca="1">IF(Q$11 &lt; TODAY(), COUNTIFS('Agent Abandoned'!$O:$O,  'Cargill SD Data'!Q$11, 'Agent Abandoned'!$N:$N,  "Europe-Hungarian", 'Agent Abandoned'!$L:$L,  "&lt; 60"), "")</f>
        <v>0</v>
      </c>
      <c r="R173" s="24">
        <f ca="1">IF(R$11 &lt; TODAY(), COUNTIFS('Agent Abandoned'!$O:$O,  'Cargill SD Data'!R$11, 'Agent Abandoned'!$N:$N,  "Europe-Hungarian", 'Agent Abandoned'!$L:$L,  "&lt; 60"), "")</f>
        <v>0</v>
      </c>
      <c r="S173" s="24">
        <f ca="1">IF(S$11 &lt; TODAY(), COUNTIFS('Agent Abandoned'!$O:$O,  'Cargill SD Data'!S$11, 'Agent Abandoned'!$N:$N,  "Europe-Hungarian", 'Agent Abandoned'!$L:$L,  "&lt; 60"), "")</f>
        <v>0</v>
      </c>
      <c r="T173" s="24">
        <f ca="1">IF(T$11 &lt; TODAY(), COUNTIFS('Agent Abandoned'!$O:$O,  'Cargill SD Data'!T$11, 'Agent Abandoned'!$N:$N,  "Europe-Hungarian", 'Agent Abandoned'!$L:$L,  "&lt; 60"), "")</f>
        <v>0</v>
      </c>
      <c r="U173" s="24">
        <f ca="1">IF(U$11 &lt; TODAY(), COUNTIFS('Agent Abandoned'!$O:$O,  'Cargill SD Data'!U$11, 'Agent Abandoned'!$N:$N,  "Europe-Hungarian", 'Agent Abandoned'!$L:$L,  "&lt; 60"), "")</f>
        <v>0</v>
      </c>
      <c r="V173" s="24">
        <f ca="1">IF(V$11 &lt; TODAY(), COUNTIFS('Agent Abandoned'!$O:$O,  'Cargill SD Data'!V$11, 'Agent Abandoned'!$N:$N,  "Europe-Hungarian", 'Agent Abandoned'!$L:$L,  "&lt; 60"), "")</f>
        <v>0</v>
      </c>
      <c r="W173" s="24" t="str">
        <f ca="1">IF(W$11 &lt; TODAY(), COUNTIFS('Agent Abandoned'!$O:$O,  'Cargill SD Data'!W$11, 'Agent Abandoned'!$N:$N,  "Europe-Hungarian", 'Agent Abandoned'!$L:$L,  "&lt; 60"), "")</f>
        <v/>
      </c>
      <c r="X173" s="24" t="str">
        <f ca="1">IF(X$11 &lt; TODAY(), COUNTIFS('Agent Abandoned'!$O:$O,  'Cargill SD Data'!X$11, 'Agent Abandoned'!$N:$N,  "Europe-Hungarian", 'Agent Abandoned'!$L:$L,  "&lt; 60"), "")</f>
        <v/>
      </c>
      <c r="Y173" s="24" t="str">
        <f ca="1">IF(Y$11 &lt; TODAY(), COUNTIFS('Agent Abandoned'!$O:$O,  'Cargill SD Data'!Y$11, 'Agent Abandoned'!$N:$N,  "Europe-Hungarian", 'Agent Abandoned'!$L:$L,  "&lt; 60"), "")</f>
        <v/>
      </c>
      <c r="Z173" s="24" t="str">
        <f ca="1">IF(Z$11 &lt; TODAY(), COUNTIFS('Agent Abandoned'!$O:$O,  'Cargill SD Data'!Z$11, 'Agent Abandoned'!$N:$N,  "Europe-Hungarian", 'Agent Abandoned'!$L:$L,  "&lt; 60"), "")</f>
        <v/>
      </c>
      <c r="AA173" s="24" t="str">
        <f ca="1">IF(AA$11 &lt; TODAY(), COUNTIFS('Agent Abandoned'!$O:$O,  'Cargill SD Data'!AA$11, 'Agent Abandoned'!$N:$N,  "Europe-Hungarian", 'Agent Abandoned'!$L:$L,  "&lt; 60"), "")</f>
        <v/>
      </c>
      <c r="AB173" s="24" t="str">
        <f ca="1">IF(AB$11 &lt; TODAY(), COUNTIFS('Agent Abandoned'!$O:$O,  'Cargill SD Data'!AB$11, 'Agent Abandoned'!$N:$N,  "Europe-Hungarian", 'Agent Abandoned'!$L:$L,  "&lt; 60"), "")</f>
        <v/>
      </c>
      <c r="AC173" s="24" t="str">
        <f ca="1">IF(AC$11 &lt; TODAY(), COUNTIFS('Agent Abandoned'!$O:$O,  'Cargill SD Data'!AC$11, 'Agent Abandoned'!$N:$N,  "Europe-Hungarian", 'Agent Abandoned'!$L:$L,  "&lt; 60"), "")</f>
        <v/>
      </c>
      <c r="AD173" s="24" t="str">
        <f ca="1">IF(AD$11 &lt; TODAY(), COUNTIFS('Agent Abandoned'!$O:$O,  'Cargill SD Data'!AD$11, 'Agent Abandoned'!$N:$N,  "Europe-Hungarian", 'Agent Abandoned'!$L:$L,  "&lt; 60"), "")</f>
        <v/>
      </c>
      <c r="AE173" s="24" t="str">
        <f ca="1">IF(AE$11 &lt; TODAY(), COUNTIFS('Agent Abandoned'!$O:$O,  'Cargill SD Data'!AE$11, 'Agent Abandoned'!$N:$N,  "Europe-Hungarian", 'Agent Abandoned'!$L:$L,  "&lt; 60"), "")</f>
        <v/>
      </c>
      <c r="AF173" s="24" t="str">
        <f ca="1">IF(AF$11 &lt; TODAY(), COUNTIFS('Agent Abandoned'!$O:$O,  'Cargill SD Data'!AF$11, 'Agent Abandoned'!$N:$N,  "Europe-Hungarian", 'Agent Abandoned'!$L:$L,  "&lt; 60"), "")</f>
        <v/>
      </c>
      <c r="AG173" s="24" t="str">
        <f ca="1">IF(AG$11 &lt; TODAY(), COUNTIFS('Agent Abandoned'!$O:$O,  'Cargill SD Data'!AG$11, 'Agent Abandoned'!$N:$N,  "Europe-Hungarian", 'Agent Abandoned'!$L:$L,  "&lt; 60"), "")</f>
        <v/>
      </c>
      <c r="AH173" s="24" t="str">
        <f ca="1">IF(AH$11 &lt; TODAY(), COUNTIFS('Agent Abandoned'!$O:$O,  'Cargill SD Data'!AH$11, 'Agent Abandoned'!$N:$N,  "Europe-Hungarian", 'Agent Abandoned'!$L:$L,  "&lt; 60"), "")</f>
        <v/>
      </c>
      <c r="AI173" s="24" t="str">
        <f ca="1">IF(AI$11 &lt; TODAY(), COUNTIFS('Agent Abandoned'!$O:$O,  'Cargill SD Data'!AI$11, 'Agent Abandoned'!$N:$N,  "Europe-Hungarian", 'Agent Abandoned'!$L:$L,  "&lt; 60"), "")</f>
        <v/>
      </c>
      <c r="AJ173" s="24" t="str">
        <f ca="1">IF(AJ$11 &lt; TODAY(), COUNTIFS('Agent Abandoned'!$O:$O,  'Cargill SD Data'!AJ$11, 'Agent Abandoned'!$N:$N,  "Europe-Hungarian", 'Agent Abandoned'!$L:$L,  "&lt; 60"), "")</f>
        <v/>
      </c>
      <c r="AK173" s="24" t="str">
        <f ca="1">IF(AK$11 &lt; TODAY(), COUNTIFS('Agent Abandoned'!$O:$O,  'Cargill SD Data'!AK$11, 'Agent Abandoned'!$N:$N,  "Europe-Hungarian", 'Agent Abandoned'!$L:$L,  "&lt; 60"), "")</f>
        <v/>
      </c>
    </row>
    <row r="174" spans="1:37" hidden="1" outlineLevel="1" x14ac:dyDescent="0.25">
      <c r="B174" s="114" t="s">
        <v>20</v>
      </c>
      <c r="C174" s="10" t="s">
        <v>305</v>
      </c>
      <c r="D174" s="1"/>
      <c r="E174" s="40">
        <f t="shared" ca="1" si="98"/>
        <v>0</v>
      </c>
      <c r="F174" s="79" t="e">
        <f t="shared" ca="1" si="68"/>
        <v>#DIV/0!</v>
      </c>
      <c r="G174" s="24">
        <f ca="1">IF(G$11 &lt; TODAY(), COUNTIFS('Agent Abandoned'!$O:$O,  'Cargill SD Data'!G$11, 'Agent Abandoned'!$N:$N,  "Europe-Italian", 'Agent Abandoned'!$L:$L,  "&lt; 60"), "")</f>
        <v>0</v>
      </c>
      <c r="H174" s="24">
        <f ca="1">IF(H$11 &lt; TODAY(), COUNTIFS('Agent Abandoned'!$O:$O,  'Cargill SD Data'!H$11, 'Agent Abandoned'!$N:$N,  "Europe-Italian", 'Agent Abandoned'!$L:$L,  "&lt; 60"), "")</f>
        <v>0</v>
      </c>
      <c r="I174" s="24">
        <f ca="1">IF(I$11 &lt; TODAY(), COUNTIFS('Agent Abandoned'!$O:$O,  'Cargill SD Data'!I$11, 'Agent Abandoned'!$N:$N,  "Europe-Italian", 'Agent Abandoned'!$L:$L,  "&lt; 60"), "")</f>
        <v>0</v>
      </c>
      <c r="J174" s="24">
        <f ca="1">IF(J$11 &lt; TODAY(), COUNTIFS('Agent Abandoned'!$O:$O,  'Cargill SD Data'!J$11, 'Agent Abandoned'!$N:$N,  "Europe-Italian", 'Agent Abandoned'!$L:$L,  "&lt; 60"), "")</f>
        <v>0</v>
      </c>
      <c r="K174" s="24">
        <f ca="1">IF(K$11 &lt; TODAY(), COUNTIFS('Agent Abandoned'!$O:$O,  'Cargill SD Data'!K$11, 'Agent Abandoned'!$N:$N,  "Europe-Italian", 'Agent Abandoned'!$L:$L,  "&lt; 60"), "")</f>
        <v>0</v>
      </c>
      <c r="L174" s="24">
        <f ca="1">IF(L$11 &lt; TODAY(), COUNTIFS('Agent Abandoned'!$O:$O,  'Cargill SD Data'!L$11, 'Agent Abandoned'!$N:$N,  "Europe-Italian", 'Agent Abandoned'!$L:$L,  "&lt; 60"), "")</f>
        <v>0</v>
      </c>
      <c r="M174" s="24">
        <f ca="1">IF(M$11 &lt; TODAY(), COUNTIFS('Agent Abandoned'!$O:$O,  'Cargill SD Data'!M$11, 'Agent Abandoned'!$N:$N,  "Europe-Italian", 'Agent Abandoned'!$L:$L,  "&lt; 60"), "")</f>
        <v>0</v>
      </c>
      <c r="N174" s="24">
        <f ca="1">IF(N$11 &lt; TODAY(), COUNTIFS('Agent Abandoned'!$O:$O,  'Cargill SD Data'!N$11, 'Agent Abandoned'!$N:$N,  "Europe-Italian", 'Agent Abandoned'!$L:$L,  "&lt; 60"), "")</f>
        <v>0</v>
      </c>
      <c r="O174" s="24">
        <f ca="1">IF(O$11 &lt; TODAY(), COUNTIFS('Agent Abandoned'!$O:$O,  'Cargill SD Data'!O$11, 'Agent Abandoned'!$N:$N,  "Europe-Italian", 'Agent Abandoned'!$L:$L,  "&lt; 60"), "")</f>
        <v>0</v>
      </c>
      <c r="P174" s="24">
        <f ca="1">IF(P$11 &lt; TODAY(), COUNTIFS('Agent Abandoned'!$O:$O,  'Cargill SD Data'!P$11, 'Agent Abandoned'!$N:$N,  "Europe-Italian", 'Agent Abandoned'!$L:$L,  "&lt; 60"), "")</f>
        <v>0</v>
      </c>
      <c r="Q174" s="24">
        <f ca="1">IF(Q$11 &lt; TODAY(), COUNTIFS('Agent Abandoned'!$O:$O,  'Cargill SD Data'!Q$11, 'Agent Abandoned'!$N:$N,  "Europe-Italian", 'Agent Abandoned'!$L:$L,  "&lt; 60"), "")</f>
        <v>0</v>
      </c>
      <c r="R174" s="24">
        <f ca="1">IF(R$11 &lt; TODAY(), COUNTIFS('Agent Abandoned'!$O:$O,  'Cargill SD Data'!R$11, 'Agent Abandoned'!$N:$N,  "Europe-Italian", 'Agent Abandoned'!$L:$L,  "&lt; 60"), "")</f>
        <v>0</v>
      </c>
      <c r="S174" s="24">
        <f ca="1">IF(S$11 &lt; TODAY(), COUNTIFS('Agent Abandoned'!$O:$O,  'Cargill SD Data'!S$11, 'Agent Abandoned'!$N:$N,  "Europe-Italian", 'Agent Abandoned'!$L:$L,  "&lt; 60"), "")</f>
        <v>0</v>
      </c>
      <c r="T174" s="24">
        <f ca="1">IF(T$11 &lt; TODAY(), COUNTIFS('Agent Abandoned'!$O:$O,  'Cargill SD Data'!T$11, 'Agent Abandoned'!$N:$N,  "Europe-Italian", 'Agent Abandoned'!$L:$L,  "&lt; 60"), "")</f>
        <v>0</v>
      </c>
      <c r="U174" s="24">
        <f ca="1">IF(U$11 &lt; TODAY(), COUNTIFS('Agent Abandoned'!$O:$O,  'Cargill SD Data'!U$11, 'Agent Abandoned'!$N:$N,  "Europe-Italian", 'Agent Abandoned'!$L:$L,  "&lt; 60"), "")</f>
        <v>0</v>
      </c>
      <c r="V174" s="24">
        <f ca="1">IF(V$11 &lt; TODAY(), COUNTIFS('Agent Abandoned'!$O:$O,  'Cargill SD Data'!V$11, 'Agent Abandoned'!$N:$N,  "Europe-Italian", 'Agent Abandoned'!$L:$L,  "&lt; 60"), "")</f>
        <v>0</v>
      </c>
      <c r="W174" s="24" t="str">
        <f ca="1">IF(W$11 &lt; TODAY(), COUNTIFS('Agent Abandoned'!$O:$O,  'Cargill SD Data'!W$11, 'Agent Abandoned'!$N:$N,  "Europe-Italian", 'Agent Abandoned'!$L:$L,  "&lt; 60"), "")</f>
        <v/>
      </c>
      <c r="X174" s="24" t="str">
        <f ca="1">IF(X$11 &lt; TODAY(), COUNTIFS('Agent Abandoned'!$O:$O,  'Cargill SD Data'!X$11, 'Agent Abandoned'!$N:$N,  "Europe-Italian", 'Agent Abandoned'!$L:$L,  "&lt; 60"), "")</f>
        <v/>
      </c>
      <c r="Y174" s="24" t="str">
        <f ca="1">IF(Y$11 &lt; TODAY(), COUNTIFS('Agent Abandoned'!$O:$O,  'Cargill SD Data'!Y$11, 'Agent Abandoned'!$N:$N,  "Europe-Italian", 'Agent Abandoned'!$L:$L,  "&lt; 60"), "")</f>
        <v/>
      </c>
      <c r="Z174" s="24" t="str">
        <f ca="1">IF(Z$11 &lt; TODAY(), COUNTIFS('Agent Abandoned'!$O:$O,  'Cargill SD Data'!Z$11, 'Agent Abandoned'!$N:$N,  "Europe-Italian", 'Agent Abandoned'!$L:$L,  "&lt; 60"), "")</f>
        <v/>
      </c>
      <c r="AA174" s="24" t="str">
        <f ca="1">IF(AA$11 &lt; TODAY(), COUNTIFS('Agent Abandoned'!$O:$O,  'Cargill SD Data'!AA$11, 'Agent Abandoned'!$N:$N,  "Europe-Italian", 'Agent Abandoned'!$L:$L,  "&lt; 60"), "")</f>
        <v/>
      </c>
      <c r="AB174" s="24" t="str">
        <f ca="1">IF(AB$11 &lt; TODAY(), COUNTIFS('Agent Abandoned'!$O:$O,  'Cargill SD Data'!AB$11, 'Agent Abandoned'!$N:$N,  "Europe-Italian", 'Agent Abandoned'!$L:$L,  "&lt; 60"), "")</f>
        <v/>
      </c>
      <c r="AC174" s="24" t="str">
        <f ca="1">IF(AC$11 &lt; TODAY(), COUNTIFS('Agent Abandoned'!$O:$O,  'Cargill SD Data'!AC$11, 'Agent Abandoned'!$N:$N,  "Europe-Italian", 'Agent Abandoned'!$L:$L,  "&lt; 60"), "")</f>
        <v/>
      </c>
      <c r="AD174" s="24" t="str">
        <f ca="1">IF(AD$11 &lt; TODAY(), COUNTIFS('Agent Abandoned'!$O:$O,  'Cargill SD Data'!AD$11, 'Agent Abandoned'!$N:$N,  "Europe-Italian", 'Agent Abandoned'!$L:$L,  "&lt; 60"), "")</f>
        <v/>
      </c>
      <c r="AE174" s="24" t="str">
        <f ca="1">IF(AE$11 &lt; TODAY(), COUNTIFS('Agent Abandoned'!$O:$O,  'Cargill SD Data'!AE$11, 'Agent Abandoned'!$N:$N,  "Europe-Italian", 'Agent Abandoned'!$L:$L,  "&lt; 60"), "")</f>
        <v/>
      </c>
      <c r="AF174" s="24" t="str">
        <f ca="1">IF(AF$11 &lt; TODAY(), COUNTIFS('Agent Abandoned'!$O:$O,  'Cargill SD Data'!AF$11, 'Agent Abandoned'!$N:$N,  "Europe-Italian", 'Agent Abandoned'!$L:$L,  "&lt; 60"), "")</f>
        <v/>
      </c>
      <c r="AG174" s="24" t="str">
        <f ca="1">IF(AG$11 &lt; TODAY(), COUNTIFS('Agent Abandoned'!$O:$O,  'Cargill SD Data'!AG$11, 'Agent Abandoned'!$N:$N,  "Europe-Italian", 'Agent Abandoned'!$L:$L,  "&lt; 60"), "")</f>
        <v/>
      </c>
      <c r="AH174" s="24" t="str">
        <f ca="1">IF(AH$11 &lt; TODAY(), COUNTIFS('Agent Abandoned'!$O:$O,  'Cargill SD Data'!AH$11, 'Agent Abandoned'!$N:$N,  "Europe-Italian", 'Agent Abandoned'!$L:$L,  "&lt; 60"), "")</f>
        <v/>
      </c>
      <c r="AI174" s="24" t="str">
        <f ca="1">IF(AI$11 &lt; TODAY(), COUNTIFS('Agent Abandoned'!$O:$O,  'Cargill SD Data'!AI$11, 'Agent Abandoned'!$N:$N,  "Europe-Italian", 'Agent Abandoned'!$L:$L,  "&lt; 60"), "")</f>
        <v/>
      </c>
      <c r="AJ174" s="24" t="str">
        <f ca="1">IF(AJ$11 &lt; TODAY(), COUNTIFS('Agent Abandoned'!$O:$O,  'Cargill SD Data'!AJ$11, 'Agent Abandoned'!$N:$N,  "Europe-Italian", 'Agent Abandoned'!$L:$L,  "&lt; 60"), "")</f>
        <v/>
      </c>
      <c r="AK174" s="24" t="str">
        <f ca="1">IF(AK$11 &lt; TODAY(), COUNTIFS('Agent Abandoned'!$O:$O,  'Cargill SD Data'!AK$11, 'Agent Abandoned'!$N:$N,  "Europe-Italian", 'Agent Abandoned'!$L:$L,  "&lt; 60"), "")</f>
        <v/>
      </c>
    </row>
    <row r="175" spans="1:37" hidden="1" outlineLevel="1" x14ac:dyDescent="0.25">
      <c r="B175" s="115" t="s">
        <v>21</v>
      </c>
      <c r="C175" s="10" t="s">
        <v>305</v>
      </c>
      <c r="D175" s="1"/>
      <c r="E175" s="40">
        <f t="shared" ca="1" si="98"/>
        <v>0</v>
      </c>
      <c r="F175" s="79" t="e">
        <f t="shared" ca="1" si="68"/>
        <v>#DIV/0!</v>
      </c>
      <c r="G175" s="24">
        <f ca="1">IF(G$11 &lt; TODAY(), COUNTIFS('Agent Abandoned'!$O:$O,  'Cargill SD Data'!G$11, 'Agent Abandoned'!$N:$N,  "Europe-Polish", 'Agent Abandoned'!$L:$L,  "&lt; 60"), "")</f>
        <v>0</v>
      </c>
      <c r="H175" s="24">
        <f ca="1">IF(H$11 &lt; TODAY(), COUNTIFS('Agent Abandoned'!$O:$O,  'Cargill SD Data'!H$11, 'Agent Abandoned'!$N:$N,  "Europe-Polish", 'Agent Abandoned'!$L:$L,  "&lt; 60"), "")</f>
        <v>0</v>
      </c>
      <c r="I175" s="24">
        <f ca="1">IF(I$11 &lt; TODAY(), COUNTIFS('Agent Abandoned'!$O:$O,  'Cargill SD Data'!I$11, 'Agent Abandoned'!$N:$N,  "Europe-Polish", 'Agent Abandoned'!$L:$L,  "&lt; 60"), "")</f>
        <v>0</v>
      </c>
      <c r="J175" s="24">
        <f ca="1">IF(J$11 &lt; TODAY(), COUNTIFS('Agent Abandoned'!$O:$O,  'Cargill SD Data'!J$11, 'Agent Abandoned'!$N:$N,  "Europe-Polish", 'Agent Abandoned'!$L:$L,  "&lt; 60"), "")</f>
        <v>0</v>
      </c>
      <c r="K175" s="24">
        <f ca="1">IF(K$11 &lt; TODAY(), COUNTIFS('Agent Abandoned'!$O:$O,  'Cargill SD Data'!K$11, 'Agent Abandoned'!$N:$N,  "Europe-Polish", 'Agent Abandoned'!$L:$L,  "&lt; 60"), "")</f>
        <v>0</v>
      </c>
      <c r="L175" s="24">
        <f ca="1">IF(L$11 &lt; TODAY(), COUNTIFS('Agent Abandoned'!$O:$O,  'Cargill SD Data'!L$11, 'Agent Abandoned'!$N:$N,  "Europe-Polish", 'Agent Abandoned'!$L:$L,  "&lt; 60"), "")</f>
        <v>0</v>
      </c>
      <c r="M175" s="24">
        <f ca="1">IF(M$11 &lt; TODAY(), COUNTIFS('Agent Abandoned'!$O:$O,  'Cargill SD Data'!M$11, 'Agent Abandoned'!$N:$N,  "Europe-Polish", 'Agent Abandoned'!$L:$L,  "&lt; 60"), "")</f>
        <v>0</v>
      </c>
      <c r="N175" s="24">
        <f ca="1">IF(N$11 &lt; TODAY(), COUNTIFS('Agent Abandoned'!$O:$O,  'Cargill SD Data'!N$11, 'Agent Abandoned'!$N:$N,  "Europe-Polish", 'Agent Abandoned'!$L:$L,  "&lt; 60"), "")</f>
        <v>0</v>
      </c>
      <c r="O175" s="24">
        <f ca="1">IF(O$11 &lt; TODAY(), COUNTIFS('Agent Abandoned'!$O:$O,  'Cargill SD Data'!O$11, 'Agent Abandoned'!$N:$N,  "Europe-Polish", 'Agent Abandoned'!$L:$L,  "&lt; 60"), "")</f>
        <v>0</v>
      </c>
      <c r="P175" s="24">
        <f ca="1">IF(P$11 &lt; TODAY(), COUNTIFS('Agent Abandoned'!$O:$O,  'Cargill SD Data'!P$11, 'Agent Abandoned'!$N:$N,  "Europe-Polish", 'Agent Abandoned'!$L:$L,  "&lt; 60"), "")</f>
        <v>0</v>
      </c>
      <c r="Q175" s="24">
        <f ca="1">IF(Q$11 &lt; TODAY(), COUNTIFS('Agent Abandoned'!$O:$O,  'Cargill SD Data'!Q$11, 'Agent Abandoned'!$N:$N,  "Europe-Polish", 'Agent Abandoned'!$L:$L,  "&lt; 60"), "")</f>
        <v>0</v>
      </c>
      <c r="R175" s="24">
        <f ca="1">IF(R$11 &lt; TODAY(), COUNTIFS('Agent Abandoned'!$O:$O,  'Cargill SD Data'!R$11, 'Agent Abandoned'!$N:$N,  "Europe-Polish", 'Agent Abandoned'!$L:$L,  "&lt; 60"), "")</f>
        <v>0</v>
      </c>
      <c r="S175" s="24">
        <f ca="1">IF(S$11 &lt; TODAY(), COUNTIFS('Agent Abandoned'!$O:$O,  'Cargill SD Data'!S$11, 'Agent Abandoned'!$N:$N,  "Europe-Polish", 'Agent Abandoned'!$L:$L,  "&lt; 60"), "")</f>
        <v>0</v>
      </c>
      <c r="T175" s="24">
        <f ca="1">IF(T$11 &lt; TODAY(), COUNTIFS('Agent Abandoned'!$O:$O,  'Cargill SD Data'!T$11, 'Agent Abandoned'!$N:$N,  "Europe-Polish", 'Agent Abandoned'!$L:$L,  "&lt; 60"), "")</f>
        <v>0</v>
      </c>
      <c r="U175" s="24">
        <f ca="1">IF(U$11 &lt; TODAY(), COUNTIFS('Agent Abandoned'!$O:$O,  'Cargill SD Data'!U$11, 'Agent Abandoned'!$N:$N,  "Europe-Polish", 'Agent Abandoned'!$L:$L,  "&lt; 60"), "")</f>
        <v>0</v>
      </c>
      <c r="V175" s="24">
        <f ca="1">IF(V$11 &lt; TODAY(), COUNTIFS('Agent Abandoned'!$O:$O,  'Cargill SD Data'!V$11, 'Agent Abandoned'!$N:$N,  "Europe-Polish", 'Agent Abandoned'!$L:$L,  "&lt; 60"), "")</f>
        <v>0</v>
      </c>
      <c r="W175" s="24" t="str">
        <f ca="1">IF(W$11 &lt; TODAY(), COUNTIFS('Agent Abandoned'!$O:$O,  'Cargill SD Data'!W$11, 'Agent Abandoned'!$N:$N,  "Europe-Polish", 'Agent Abandoned'!$L:$L,  "&lt; 60"), "")</f>
        <v/>
      </c>
      <c r="X175" s="24" t="str">
        <f ca="1">IF(X$11 &lt; TODAY(), COUNTIFS('Agent Abandoned'!$O:$O,  'Cargill SD Data'!X$11, 'Agent Abandoned'!$N:$N,  "Europe-Polish", 'Agent Abandoned'!$L:$L,  "&lt; 60"), "")</f>
        <v/>
      </c>
      <c r="Y175" s="24" t="str">
        <f ca="1">IF(Y$11 &lt; TODAY(), COUNTIFS('Agent Abandoned'!$O:$O,  'Cargill SD Data'!Y$11, 'Agent Abandoned'!$N:$N,  "Europe-Polish", 'Agent Abandoned'!$L:$L,  "&lt; 60"), "")</f>
        <v/>
      </c>
      <c r="Z175" s="24" t="str">
        <f ca="1">IF(Z$11 &lt; TODAY(), COUNTIFS('Agent Abandoned'!$O:$O,  'Cargill SD Data'!Z$11, 'Agent Abandoned'!$N:$N,  "Europe-Polish", 'Agent Abandoned'!$L:$L,  "&lt; 60"), "")</f>
        <v/>
      </c>
      <c r="AA175" s="24" t="str">
        <f ca="1">IF(AA$11 &lt; TODAY(), COUNTIFS('Agent Abandoned'!$O:$O,  'Cargill SD Data'!AA$11, 'Agent Abandoned'!$N:$N,  "Europe-Polish", 'Agent Abandoned'!$L:$L,  "&lt; 60"), "")</f>
        <v/>
      </c>
      <c r="AB175" s="24" t="str">
        <f ca="1">IF(AB$11 &lt; TODAY(), COUNTIFS('Agent Abandoned'!$O:$O,  'Cargill SD Data'!AB$11, 'Agent Abandoned'!$N:$N,  "Europe-Polish", 'Agent Abandoned'!$L:$L,  "&lt; 60"), "")</f>
        <v/>
      </c>
      <c r="AC175" s="24" t="str">
        <f ca="1">IF(AC$11 &lt; TODAY(), COUNTIFS('Agent Abandoned'!$O:$O,  'Cargill SD Data'!AC$11, 'Agent Abandoned'!$N:$N,  "Europe-Polish", 'Agent Abandoned'!$L:$L,  "&lt; 60"), "")</f>
        <v/>
      </c>
      <c r="AD175" s="24" t="str">
        <f ca="1">IF(AD$11 &lt; TODAY(), COUNTIFS('Agent Abandoned'!$O:$O,  'Cargill SD Data'!AD$11, 'Agent Abandoned'!$N:$N,  "Europe-Polish", 'Agent Abandoned'!$L:$L,  "&lt; 60"), "")</f>
        <v/>
      </c>
      <c r="AE175" s="24" t="str">
        <f ca="1">IF(AE$11 &lt; TODAY(), COUNTIFS('Agent Abandoned'!$O:$O,  'Cargill SD Data'!AE$11, 'Agent Abandoned'!$N:$N,  "Europe-Polish", 'Agent Abandoned'!$L:$L,  "&lt; 60"), "")</f>
        <v/>
      </c>
      <c r="AF175" s="24" t="str">
        <f ca="1">IF(AF$11 &lt; TODAY(), COUNTIFS('Agent Abandoned'!$O:$O,  'Cargill SD Data'!AF$11, 'Agent Abandoned'!$N:$N,  "Europe-Polish", 'Agent Abandoned'!$L:$L,  "&lt; 60"), "")</f>
        <v/>
      </c>
      <c r="AG175" s="24" t="str">
        <f ca="1">IF(AG$11 &lt; TODAY(), COUNTIFS('Agent Abandoned'!$O:$O,  'Cargill SD Data'!AG$11, 'Agent Abandoned'!$N:$N,  "Europe-Polish", 'Agent Abandoned'!$L:$L,  "&lt; 60"), "")</f>
        <v/>
      </c>
      <c r="AH175" s="24" t="str">
        <f ca="1">IF(AH$11 &lt; TODAY(), COUNTIFS('Agent Abandoned'!$O:$O,  'Cargill SD Data'!AH$11, 'Agent Abandoned'!$N:$N,  "Europe-Polish", 'Agent Abandoned'!$L:$L,  "&lt; 60"), "")</f>
        <v/>
      </c>
      <c r="AI175" s="24" t="str">
        <f ca="1">IF(AI$11 &lt; TODAY(), COUNTIFS('Agent Abandoned'!$O:$O,  'Cargill SD Data'!AI$11, 'Agent Abandoned'!$N:$N,  "Europe-Polish", 'Agent Abandoned'!$L:$L,  "&lt; 60"), "")</f>
        <v/>
      </c>
      <c r="AJ175" s="24" t="str">
        <f ca="1">IF(AJ$11 &lt; TODAY(), COUNTIFS('Agent Abandoned'!$O:$O,  'Cargill SD Data'!AJ$11, 'Agent Abandoned'!$N:$N,  "Europe-Polish", 'Agent Abandoned'!$L:$L,  "&lt; 60"), "")</f>
        <v/>
      </c>
      <c r="AK175" s="24" t="str">
        <f ca="1">IF(AK$11 &lt; TODAY(), COUNTIFS('Agent Abandoned'!$O:$O,  'Cargill SD Data'!AK$11, 'Agent Abandoned'!$N:$N,  "Europe-Polish", 'Agent Abandoned'!$L:$L,  "&lt; 60"), "")</f>
        <v/>
      </c>
    </row>
    <row r="176" spans="1:37" hidden="1" outlineLevel="1" x14ac:dyDescent="0.25">
      <c r="B176" s="114" t="s">
        <v>22</v>
      </c>
      <c r="C176" s="10" t="s">
        <v>305</v>
      </c>
      <c r="D176" s="1"/>
      <c r="E176" s="40">
        <f t="shared" ca="1" si="98"/>
        <v>0</v>
      </c>
      <c r="F176" s="79" t="e">
        <f t="shared" ca="1" si="68"/>
        <v>#DIV/0!</v>
      </c>
      <c r="G176" s="24">
        <f ca="1">IF(G$11 &lt; TODAY(), COUNTIFS('Agent Abandoned'!$O:$O,  'Cargill SD Data'!G$11, 'Agent Abandoned'!$N:$N,  "Europe-Portuguese", 'Agent Abandoned'!$L:$L,  "&lt; 60"), "")</f>
        <v>0</v>
      </c>
      <c r="H176" s="24">
        <f ca="1">IF(H$11 &lt; TODAY(), COUNTIFS('Agent Abandoned'!$O:$O,  'Cargill SD Data'!H$11, 'Agent Abandoned'!$N:$N,  "Europe-Portuguese", 'Agent Abandoned'!$L:$L,  "&lt; 60"), "")</f>
        <v>0</v>
      </c>
      <c r="I176" s="24">
        <f ca="1">IF(I$11 &lt; TODAY(), COUNTIFS('Agent Abandoned'!$O:$O,  'Cargill SD Data'!I$11, 'Agent Abandoned'!$N:$N,  "Europe-Portuguese", 'Agent Abandoned'!$L:$L,  "&lt; 60"), "")</f>
        <v>0</v>
      </c>
      <c r="J176" s="24">
        <f ca="1">IF(J$11 &lt; TODAY(), COUNTIFS('Agent Abandoned'!$O:$O,  'Cargill SD Data'!J$11, 'Agent Abandoned'!$N:$N,  "Europe-Portuguese", 'Agent Abandoned'!$L:$L,  "&lt; 60"), "")</f>
        <v>0</v>
      </c>
      <c r="K176" s="24">
        <f ca="1">IF(K$11 &lt; TODAY(), COUNTIFS('Agent Abandoned'!$O:$O,  'Cargill SD Data'!K$11, 'Agent Abandoned'!$N:$N,  "Europe-Portuguese", 'Agent Abandoned'!$L:$L,  "&lt; 60"), "")</f>
        <v>0</v>
      </c>
      <c r="L176" s="24">
        <f ca="1">IF(L$11 &lt; TODAY(), COUNTIFS('Agent Abandoned'!$O:$O,  'Cargill SD Data'!L$11, 'Agent Abandoned'!$N:$N,  "Europe-Portuguese", 'Agent Abandoned'!$L:$L,  "&lt; 60"), "")</f>
        <v>0</v>
      </c>
      <c r="M176" s="24">
        <f ca="1">IF(M$11 &lt; TODAY(), COUNTIFS('Agent Abandoned'!$O:$O,  'Cargill SD Data'!M$11, 'Agent Abandoned'!$N:$N,  "Europe-Portuguese", 'Agent Abandoned'!$L:$L,  "&lt; 60"), "")</f>
        <v>0</v>
      </c>
      <c r="N176" s="24">
        <f ca="1">IF(N$11 &lt; TODAY(), COUNTIFS('Agent Abandoned'!$O:$O,  'Cargill SD Data'!N$11, 'Agent Abandoned'!$N:$N,  "Europe-Portuguese", 'Agent Abandoned'!$L:$L,  "&lt; 60"), "")</f>
        <v>0</v>
      </c>
      <c r="O176" s="24">
        <f ca="1">IF(O$11 &lt; TODAY(), COUNTIFS('Agent Abandoned'!$O:$O,  'Cargill SD Data'!O$11, 'Agent Abandoned'!$N:$N,  "Europe-Portuguese", 'Agent Abandoned'!$L:$L,  "&lt; 60"), "")</f>
        <v>0</v>
      </c>
      <c r="P176" s="24">
        <f ca="1">IF(P$11 &lt; TODAY(), COUNTIFS('Agent Abandoned'!$O:$O,  'Cargill SD Data'!P$11, 'Agent Abandoned'!$N:$N,  "Europe-Portuguese", 'Agent Abandoned'!$L:$L,  "&lt; 60"), "")</f>
        <v>0</v>
      </c>
      <c r="Q176" s="24">
        <f ca="1">IF(Q$11 &lt; TODAY(), COUNTIFS('Agent Abandoned'!$O:$O,  'Cargill SD Data'!Q$11, 'Agent Abandoned'!$N:$N,  "Europe-Portuguese", 'Agent Abandoned'!$L:$L,  "&lt; 60"), "")</f>
        <v>0</v>
      </c>
      <c r="R176" s="24">
        <f ca="1">IF(R$11 &lt; TODAY(), COUNTIFS('Agent Abandoned'!$O:$O,  'Cargill SD Data'!R$11, 'Agent Abandoned'!$N:$N,  "Europe-Portuguese", 'Agent Abandoned'!$L:$L,  "&lt; 60"), "")</f>
        <v>0</v>
      </c>
      <c r="S176" s="24">
        <f ca="1">IF(S$11 &lt; TODAY(), COUNTIFS('Agent Abandoned'!$O:$O,  'Cargill SD Data'!S$11, 'Agent Abandoned'!$N:$N,  "Europe-Portuguese", 'Agent Abandoned'!$L:$L,  "&lt; 60"), "")</f>
        <v>0</v>
      </c>
      <c r="T176" s="24">
        <f ca="1">IF(T$11 &lt; TODAY(), COUNTIFS('Agent Abandoned'!$O:$O,  'Cargill SD Data'!T$11, 'Agent Abandoned'!$N:$N,  "Europe-Portuguese", 'Agent Abandoned'!$L:$L,  "&lt; 60"), "")</f>
        <v>0</v>
      </c>
      <c r="U176" s="24">
        <f ca="1">IF(U$11 &lt; TODAY(), COUNTIFS('Agent Abandoned'!$O:$O,  'Cargill SD Data'!U$11, 'Agent Abandoned'!$N:$N,  "Europe-Portuguese", 'Agent Abandoned'!$L:$L,  "&lt; 60"), "")</f>
        <v>0</v>
      </c>
      <c r="V176" s="24">
        <f ca="1">IF(V$11 &lt; TODAY(), COUNTIFS('Agent Abandoned'!$O:$O,  'Cargill SD Data'!V$11, 'Agent Abandoned'!$N:$N,  "Europe-Portuguese", 'Agent Abandoned'!$L:$L,  "&lt; 60"), "")</f>
        <v>0</v>
      </c>
      <c r="W176" s="24" t="str">
        <f ca="1">IF(W$11 &lt; TODAY(), COUNTIFS('Agent Abandoned'!$O:$O,  'Cargill SD Data'!W$11, 'Agent Abandoned'!$N:$N,  "Europe-Portuguese", 'Agent Abandoned'!$L:$L,  "&lt; 60"), "")</f>
        <v/>
      </c>
      <c r="X176" s="24" t="str">
        <f ca="1">IF(X$11 &lt; TODAY(), COUNTIFS('Agent Abandoned'!$O:$O,  'Cargill SD Data'!X$11, 'Agent Abandoned'!$N:$N,  "Europe-Portuguese", 'Agent Abandoned'!$L:$L,  "&lt; 60"), "")</f>
        <v/>
      </c>
      <c r="Y176" s="24" t="str">
        <f ca="1">IF(Y$11 &lt; TODAY(), COUNTIFS('Agent Abandoned'!$O:$O,  'Cargill SD Data'!Y$11, 'Agent Abandoned'!$N:$N,  "Europe-Portuguese", 'Agent Abandoned'!$L:$L,  "&lt; 60"), "")</f>
        <v/>
      </c>
      <c r="Z176" s="24" t="str">
        <f ca="1">IF(Z$11 &lt; TODAY(), COUNTIFS('Agent Abandoned'!$O:$O,  'Cargill SD Data'!Z$11, 'Agent Abandoned'!$N:$N,  "Europe-Portuguese", 'Agent Abandoned'!$L:$L,  "&lt; 60"), "")</f>
        <v/>
      </c>
      <c r="AA176" s="24" t="str">
        <f ca="1">IF(AA$11 &lt; TODAY(), COUNTIFS('Agent Abandoned'!$O:$O,  'Cargill SD Data'!AA$11, 'Agent Abandoned'!$N:$N,  "Europe-Portuguese", 'Agent Abandoned'!$L:$L,  "&lt; 60"), "")</f>
        <v/>
      </c>
      <c r="AB176" s="24" t="str">
        <f ca="1">IF(AB$11 &lt; TODAY(), COUNTIFS('Agent Abandoned'!$O:$O,  'Cargill SD Data'!AB$11, 'Agent Abandoned'!$N:$N,  "Europe-Portuguese", 'Agent Abandoned'!$L:$L,  "&lt; 60"), "")</f>
        <v/>
      </c>
      <c r="AC176" s="24" t="str">
        <f ca="1">IF(AC$11 &lt; TODAY(), COUNTIFS('Agent Abandoned'!$O:$O,  'Cargill SD Data'!AC$11, 'Agent Abandoned'!$N:$N,  "Europe-Portuguese", 'Agent Abandoned'!$L:$L,  "&lt; 60"), "")</f>
        <v/>
      </c>
      <c r="AD176" s="24" t="str">
        <f ca="1">IF(AD$11 &lt; TODAY(), COUNTIFS('Agent Abandoned'!$O:$O,  'Cargill SD Data'!AD$11, 'Agent Abandoned'!$N:$N,  "Europe-Portuguese", 'Agent Abandoned'!$L:$L,  "&lt; 60"), "")</f>
        <v/>
      </c>
      <c r="AE176" s="24" t="str">
        <f ca="1">IF(AE$11 &lt; TODAY(), COUNTIFS('Agent Abandoned'!$O:$O,  'Cargill SD Data'!AE$11, 'Agent Abandoned'!$N:$N,  "Europe-Portuguese", 'Agent Abandoned'!$L:$L,  "&lt; 60"), "")</f>
        <v/>
      </c>
      <c r="AF176" s="24" t="str">
        <f ca="1">IF(AF$11 &lt; TODAY(), COUNTIFS('Agent Abandoned'!$O:$O,  'Cargill SD Data'!AF$11, 'Agent Abandoned'!$N:$N,  "Europe-Portuguese", 'Agent Abandoned'!$L:$L,  "&lt; 60"), "")</f>
        <v/>
      </c>
      <c r="AG176" s="24" t="str">
        <f ca="1">IF(AG$11 &lt; TODAY(), COUNTIFS('Agent Abandoned'!$O:$O,  'Cargill SD Data'!AG$11, 'Agent Abandoned'!$N:$N,  "Europe-Portuguese", 'Agent Abandoned'!$L:$L,  "&lt; 60"), "")</f>
        <v/>
      </c>
      <c r="AH176" s="24" t="str">
        <f ca="1">IF(AH$11 &lt; TODAY(), COUNTIFS('Agent Abandoned'!$O:$O,  'Cargill SD Data'!AH$11, 'Agent Abandoned'!$N:$N,  "Europe-Portuguese", 'Agent Abandoned'!$L:$L,  "&lt; 60"), "")</f>
        <v/>
      </c>
      <c r="AI176" s="24" t="str">
        <f ca="1">IF(AI$11 &lt; TODAY(), COUNTIFS('Agent Abandoned'!$O:$O,  'Cargill SD Data'!AI$11, 'Agent Abandoned'!$N:$N,  "Europe-Portuguese", 'Agent Abandoned'!$L:$L,  "&lt; 60"), "")</f>
        <v/>
      </c>
      <c r="AJ176" s="24" t="str">
        <f ca="1">IF(AJ$11 &lt; TODAY(), COUNTIFS('Agent Abandoned'!$O:$O,  'Cargill SD Data'!AJ$11, 'Agent Abandoned'!$N:$N,  "Europe-Portuguese", 'Agent Abandoned'!$L:$L,  "&lt; 60"), "")</f>
        <v/>
      </c>
      <c r="AK176" s="24" t="str">
        <f ca="1">IF(AK$11 &lt; TODAY(), COUNTIFS('Agent Abandoned'!$O:$O,  'Cargill SD Data'!AK$11, 'Agent Abandoned'!$N:$N,  "Europe-Portuguese", 'Agent Abandoned'!$L:$L,  "&lt; 60"), "")</f>
        <v/>
      </c>
    </row>
    <row r="177" spans="1:37" hidden="1" outlineLevel="1" x14ac:dyDescent="0.25">
      <c r="B177" s="114" t="s">
        <v>23</v>
      </c>
      <c r="C177" s="10" t="s">
        <v>305</v>
      </c>
      <c r="D177" s="1"/>
      <c r="E177" s="40">
        <f t="shared" ca="1" si="98"/>
        <v>0</v>
      </c>
      <c r="F177" s="79" t="e">
        <f t="shared" ca="1" si="68"/>
        <v>#DIV/0!</v>
      </c>
      <c r="G177" s="24">
        <f ca="1">IF(G$11 &lt; TODAY(), COUNTIFS('Agent Abandoned'!$O:$O,  'Cargill SD Data'!G$11, 'Agent Abandoned'!$N:$N,  "Europe-Romanian", 'Agent Abandoned'!$L:$L,  "&lt; 60"), "")</f>
        <v>0</v>
      </c>
      <c r="H177" s="24">
        <f ca="1">IF(H$11 &lt; TODAY(), COUNTIFS('Agent Abandoned'!$O:$O,  'Cargill SD Data'!H$11, 'Agent Abandoned'!$N:$N,  "Europe-Romanian", 'Agent Abandoned'!$L:$L,  "&lt; 60"), "")</f>
        <v>0</v>
      </c>
      <c r="I177" s="24">
        <f ca="1">IF(I$11 &lt; TODAY(), COUNTIFS('Agent Abandoned'!$O:$O,  'Cargill SD Data'!I$11, 'Agent Abandoned'!$N:$N,  "Europe-Romanian", 'Agent Abandoned'!$L:$L,  "&lt; 60"), "")</f>
        <v>0</v>
      </c>
      <c r="J177" s="24">
        <f ca="1">IF(J$11 &lt; TODAY(), COUNTIFS('Agent Abandoned'!$O:$O,  'Cargill SD Data'!J$11, 'Agent Abandoned'!$N:$N,  "Europe-Romanian", 'Agent Abandoned'!$L:$L,  "&lt; 60"), "")</f>
        <v>0</v>
      </c>
      <c r="K177" s="24">
        <f ca="1">IF(K$11 &lt; TODAY(), COUNTIFS('Agent Abandoned'!$O:$O,  'Cargill SD Data'!K$11, 'Agent Abandoned'!$N:$N,  "Europe-Romanian", 'Agent Abandoned'!$L:$L,  "&lt; 60"), "")</f>
        <v>0</v>
      </c>
      <c r="L177" s="24">
        <f ca="1">IF(L$11 &lt; TODAY(), COUNTIFS('Agent Abandoned'!$O:$O,  'Cargill SD Data'!L$11, 'Agent Abandoned'!$N:$N,  "Europe-Romanian", 'Agent Abandoned'!$L:$L,  "&lt; 60"), "")</f>
        <v>0</v>
      </c>
      <c r="M177" s="24">
        <f ca="1">IF(M$11 &lt; TODAY(), COUNTIFS('Agent Abandoned'!$O:$O,  'Cargill SD Data'!M$11, 'Agent Abandoned'!$N:$N,  "Europe-Romanian", 'Agent Abandoned'!$L:$L,  "&lt; 60"), "")</f>
        <v>0</v>
      </c>
      <c r="N177" s="24">
        <f ca="1">IF(N$11 &lt; TODAY(), COUNTIFS('Agent Abandoned'!$O:$O,  'Cargill SD Data'!N$11, 'Agent Abandoned'!$N:$N,  "Europe-Romanian", 'Agent Abandoned'!$L:$L,  "&lt; 60"), "")</f>
        <v>0</v>
      </c>
      <c r="O177" s="24">
        <f ca="1">IF(O$11 &lt; TODAY(), COUNTIFS('Agent Abandoned'!$O:$O,  'Cargill SD Data'!O$11, 'Agent Abandoned'!$N:$N,  "Europe-Romanian", 'Agent Abandoned'!$L:$L,  "&lt; 60"), "")</f>
        <v>0</v>
      </c>
      <c r="P177" s="24">
        <f ca="1">IF(P$11 &lt; TODAY(), COUNTIFS('Agent Abandoned'!$O:$O,  'Cargill SD Data'!P$11, 'Agent Abandoned'!$N:$N,  "Europe-Romanian", 'Agent Abandoned'!$L:$L,  "&lt; 60"), "")</f>
        <v>0</v>
      </c>
      <c r="Q177" s="24">
        <f ca="1">IF(Q$11 &lt; TODAY(), COUNTIFS('Agent Abandoned'!$O:$O,  'Cargill SD Data'!Q$11, 'Agent Abandoned'!$N:$N,  "Europe-Romanian", 'Agent Abandoned'!$L:$L,  "&lt; 60"), "")</f>
        <v>0</v>
      </c>
      <c r="R177" s="24">
        <f ca="1">IF(R$11 &lt; TODAY(), COUNTIFS('Agent Abandoned'!$O:$O,  'Cargill SD Data'!R$11, 'Agent Abandoned'!$N:$N,  "Europe-Romanian", 'Agent Abandoned'!$L:$L,  "&lt; 60"), "")</f>
        <v>0</v>
      </c>
      <c r="S177" s="24">
        <f ca="1">IF(S$11 &lt; TODAY(), COUNTIFS('Agent Abandoned'!$O:$O,  'Cargill SD Data'!S$11, 'Agent Abandoned'!$N:$N,  "Europe-Romanian", 'Agent Abandoned'!$L:$L,  "&lt; 60"), "")</f>
        <v>0</v>
      </c>
      <c r="T177" s="24">
        <f ca="1">IF(T$11 &lt; TODAY(), COUNTIFS('Agent Abandoned'!$O:$O,  'Cargill SD Data'!T$11, 'Agent Abandoned'!$N:$N,  "Europe-Romanian", 'Agent Abandoned'!$L:$L,  "&lt; 60"), "")</f>
        <v>0</v>
      </c>
      <c r="U177" s="24">
        <f ca="1">IF(U$11 &lt; TODAY(), COUNTIFS('Agent Abandoned'!$O:$O,  'Cargill SD Data'!U$11, 'Agent Abandoned'!$N:$N,  "Europe-Romanian", 'Agent Abandoned'!$L:$L,  "&lt; 60"), "")</f>
        <v>0</v>
      </c>
      <c r="V177" s="24">
        <f ca="1">IF(V$11 &lt; TODAY(), COUNTIFS('Agent Abandoned'!$O:$O,  'Cargill SD Data'!V$11, 'Agent Abandoned'!$N:$N,  "Europe-Romanian", 'Agent Abandoned'!$L:$L,  "&lt; 60"), "")</f>
        <v>0</v>
      </c>
      <c r="W177" s="24" t="str">
        <f ca="1">IF(W$11 &lt; TODAY(), COUNTIFS('Agent Abandoned'!$O:$O,  'Cargill SD Data'!W$11, 'Agent Abandoned'!$N:$N,  "Europe-Romanian", 'Agent Abandoned'!$L:$L,  "&lt; 60"), "")</f>
        <v/>
      </c>
      <c r="X177" s="24" t="str">
        <f ca="1">IF(X$11 &lt; TODAY(), COUNTIFS('Agent Abandoned'!$O:$O,  'Cargill SD Data'!X$11, 'Agent Abandoned'!$N:$N,  "Europe-Romanian", 'Agent Abandoned'!$L:$L,  "&lt; 60"), "")</f>
        <v/>
      </c>
      <c r="Y177" s="24" t="str">
        <f ca="1">IF(Y$11 &lt; TODAY(), COUNTIFS('Agent Abandoned'!$O:$O,  'Cargill SD Data'!Y$11, 'Agent Abandoned'!$N:$N,  "Europe-Romanian", 'Agent Abandoned'!$L:$L,  "&lt; 60"), "")</f>
        <v/>
      </c>
      <c r="Z177" s="24" t="str">
        <f ca="1">IF(Z$11 &lt; TODAY(), COUNTIFS('Agent Abandoned'!$O:$O,  'Cargill SD Data'!Z$11, 'Agent Abandoned'!$N:$N,  "Europe-Romanian", 'Agent Abandoned'!$L:$L,  "&lt; 60"), "")</f>
        <v/>
      </c>
      <c r="AA177" s="24" t="str">
        <f ca="1">IF(AA$11 &lt; TODAY(), COUNTIFS('Agent Abandoned'!$O:$O,  'Cargill SD Data'!AA$11, 'Agent Abandoned'!$N:$N,  "Europe-Romanian", 'Agent Abandoned'!$L:$L,  "&lt; 60"), "")</f>
        <v/>
      </c>
      <c r="AB177" s="24" t="str">
        <f ca="1">IF(AB$11 &lt; TODAY(), COUNTIFS('Agent Abandoned'!$O:$O,  'Cargill SD Data'!AB$11, 'Agent Abandoned'!$N:$N,  "Europe-Romanian", 'Agent Abandoned'!$L:$L,  "&lt; 60"), "")</f>
        <v/>
      </c>
      <c r="AC177" s="24" t="str">
        <f ca="1">IF(AC$11 &lt; TODAY(), COUNTIFS('Agent Abandoned'!$O:$O,  'Cargill SD Data'!AC$11, 'Agent Abandoned'!$N:$N,  "Europe-Romanian", 'Agent Abandoned'!$L:$L,  "&lt; 60"), "")</f>
        <v/>
      </c>
      <c r="AD177" s="24" t="str">
        <f ca="1">IF(AD$11 &lt; TODAY(), COUNTIFS('Agent Abandoned'!$O:$O,  'Cargill SD Data'!AD$11, 'Agent Abandoned'!$N:$N,  "Europe-Romanian", 'Agent Abandoned'!$L:$L,  "&lt; 60"), "")</f>
        <v/>
      </c>
      <c r="AE177" s="24" t="str">
        <f ca="1">IF(AE$11 &lt; TODAY(), COUNTIFS('Agent Abandoned'!$O:$O,  'Cargill SD Data'!AE$11, 'Agent Abandoned'!$N:$N,  "Europe-Romanian", 'Agent Abandoned'!$L:$L,  "&lt; 60"), "")</f>
        <v/>
      </c>
      <c r="AF177" s="24" t="str">
        <f ca="1">IF(AF$11 &lt; TODAY(), COUNTIFS('Agent Abandoned'!$O:$O,  'Cargill SD Data'!AF$11, 'Agent Abandoned'!$N:$N,  "Europe-Romanian", 'Agent Abandoned'!$L:$L,  "&lt; 60"), "")</f>
        <v/>
      </c>
      <c r="AG177" s="24" t="str">
        <f ca="1">IF(AG$11 &lt; TODAY(), COUNTIFS('Agent Abandoned'!$O:$O,  'Cargill SD Data'!AG$11, 'Agent Abandoned'!$N:$N,  "Europe-Romanian", 'Agent Abandoned'!$L:$L,  "&lt; 60"), "")</f>
        <v/>
      </c>
      <c r="AH177" s="24" t="str">
        <f ca="1">IF(AH$11 &lt; TODAY(), COUNTIFS('Agent Abandoned'!$O:$O,  'Cargill SD Data'!AH$11, 'Agent Abandoned'!$N:$N,  "Europe-Romanian", 'Agent Abandoned'!$L:$L,  "&lt; 60"), "")</f>
        <v/>
      </c>
      <c r="AI177" s="24" t="str">
        <f ca="1">IF(AI$11 &lt; TODAY(), COUNTIFS('Agent Abandoned'!$O:$O,  'Cargill SD Data'!AI$11, 'Agent Abandoned'!$N:$N,  "Europe-Romanian", 'Agent Abandoned'!$L:$L,  "&lt; 60"), "")</f>
        <v/>
      </c>
      <c r="AJ177" s="24" t="str">
        <f ca="1">IF(AJ$11 &lt; TODAY(), COUNTIFS('Agent Abandoned'!$O:$O,  'Cargill SD Data'!AJ$11, 'Agent Abandoned'!$N:$N,  "Europe-Romanian", 'Agent Abandoned'!$L:$L,  "&lt; 60"), "")</f>
        <v/>
      </c>
      <c r="AK177" s="24" t="str">
        <f ca="1">IF(AK$11 &lt; TODAY(), COUNTIFS('Agent Abandoned'!$O:$O,  'Cargill SD Data'!AK$11, 'Agent Abandoned'!$N:$N,  "Europe-Romanian", 'Agent Abandoned'!$L:$L,  "&lt; 60"), "")</f>
        <v/>
      </c>
    </row>
    <row r="178" spans="1:37" hidden="1" outlineLevel="1" x14ac:dyDescent="0.25">
      <c r="B178" s="114" t="s">
        <v>24</v>
      </c>
      <c r="C178" s="10" t="s">
        <v>305</v>
      </c>
      <c r="D178" s="1"/>
      <c r="E178" s="40">
        <f t="shared" ca="1" si="98"/>
        <v>0</v>
      </c>
      <c r="F178" s="79" t="e">
        <f t="shared" ca="1" si="68"/>
        <v>#DIV/0!</v>
      </c>
      <c r="G178" s="24">
        <f ca="1">IF(G$11 &lt; TODAY(), COUNTIFS('Agent Abandoned'!$O:$O,  'Cargill SD Data'!G$11, 'Agent Abandoned'!$N:$N,  "Europe-Russian", 'Agent Abandoned'!$L:$L,  "&lt; 60"), "")</f>
        <v>0</v>
      </c>
      <c r="H178" s="24">
        <f ca="1">IF(H$11 &lt; TODAY(), COUNTIFS('Agent Abandoned'!$O:$O,  'Cargill SD Data'!H$11, 'Agent Abandoned'!$N:$N,  "Europe-Russian", 'Agent Abandoned'!$L:$L,  "&lt; 60"), "")</f>
        <v>0</v>
      </c>
      <c r="I178" s="24">
        <f ca="1">IF(I$11 &lt; TODAY(), COUNTIFS('Agent Abandoned'!$O:$O,  'Cargill SD Data'!I$11, 'Agent Abandoned'!$N:$N,  "Europe-Russian", 'Agent Abandoned'!$L:$L,  "&lt; 60"), "")</f>
        <v>0</v>
      </c>
      <c r="J178" s="24">
        <f ca="1">IF(J$11 &lt; TODAY(), COUNTIFS('Agent Abandoned'!$O:$O,  'Cargill SD Data'!J$11, 'Agent Abandoned'!$N:$N,  "Europe-Russian", 'Agent Abandoned'!$L:$L,  "&lt; 60"), "")</f>
        <v>0</v>
      </c>
      <c r="K178" s="24">
        <f ca="1">IF(K$11 &lt; TODAY(), COUNTIFS('Agent Abandoned'!$O:$O,  'Cargill SD Data'!K$11, 'Agent Abandoned'!$N:$N,  "Europe-Russian", 'Agent Abandoned'!$L:$L,  "&lt; 60"), "")</f>
        <v>0</v>
      </c>
      <c r="L178" s="24">
        <f ca="1">IF(L$11 &lt; TODAY(), COUNTIFS('Agent Abandoned'!$O:$O,  'Cargill SD Data'!L$11, 'Agent Abandoned'!$N:$N,  "Europe-Russian", 'Agent Abandoned'!$L:$L,  "&lt; 60"), "")</f>
        <v>0</v>
      </c>
      <c r="M178" s="24">
        <f ca="1">IF(M$11 &lt; TODAY(), COUNTIFS('Agent Abandoned'!$O:$O,  'Cargill SD Data'!M$11, 'Agent Abandoned'!$N:$N,  "Europe-Russian", 'Agent Abandoned'!$L:$L,  "&lt; 60"), "")</f>
        <v>0</v>
      </c>
      <c r="N178" s="24">
        <f ca="1">IF(N$11 &lt; TODAY(), COUNTIFS('Agent Abandoned'!$O:$O,  'Cargill SD Data'!N$11, 'Agent Abandoned'!$N:$N,  "Europe-Russian", 'Agent Abandoned'!$L:$L,  "&lt; 60"), "")</f>
        <v>0</v>
      </c>
      <c r="O178" s="24">
        <f ca="1">IF(O$11 &lt; TODAY(), COUNTIFS('Agent Abandoned'!$O:$O,  'Cargill SD Data'!O$11, 'Agent Abandoned'!$N:$N,  "Europe-Russian", 'Agent Abandoned'!$L:$L,  "&lt; 60"), "")</f>
        <v>0</v>
      </c>
      <c r="P178" s="24">
        <f ca="1">IF(P$11 &lt; TODAY(), COUNTIFS('Agent Abandoned'!$O:$O,  'Cargill SD Data'!P$11, 'Agent Abandoned'!$N:$N,  "Europe-Russian", 'Agent Abandoned'!$L:$L,  "&lt; 60"), "")</f>
        <v>0</v>
      </c>
      <c r="Q178" s="24">
        <f ca="1">IF(Q$11 &lt; TODAY(), COUNTIFS('Agent Abandoned'!$O:$O,  'Cargill SD Data'!Q$11, 'Agent Abandoned'!$N:$N,  "Europe-Russian", 'Agent Abandoned'!$L:$L,  "&lt; 60"), "")</f>
        <v>0</v>
      </c>
      <c r="R178" s="24">
        <f ca="1">IF(R$11 &lt; TODAY(), COUNTIFS('Agent Abandoned'!$O:$O,  'Cargill SD Data'!R$11, 'Agent Abandoned'!$N:$N,  "Europe-Russian", 'Agent Abandoned'!$L:$L,  "&lt; 60"), "")</f>
        <v>0</v>
      </c>
      <c r="S178" s="24">
        <f ca="1">IF(S$11 &lt; TODAY(), COUNTIFS('Agent Abandoned'!$O:$O,  'Cargill SD Data'!S$11, 'Agent Abandoned'!$N:$N,  "Europe-Russian", 'Agent Abandoned'!$L:$L,  "&lt; 60"), "")</f>
        <v>0</v>
      </c>
      <c r="T178" s="24">
        <f ca="1">IF(T$11 &lt; TODAY(), COUNTIFS('Agent Abandoned'!$O:$O,  'Cargill SD Data'!T$11, 'Agent Abandoned'!$N:$N,  "Europe-Russian", 'Agent Abandoned'!$L:$L,  "&lt; 60"), "")</f>
        <v>0</v>
      </c>
      <c r="U178" s="24">
        <f ca="1">IF(U$11 &lt; TODAY(), COUNTIFS('Agent Abandoned'!$O:$O,  'Cargill SD Data'!U$11, 'Agent Abandoned'!$N:$N,  "Europe-Russian", 'Agent Abandoned'!$L:$L,  "&lt; 60"), "")</f>
        <v>0</v>
      </c>
      <c r="V178" s="24">
        <f ca="1">IF(V$11 &lt; TODAY(), COUNTIFS('Agent Abandoned'!$O:$O,  'Cargill SD Data'!V$11, 'Agent Abandoned'!$N:$N,  "Europe-Russian", 'Agent Abandoned'!$L:$L,  "&lt; 60"), "")</f>
        <v>0</v>
      </c>
      <c r="W178" s="24" t="str">
        <f ca="1">IF(W$11 &lt; TODAY(), COUNTIFS('Agent Abandoned'!$O:$O,  'Cargill SD Data'!W$11, 'Agent Abandoned'!$N:$N,  "Europe-Russian", 'Agent Abandoned'!$L:$L,  "&lt; 60"), "")</f>
        <v/>
      </c>
      <c r="X178" s="24" t="str">
        <f ca="1">IF(X$11 &lt; TODAY(), COUNTIFS('Agent Abandoned'!$O:$O,  'Cargill SD Data'!X$11, 'Agent Abandoned'!$N:$N,  "Europe-Russian", 'Agent Abandoned'!$L:$L,  "&lt; 60"), "")</f>
        <v/>
      </c>
      <c r="Y178" s="24" t="str">
        <f ca="1">IF(Y$11 &lt; TODAY(), COUNTIFS('Agent Abandoned'!$O:$O,  'Cargill SD Data'!Y$11, 'Agent Abandoned'!$N:$N,  "Europe-Russian", 'Agent Abandoned'!$L:$L,  "&lt; 60"), "")</f>
        <v/>
      </c>
      <c r="Z178" s="24" t="str">
        <f ca="1">IF(Z$11 &lt; TODAY(), COUNTIFS('Agent Abandoned'!$O:$O,  'Cargill SD Data'!Z$11, 'Agent Abandoned'!$N:$N,  "Europe-Russian", 'Agent Abandoned'!$L:$L,  "&lt; 60"), "")</f>
        <v/>
      </c>
      <c r="AA178" s="24" t="str">
        <f ca="1">IF(AA$11 &lt; TODAY(), COUNTIFS('Agent Abandoned'!$O:$O,  'Cargill SD Data'!AA$11, 'Agent Abandoned'!$N:$N,  "Europe-Russian", 'Agent Abandoned'!$L:$L,  "&lt; 60"), "")</f>
        <v/>
      </c>
      <c r="AB178" s="24" t="str">
        <f ca="1">IF(AB$11 &lt; TODAY(), COUNTIFS('Agent Abandoned'!$O:$O,  'Cargill SD Data'!AB$11, 'Agent Abandoned'!$N:$N,  "Europe-Russian", 'Agent Abandoned'!$L:$L,  "&lt; 60"), "")</f>
        <v/>
      </c>
      <c r="AC178" s="24" t="str">
        <f ca="1">IF(AC$11 &lt; TODAY(), COUNTIFS('Agent Abandoned'!$O:$O,  'Cargill SD Data'!AC$11, 'Agent Abandoned'!$N:$N,  "Europe-Russian", 'Agent Abandoned'!$L:$L,  "&lt; 60"), "")</f>
        <v/>
      </c>
      <c r="AD178" s="24" t="str">
        <f ca="1">IF(AD$11 &lt; TODAY(), COUNTIFS('Agent Abandoned'!$O:$O,  'Cargill SD Data'!AD$11, 'Agent Abandoned'!$N:$N,  "Europe-Russian", 'Agent Abandoned'!$L:$L,  "&lt; 60"), "")</f>
        <v/>
      </c>
      <c r="AE178" s="24" t="str">
        <f ca="1">IF(AE$11 &lt; TODAY(), COUNTIFS('Agent Abandoned'!$O:$O,  'Cargill SD Data'!AE$11, 'Agent Abandoned'!$N:$N,  "Europe-Russian", 'Agent Abandoned'!$L:$L,  "&lt; 60"), "")</f>
        <v/>
      </c>
      <c r="AF178" s="24" t="str">
        <f ca="1">IF(AF$11 &lt; TODAY(), COUNTIFS('Agent Abandoned'!$O:$O,  'Cargill SD Data'!AF$11, 'Agent Abandoned'!$N:$N,  "Europe-Russian", 'Agent Abandoned'!$L:$L,  "&lt; 60"), "")</f>
        <v/>
      </c>
      <c r="AG178" s="24" t="str">
        <f ca="1">IF(AG$11 &lt; TODAY(), COUNTIFS('Agent Abandoned'!$O:$O,  'Cargill SD Data'!AG$11, 'Agent Abandoned'!$N:$N,  "Europe-Russian", 'Agent Abandoned'!$L:$L,  "&lt; 60"), "")</f>
        <v/>
      </c>
      <c r="AH178" s="24" t="str">
        <f ca="1">IF(AH$11 &lt; TODAY(), COUNTIFS('Agent Abandoned'!$O:$O,  'Cargill SD Data'!AH$11, 'Agent Abandoned'!$N:$N,  "Europe-Russian", 'Agent Abandoned'!$L:$L,  "&lt; 60"), "")</f>
        <v/>
      </c>
      <c r="AI178" s="24" t="str">
        <f ca="1">IF(AI$11 &lt; TODAY(), COUNTIFS('Agent Abandoned'!$O:$O,  'Cargill SD Data'!AI$11, 'Agent Abandoned'!$N:$N,  "Europe-Russian", 'Agent Abandoned'!$L:$L,  "&lt; 60"), "")</f>
        <v/>
      </c>
      <c r="AJ178" s="24" t="str">
        <f ca="1">IF(AJ$11 &lt; TODAY(), COUNTIFS('Agent Abandoned'!$O:$O,  'Cargill SD Data'!AJ$11, 'Agent Abandoned'!$N:$N,  "Europe-Russian", 'Agent Abandoned'!$L:$L,  "&lt; 60"), "")</f>
        <v/>
      </c>
      <c r="AK178" s="24" t="str">
        <f ca="1">IF(AK$11 &lt; TODAY(), COUNTIFS('Agent Abandoned'!$O:$O,  'Cargill SD Data'!AK$11, 'Agent Abandoned'!$N:$N,  "Europe-Russian", 'Agent Abandoned'!$L:$L,  "&lt; 60"), "")</f>
        <v/>
      </c>
    </row>
    <row r="179" spans="1:37" hidden="1" outlineLevel="1" x14ac:dyDescent="0.25">
      <c r="B179" s="114" t="s">
        <v>25</v>
      </c>
      <c r="C179" s="10" t="s">
        <v>305</v>
      </c>
      <c r="D179" s="1"/>
      <c r="E179" s="40">
        <f t="shared" ca="1" si="98"/>
        <v>0</v>
      </c>
      <c r="F179" s="79" t="e">
        <f t="shared" ca="1" si="68"/>
        <v>#DIV/0!</v>
      </c>
      <c r="G179" s="24">
        <f ca="1">IF(G$11 &lt; TODAY(), COUNTIFS('Agent Abandoned'!$O:$O,  'Cargill SD Data'!G$11, 'Agent Abandoned'!$N:$N,  "Europe-Spanish", 'Agent Abandoned'!$L:$L,  "&lt; 60"), "")</f>
        <v>0</v>
      </c>
      <c r="H179" s="24">
        <f ca="1">IF(H$11 &lt; TODAY(), COUNTIFS('Agent Abandoned'!$O:$O,  'Cargill SD Data'!H$11, 'Agent Abandoned'!$N:$N,  "Europe-Spanish", 'Agent Abandoned'!$L:$L,  "&lt; 60"), "")</f>
        <v>0</v>
      </c>
      <c r="I179" s="24">
        <f ca="1">IF(I$11 &lt; TODAY(), COUNTIFS('Agent Abandoned'!$O:$O,  'Cargill SD Data'!I$11, 'Agent Abandoned'!$N:$N,  "Europe-Spanish", 'Agent Abandoned'!$L:$L,  "&lt; 60"), "")</f>
        <v>0</v>
      </c>
      <c r="J179" s="24">
        <f ca="1">IF(J$11 &lt; TODAY(), COUNTIFS('Agent Abandoned'!$O:$O,  'Cargill SD Data'!J$11, 'Agent Abandoned'!$N:$N,  "Europe-Spanish", 'Agent Abandoned'!$L:$L,  "&lt; 60"), "")</f>
        <v>0</v>
      </c>
      <c r="K179" s="24">
        <f ca="1">IF(K$11 &lt; TODAY(), COUNTIFS('Agent Abandoned'!$O:$O,  'Cargill SD Data'!K$11, 'Agent Abandoned'!$N:$N,  "Europe-Spanish", 'Agent Abandoned'!$L:$L,  "&lt; 60"), "")</f>
        <v>0</v>
      </c>
      <c r="L179" s="24">
        <f ca="1">IF(L$11 &lt; TODAY(), COUNTIFS('Agent Abandoned'!$O:$O,  'Cargill SD Data'!L$11, 'Agent Abandoned'!$N:$N,  "Europe-Spanish", 'Agent Abandoned'!$L:$L,  "&lt; 60"), "")</f>
        <v>0</v>
      </c>
      <c r="M179" s="24">
        <f ca="1">IF(M$11 &lt; TODAY(), COUNTIFS('Agent Abandoned'!$O:$O,  'Cargill SD Data'!M$11, 'Agent Abandoned'!$N:$N,  "Europe-Spanish", 'Agent Abandoned'!$L:$L,  "&lt; 60"), "")</f>
        <v>0</v>
      </c>
      <c r="N179" s="24">
        <f ca="1">IF(N$11 &lt; TODAY(), COUNTIFS('Agent Abandoned'!$O:$O,  'Cargill SD Data'!N$11, 'Agent Abandoned'!$N:$N,  "Europe-Spanish", 'Agent Abandoned'!$L:$L,  "&lt; 60"), "")</f>
        <v>0</v>
      </c>
      <c r="O179" s="24">
        <f ca="1">IF(O$11 &lt; TODAY(), COUNTIFS('Agent Abandoned'!$O:$O,  'Cargill SD Data'!O$11, 'Agent Abandoned'!$N:$N,  "Europe-Spanish", 'Agent Abandoned'!$L:$L,  "&lt; 60"), "")</f>
        <v>0</v>
      </c>
      <c r="P179" s="24">
        <f ca="1">IF(P$11 &lt; TODAY(), COUNTIFS('Agent Abandoned'!$O:$O,  'Cargill SD Data'!P$11, 'Agent Abandoned'!$N:$N,  "Europe-Spanish", 'Agent Abandoned'!$L:$L,  "&lt; 60"), "")</f>
        <v>0</v>
      </c>
      <c r="Q179" s="24">
        <f ca="1">IF(Q$11 &lt; TODAY(), COUNTIFS('Agent Abandoned'!$O:$O,  'Cargill SD Data'!Q$11, 'Agent Abandoned'!$N:$N,  "Europe-Spanish", 'Agent Abandoned'!$L:$L,  "&lt; 60"), "")</f>
        <v>0</v>
      </c>
      <c r="R179" s="24">
        <f ca="1">IF(R$11 &lt; TODAY(), COUNTIFS('Agent Abandoned'!$O:$O,  'Cargill SD Data'!R$11, 'Agent Abandoned'!$N:$N,  "Europe-Spanish", 'Agent Abandoned'!$L:$L,  "&lt; 60"), "")</f>
        <v>0</v>
      </c>
      <c r="S179" s="24">
        <f ca="1">IF(S$11 &lt; TODAY(), COUNTIFS('Agent Abandoned'!$O:$O,  'Cargill SD Data'!S$11, 'Agent Abandoned'!$N:$N,  "Europe-Spanish", 'Agent Abandoned'!$L:$L,  "&lt; 60"), "")</f>
        <v>0</v>
      </c>
      <c r="T179" s="24">
        <f ca="1">IF(T$11 &lt; TODAY(), COUNTIFS('Agent Abandoned'!$O:$O,  'Cargill SD Data'!T$11, 'Agent Abandoned'!$N:$N,  "Europe-Spanish", 'Agent Abandoned'!$L:$L,  "&lt; 60"), "")</f>
        <v>0</v>
      </c>
      <c r="U179" s="24">
        <f ca="1">IF(U$11 &lt; TODAY(), COUNTIFS('Agent Abandoned'!$O:$O,  'Cargill SD Data'!U$11, 'Agent Abandoned'!$N:$N,  "Europe-Spanish", 'Agent Abandoned'!$L:$L,  "&lt; 60"), "")</f>
        <v>0</v>
      </c>
      <c r="V179" s="24">
        <f ca="1">IF(V$11 &lt; TODAY(), COUNTIFS('Agent Abandoned'!$O:$O,  'Cargill SD Data'!V$11, 'Agent Abandoned'!$N:$N,  "Europe-Spanish", 'Agent Abandoned'!$L:$L,  "&lt; 60"), "")</f>
        <v>0</v>
      </c>
      <c r="W179" s="24" t="str">
        <f ca="1">IF(W$11 &lt; TODAY(), COUNTIFS('Agent Abandoned'!$O:$O,  'Cargill SD Data'!W$11, 'Agent Abandoned'!$N:$N,  "Europe-Spanish", 'Agent Abandoned'!$L:$L,  "&lt; 60"), "")</f>
        <v/>
      </c>
      <c r="X179" s="24" t="str">
        <f ca="1">IF(X$11 &lt; TODAY(), COUNTIFS('Agent Abandoned'!$O:$O,  'Cargill SD Data'!X$11, 'Agent Abandoned'!$N:$N,  "Europe-Spanish", 'Agent Abandoned'!$L:$L,  "&lt; 60"), "")</f>
        <v/>
      </c>
      <c r="Y179" s="24" t="str">
        <f ca="1">IF(Y$11 &lt; TODAY(), COUNTIFS('Agent Abandoned'!$O:$O,  'Cargill SD Data'!Y$11, 'Agent Abandoned'!$N:$N,  "Europe-Spanish", 'Agent Abandoned'!$L:$L,  "&lt; 60"), "")</f>
        <v/>
      </c>
      <c r="Z179" s="24" t="str">
        <f ca="1">IF(Z$11 &lt; TODAY(), COUNTIFS('Agent Abandoned'!$O:$O,  'Cargill SD Data'!Z$11, 'Agent Abandoned'!$N:$N,  "Europe-Spanish", 'Agent Abandoned'!$L:$L,  "&lt; 60"), "")</f>
        <v/>
      </c>
      <c r="AA179" s="24" t="str">
        <f ca="1">IF(AA$11 &lt; TODAY(), COUNTIFS('Agent Abandoned'!$O:$O,  'Cargill SD Data'!AA$11, 'Agent Abandoned'!$N:$N,  "Europe-Spanish", 'Agent Abandoned'!$L:$L,  "&lt; 60"), "")</f>
        <v/>
      </c>
      <c r="AB179" s="24" t="str">
        <f ca="1">IF(AB$11 &lt; TODAY(), COUNTIFS('Agent Abandoned'!$O:$O,  'Cargill SD Data'!AB$11, 'Agent Abandoned'!$N:$N,  "Europe-Spanish", 'Agent Abandoned'!$L:$L,  "&lt; 60"), "")</f>
        <v/>
      </c>
      <c r="AC179" s="24" t="str">
        <f ca="1">IF(AC$11 &lt; TODAY(), COUNTIFS('Agent Abandoned'!$O:$O,  'Cargill SD Data'!AC$11, 'Agent Abandoned'!$N:$N,  "Europe-Spanish", 'Agent Abandoned'!$L:$L,  "&lt; 60"), "")</f>
        <v/>
      </c>
      <c r="AD179" s="24" t="str">
        <f ca="1">IF(AD$11 &lt; TODAY(), COUNTIFS('Agent Abandoned'!$O:$O,  'Cargill SD Data'!AD$11, 'Agent Abandoned'!$N:$N,  "Europe-Spanish", 'Agent Abandoned'!$L:$L,  "&lt; 60"), "")</f>
        <v/>
      </c>
      <c r="AE179" s="24" t="str">
        <f ca="1">IF(AE$11 &lt; TODAY(), COUNTIFS('Agent Abandoned'!$O:$O,  'Cargill SD Data'!AE$11, 'Agent Abandoned'!$N:$N,  "Europe-Spanish", 'Agent Abandoned'!$L:$L,  "&lt; 60"), "")</f>
        <v/>
      </c>
      <c r="AF179" s="24" t="str">
        <f ca="1">IF(AF$11 &lt; TODAY(), COUNTIFS('Agent Abandoned'!$O:$O,  'Cargill SD Data'!AF$11, 'Agent Abandoned'!$N:$N,  "Europe-Spanish", 'Agent Abandoned'!$L:$L,  "&lt; 60"), "")</f>
        <v/>
      </c>
      <c r="AG179" s="24" t="str">
        <f ca="1">IF(AG$11 &lt; TODAY(), COUNTIFS('Agent Abandoned'!$O:$O,  'Cargill SD Data'!AG$11, 'Agent Abandoned'!$N:$N,  "Europe-Spanish", 'Agent Abandoned'!$L:$L,  "&lt; 60"), "")</f>
        <v/>
      </c>
      <c r="AH179" s="24" t="str">
        <f ca="1">IF(AH$11 &lt; TODAY(), COUNTIFS('Agent Abandoned'!$O:$O,  'Cargill SD Data'!AH$11, 'Agent Abandoned'!$N:$N,  "Europe-Spanish", 'Agent Abandoned'!$L:$L,  "&lt; 60"), "")</f>
        <v/>
      </c>
      <c r="AI179" s="24" t="str">
        <f ca="1">IF(AI$11 &lt; TODAY(), COUNTIFS('Agent Abandoned'!$O:$O,  'Cargill SD Data'!AI$11, 'Agent Abandoned'!$N:$N,  "Europe-Spanish", 'Agent Abandoned'!$L:$L,  "&lt; 60"), "")</f>
        <v/>
      </c>
      <c r="AJ179" s="24" t="str">
        <f ca="1">IF(AJ$11 &lt; TODAY(), COUNTIFS('Agent Abandoned'!$O:$O,  'Cargill SD Data'!AJ$11, 'Agent Abandoned'!$N:$N,  "Europe-Spanish", 'Agent Abandoned'!$L:$L,  "&lt; 60"), "")</f>
        <v/>
      </c>
      <c r="AK179" s="24" t="str">
        <f ca="1">IF(AK$11 &lt; TODAY(), COUNTIFS('Agent Abandoned'!$O:$O,  'Cargill SD Data'!AK$11, 'Agent Abandoned'!$N:$N,  "Europe-Spanish", 'Agent Abandoned'!$L:$L,  "&lt; 60"), "")</f>
        <v/>
      </c>
    </row>
    <row r="180" spans="1:37" hidden="1" outlineLevel="1" x14ac:dyDescent="0.25">
      <c r="A180" s="25"/>
      <c r="B180" s="132" t="s">
        <v>26</v>
      </c>
      <c r="C180" s="10" t="s">
        <v>305</v>
      </c>
      <c r="D180" s="7"/>
      <c r="E180" s="41">
        <f t="shared" ca="1" si="98"/>
        <v>0</v>
      </c>
      <c r="F180" s="80" t="e">
        <f t="shared" ca="1" si="68"/>
        <v>#DIV/0!</v>
      </c>
      <c r="G180" s="24">
        <f ca="1">IF(G$11 &lt; TODAY(), COUNTIFS('Agent Abandoned'!$O:$O,  'Cargill SD Data'!G$11, 'Agent Abandoned'!$N:$N,  "Europe-Turkish", 'Agent Abandoned'!$L:$L,  "&lt; 60"), "")</f>
        <v>0</v>
      </c>
      <c r="H180" s="24">
        <f ca="1">IF(H$11 &lt; TODAY(), COUNTIFS('Agent Abandoned'!$O:$O,  'Cargill SD Data'!H$11, 'Agent Abandoned'!$N:$N,  "Europe-Turkish", 'Agent Abandoned'!$L:$L,  "&lt; 60"), "")</f>
        <v>0</v>
      </c>
      <c r="I180" s="24">
        <f ca="1">IF(I$11 &lt; TODAY(), COUNTIFS('Agent Abandoned'!$O:$O,  'Cargill SD Data'!I$11, 'Agent Abandoned'!$N:$N,  "Europe-Turkish", 'Agent Abandoned'!$L:$L,  "&lt; 60"), "")</f>
        <v>0</v>
      </c>
      <c r="J180" s="24">
        <f ca="1">IF(J$11 &lt; TODAY(), COUNTIFS('Agent Abandoned'!$O:$O,  'Cargill SD Data'!J$11, 'Agent Abandoned'!$N:$N,  "Europe-Turkish", 'Agent Abandoned'!$L:$L,  "&lt; 60"), "")</f>
        <v>0</v>
      </c>
      <c r="K180" s="24">
        <f ca="1">IF(K$11 &lt; TODAY(), COUNTIFS('Agent Abandoned'!$O:$O,  'Cargill SD Data'!K$11, 'Agent Abandoned'!$N:$N,  "Europe-Turkish", 'Agent Abandoned'!$L:$L,  "&lt; 60"), "")</f>
        <v>0</v>
      </c>
      <c r="L180" s="24">
        <f ca="1">IF(L$11 &lt; TODAY(), COUNTIFS('Agent Abandoned'!$O:$O,  'Cargill SD Data'!L$11, 'Agent Abandoned'!$N:$N,  "Europe-Turkish", 'Agent Abandoned'!$L:$L,  "&lt; 60"), "")</f>
        <v>0</v>
      </c>
      <c r="M180" s="24">
        <f ca="1">IF(M$11 &lt; TODAY(), COUNTIFS('Agent Abandoned'!$O:$O,  'Cargill SD Data'!M$11, 'Agent Abandoned'!$N:$N,  "Europe-Turkish", 'Agent Abandoned'!$L:$L,  "&lt; 60"), "")</f>
        <v>0</v>
      </c>
      <c r="N180" s="24">
        <f ca="1">IF(N$11 &lt; TODAY(), COUNTIFS('Agent Abandoned'!$O:$O,  'Cargill SD Data'!N$11, 'Agent Abandoned'!$N:$N,  "Europe-Turkish", 'Agent Abandoned'!$L:$L,  "&lt; 60"), "")</f>
        <v>0</v>
      </c>
      <c r="O180" s="24">
        <f ca="1">IF(O$11 &lt; TODAY(), COUNTIFS('Agent Abandoned'!$O:$O,  'Cargill SD Data'!O$11, 'Agent Abandoned'!$N:$N,  "Europe-Turkish", 'Agent Abandoned'!$L:$L,  "&lt; 60"), "")</f>
        <v>0</v>
      </c>
      <c r="P180" s="24">
        <f ca="1">IF(P$11 &lt; TODAY(), COUNTIFS('Agent Abandoned'!$O:$O,  'Cargill SD Data'!P$11, 'Agent Abandoned'!$N:$N,  "Europe-Turkish", 'Agent Abandoned'!$L:$L,  "&lt; 60"), "")</f>
        <v>0</v>
      </c>
      <c r="Q180" s="24">
        <f ca="1">IF(Q$11 &lt; TODAY(), COUNTIFS('Agent Abandoned'!$O:$O,  'Cargill SD Data'!Q$11, 'Agent Abandoned'!$N:$N,  "Europe-Turkish", 'Agent Abandoned'!$L:$L,  "&lt; 60"), "")</f>
        <v>0</v>
      </c>
      <c r="R180" s="24">
        <f ca="1">IF(R$11 &lt; TODAY(), COUNTIFS('Agent Abandoned'!$O:$O,  'Cargill SD Data'!R$11, 'Agent Abandoned'!$N:$N,  "Europe-Turkish", 'Agent Abandoned'!$L:$L,  "&lt; 60"), "")</f>
        <v>0</v>
      </c>
      <c r="S180" s="24">
        <f ca="1">IF(S$11 &lt; TODAY(), COUNTIFS('Agent Abandoned'!$O:$O,  'Cargill SD Data'!S$11, 'Agent Abandoned'!$N:$N,  "Europe-Turkish", 'Agent Abandoned'!$L:$L,  "&lt; 60"), "")</f>
        <v>0</v>
      </c>
      <c r="T180" s="24">
        <f ca="1">IF(T$11 &lt; TODAY(), COUNTIFS('Agent Abandoned'!$O:$O,  'Cargill SD Data'!T$11, 'Agent Abandoned'!$N:$N,  "Europe-Turkish", 'Agent Abandoned'!$L:$L,  "&lt; 60"), "")</f>
        <v>0</v>
      </c>
      <c r="U180" s="24">
        <f ca="1">IF(U$11 &lt; TODAY(), COUNTIFS('Agent Abandoned'!$O:$O,  'Cargill SD Data'!U$11, 'Agent Abandoned'!$N:$N,  "Europe-Turkish", 'Agent Abandoned'!$L:$L,  "&lt; 60"), "")</f>
        <v>0</v>
      </c>
      <c r="V180" s="24">
        <f ca="1">IF(V$11 &lt; TODAY(), COUNTIFS('Agent Abandoned'!$O:$O,  'Cargill SD Data'!V$11, 'Agent Abandoned'!$N:$N,  "Europe-Turkish", 'Agent Abandoned'!$L:$L,  "&lt; 60"), "")</f>
        <v>0</v>
      </c>
      <c r="W180" s="24" t="str">
        <f ca="1">IF(W$11 &lt; TODAY(), COUNTIFS('Agent Abandoned'!$O:$O,  'Cargill SD Data'!W$11, 'Agent Abandoned'!$N:$N,  "Europe-Turkish", 'Agent Abandoned'!$L:$L,  "&lt; 60"), "")</f>
        <v/>
      </c>
      <c r="X180" s="24" t="str">
        <f ca="1">IF(X$11 &lt; TODAY(), COUNTIFS('Agent Abandoned'!$O:$O,  'Cargill SD Data'!X$11, 'Agent Abandoned'!$N:$N,  "Europe-Turkish", 'Agent Abandoned'!$L:$L,  "&lt; 60"), "")</f>
        <v/>
      </c>
      <c r="Y180" s="24" t="str">
        <f ca="1">IF(Y$11 &lt; TODAY(), COUNTIFS('Agent Abandoned'!$O:$O,  'Cargill SD Data'!Y$11, 'Agent Abandoned'!$N:$N,  "Europe-Turkish", 'Agent Abandoned'!$L:$L,  "&lt; 60"), "")</f>
        <v/>
      </c>
      <c r="Z180" s="24" t="str">
        <f ca="1">IF(Z$11 &lt; TODAY(), COUNTIFS('Agent Abandoned'!$O:$O,  'Cargill SD Data'!Z$11, 'Agent Abandoned'!$N:$N,  "Europe-Turkish", 'Agent Abandoned'!$L:$L,  "&lt; 60"), "")</f>
        <v/>
      </c>
      <c r="AA180" s="24" t="str">
        <f ca="1">IF(AA$11 &lt; TODAY(), COUNTIFS('Agent Abandoned'!$O:$O,  'Cargill SD Data'!AA$11, 'Agent Abandoned'!$N:$N,  "Europe-Turkish", 'Agent Abandoned'!$L:$L,  "&lt; 60"), "")</f>
        <v/>
      </c>
      <c r="AB180" s="24" t="str">
        <f ca="1">IF(AB$11 &lt; TODAY(), COUNTIFS('Agent Abandoned'!$O:$O,  'Cargill SD Data'!AB$11, 'Agent Abandoned'!$N:$N,  "Europe-Turkish", 'Agent Abandoned'!$L:$L,  "&lt; 60"), "")</f>
        <v/>
      </c>
      <c r="AC180" s="24" t="str">
        <f ca="1">IF(AC$11 &lt; TODAY(), COUNTIFS('Agent Abandoned'!$O:$O,  'Cargill SD Data'!AC$11, 'Agent Abandoned'!$N:$N,  "Europe-Turkish", 'Agent Abandoned'!$L:$L,  "&lt; 60"), "")</f>
        <v/>
      </c>
      <c r="AD180" s="24" t="str">
        <f ca="1">IF(AD$11 &lt; TODAY(), COUNTIFS('Agent Abandoned'!$O:$O,  'Cargill SD Data'!AD$11, 'Agent Abandoned'!$N:$N,  "Europe-Turkish", 'Agent Abandoned'!$L:$L,  "&lt; 60"), "")</f>
        <v/>
      </c>
      <c r="AE180" s="24" t="str">
        <f ca="1">IF(AE$11 &lt; TODAY(), COUNTIFS('Agent Abandoned'!$O:$O,  'Cargill SD Data'!AE$11, 'Agent Abandoned'!$N:$N,  "Europe-Turkish", 'Agent Abandoned'!$L:$L,  "&lt; 60"), "")</f>
        <v/>
      </c>
      <c r="AF180" s="24" t="str">
        <f ca="1">IF(AF$11 &lt; TODAY(), COUNTIFS('Agent Abandoned'!$O:$O,  'Cargill SD Data'!AF$11, 'Agent Abandoned'!$N:$N,  "Europe-Turkish", 'Agent Abandoned'!$L:$L,  "&lt; 60"), "")</f>
        <v/>
      </c>
      <c r="AG180" s="24" t="str">
        <f ca="1">IF(AG$11 &lt; TODAY(), COUNTIFS('Agent Abandoned'!$O:$O,  'Cargill SD Data'!AG$11, 'Agent Abandoned'!$N:$N,  "Europe-Turkish", 'Agent Abandoned'!$L:$L,  "&lt; 60"), "")</f>
        <v/>
      </c>
      <c r="AH180" s="24" t="str">
        <f ca="1">IF(AH$11 &lt; TODAY(), COUNTIFS('Agent Abandoned'!$O:$O,  'Cargill SD Data'!AH$11, 'Agent Abandoned'!$N:$N,  "Europe-Turkish", 'Agent Abandoned'!$L:$L,  "&lt; 60"), "")</f>
        <v/>
      </c>
      <c r="AI180" s="24" t="str">
        <f ca="1">IF(AI$11 &lt; TODAY(), COUNTIFS('Agent Abandoned'!$O:$O,  'Cargill SD Data'!AI$11, 'Agent Abandoned'!$N:$N,  "Europe-Turkish", 'Agent Abandoned'!$L:$L,  "&lt; 60"), "")</f>
        <v/>
      </c>
      <c r="AJ180" s="24" t="str">
        <f ca="1">IF(AJ$11 &lt; TODAY(), COUNTIFS('Agent Abandoned'!$O:$O,  'Cargill SD Data'!AJ$11, 'Agent Abandoned'!$N:$N,  "Europe-Turkish", 'Agent Abandoned'!$L:$L,  "&lt; 60"), "")</f>
        <v/>
      </c>
      <c r="AK180" s="24" t="str">
        <f ca="1">IF(AK$11 &lt; TODAY(), COUNTIFS('Agent Abandoned'!$O:$O,  'Cargill SD Data'!AK$11, 'Agent Abandoned'!$N:$N,  "Europe-Turkish", 'Agent Abandoned'!$L:$L,  "&lt; 60"), "")</f>
        <v/>
      </c>
    </row>
    <row r="181" spans="1:37" ht="15.75" hidden="1" outlineLevel="1" thickBot="1" x14ac:dyDescent="0.3">
      <c r="A181" s="47"/>
      <c r="B181" s="116" t="s">
        <v>294</v>
      </c>
      <c r="C181" s="10" t="s">
        <v>305</v>
      </c>
      <c r="D181" s="7"/>
      <c r="E181" s="41">
        <f t="shared" ref="E181" ca="1" si="99">SUM(G181:AK181)</f>
        <v>0</v>
      </c>
      <c r="F181" s="80" t="e">
        <f t="shared" ca="1" si="68"/>
        <v>#DIV/0!</v>
      </c>
      <c r="G181" s="24">
        <f ca="1">IF(G$11 &lt; TODAY(), COUNTIFS('Agent Abandoned'!$O:$O,  'Cargill SD Data'!G$11, 'Agent Abandoned'!$N:$N,  "Europe-Norwegian", 'Agent Abandoned'!$L:$L,  "&lt; 60"), "")</f>
        <v>0</v>
      </c>
      <c r="H181" s="24">
        <f ca="1">IF(H$11 &lt; TODAY(), COUNTIFS('Agent Abandoned'!$O:$O,  'Cargill SD Data'!H$11, 'Agent Abandoned'!$N:$N,  "Europe-Norwegian", 'Agent Abandoned'!$L:$L,  "&lt; 60"), "")</f>
        <v>0</v>
      </c>
      <c r="I181" s="24">
        <f ca="1">IF(I$11 &lt; TODAY(), COUNTIFS('Agent Abandoned'!$O:$O,  'Cargill SD Data'!I$11, 'Agent Abandoned'!$N:$N,  "Europe-Norwegian", 'Agent Abandoned'!$L:$L,  "&lt; 60"), "")</f>
        <v>0</v>
      </c>
      <c r="J181" s="24">
        <f ca="1">IF(J$11 &lt; TODAY(), COUNTIFS('Agent Abandoned'!$O:$O,  'Cargill SD Data'!J$11, 'Agent Abandoned'!$N:$N,  "Europe-Norwegian", 'Agent Abandoned'!$L:$L,  "&lt; 60"), "")</f>
        <v>0</v>
      </c>
      <c r="K181" s="24">
        <f ca="1">IF(K$11 &lt; TODAY(), COUNTIFS('Agent Abandoned'!$O:$O,  'Cargill SD Data'!K$11, 'Agent Abandoned'!$N:$N,  "Europe-Norwegian", 'Agent Abandoned'!$L:$L,  "&lt; 60"), "")</f>
        <v>0</v>
      </c>
      <c r="L181" s="24">
        <f ca="1">IF(L$11 &lt; TODAY(), COUNTIFS('Agent Abandoned'!$O:$O,  'Cargill SD Data'!L$11, 'Agent Abandoned'!$N:$N,  "Europe-Norwegian", 'Agent Abandoned'!$L:$L,  "&lt; 60"), "")</f>
        <v>0</v>
      </c>
      <c r="M181" s="24">
        <f ca="1">IF(M$11 &lt; TODAY(), COUNTIFS('Agent Abandoned'!$O:$O,  'Cargill SD Data'!M$11, 'Agent Abandoned'!$N:$N,  "Europe-Norwegian", 'Agent Abandoned'!$L:$L,  "&lt; 60"), "")</f>
        <v>0</v>
      </c>
      <c r="N181" s="24">
        <f ca="1">IF(N$11 &lt; TODAY(), COUNTIFS('Agent Abandoned'!$O:$O,  'Cargill SD Data'!N$11, 'Agent Abandoned'!$N:$N,  "Europe-Norwegian", 'Agent Abandoned'!$L:$L,  "&lt; 60"), "")</f>
        <v>0</v>
      </c>
      <c r="O181" s="24">
        <f ca="1">IF(O$11 &lt; TODAY(), COUNTIFS('Agent Abandoned'!$O:$O,  'Cargill SD Data'!O$11, 'Agent Abandoned'!$N:$N,  "Europe-Norwegian", 'Agent Abandoned'!$L:$L,  "&lt; 60"), "")</f>
        <v>0</v>
      </c>
      <c r="P181" s="24">
        <f ca="1">IF(P$11 &lt; TODAY(), COUNTIFS('Agent Abandoned'!$O:$O,  'Cargill SD Data'!P$11, 'Agent Abandoned'!$N:$N,  "Europe-Norwegian", 'Agent Abandoned'!$L:$L,  "&lt; 60"), "")</f>
        <v>0</v>
      </c>
      <c r="Q181" s="24">
        <f ca="1">IF(Q$11 &lt; TODAY(), COUNTIFS('Agent Abandoned'!$O:$O,  'Cargill SD Data'!Q$11, 'Agent Abandoned'!$N:$N,  "Europe-Norwegian", 'Agent Abandoned'!$L:$L,  "&lt; 60"), "")</f>
        <v>0</v>
      </c>
      <c r="R181" s="24">
        <f ca="1">IF(R$11 &lt; TODAY(), COUNTIFS('Agent Abandoned'!$O:$O,  'Cargill SD Data'!R$11, 'Agent Abandoned'!$N:$N,  "Europe-Norwegian", 'Agent Abandoned'!$L:$L,  "&lt; 60"), "")</f>
        <v>0</v>
      </c>
      <c r="S181" s="24">
        <f ca="1">IF(S$11 &lt; TODAY(), COUNTIFS('Agent Abandoned'!$O:$O,  'Cargill SD Data'!S$11, 'Agent Abandoned'!$N:$N,  "Europe-Norwegian", 'Agent Abandoned'!$L:$L,  "&lt; 60"), "")</f>
        <v>0</v>
      </c>
      <c r="T181" s="24">
        <f ca="1">IF(T$11 &lt; TODAY(), COUNTIFS('Agent Abandoned'!$O:$O,  'Cargill SD Data'!T$11, 'Agent Abandoned'!$N:$N,  "Europe-Norwegian", 'Agent Abandoned'!$L:$L,  "&lt; 60"), "")</f>
        <v>0</v>
      </c>
      <c r="U181" s="24">
        <f ca="1">IF(U$11 &lt; TODAY(), COUNTIFS('Agent Abandoned'!$O:$O,  'Cargill SD Data'!U$11, 'Agent Abandoned'!$N:$N,  "Europe-Norwegian", 'Agent Abandoned'!$L:$L,  "&lt; 60"), "")</f>
        <v>0</v>
      </c>
      <c r="V181" s="24">
        <f ca="1">IF(V$11 &lt; TODAY(), COUNTIFS('Agent Abandoned'!$O:$O,  'Cargill SD Data'!V$11, 'Agent Abandoned'!$N:$N,  "Europe-Norwegian", 'Agent Abandoned'!$L:$L,  "&lt; 60"), "")</f>
        <v>0</v>
      </c>
      <c r="W181" s="24" t="str">
        <f ca="1">IF(W$11 &lt; TODAY(), COUNTIFS('Agent Abandoned'!$O:$O,  'Cargill SD Data'!W$11, 'Agent Abandoned'!$N:$N,  "Europe-Norwegian", 'Agent Abandoned'!$L:$L,  "&lt; 60"), "")</f>
        <v/>
      </c>
      <c r="X181" s="24" t="str">
        <f ca="1">IF(X$11 &lt; TODAY(), COUNTIFS('Agent Abandoned'!$O:$O,  'Cargill SD Data'!X$11, 'Agent Abandoned'!$N:$N,  "Europe-Norwegian", 'Agent Abandoned'!$L:$L,  "&lt; 60"), "")</f>
        <v/>
      </c>
      <c r="Y181" s="24" t="str">
        <f ca="1">IF(Y$11 &lt; TODAY(), COUNTIFS('Agent Abandoned'!$O:$O,  'Cargill SD Data'!Y$11, 'Agent Abandoned'!$N:$N,  "Europe-Norwegian", 'Agent Abandoned'!$L:$L,  "&lt; 60"), "")</f>
        <v/>
      </c>
      <c r="Z181" s="24" t="str">
        <f ca="1">IF(Z$11 &lt; TODAY(), COUNTIFS('Agent Abandoned'!$O:$O,  'Cargill SD Data'!Z$11, 'Agent Abandoned'!$N:$N,  "Europe-Norwegian", 'Agent Abandoned'!$L:$L,  "&lt; 60"), "")</f>
        <v/>
      </c>
      <c r="AA181" s="24" t="str">
        <f ca="1">IF(AA$11 &lt; TODAY(), COUNTIFS('Agent Abandoned'!$O:$O,  'Cargill SD Data'!AA$11, 'Agent Abandoned'!$N:$N,  "Europe-Norwegian", 'Agent Abandoned'!$L:$L,  "&lt; 60"), "")</f>
        <v/>
      </c>
      <c r="AB181" s="24" t="str">
        <f ca="1">IF(AB$11 &lt; TODAY(), COUNTIFS('Agent Abandoned'!$O:$O,  'Cargill SD Data'!AB$11, 'Agent Abandoned'!$N:$N,  "Europe-Norwegian", 'Agent Abandoned'!$L:$L,  "&lt; 60"), "")</f>
        <v/>
      </c>
      <c r="AC181" s="24" t="str">
        <f ca="1">IF(AC$11 &lt; TODAY(), COUNTIFS('Agent Abandoned'!$O:$O,  'Cargill SD Data'!AC$11, 'Agent Abandoned'!$N:$N,  "Europe-Norwegian", 'Agent Abandoned'!$L:$L,  "&lt; 60"), "")</f>
        <v/>
      </c>
      <c r="AD181" s="24" t="str">
        <f ca="1">IF(AD$11 &lt; TODAY(), COUNTIFS('Agent Abandoned'!$O:$O,  'Cargill SD Data'!AD$11, 'Agent Abandoned'!$N:$N,  "Europe-Norwegian", 'Agent Abandoned'!$L:$L,  "&lt; 60"), "")</f>
        <v/>
      </c>
      <c r="AE181" s="24" t="str">
        <f ca="1">IF(AE$11 &lt; TODAY(), COUNTIFS('Agent Abandoned'!$O:$O,  'Cargill SD Data'!AE$11, 'Agent Abandoned'!$N:$N,  "Europe-Norwegian", 'Agent Abandoned'!$L:$L,  "&lt; 60"), "")</f>
        <v/>
      </c>
      <c r="AF181" s="24" t="str">
        <f ca="1">IF(AF$11 &lt; TODAY(), COUNTIFS('Agent Abandoned'!$O:$O,  'Cargill SD Data'!AF$11, 'Agent Abandoned'!$N:$N,  "Europe-Norwegian", 'Agent Abandoned'!$L:$L,  "&lt; 60"), "")</f>
        <v/>
      </c>
      <c r="AG181" s="24" t="str">
        <f ca="1">IF(AG$11 &lt; TODAY(), COUNTIFS('Agent Abandoned'!$O:$O,  'Cargill SD Data'!AG$11, 'Agent Abandoned'!$N:$N,  "Europe-Norwegian", 'Agent Abandoned'!$L:$L,  "&lt; 60"), "")</f>
        <v/>
      </c>
      <c r="AH181" s="24" t="str">
        <f ca="1">IF(AH$11 &lt; TODAY(), COUNTIFS('Agent Abandoned'!$O:$O,  'Cargill SD Data'!AH$11, 'Agent Abandoned'!$N:$N,  "Europe-Norwegian", 'Agent Abandoned'!$L:$L,  "&lt; 60"), "")</f>
        <v/>
      </c>
      <c r="AI181" s="24" t="str">
        <f ca="1">IF(AI$11 &lt; TODAY(), COUNTIFS('Agent Abandoned'!$O:$O,  'Cargill SD Data'!AI$11, 'Agent Abandoned'!$N:$N,  "Europe-Norwegian", 'Agent Abandoned'!$L:$L,  "&lt; 60"), "")</f>
        <v/>
      </c>
      <c r="AJ181" s="24" t="str">
        <f ca="1">IF(AJ$11 &lt; TODAY(), COUNTIFS('Agent Abandoned'!$O:$O,  'Cargill SD Data'!AJ$11, 'Agent Abandoned'!$N:$N,  "Europe-Norwegian", 'Agent Abandoned'!$L:$L,  "&lt; 60"), "")</f>
        <v/>
      </c>
      <c r="AK181" s="24" t="str">
        <f ca="1">IF(AK$11 &lt; TODAY(), COUNTIFS('Agent Abandoned'!$O:$O,  'Cargill SD Data'!AK$11, 'Agent Abandoned'!$N:$N,  "Europe-Norwegian", 'Agent Abandoned'!$L:$L,  "&lt; 60"), "")</f>
        <v/>
      </c>
    </row>
    <row r="182" spans="1:37" s="86" customFormat="1" ht="16.5" hidden="1" collapsed="1" thickTop="1" thickBot="1" x14ac:dyDescent="0.3">
      <c r="A182" s="32"/>
      <c r="B182" s="32" t="s">
        <v>6</v>
      </c>
      <c r="C182" s="15" t="s">
        <v>304</v>
      </c>
      <c r="D182" s="16"/>
      <c r="E182" s="38">
        <f t="shared" ref="E182" ca="1" si="100">SUM(G182:AK182)</f>
        <v>0</v>
      </c>
      <c r="F182" s="78" t="e">
        <f t="shared" ca="1" si="68"/>
        <v>#DIV/0!</v>
      </c>
      <c r="G182" s="66">
        <f ca="1">SUM(G183:G195)</f>
        <v>0</v>
      </c>
      <c r="H182" s="66">
        <f t="shared" ref="H182" ca="1" si="101">SUM(H183:H195)</f>
        <v>0</v>
      </c>
      <c r="I182" s="66">
        <f t="shared" ref="I182" ca="1" si="102">SUM(I183:I195)</f>
        <v>0</v>
      </c>
      <c r="J182" s="66">
        <f t="shared" ref="J182" ca="1" si="103">SUM(J183:J195)</f>
        <v>0</v>
      </c>
      <c r="K182" s="66">
        <f t="shared" ref="K182" ca="1" si="104">SUM(K183:K195)</f>
        <v>0</v>
      </c>
      <c r="L182" s="66">
        <f t="shared" ref="L182" ca="1" si="105">SUM(L183:L195)</f>
        <v>0</v>
      </c>
      <c r="M182" s="66">
        <f t="shared" ref="M182" ca="1" si="106">SUM(M183:M195)</f>
        <v>0</v>
      </c>
      <c r="N182" s="66">
        <f t="shared" ref="N182" ca="1" si="107">SUM(N183:N195)</f>
        <v>0</v>
      </c>
      <c r="O182" s="66">
        <f t="shared" ref="O182" ca="1" si="108">SUM(O183:O195)</f>
        <v>0</v>
      </c>
      <c r="P182" s="66">
        <f t="shared" ref="P182" ca="1" si="109">SUM(P183:P195)</f>
        <v>0</v>
      </c>
      <c r="Q182" s="66">
        <f t="shared" ref="Q182" ca="1" si="110">SUM(Q183:Q195)</f>
        <v>0</v>
      </c>
      <c r="R182" s="66">
        <f t="shared" ref="R182" ca="1" si="111">SUM(R183:R195)</f>
        <v>0</v>
      </c>
      <c r="S182" s="66">
        <f t="shared" ref="S182" ca="1" si="112">SUM(S183:S195)</f>
        <v>0</v>
      </c>
      <c r="T182" s="66">
        <f t="shared" ref="T182" ca="1" si="113">SUM(T183:T195)</f>
        <v>0</v>
      </c>
      <c r="U182" s="66">
        <f t="shared" ref="U182" ca="1" si="114">SUM(U183:U195)</f>
        <v>0</v>
      </c>
      <c r="V182" s="66">
        <f t="shared" ref="V182" ca="1" si="115">SUM(V183:V195)</f>
        <v>0</v>
      </c>
      <c r="W182" s="66">
        <f t="shared" ref="W182" ca="1" si="116">SUM(W183:W195)</f>
        <v>0</v>
      </c>
      <c r="X182" s="66">
        <f t="shared" ref="X182" ca="1" si="117">SUM(X183:X195)</f>
        <v>0</v>
      </c>
      <c r="Y182" s="66">
        <f t="shared" ref="Y182" ca="1" si="118">SUM(Y183:Y195)</f>
        <v>0</v>
      </c>
      <c r="Z182" s="66">
        <f t="shared" ref="Z182" ca="1" si="119">SUM(Z183:Z195)</f>
        <v>0</v>
      </c>
      <c r="AA182" s="66">
        <f t="shared" ref="AA182" ca="1" si="120">SUM(AA183:AA195)</f>
        <v>0</v>
      </c>
      <c r="AB182" s="66">
        <f t="shared" ref="AB182" ca="1" si="121">SUM(AB183:AB195)</f>
        <v>0</v>
      </c>
      <c r="AC182" s="66">
        <f t="shared" ref="AC182" ca="1" si="122">SUM(AC183:AC195)</f>
        <v>0</v>
      </c>
      <c r="AD182" s="66">
        <f t="shared" ref="AD182" ca="1" si="123">SUM(AD183:AD195)</f>
        <v>0</v>
      </c>
      <c r="AE182" s="66">
        <f t="shared" ref="AE182" ca="1" si="124">SUM(AE183:AE195)</f>
        <v>0</v>
      </c>
      <c r="AF182" s="66">
        <f t="shared" ref="AF182" ca="1" si="125">SUM(AF183:AF195)</f>
        <v>0</v>
      </c>
      <c r="AG182" s="66">
        <f t="shared" ref="AG182" ca="1" si="126">SUM(AG183:AG195)</f>
        <v>0</v>
      </c>
      <c r="AH182" s="66">
        <f t="shared" ref="AH182" ca="1" si="127">SUM(AH183:AH195)</f>
        <v>0</v>
      </c>
      <c r="AI182" s="66">
        <f t="shared" ref="AI182" ca="1" si="128">SUM(AI183:AI195)</f>
        <v>0</v>
      </c>
      <c r="AJ182" s="66">
        <f t="shared" ref="AJ182:AK182" ca="1" si="129">SUM(AJ183:AJ195)</f>
        <v>0</v>
      </c>
      <c r="AK182" s="66">
        <f t="shared" ca="1" si="129"/>
        <v>0</v>
      </c>
    </row>
    <row r="183" spans="1:37" ht="15.75" hidden="1" outlineLevel="1" thickTop="1" x14ac:dyDescent="0.25">
      <c r="A183" s="24"/>
      <c r="B183" s="113" t="s">
        <v>15</v>
      </c>
      <c r="C183" s="10" t="s">
        <v>304</v>
      </c>
      <c r="D183" s="11"/>
      <c r="E183" s="39">
        <f t="shared" ref="E183:E194" ca="1" si="130">SUM(G183:AK183)</f>
        <v>0</v>
      </c>
      <c r="F183" s="77" t="e">
        <f t="shared" ca="1" si="68"/>
        <v>#DIV/0!</v>
      </c>
      <c r="G183" s="24">
        <f ca="1">IF(G$11 &lt; TODAY(), COUNTIFS('Agent Abandoned'!$O:$O,  'Cargill SD Data'!G$11, 'Agent Abandoned'!$N:$N,  "Europe, MiddleEast, Africa-English", 'Agent Abandoned'!$L:$L,  "&gt; 60"), "")</f>
        <v>0</v>
      </c>
      <c r="H183" s="24">
        <f ca="1">IF(H$11 &lt; TODAY(), COUNTIFS('Agent Abandoned'!$O:$O,  'Cargill SD Data'!H$11, 'Agent Abandoned'!$N:$N,  "Europe, MiddleEast, Africa-English", 'Agent Abandoned'!$L:$L,  "&gt; 60"), "")</f>
        <v>0</v>
      </c>
      <c r="I183" s="24">
        <f ca="1">IF(I$11 &lt; TODAY(), COUNTIFS('Agent Abandoned'!$O:$O,  'Cargill SD Data'!I$11, 'Agent Abandoned'!$N:$N,  "Europe, MiddleEast, Africa-English", 'Agent Abandoned'!$L:$L,  "&gt; 60"), "")</f>
        <v>0</v>
      </c>
      <c r="J183" s="24">
        <f ca="1">IF(J$11 &lt; TODAY(), COUNTIFS('Agent Abandoned'!$O:$O,  'Cargill SD Data'!J$11, 'Agent Abandoned'!$N:$N,  "Europe, MiddleEast, Africa-English", 'Agent Abandoned'!$L:$L,  "&gt; 60"), "")</f>
        <v>0</v>
      </c>
      <c r="K183" s="24">
        <f ca="1">IF(K$11 &lt; TODAY(), COUNTIFS('Agent Abandoned'!$O:$O,  'Cargill SD Data'!K$11, 'Agent Abandoned'!$N:$N,  "Europe, MiddleEast, Africa-English", 'Agent Abandoned'!$L:$L,  "&gt; 60"), "")</f>
        <v>0</v>
      </c>
      <c r="L183" s="24">
        <f ca="1">IF(L$11 &lt; TODAY(), COUNTIFS('Agent Abandoned'!$O:$O,  'Cargill SD Data'!L$11, 'Agent Abandoned'!$N:$N,  "Europe, MiddleEast, Africa-English", 'Agent Abandoned'!$L:$L,  "&gt; 60"), "")</f>
        <v>0</v>
      </c>
      <c r="M183" s="24">
        <f ca="1">IF(M$11 &lt; TODAY(), COUNTIFS('Agent Abandoned'!$O:$O,  'Cargill SD Data'!M$11, 'Agent Abandoned'!$N:$N,  "Europe, MiddleEast, Africa-English", 'Agent Abandoned'!$L:$L,  "&gt; 60"), "")</f>
        <v>0</v>
      </c>
      <c r="N183" s="24">
        <f ca="1">IF(N$11 &lt; TODAY(), COUNTIFS('Agent Abandoned'!$O:$O,  'Cargill SD Data'!N$11, 'Agent Abandoned'!$N:$N,  "Europe, MiddleEast, Africa-English", 'Agent Abandoned'!$L:$L,  "&gt; 60"), "")</f>
        <v>0</v>
      </c>
      <c r="O183" s="24">
        <f ca="1">IF(O$11 &lt; TODAY(), COUNTIFS('Agent Abandoned'!$O:$O,  'Cargill SD Data'!O$11, 'Agent Abandoned'!$N:$N,  "Europe, MiddleEast, Africa-English", 'Agent Abandoned'!$L:$L,  "&gt; 60"), "")</f>
        <v>0</v>
      </c>
      <c r="P183" s="24">
        <f ca="1">IF(P$11 &lt; TODAY(), COUNTIFS('Agent Abandoned'!$O:$O,  'Cargill SD Data'!P$11, 'Agent Abandoned'!$N:$N,  "Europe, MiddleEast, Africa-English", 'Agent Abandoned'!$L:$L,  "&gt; 60"), "")</f>
        <v>0</v>
      </c>
      <c r="Q183" s="24">
        <f ca="1">IF(Q$11 &lt; TODAY(), COUNTIFS('Agent Abandoned'!$O:$O,  'Cargill SD Data'!Q$11, 'Agent Abandoned'!$N:$N,  "Europe, MiddleEast, Africa-English", 'Agent Abandoned'!$L:$L,  "&gt; 60"), "")</f>
        <v>0</v>
      </c>
      <c r="R183" s="24">
        <f ca="1">IF(R$11 &lt; TODAY(), COUNTIFS('Agent Abandoned'!$O:$O,  'Cargill SD Data'!R$11, 'Agent Abandoned'!$N:$N,  "Europe, MiddleEast, Africa-English", 'Agent Abandoned'!$L:$L,  "&gt; 60"), "")</f>
        <v>0</v>
      </c>
      <c r="S183" s="24">
        <f ca="1">IF(S$11 &lt; TODAY(), COUNTIFS('Agent Abandoned'!$O:$O,  'Cargill SD Data'!S$11, 'Agent Abandoned'!$N:$N,  "Europe, MiddleEast, Africa-English", 'Agent Abandoned'!$L:$L,  "&gt; 60"), "")</f>
        <v>0</v>
      </c>
      <c r="T183" s="24">
        <f ca="1">IF(T$11 &lt; TODAY(), COUNTIFS('Agent Abandoned'!$O:$O,  'Cargill SD Data'!T$11, 'Agent Abandoned'!$N:$N,  "Europe, MiddleEast, Africa-English", 'Agent Abandoned'!$L:$L,  "&gt; 60"), "")</f>
        <v>0</v>
      </c>
      <c r="U183" s="24">
        <f ca="1">IF(U$11 &lt; TODAY(), COUNTIFS('Agent Abandoned'!$O:$O,  'Cargill SD Data'!U$11, 'Agent Abandoned'!$N:$N,  "Europe, MiddleEast, Africa-English", 'Agent Abandoned'!$L:$L,  "&gt; 60"), "")</f>
        <v>0</v>
      </c>
      <c r="V183" s="24">
        <f ca="1">IF(V$11 &lt; TODAY(), COUNTIFS('Agent Abandoned'!$O:$O,  'Cargill SD Data'!V$11, 'Agent Abandoned'!$N:$N,  "Europe, MiddleEast, Africa-English", 'Agent Abandoned'!$L:$L,  "&gt; 60"), "")</f>
        <v>0</v>
      </c>
      <c r="W183" s="24" t="str">
        <f ca="1">IF(W$11 &lt; TODAY(), COUNTIFS('Agent Abandoned'!$O:$O,  'Cargill SD Data'!W$11, 'Agent Abandoned'!$N:$N,  "Europe, MiddleEast, Africa-English", 'Agent Abandoned'!$L:$L,  "&gt; 60"), "")</f>
        <v/>
      </c>
      <c r="X183" s="24" t="str">
        <f ca="1">IF(X$11 &lt; TODAY(), COUNTIFS('Agent Abandoned'!$O:$O,  'Cargill SD Data'!X$11, 'Agent Abandoned'!$N:$N,  "Europe, MiddleEast, Africa-English", 'Agent Abandoned'!$L:$L,  "&gt; 60"), "")</f>
        <v/>
      </c>
      <c r="Y183" s="24" t="str">
        <f ca="1">IF(Y$11 &lt; TODAY(), COUNTIFS('Agent Abandoned'!$O:$O,  'Cargill SD Data'!Y$11, 'Agent Abandoned'!$N:$N,  "Europe, MiddleEast, Africa-English", 'Agent Abandoned'!$L:$L,  "&gt; 60"), "")</f>
        <v/>
      </c>
      <c r="Z183" s="24" t="str">
        <f ca="1">IF(Z$11 &lt; TODAY(), COUNTIFS('Agent Abandoned'!$O:$O,  'Cargill SD Data'!Z$11, 'Agent Abandoned'!$N:$N,  "Europe, MiddleEast, Africa-English", 'Agent Abandoned'!$L:$L,  "&gt; 60"), "")</f>
        <v/>
      </c>
      <c r="AA183" s="24" t="str">
        <f ca="1">IF(AA$11 &lt; TODAY(), COUNTIFS('Agent Abandoned'!$O:$O,  'Cargill SD Data'!AA$11, 'Agent Abandoned'!$N:$N,  "Europe, MiddleEast, Africa-English", 'Agent Abandoned'!$L:$L,  "&gt; 60"), "")</f>
        <v/>
      </c>
      <c r="AB183" s="24" t="str">
        <f ca="1">IF(AB$11 &lt; TODAY(), COUNTIFS('Agent Abandoned'!$O:$O,  'Cargill SD Data'!AB$11, 'Agent Abandoned'!$N:$N,  "Europe, MiddleEast, Africa-English", 'Agent Abandoned'!$L:$L,  "&gt; 60"), "")</f>
        <v/>
      </c>
      <c r="AC183" s="24" t="str">
        <f ca="1">IF(AC$11 &lt; TODAY(), COUNTIFS('Agent Abandoned'!$O:$O,  'Cargill SD Data'!AC$11, 'Agent Abandoned'!$N:$N,  "Europe, MiddleEast, Africa-English", 'Agent Abandoned'!$L:$L,  "&gt; 60"), "")</f>
        <v/>
      </c>
      <c r="AD183" s="24" t="str">
        <f ca="1">IF(AD$11 &lt; TODAY(), COUNTIFS('Agent Abandoned'!$O:$O,  'Cargill SD Data'!AD$11, 'Agent Abandoned'!$N:$N,  "Europe, MiddleEast, Africa-English", 'Agent Abandoned'!$L:$L,  "&gt; 60"), "")</f>
        <v/>
      </c>
      <c r="AE183" s="24" t="str">
        <f ca="1">IF(AE$11 &lt; TODAY(), COUNTIFS('Agent Abandoned'!$O:$O,  'Cargill SD Data'!AE$11, 'Agent Abandoned'!$N:$N,  "Europe, MiddleEast, Africa-English", 'Agent Abandoned'!$L:$L,  "&gt; 60"), "")</f>
        <v/>
      </c>
      <c r="AF183" s="24" t="str">
        <f ca="1">IF(AF$11 &lt; TODAY(), COUNTIFS('Agent Abandoned'!$O:$O,  'Cargill SD Data'!AF$11, 'Agent Abandoned'!$N:$N,  "Europe, MiddleEast, Africa-English", 'Agent Abandoned'!$L:$L,  "&gt; 60"), "")</f>
        <v/>
      </c>
      <c r="AG183" s="24" t="str">
        <f ca="1">IF(AG$11 &lt; TODAY(), COUNTIFS('Agent Abandoned'!$O:$O,  'Cargill SD Data'!AG$11, 'Agent Abandoned'!$N:$N,  "Europe, MiddleEast, Africa-English", 'Agent Abandoned'!$L:$L,  "&gt; 60"), "")</f>
        <v/>
      </c>
      <c r="AH183" s="24" t="str">
        <f ca="1">IF(AH$11 &lt; TODAY(), COUNTIFS('Agent Abandoned'!$O:$O,  'Cargill SD Data'!AH$11, 'Agent Abandoned'!$N:$N,  "Europe, MiddleEast, Africa-English", 'Agent Abandoned'!$L:$L,  "&gt; 60"), "")</f>
        <v/>
      </c>
      <c r="AI183" s="24" t="str">
        <f ca="1">IF(AI$11 &lt; TODAY(), COUNTIFS('Agent Abandoned'!$O:$O,  'Cargill SD Data'!AI$11, 'Agent Abandoned'!$N:$N,  "Europe, MiddleEast, Africa-English", 'Agent Abandoned'!$L:$L,  "&gt; 60"), "")</f>
        <v/>
      </c>
      <c r="AJ183" s="24" t="str">
        <f ca="1">IF(AJ$11 &lt; TODAY(), COUNTIFS('Agent Abandoned'!$O:$O,  'Cargill SD Data'!AJ$11, 'Agent Abandoned'!$N:$N,  "Europe, MiddleEast, Africa-English", 'Agent Abandoned'!$L:$L,  "&gt; 60"), "")</f>
        <v/>
      </c>
      <c r="AK183" s="24" t="str">
        <f ca="1">IF(AK$11 &lt; TODAY(), COUNTIFS('Agent Abandoned'!$O:$O,  'Cargill SD Data'!AK$11, 'Agent Abandoned'!$N:$N,  "Europe, MiddleEast, Africa-English", 'Agent Abandoned'!$L:$L,  "&gt; 60"), "")</f>
        <v/>
      </c>
    </row>
    <row r="184" spans="1:37" hidden="1" outlineLevel="1" x14ac:dyDescent="0.25">
      <c r="B184" s="114" t="s">
        <v>16</v>
      </c>
      <c r="C184" s="10" t="s">
        <v>304</v>
      </c>
      <c r="D184" s="1"/>
      <c r="E184" s="40">
        <f t="shared" ca="1" si="130"/>
        <v>0</v>
      </c>
      <c r="F184" s="79" t="e">
        <f t="shared" ca="1" si="68"/>
        <v>#DIV/0!</v>
      </c>
      <c r="G184" s="24">
        <f ca="1">IF(G$11 &lt; TODAY(), COUNTIFS('Agent Abandoned'!$O:$O,  'Cargill SD Data'!G$11, 'Agent Abandoned'!$N:$N,  "Europe-Dutch", 'Agent Abandoned'!$L:$L,  "&gt; 60"), "")</f>
        <v>0</v>
      </c>
      <c r="H184" s="24">
        <f ca="1">IF(H$11 &lt; TODAY(), COUNTIFS('Agent Abandoned'!$O:$O,  'Cargill SD Data'!H$11, 'Agent Abandoned'!$N:$N,  "Europe-Dutch", 'Agent Abandoned'!$L:$L,  "&gt; 60"), "")</f>
        <v>0</v>
      </c>
      <c r="I184" s="24">
        <f ca="1">IF(I$11 &lt; TODAY(), COUNTIFS('Agent Abandoned'!$O:$O,  'Cargill SD Data'!I$11, 'Agent Abandoned'!$N:$N,  "Europe-Dutch", 'Agent Abandoned'!$L:$L,  "&gt; 60"), "")</f>
        <v>0</v>
      </c>
      <c r="J184" s="24">
        <f ca="1">IF(J$11 &lt; TODAY(), COUNTIFS('Agent Abandoned'!$O:$O,  'Cargill SD Data'!J$11, 'Agent Abandoned'!$N:$N,  "Europe-Dutch", 'Agent Abandoned'!$L:$L,  "&gt; 60"), "")</f>
        <v>0</v>
      </c>
      <c r="K184" s="24">
        <f ca="1">IF(K$11 &lt; TODAY(), COUNTIFS('Agent Abandoned'!$O:$O,  'Cargill SD Data'!K$11, 'Agent Abandoned'!$N:$N,  "Europe-Dutch", 'Agent Abandoned'!$L:$L,  "&gt; 60"), "")</f>
        <v>0</v>
      </c>
      <c r="L184" s="24">
        <f ca="1">IF(L$11 &lt; TODAY(), COUNTIFS('Agent Abandoned'!$O:$O,  'Cargill SD Data'!L$11, 'Agent Abandoned'!$N:$N,  "Europe-Dutch", 'Agent Abandoned'!$L:$L,  "&gt; 60"), "")</f>
        <v>0</v>
      </c>
      <c r="M184" s="24">
        <f ca="1">IF(M$11 &lt; TODAY(), COUNTIFS('Agent Abandoned'!$O:$O,  'Cargill SD Data'!M$11, 'Agent Abandoned'!$N:$N,  "Europe-Dutch", 'Agent Abandoned'!$L:$L,  "&gt; 60"), "")</f>
        <v>0</v>
      </c>
      <c r="N184" s="24">
        <f ca="1">IF(N$11 &lt; TODAY(), COUNTIFS('Agent Abandoned'!$O:$O,  'Cargill SD Data'!N$11, 'Agent Abandoned'!$N:$N,  "Europe-Dutch", 'Agent Abandoned'!$L:$L,  "&gt; 60"), "")</f>
        <v>0</v>
      </c>
      <c r="O184" s="24">
        <f ca="1">IF(O$11 &lt; TODAY(), COUNTIFS('Agent Abandoned'!$O:$O,  'Cargill SD Data'!O$11, 'Agent Abandoned'!$N:$N,  "Europe-Dutch", 'Agent Abandoned'!$L:$L,  "&gt; 60"), "")</f>
        <v>0</v>
      </c>
      <c r="P184" s="24">
        <f ca="1">IF(P$11 &lt; TODAY(), COUNTIFS('Agent Abandoned'!$O:$O,  'Cargill SD Data'!P$11, 'Agent Abandoned'!$N:$N,  "Europe-Dutch", 'Agent Abandoned'!$L:$L,  "&gt; 60"), "")</f>
        <v>0</v>
      </c>
      <c r="Q184" s="24">
        <f ca="1">IF(Q$11 &lt; TODAY(), COUNTIFS('Agent Abandoned'!$O:$O,  'Cargill SD Data'!Q$11, 'Agent Abandoned'!$N:$N,  "Europe-Dutch", 'Agent Abandoned'!$L:$L,  "&gt; 60"), "")</f>
        <v>0</v>
      </c>
      <c r="R184" s="24">
        <f ca="1">IF(R$11 &lt; TODAY(), COUNTIFS('Agent Abandoned'!$O:$O,  'Cargill SD Data'!R$11, 'Agent Abandoned'!$N:$N,  "Europe-Dutch", 'Agent Abandoned'!$L:$L,  "&gt; 60"), "")</f>
        <v>0</v>
      </c>
      <c r="S184" s="24">
        <f ca="1">IF(S$11 &lt; TODAY(), COUNTIFS('Agent Abandoned'!$O:$O,  'Cargill SD Data'!S$11, 'Agent Abandoned'!$N:$N,  "Europe-Dutch", 'Agent Abandoned'!$L:$L,  "&gt; 60"), "")</f>
        <v>0</v>
      </c>
      <c r="T184" s="24">
        <f ca="1">IF(T$11 &lt; TODAY(), COUNTIFS('Agent Abandoned'!$O:$O,  'Cargill SD Data'!T$11, 'Agent Abandoned'!$N:$N,  "Europe-Dutch", 'Agent Abandoned'!$L:$L,  "&gt; 60"), "")</f>
        <v>0</v>
      </c>
      <c r="U184" s="24">
        <f ca="1">IF(U$11 &lt; TODAY(), COUNTIFS('Agent Abandoned'!$O:$O,  'Cargill SD Data'!U$11, 'Agent Abandoned'!$N:$N,  "Europe-Dutch", 'Agent Abandoned'!$L:$L,  "&gt; 60"), "")</f>
        <v>0</v>
      </c>
      <c r="V184" s="24">
        <f ca="1">IF(V$11 &lt; TODAY(), COUNTIFS('Agent Abandoned'!$O:$O,  'Cargill SD Data'!V$11, 'Agent Abandoned'!$N:$N,  "Europe-Dutch", 'Agent Abandoned'!$L:$L,  "&gt; 60"), "")</f>
        <v>0</v>
      </c>
      <c r="W184" s="24" t="str">
        <f ca="1">IF(W$11 &lt; TODAY(), COUNTIFS('Agent Abandoned'!$O:$O,  'Cargill SD Data'!W$11, 'Agent Abandoned'!$N:$N,  "Europe-Dutch", 'Agent Abandoned'!$L:$L,  "&gt; 60"), "")</f>
        <v/>
      </c>
      <c r="X184" s="24" t="str">
        <f ca="1">IF(X$11 &lt; TODAY(), COUNTIFS('Agent Abandoned'!$O:$O,  'Cargill SD Data'!X$11, 'Agent Abandoned'!$N:$N,  "Europe-Dutch", 'Agent Abandoned'!$L:$L,  "&gt; 60"), "")</f>
        <v/>
      </c>
      <c r="Y184" s="24" t="str">
        <f ca="1">IF(Y$11 &lt; TODAY(), COUNTIFS('Agent Abandoned'!$O:$O,  'Cargill SD Data'!Y$11, 'Agent Abandoned'!$N:$N,  "Europe-Dutch", 'Agent Abandoned'!$L:$L,  "&gt; 60"), "")</f>
        <v/>
      </c>
      <c r="Z184" s="24" t="str">
        <f ca="1">IF(Z$11 &lt; TODAY(), COUNTIFS('Agent Abandoned'!$O:$O,  'Cargill SD Data'!Z$11, 'Agent Abandoned'!$N:$N,  "Europe-Dutch", 'Agent Abandoned'!$L:$L,  "&gt; 60"), "")</f>
        <v/>
      </c>
      <c r="AA184" s="24" t="str">
        <f ca="1">IF(AA$11 &lt; TODAY(), COUNTIFS('Agent Abandoned'!$O:$O,  'Cargill SD Data'!AA$11, 'Agent Abandoned'!$N:$N,  "Europe-Dutch", 'Agent Abandoned'!$L:$L,  "&gt; 60"), "")</f>
        <v/>
      </c>
      <c r="AB184" s="24" t="str">
        <f ca="1">IF(AB$11 &lt; TODAY(), COUNTIFS('Agent Abandoned'!$O:$O,  'Cargill SD Data'!AB$11, 'Agent Abandoned'!$N:$N,  "Europe-Dutch", 'Agent Abandoned'!$L:$L,  "&gt; 60"), "")</f>
        <v/>
      </c>
      <c r="AC184" s="24" t="str">
        <f ca="1">IF(AC$11 &lt; TODAY(), COUNTIFS('Agent Abandoned'!$O:$O,  'Cargill SD Data'!AC$11, 'Agent Abandoned'!$N:$N,  "Europe-Dutch", 'Agent Abandoned'!$L:$L,  "&gt; 60"), "")</f>
        <v/>
      </c>
      <c r="AD184" s="24" t="str">
        <f ca="1">IF(AD$11 &lt; TODAY(), COUNTIFS('Agent Abandoned'!$O:$O,  'Cargill SD Data'!AD$11, 'Agent Abandoned'!$N:$N,  "Europe-Dutch", 'Agent Abandoned'!$L:$L,  "&gt; 60"), "")</f>
        <v/>
      </c>
      <c r="AE184" s="24" t="str">
        <f ca="1">IF(AE$11 &lt; TODAY(), COUNTIFS('Agent Abandoned'!$O:$O,  'Cargill SD Data'!AE$11, 'Agent Abandoned'!$N:$N,  "Europe-Dutch", 'Agent Abandoned'!$L:$L,  "&gt; 60"), "")</f>
        <v/>
      </c>
      <c r="AF184" s="24" t="str">
        <f ca="1">IF(AF$11 &lt; TODAY(), COUNTIFS('Agent Abandoned'!$O:$O,  'Cargill SD Data'!AF$11, 'Agent Abandoned'!$N:$N,  "Europe-Dutch", 'Agent Abandoned'!$L:$L,  "&gt; 60"), "")</f>
        <v/>
      </c>
      <c r="AG184" s="24" t="str">
        <f ca="1">IF(AG$11 &lt; TODAY(), COUNTIFS('Agent Abandoned'!$O:$O,  'Cargill SD Data'!AG$11, 'Agent Abandoned'!$N:$N,  "Europe-Dutch", 'Agent Abandoned'!$L:$L,  "&gt; 60"), "")</f>
        <v/>
      </c>
      <c r="AH184" s="24" t="str">
        <f ca="1">IF(AH$11 &lt; TODAY(), COUNTIFS('Agent Abandoned'!$O:$O,  'Cargill SD Data'!AH$11, 'Agent Abandoned'!$N:$N,  "Europe-Dutch", 'Agent Abandoned'!$L:$L,  "&gt; 60"), "")</f>
        <v/>
      </c>
      <c r="AI184" s="24" t="str">
        <f ca="1">IF(AI$11 &lt; TODAY(), COUNTIFS('Agent Abandoned'!$O:$O,  'Cargill SD Data'!AI$11, 'Agent Abandoned'!$N:$N,  "Europe-Dutch", 'Agent Abandoned'!$L:$L,  "&gt; 60"), "")</f>
        <v/>
      </c>
      <c r="AJ184" s="24" t="str">
        <f ca="1">IF(AJ$11 &lt; TODAY(), COUNTIFS('Agent Abandoned'!$O:$O,  'Cargill SD Data'!AJ$11, 'Agent Abandoned'!$N:$N,  "Europe-Dutch", 'Agent Abandoned'!$L:$L,  "&gt; 60"), "")</f>
        <v/>
      </c>
      <c r="AK184" s="24" t="str">
        <f ca="1">IF(AK$11 &lt; TODAY(), COUNTIFS('Agent Abandoned'!$O:$O,  'Cargill SD Data'!AK$11, 'Agent Abandoned'!$N:$N,  "Europe-Dutch", 'Agent Abandoned'!$L:$L,  "&gt; 60"), "")</f>
        <v/>
      </c>
    </row>
    <row r="185" spans="1:37" hidden="1" outlineLevel="1" x14ac:dyDescent="0.25">
      <c r="B185" s="114" t="s">
        <v>17</v>
      </c>
      <c r="C185" s="10" t="s">
        <v>304</v>
      </c>
      <c r="D185" s="1"/>
      <c r="E185" s="40">
        <f t="shared" ca="1" si="130"/>
        <v>0</v>
      </c>
      <c r="F185" s="79" t="e">
        <f t="shared" ca="1" si="68"/>
        <v>#DIV/0!</v>
      </c>
      <c r="G185" s="24">
        <f ca="1">IF(G$11 &lt; TODAY(), COUNTIFS('Agent Abandoned'!$O:$O,  'Cargill SD Data'!G$11, 'Agent Abandoned'!$N:$N,  "Europe-French", 'Agent Abandoned'!$L:$L,  "&gt; 60"), "")</f>
        <v>0</v>
      </c>
      <c r="H185" s="24">
        <f ca="1">IF(H$11 &lt; TODAY(), COUNTIFS('Agent Abandoned'!$O:$O,  'Cargill SD Data'!H$11, 'Agent Abandoned'!$N:$N,  "Europe-French", 'Agent Abandoned'!$L:$L,  "&gt; 60"), "")</f>
        <v>0</v>
      </c>
      <c r="I185" s="24">
        <f ca="1">IF(I$11 &lt; TODAY(), COUNTIFS('Agent Abandoned'!$O:$O,  'Cargill SD Data'!I$11, 'Agent Abandoned'!$N:$N,  "Europe-French", 'Agent Abandoned'!$L:$L,  "&gt; 60"), "")</f>
        <v>0</v>
      </c>
      <c r="J185" s="24">
        <f ca="1">IF(J$11 &lt; TODAY(), COUNTIFS('Agent Abandoned'!$O:$O,  'Cargill SD Data'!J$11, 'Agent Abandoned'!$N:$N,  "Europe-French", 'Agent Abandoned'!$L:$L,  "&gt; 60"), "")</f>
        <v>0</v>
      </c>
      <c r="K185" s="24">
        <f ca="1">IF(K$11 &lt; TODAY(), COUNTIFS('Agent Abandoned'!$O:$O,  'Cargill SD Data'!K$11, 'Agent Abandoned'!$N:$N,  "Europe-French", 'Agent Abandoned'!$L:$L,  "&gt; 60"), "")</f>
        <v>0</v>
      </c>
      <c r="L185" s="24">
        <f ca="1">IF(L$11 &lt; TODAY(), COUNTIFS('Agent Abandoned'!$O:$O,  'Cargill SD Data'!L$11, 'Agent Abandoned'!$N:$N,  "Europe-French", 'Agent Abandoned'!$L:$L,  "&gt; 60"), "")</f>
        <v>0</v>
      </c>
      <c r="M185" s="24">
        <f ca="1">IF(M$11 &lt; TODAY(), COUNTIFS('Agent Abandoned'!$O:$O,  'Cargill SD Data'!M$11, 'Agent Abandoned'!$N:$N,  "Europe-French", 'Agent Abandoned'!$L:$L,  "&gt; 60"), "")</f>
        <v>0</v>
      </c>
      <c r="N185" s="24">
        <f ca="1">IF(N$11 &lt; TODAY(), COUNTIFS('Agent Abandoned'!$O:$O,  'Cargill SD Data'!N$11, 'Agent Abandoned'!$N:$N,  "Europe-French", 'Agent Abandoned'!$L:$L,  "&gt; 60"), "")</f>
        <v>0</v>
      </c>
      <c r="O185" s="24">
        <f ca="1">IF(O$11 &lt; TODAY(), COUNTIFS('Agent Abandoned'!$O:$O,  'Cargill SD Data'!O$11, 'Agent Abandoned'!$N:$N,  "Europe-French", 'Agent Abandoned'!$L:$L,  "&gt; 60"), "")</f>
        <v>0</v>
      </c>
      <c r="P185" s="24">
        <f ca="1">IF(P$11 &lt; TODAY(), COUNTIFS('Agent Abandoned'!$O:$O,  'Cargill SD Data'!P$11, 'Agent Abandoned'!$N:$N,  "Europe-French", 'Agent Abandoned'!$L:$L,  "&gt; 60"), "")</f>
        <v>0</v>
      </c>
      <c r="Q185" s="24">
        <f ca="1">IF(Q$11 &lt; TODAY(), COUNTIFS('Agent Abandoned'!$O:$O,  'Cargill SD Data'!Q$11, 'Agent Abandoned'!$N:$N,  "Europe-French", 'Agent Abandoned'!$L:$L,  "&gt; 60"), "")</f>
        <v>0</v>
      </c>
      <c r="R185" s="24">
        <f ca="1">IF(R$11 &lt; TODAY(), COUNTIFS('Agent Abandoned'!$O:$O,  'Cargill SD Data'!R$11, 'Agent Abandoned'!$N:$N,  "Europe-French", 'Agent Abandoned'!$L:$L,  "&gt; 60"), "")</f>
        <v>0</v>
      </c>
      <c r="S185" s="24">
        <f ca="1">IF(S$11 &lt; TODAY(), COUNTIFS('Agent Abandoned'!$O:$O,  'Cargill SD Data'!S$11, 'Agent Abandoned'!$N:$N,  "Europe-French", 'Agent Abandoned'!$L:$L,  "&gt; 60"), "")</f>
        <v>0</v>
      </c>
      <c r="T185" s="24">
        <f ca="1">IF(T$11 &lt; TODAY(), COUNTIFS('Agent Abandoned'!$O:$O,  'Cargill SD Data'!T$11, 'Agent Abandoned'!$N:$N,  "Europe-French", 'Agent Abandoned'!$L:$L,  "&gt; 60"), "")</f>
        <v>0</v>
      </c>
      <c r="U185" s="24">
        <f ca="1">IF(U$11 &lt; TODAY(), COUNTIFS('Agent Abandoned'!$O:$O,  'Cargill SD Data'!U$11, 'Agent Abandoned'!$N:$N,  "Europe-French", 'Agent Abandoned'!$L:$L,  "&gt; 60"), "")</f>
        <v>0</v>
      </c>
      <c r="V185" s="24">
        <f ca="1">IF(V$11 &lt; TODAY(), COUNTIFS('Agent Abandoned'!$O:$O,  'Cargill SD Data'!V$11, 'Agent Abandoned'!$N:$N,  "Europe-French", 'Agent Abandoned'!$L:$L,  "&gt; 60"), "")</f>
        <v>0</v>
      </c>
      <c r="W185" s="24" t="str">
        <f ca="1">IF(W$11 &lt; TODAY(), COUNTIFS('Agent Abandoned'!$O:$O,  'Cargill SD Data'!W$11, 'Agent Abandoned'!$N:$N,  "Europe-French", 'Agent Abandoned'!$L:$L,  "&gt; 60"), "")</f>
        <v/>
      </c>
      <c r="X185" s="24" t="str">
        <f ca="1">IF(X$11 &lt; TODAY(), COUNTIFS('Agent Abandoned'!$O:$O,  'Cargill SD Data'!X$11, 'Agent Abandoned'!$N:$N,  "Europe-French", 'Agent Abandoned'!$L:$L,  "&gt; 60"), "")</f>
        <v/>
      </c>
      <c r="Y185" s="24" t="str">
        <f ca="1">IF(Y$11 &lt; TODAY(), COUNTIFS('Agent Abandoned'!$O:$O,  'Cargill SD Data'!Y$11, 'Agent Abandoned'!$N:$N,  "Europe-French", 'Agent Abandoned'!$L:$L,  "&gt; 60"), "")</f>
        <v/>
      </c>
      <c r="Z185" s="24" t="str">
        <f ca="1">IF(Z$11 &lt; TODAY(), COUNTIFS('Agent Abandoned'!$O:$O,  'Cargill SD Data'!Z$11, 'Agent Abandoned'!$N:$N,  "Europe-French", 'Agent Abandoned'!$L:$L,  "&gt; 60"), "")</f>
        <v/>
      </c>
      <c r="AA185" s="24" t="str">
        <f ca="1">IF(AA$11 &lt; TODAY(), COUNTIFS('Agent Abandoned'!$O:$O,  'Cargill SD Data'!AA$11, 'Agent Abandoned'!$N:$N,  "Europe-French", 'Agent Abandoned'!$L:$L,  "&gt; 60"), "")</f>
        <v/>
      </c>
      <c r="AB185" s="24" t="str">
        <f ca="1">IF(AB$11 &lt; TODAY(), COUNTIFS('Agent Abandoned'!$O:$O,  'Cargill SD Data'!AB$11, 'Agent Abandoned'!$N:$N,  "Europe-French", 'Agent Abandoned'!$L:$L,  "&gt; 60"), "")</f>
        <v/>
      </c>
      <c r="AC185" s="24" t="str">
        <f ca="1">IF(AC$11 &lt; TODAY(), COUNTIFS('Agent Abandoned'!$O:$O,  'Cargill SD Data'!AC$11, 'Agent Abandoned'!$N:$N,  "Europe-French", 'Agent Abandoned'!$L:$L,  "&gt; 60"), "")</f>
        <v/>
      </c>
      <c r="AD185" s="24" t="str">
        <f ca="1">IF(AD$11 &lt; TODAY(), COUNTIFS('Agent Abandoned'!$O:$O,  'Cargill SD Data'!AD$11, 'Agent Abandoned'!$N:$N,  "Europe-French", 'Agent Abandoned'!$L:$L,  "&gt; 60"), "")</f>
        <v/>
      </c>
      <c r="AE185" s="24" t="str">
        <f ca="1">IF(AE$11 &lt; TODAY(), COUNTIFS('Agent Abandoned'!$O:$O,  'Cargill SD Data'!AE$11, 'Agent Abandoned'!$N:$N,  "Europe-French", 'Agent Abandoned'!$L:$L,  "&gt; 60"), "")</f>
        <v/>
      </c>
      <c r="AF185" s="24" t="str">
        <f ca="1">IF(AF$11 &lt; TODAY(), COUNTIFS('Agent Abandoned'!$O:$O,  'Cargill SD Data'!AF$11, 'Agent Abandoned'!$N:$N,  "Europe-French", 'Agent Abandoned'!$L:$L,  "&gt; 60"), "")</f>
        <v/>
      </c>
      <c r="AG185" s="24" t="str">
        <f ca="1">IF(AG$11 &lt; TODAY(), COUNTIFS('Agent Abandoned'!$O:$O,  'Cargill SD Data'!AG$11, 'Agent Abandoned'!$N:$N,  "Europe-French", 'Agent Abandoned'!$L:$L,  "&gt; 60"), "")</f>
        <v/>
      </c>
      <c r="AH185" s="24" t="str">
        <f ca="1">IF(AH$11 &lt; TODAY(), COUNTIFS('Agent Abandoned'!$O:$O,  'Cargill SD Data'!AH$11, 'Agent Abandoned'!$N:$N,  "Europe-French", 'Agent Abandoned'!$L:$L,  "&gt; 60"), "")</f>
        <v/>
      </c>
      <c r="AI185" s="24" t="str">
        <f ca="1">IF(AI$11 &lt; TODAY(), COUNTIFS('Agent Abandoned'!$O:$O,  'Cargill SD Data'!AI$11, 'Agent Abandoned'!$N:$N,  "Europe-French", 'Agent Abandoned'!$L:$L,  "&gt; 60"), "")</f>
        <v/>
      </c>
      <c r="AJ185" s="24" t="str">
        <f ca="1">IF(AJ$11 &lt; TODAY(), COUNTIFS('Agent Abandoned'!$O:$O,  'Cargill SD Data'!AJ$11, 'Agent Abandoned'!$N:$N,  "Europe-French", 'Agent Abandoned'!$L:$L,  "&gt; 60"), "")</f>
        <v/>
      </c>
      <c r="AK185" s="24" t="str">
        <f ca="1">IF(AK$11 &lt; TODAY(), COUNTIFS('Agent Abandoned'!$O:$O,  'Cargill SD Data'!AK$11, 'Agent Abandoned'!$N:$N,  "Europe-French", 'Agent Abandoned'!$L:$L,  "&gt; 60"), "")</f>
        <v/>
      </c>
    </row>
    <row r="186" spans="1:37" hidden="1" outlineLevel="1" x14ac:dyDescent="0.25">
      <c r="B186" s="114" t="s">
        <v>18</v>
      </c>
      <c r="C186" s="10" t="s">
        <v>304</v>
      </c>
      <c r="D186" s="1"/>
      <c r="E186" s="40">
        <f t="shared" ca="1" si="130"/>
        <v>0</v>
      </c>
      <c r="F186" s="79" t="e">
        <f t="shared" ca="1" si="68"/>
        <v>#DIV/0!</v>
      </c>
      <c r="G186" s="24">
        <f ca="1">IF(G$11 &lt; TODAY(), COUNTIFS('Agent Abandoned'!$O:$O,  'Cargill SD Data'!G$11, 'Agent Abandoned'!$N:$N,  "Europe-German", 'Agent Abandoned'!$L:$L,  "&gt; 60"), "")</f>
        <v>0</v>
      </c>
      <c r="H186" s="24">
        <f ca="1">IF(H$11 &lt; TODAY(), COUNTIFS('Agent Abandoned'!$O:$O,  'Cargill SD Data'!H$11, 'Agent Abandoned'!$N:$N,  "Europe-German", 'Agent Abandoned'!$L:$L,  "&gt; 60"), "")</f>
        <v>0</v>
      </c>
      <c r="I186" s="24">
        <f ca="1">IF(I$11 &lt; TODAY(), COUNTIFS('Agent Abandoned'!$O:$O,  'Cargill SD Data'!I$11, 'Agent Abandoned'!$N:$N,  "Europe-German", 'Agent Abandoned'!$L:$L,  "&gt; 60"), "")</f>
        <v>0</v>
      </c>
      <c r="J186" s="24">
        <f ca="1">IF(J$11 &lt; TODAY(), COUNTIFS('Agent Abandoned'!$O:$O,  'Cargill SD Data'!J$11, 'Agent Abandoned'!$N:$N,  "Europe-German", 'Agent Abandoned'!$L:$L,  "&gt; 60"), "")</f>
        <v>0</v>
      </c>
      <c r="K186" s="24">
        <f ca="1">IF(K$11 &lt; TODAY(), COUNTIFS('Agent Abandoned'!$O:$O,  'Cargill SD Data'!K$11, 'Agent Abandoned'!$N:$N,  "Europe-German", 'Agent Abandoned'!$L:$L,  "&gt; 60"), "")</f>
        <v>0</v>
      </c>
      <c r="L186" s="24">
        <f ca="1">IF(L$11 &lt; TODAY(), COUNTIFS('Agent Abandoned'!$O:$O,  'Cargill SD Data'!L$11, 'Agent Abandoned'!$N:$N,  "Europe-German", 'Agent Abandoned'!$L:$L,  "&gt; 60"), "")</f>
        <v>0</v>
      </c>
      <c r="M186" s="24">
        <f ca="1">IF(M$11 &lt; TODAY(), COUNTIFS('Agent Abandoned'!$O:$O,  'Cargill SD Data'!M$11, 'Agent Abandoned'!$N:$N,  "Europe-German", 'Agent Abandoned'!$L:$L,  "&gt; 60"), "")</f>
        <v>0</v>
      </c>
      <c r="N186" s="24">
        <f ca="1">IF(N$11 &lt; TODAY(), COUNTIFS('Agent Abandoned'!$O:$O,  'Cargill SD Data'!N$11, 'Agent Abandoned'!$N:$N,  "Europe-German", 'Agent Abandoned'!$L:$L,  "&gt; 60"), "")</f>
        <v>0</v>
      </c>
      <c r="O186" s="24">
        <f ca="1">IF(O$11 &lt; TODAY(), COUNTIFS('Agent Abandoned'!$O:$O,  'Cargill SD Data'!O$11, 'Agent Abandoned'!$N:$N,  "Europe-German", 'Agent Abandoned'!$L:$L,  "&gt; 60"), "")</f>
        <v>0</v>
      </c>
      <c r="P186" s="24">
        <f ca="1">IF(P$11 &lt; TODAY(), COUNTIFS('Agent Abandoned'!$O:$O,  'Cargill SD Data'!P$11, 'Agent Abandoned'!$N:$N,  "Europe-German", 'Agent Abandoned'!$L:$L,  "&gt; 60"), "")</f>
        <v>0</v>
      </c>
      <c r="Q186" s="24">
        <f ca="1">IF(Q$11 &lt; TODAY(), COUNTIFS('Agent Abandoned'!$O:$O,  'Cargill SD Data'!Q$11, 'Agent Abandoned'!$N:$N,  "Europe-German", 'Agent Abandoned'!$L:$L,  "&gt; 60"), "")</f>
        <v>0</v>
      </c>
      <c r="R186" s="24">
        <f ca="1">IF(R$11 &lt; TODAY(), COUNTIFS('Agent Abandoned'!$O:$O,  'Cargill SD Data'!R$11, 'Agent Abandoned'!$N:$N,  "Europe-German", 'Agent Abandoned'!$L:$L,  "&gt; 60"), "")</f>
        <v>0</v>
      </c>
      <c r="S186" s="24">
        <f ca="1">IF(S$11 &lt; TODAY(), COUNTIFS('Agent Abandoned'!$O:$O,  'Cargill SD Data'!S$11, 'Agent Abandoned'!$N:$N,  "Europe-German", 'Agent Abandoned'!$L:$L,  "&gt; 60"), "")</f>
        <v>0</v>
      </c>
      <c r="T186" s="24">
        <f ca="1">IF(T$11 &lt; TODAY(), COUNTIFS('Agent Abandoned'!$O:$O,  'Cargill SD Data'!T$11, 'Agent Abandoned'!$N:$N,  "Europe-German", 'Agent Abandoned'!$L:$L,  "&gt; 60"), "")</f>
        <v>0</v>
      </c>
      <c r="U186" s="24">
        <f ca="1">IF(U$11 &lt; TODAY(), COUNTIFS('Agent Abandoned'!$O:$O,  'Cargill SD Data'!U$11, 'Agent Abandoned'!$N:$N,  "Europe-German", 'Agent Abandoned'!$L:$L,  "&gt; 60"), "")</f>
        <v>0</v>
      </c>
      <c r="V186" s="24">
        <f ca="1">IF(V$11 &lt; TODAY(), COUNTIFS('Agent Abandoned'!$O:$O,  'Cargill SD Data'!V$11, 'Agent Abandoned'!$N:$N,  "Europe-German", 'Agent Abandoned'!$L:$L,  "&gt; 60"), "")</f>
        <v>0</v>
      </c>
      <c r="W186" s="24" t="str">
        <f ca="1">IF(W$11 &lt; TODAY(), COUNTIFS('Agent Abandoned'!$O:$O,  'Cargill SD Data'!W$11, 'Agent Abandoned'!$N:$N,  "Europe-German", 'Agent Abandoned'!$L:$L,  "&gt; 60"), "")</f>
        <v/>
      </c>
      <c r="X186" s="24" t="str">
        <f ca="1">IF(X$11 &lt; TODAY(), COUNTIFS('Agent Abandoned'!$O:$O,  'Cargill SD Data'!X$11, 'Agent Abandoned'!$N:$N,  "Europe-German", 'Agent Abandoned'!$L:$L,  "&gt; 60"), "")</f>
        <v/>
      </c>
      <c r="Y186" s="24" t="str">
        <f ca="1">IF(Y$11 &lt; TODAY(), COUNTIFS('Agent Abandoned'!$O:$O,  'Cargill SD Data'!Y$11, 'Agent Abandoned'!$N:$N,  "Europe-German", 'Agent Abandoned'!$L:$L,  "&gt; 60"), "")</f>
        <v/>
      </c>
      <c r="Z186" s="24" t="str">
        <f ca="1">IF(Z$11 &lt; TODAY(), COUNTIFS('Agent Abandoned'!$O:$O,  'Cargill SD Data'!Z$11, 'Agent Abandoned'!$N:$N,  "Europe-German", 'Agent Abandoned'!$L:$L,  "&gt; 60"), "")</f>
        <v/>
      </c>
      <c r="AA186" s="24" t="str">
        <f ca="1">IF(AA$11 &lt; TODAY(), COUNTIFS('Agent Abandoned'!$O:$O,  'Cargill SD Data'!AA$11, 'Agent Abandoned'!$N:$N,  "Europe-German", 'Agent Abandoned'!$L:$L,  "&gt; 60"), "")</f>
        <v/>
      </c>
      <c r="AB186" s="24" t="str">
        <f ca="1">IF(AB$11 &lt; TODAY(), COUNTIFS('Agent Abandoned'!$O:$O,  'Cargill SD Data'!AB$11, 'Agent Abandoned'!$N:$N,  "Europe-German", 'Agent Abandoned'!$L:$L,  "&gt; 60"), "")</f>
        <v/>
      </c>
      <c r="AC186" s="24" t="str">
        <f ca="1">IF(AC$11 &lt; TODAY(), COUNTIFS('Agent Abandoned'!$O:$O,  'Cargill SD Data'!AC$11, 'Agent Abandoned'!$N:$N,  "Europe-German", 'Agent Abandoned'!$L:$L,  "&gt; 60"), "")</f>
        <v/>
      </c>
      <c r="AD186" s="24" t="str">
        <f ca="1">IF(AD$11 &lt; TODAY(), COUNTIFS('Agent Abandoned'!$O:$O,  'Cargill SD Data'!AD$11, 'Agent Abandoned'!$N:$N,  "Europe-German", 'Agent Abandoned'!$L:$L,  "&gt; 60"), "")</f>
        <v/>
      </c>
      <c r="AE186" s="24" t="str">
        <f ca="1">IF(AE$11 &lt; TODAY(), COUNTIFS('Agent Abandoned'!$O:$O,  'Cargill SD Data'!AE$11, 'Agent Abandoned'!$N:$N,  "Europe-German", 'Agent Abandoned'!$L:$L,  "&gt; 60"), "")</f>
        <v/>
      </c>
      <c r="AF186" s="24" t="str">
        <f ca="1">IF(AF$11 &lt; TODAY(), COUNTIFS('Agent Abandoned'!$O:$O,  'Cargill SD Data'!AF$11, 'Agent Abandoned'!$N:$N,  "Europe-German", 'Agent Abandoned'!$L:$L,  "&gt; 60"), "")</f>
        <v/>
      </c>
      <c r="AG186" s="24" t="str">
        <f ca="1">IF(AG$11 &lt; TODAY(), COUNTIFS('Agent Abandoned'!$O:$O,  'Cargill SD Data'!AG$11, 'Agent Abandoned'!$N:$N,  "Europe-German", 'Agent Abandoned'!$L:$L,  "&gt; 60"), "")</f>
        <v/>
      </c>
      <c r="AH186" s="24" t="str">
        <f ca="1">IF(AH$11 &lt; TODAY(), COUNTIFS('Agent Abandoned'!$O:$O,  'Cargill SD Data'!AH$11, 'Agent Abandoned'!$N:$N,  "Europe-German", 'Agent Abandoned'!$L:$L,  "&gt; 60"), "")</f>
        <v/>
      </c>
      <c r="AI186" s="24" t="str">
        <f ca="1">IF(AI$11 &lt; TODAY(), COUNTIFS('Agent Abandoned'!$O:$O,  'Cargill SD Data'!AI$11, 'Agent Abandoned'!$N:$N,  "Europe-German", 'Agent Abandoned'!$L:$L,  "&gt; 60"), "")</f>
        <v/>
      </c>
      <c r="AJ186" s="24" t="str">
        <f ca="1">IF(AJ$11 &lt; TODAY(), COUNTIFS('Agent Abandoned'!$O:$O,  'Cargill SD Data'!AJ$11, 'Agent Abandoned'!$N:$N,  "Europe-German", 'Agent Abandoned'!$L:$L,  "&gt; 60"), "")</f>
        <v/>
      </c>
      <c r="AK186" s="24" t="str">
        <f ca="1">IF(AK$11 &lt; TODAY(), COUNTIFS('Agent Abandoned'!$O:$O,  'Cargill SD Data'!AK$11, 'Agent Abandoned'!$N:$N,  "Europe-German", 'Agent Abandoned'!$L:$L,  "&gt; 60"), "")</f>
        <v/>
      </c>
    </row>
    <row r="187" spans="1:37" hidden="1" outlineLevel="1" x14ac:dyDescent="0.25">
      <c r="B187" s="114" t="s">
        <v>19</v>
      </c>
      <c r="C187" s="10" t="s">
        <v>304</v>
      </c>
      <c r="D187" s="1"/>
      <c r="E187" s="40">
        <f t="shared" ca="1" si="130"/>
        <v>0</v>
      </c>
      <c r="F187" s="79" t="e">
        <f t="shared" ca="1" si="68"/>
        <v>#DIV/0!</v>
      </c>
      <c r="G187" s="24">
        <f ca="1">IF(G$11 &lt; TODAY(), COUNTIFS('Agent Abandoned'!$O:$O,  'Cargill SD Data'!G$11, 'Agent Abandoned'!$N:$N,  "Europe-Hungarian", 'Agent Abandoned'!$L:$L,  "&gt; 60"), "")</f>
        <v>0</v>
      </c>
      <c r="H187" s="24">
        <f ca="1">IF(H$11 &lt; TODAY(), COUNTIFS('Agent Abandoned'!$O:$O,  'Cargill SD Data'!H$11, 'Agent Abandoned'!$N:$N,  "Europe-Hungarian", 'Agent Abandoned'!$L:$L,  "&gt; 60"), "")</f>
        <v>0</v>
      </c>
      <c r="I187" s="24">
        <f ca="1">IF(I$11 &lt; TODAY(), COUNTIFS('Agent Abandoned'!$O:$O,  'Cargill SD Data'!I$11, 'Agent Abandoned'!$N:$N,  "Europe-Hungarian", 'Agent Abandoned'!$L:$L,  "&gt; 60"), "")</f>
        <v>0</v>
      </c>
      <c r="J187" s="24">
        <f ca="1">IF(J$11 &lt; TODAY(), COUNTIFS('Agent Abandoned'!$O:$O,  'Cargill SD Data'!J$11, 'Agent Abandoned'!$N:$N,  "Europe-Hungarian", 'Agent Abandoned'!$L:$L,  "&gt; 60"), "")</f>
        <v>0</v>
      </c>
      <c r="K187" s="24">
        <f ca="1">IF(K$11 &lt; TODAY(), COUNTIFS('Agent Abandoned'!$O:$O,  'Cargill SD Data'!K$11, 'Agent Abandoned'!$N:$N,  "Europe-Hungarian", 'Agent Abandoned'!$L:$L,  "&gt; 60"), "")</f>
        <v>0</v>
      </c>
      <c r="L187" s="24">
        <f ca="1">IF(L$11 &lt; TODAY(), COUNTIFS('Agent Abandoned'!$O:$O,  'Cargill SD Data'!L$11, 'Agent Abandoned'!$N:$N,  "Europe-Hungarian", 'Agent Abandoned'!$L:$L,  "&gt; 60"), "")</f>
        <v>0</v>
      </c>
      <c r="M187" s="24">
        <f ca="1">IF(M$11 &lt; TODAY(), COUNTIFS('Agent Abandoned'!$O:$O,  'Cargill SD Data'!M$11, 'Agent Abandoned'!$N:$N,  "Europe-Hungarian", 'Agent Abandoned'!$L:$L,  "&gt; 60"), "")</f>
        <v>0</v>
      </c>
      <c r="N187" s="24">
        <f ca="1">IF(N$11 &lt; TODAY(), COUNTIFS('Agent Abandoned'!$O:$O,  'Cargill SD Data'!N$11, 'Agent Abandoned'!$N:$N,  "Europe-Hungarian", 'Agent Abandoned'!$L:$L,  "&gt; 60"), "")</f>
        <v>0</v>
      </c>
      <c r="O187" s="24">
        <f ca="1">IF(O$11 &lt; TODAY(), COUNTIFS('Agent Abandoned'!$O:$O,  'Cargill SD Data'!O$11, 'Agent Abandoned'!$N:$N,  "Europe-Hungarian", 'Agent Abandoned'!$L:$L,  "&gt; 60"), "")</f>
        <v>0</v>
      </c>
      <c r="P187" s="24">
        <f ca="1">IF(P$11 &lt; TODAY(), COUNTIFS('Agent Abandoned'!$O:$O,  'Cargill SD Data'!P$11, 'Agent Abandoned'!$N:$N,  "Europe-Hungarian", 'Agent Abandoned'!$L:$L,  "&gt; 60"), "")</f>
        <v>0</v>
      </c>
      <c r="Q187" s="24">
        <f ca="1">IF(Q$11 &lt; TODAY(), COUNTIFS('Agent Abandoned'!$O:$O,  'Cargill SD Data'!Q$11, 'Agent Abandoned'!$N:$N,  "Europe-Hungarian", 'Agent Abandoned'!$L:$L,  "&gt; 60"), "")</f>
        <v>0</v>
      </c>
      <c r="R187" s="24">
        <f ca="1">IF(R$11 &lt; TODAY(), COUNTIFS('Agent Abandoned'!$O:$O,  'Cargill SD Data'!R$11, 'Agent Abandoned'!$N:$N,  "Europe-Hungarian", 'Agent Abandoned'!$L:$L,  "&gt; 60"), "")</f>
        <v>0</v>
      </c>
      <c r="S187" s="24">
        <f ca="1">IF(S$11 &lt; TODAY(), COUNTIFS('Agent Abandoned'!$O:$O,  'Cargill SD Data'!S$11, 'Agent Abandoned'!$N:$N,  "Europe-Hungarian", 'Agent Abandoned'!$L:$L,  "&gt; 60"), "")</f>
        <v>0</v>
      </c>
      <c r="T187" s="24">
        <f ca="1">IF(T$11 &lt; TODAY(), COUNTIFS('Agent Abandoned'!$O:$O,  'Cargill SD Data'!T$11, 'Agent Abandoned'!$N:$N,  "Europe-Hungarian", 'Agent Abandoned'!$L:$L,  "&gt; 60"), "")</f>
        <v>0</v>
      </c>
      <c r="U187" s="24">
        <f ca="1">IF(U$11 &lt; TODAY(), COUNTIFS('Agent Abandoned'!$O:$O,  'Cargill SD Data'!U$11, 'Agent Abandoned'!$N:$N,  "Europe-Hungarian", 'Agent Abandoned'!$L:$L,  "&gt; 60"), "")</f>
        <v>0</v>
      </c>
      <c r="V187" s="24">
        <f ca="1">IF(V$11 &lt; TODAY(), COUNTIFS('Agent Abandoned'!$O:$O,  'Cargill SD Data'!V$11, 'Agent Abandoned'!$N:$N,  "Europe-Hungarian", 'Agent Abandoned'!$L:$L,  "&gt; 60"), "")</f>
        <v>0</v>
      </c>
      <c r="W187" s="24" t="str">
        <f ca="1">IF(W$11 &lt; TODAY(), COUNTIFS('Agent Abandoned'!$O:$O,  'Cargill SD Data'!W$11, 'Agent Abandoned'!$N:$N,  "Europe-Hungarian", 'Agent Abandoned'!$L:$L,  "&gt; 60"), "")</f>
        <v/>
      </c>
      <c r="X187" s="24" t="str">
        <f ca="1">IF(X$11 &lt; TODAY(), COUNTIFS('Agent Abandoned'!$O:$O,  'Cargill SD Data'!X$11, 'Agent Abandoned'!$N:$N,  "Europe-Hungarian", 'Agent Abandoned'!$L:$L,  "&gt; 60"), "")</f>
        <v/>
      </c>
      <c r="Y187" s="24" t="str">
        <f ca="1">IF(Y$11 &lt; TODAY(), COUNTIFS('Agent Abandoned'!$O:$O,  'Cargill SD Data'!Y$11, 'Agent Abandoned'!$N:$N,  "Europe-Hungarian", 'Agent Abandoned'!$L:$L,  "&gt; 60"), "")</f>
        <v/>
      </c>
      <c r="Z187" s="24" t="str">
        <f ca="1">IF(Z$11 &lt; TODAY(), COUNTIFS('Agent Abandoned'!$O:$O,  'Cargill SD Data'!Z$11, 'Agent Abandoned'!$N:$N,  "Europe-Hungarian", 'Agent Abandoned'!$L:$L,  "&gt; 60"), "")</f>
        <v/>
      </c>
      <c r="AA187" s="24" t="str">
        <f ca="1">IF(AA$11 &lt; TODAY(), COUNTIFS('Agent Abandoned'!$O:$O,  'Cargill SD Data'!AA$11, 'Agent Abandoned'!$N:$N,  "Europe-Hungarian", 'Agent Abandoned'!$L:$L,  "&gt; 60"), "")</f>
        <v/>
      </c>
      <c r="AB187" s="24" t="str">
        <f ca="1">IF(AB$11 &lt; TODAY(), COUNTIFS('Agent Abandoned'!$O:$O,  'Cargill SD Data'!AB$11, 'Agent Abandoned'!$N:$N,  "Europe-Hungarian", 'Agent Abandoned'!$L:$L,  "&gt; 60"), "")</f>
        <v/>
      </c>
      <c r="AC187" s="24" t="str">
        <f ca="1">IF(AC$11 &lt; TODAY(), COUNTIFS('Agent Abandoned'!$O:$O,  'Cargill SD Data'!AC$11, 'Agent Abandoned'!$N:$N,  "Europe-Hungarian", 'Agent Abandoned'!$L:$L,  "&gt; 60"), "")</f>
        <v/>
      </c>
      <c r="AD187" s="24" t="str">
        <f ca="1">IF(AD$11 &lt; TODAY(), COUNTIFS('Agent Abandoned'!$O:$O,  'Cargill SD Data'!AD$11, 'Agent Abandoned'!$N:$N,  "Europe-Hungarian", 'Agent Abandoned'!$L:$L,  "&gt; 60"), "")</f>
        <v/>
      </c>
      <c r="AE187" s="24" t="str">
        <f ca="1">IF(AE$11 &lt; TODAY(), COUNTIFS('Agent Abandoned'!$O:$O,  'Cargill SD Data'!AE$11, 'Agent Abandoned'!$N:$N,  "Europe-Hungarian", 'Agent Abandoned'!$L:$L,  "&gt; 60"), "")</f>
        <v/>
      </c>
      <c r="AF187" s="24" t="str">
        <f ca="1">IF(AF$11 &lt; TODAY(), COUNTIFS('Agent Abandoned'!$O:$O,  'Cargill SD Data'!AF$11, 'Agent Abandoned'!$N:$N,  "Europe-Hungarian", 'Agent Abandoned'!$L:$L,  "&gt; 60"), "")</f>
        <v/>
      </c>
      <c r="AG187" s="24" t="str">
        <f ca="1">IF(AG$11 &lt; TODAY(), COUNTIFS('Agent Abandoned'!$O:$O,  'Cargill SD Data'!AG$11, 'Agent Abandoned'!$N:$N,  "Europe-Hungarian", 'Agent Abandoned'!$L:$L,  "&gt; 60"), "")</f>
        <v/>
      </c>
      <c r="AH187" s="24" t="str">
        <f ca="1">IF(AH$11 &lt; TODAY(), COUNTIFS('Agent Abandoned'!$O:$O,  'Cargill SD Data'!AH$11, 'Agent Abandoned'!$N:$N,  "Europe-Hungarian", 'Agent Abandoned'!$L:$L,  "&gt; 60"), "")</f>
        <v/>
      </c>
      <c r="AI187" s="24" t="str">
        <f ca="1">IF(AI$11 &lt; TODAY(), COUNTIFS('Agent Abandoned'!$O:$O,  'Cargill SD Data'!AI$11, 'Agent Abandoned'!$N:$N,  "Europe-Hungarian", 'Agent Abandoned'!$L:$L,  "&gt; 60"), "")</f>
        <v/>
      </c>
      <c r="AJ187" s="24" t="str">
        <f ca="1">IF(AJ$11 &lt; TODAY(), COUNTIFS('Agent Abandoned'!$O:$O,  'Cargill SD Data'!AJ$11, 'Agent Abandoned'!$N:$N,  "Europe-Hungarian", 'Agent Abandoned'!$L:$L,  "&gt; 60"), "")</f>
        <v/>
      </c>
      <c r="AK187" s="24" t="str">
        <f ca="1">IF(AK$11 &lt; TODAY(), COUNTIFS('Agent Abandoned'!$O:$O,  'Cargill SD Data'!AK$11, 'Agent Abandoned'!$N:$N,  "Europe-Hungarian", 'Agent Abandoned'!$L:$L,  "&gt; 60"), "")</f>
        <v/>
      </c>
    </row>
    <row r="188" spans="1:37" hidden="1" outlineLevel="1" x14ac:dyDescent="0.25">
      <c r="B188" s="114" t="s">
        <v>20</v>
      </c>
      <c r="C188" s="10" t="s">
        <v>304</v>
      </c>
      <c r="D188" s="1"/>
      <c r="E188" s="40">
        <f t="shared" ca="1" si="130"/>
        <v>0</v>
      </c>
      <c r="F188" s="79" t="e">
        <f t="shared" ca="1" si="68"/>
        <v>#DIV/0!</v>
      </c>
      <c r="G188" s="24">
        <f ca="1">IF(G$11 &lt; TODAY(), COUNTIFS('Agent Abandoned'!$O:$O,  'Cargill SD Data'!G$11, 'Agent Abandoned'!$N:$N,  "Europe-Italian", 'Agent Abandoned'!$L:$L,  "&gt; 60"), "")</f>
        <v>0</v>
      </c>
      <c r="H188" s="24">
        <f ca="1">IF(H$11 &lt; TODAY(), COUNTIFS('Agent Abandoned'!$O:$O,  'Cargill SD Data'!H$11, 'Agent Abandoned'!$N:$N,  "Europe-Italian", 'Agent Abandoned'!$L:$L,  "&gt; 60"), "")</f>
        <v>0</v>
      </c>
      <c r="I188" s="24">
        <f ca="1">IF(I$11 &lt; TODAY(), COUNTIFS('Agent Abandoned'!$O:$O,  'Cargill SD Data'!I$11, 'Agent Abandoned'!$N:$N,  "Europe-Italian", 'Agent Abandoned'!$L:$L,  "&gt; 60"), "")</f>
        <v>0</v>
      </c>
      <c r="J188" s="24">
        <f ca="1">IF(J$11 &lt; TODAY(), COUNTIFS('Agent Abandoned'!$O:$O,  'Cargill SD Data'!J$11, 'Agent Abandoned'!$N:$N,  "Europe-Italian", 'Agent Abandoned'!$L:$L,  "&gt; 60"), "")</f>
        <v>0</v>
      </c>
      <c r="K188" s="24">
        <f ca="1">IF(K$11 &lt; TODAY(), COUNTIFS('Agent Abandoned'!$O:$O,  'Cargill SD Data'!K$11, 'Agent Abandoned'!$N:$N,  "Europe-Italian", 'Agent Abandoned'!$L:$L,  "&gt; 60"), "")</f>
        <v>0</v>
      </c>
      <c r="L188" s="24">
        <f ca="1">IF(L$11 &lt; TODAY(), COUNTIFS('Agent Abandoned'!$O:$O,  'Cargill SD Data'!L$11, 'Agent Abandoned'!$N:$N,  "Europe-Italian", 'Agent Abandoned'!$L:$L,  "&gt; 60"), "")</f>
        <v>0</v>
      </c>
      <c r="M188" s="24">
        <f ca="1">IF(M$11 &lt; TODAY(), COUNTIFS('Agent Abandoned'!$O:$O,  'Cargill SD Data'!M$11, 'Agent Abandoned'!$N:$N,  "Europe-Italian", 'Agent Abandoned'!$L:$L,  "&gt; 60"), "")</f>
        <v>0</v>
      </c>
      <c r="N188" s="24">
        <f ca="1">IF(N$11 &lt; TODAY(), COUNTIFS('Agent Abandoned'!$O:$O,  'Cargill SD Data'!N$11, 'Agent Abandoned'!$N:$N,  "Europe-Italian", 'Agent Abandoned'!$L:$L,  "&gt; 60"), "")</f>
        <v>0</v>
      </c>
      <c r="O188" s="24">
        <f ca="1">IF(O$11 &lt; TODAY(), COUNTIFS('Agent Abandoned'!$O:$O,  'Cargill SD Data'!O$11, 'Agent Abandoned'!$N:$N,  "Europe-Italian", 'Agent Abandoned'!$L:$L,  "&gt; 60"), "")</f>
        <v>0</v>
      </c>
      <c r="P188" s="24">
        <f ca="1">IF(P$11 &lt; TODAY(), COUNTIFS('Agent Abandoned'!$O:$O,  'Cargill SD Data'!P$11, 'Agent Abandoned'!$N:$N,  "Europe-Italian", 'Agent Abandoned'!$L:$L,  "&gt; 60"), "")</f>
        <v>0</v>
      </c>
      <c r="Q188" s="24">
        <f ca="1">IF(Q$11 &lt; TODAY(), COUNTIFS('Agent Abandoned'!$O:$O,  'Cargill SD Data'!Q$11, 'Agent Abandoned'!$N:$N,  "Europe-Italian", 'Agent Abandoned'!$L:$L,  "&gt; 60"), "")</f>
        <v>0</v>
      </c>
      <c r="R188" s="24">
        <f ca="1">IF(R$11 &lt; TODAY(), COUNTIFS('Agent Abandoned'!$O:$O,  'Cargill SD Data'!R$11, 'Agent Abandoned'!$N:$N,  "Europe-Italian", 'Agent Abandoned'!$L:$L,  "&gt; 60"), "")</f>
        <v>0</v>
      </c>
      <c r="S188" s="24">
        <f ca="1">IF(S$11 &lt; TODAY(), COUNTIFS('Agent Abandoned'!$O:$O,  'Cargill SD Data'!S$11, 'Agent Abandoned'!$N:$N,  "Europe-Italian", 'Agent Abandoned'!$L:$L,  "&gt; 60"), "")</f>
        <v>0</v>
      </c>
      <c r="T188" s="24">
        <f ca="1">IF(T$11 &lt; TODAY(), COUNTIFS('Agent Abandoned'!$O:$O,  'Cargill SD Data'!T$11, 'Agent Abandoned'!$N:$N,  "Europe-Italian", 'Agent Abandoned'!$L:$L,  "&gt; 60"), "")</f>
        <v>0</v>
      </c>
      <c r="U188" s="24">
        <f ca="1">IF(U$11 &lt; TODAY(), COUNTIFS('Agent Abandoned'!$O:$O,  'Cargill SD Data'!U$11, 'Agent Abandoned'!$N:$N,  "Europe-Italian", 'Agent Abandoned'!$L:$L,  "&gt; 60"), "")</f>
        <v>0</v>
      </c>
      <c r="V188" s="24">
        <f ca="1">IF(V$11 &lt; TODAY(), COUNTIFS('Agent Abandoned'!$O:$O,  'Cargill SD Data'!V$11, 'Agent Abandoned'!$N:$N,  "Europe-Italian", 'Agent Abandoned'!$L:$L,  "&gt; 60"), "")</f>
        <v>0</v>
      </c>
      <c r="W188" s="24" t="str">
        <f ca="1">IF(W$11 &lt; TODAY(), COUNTIFS('Agent Abandoned'!$O:$O,  'Cargill SD Data'!W$11, 'Agent Abandoned'!$N:$N,  "Europe-Italian", 'Agent Abandoned'!$L:$L,  "&gt; 60"), "")</f>
        <v/>
      </c>
      <c r="X188" s="24" t="str">
        <f ca="1">IF(X$11 &lt; TODAY(), COUNTIFS('Agent Abandoned'!$O:$O,  'Cargill SD Data'!X$11, 'Agent Abandoned'!$N:$N,  "Europe-Italian", 'Agent Abandoned'!$L:$L,  "&gt; 60"), "")</f>
        <v/>
      </c>
      <c r="Y188" s="24" t="str">
        <f ca="1">IF(Y$11 &lt; TODAY(), COUNTIFS('Agent Abandoned'!$O:$O,  'Cargill SD Data'!Y$11, 'Agent Abandoned'!$N:$N,  "Europe-Italian", 'Agent Abandoned'!$L:$L,  "&gt; 60"), "")</f>
        <v/>
      </c>
      <c r="Z188" s="24" t="str">
        <f ca="1">IF(Z$11 &lt; TODAY(), COUNTIFS('Agent Abandoned'!$O:$O,  'Cargill SD Data'!Z$11, 'Agent Abandoned'!$N:$N,  "Europe-Italian", 'Agent Abandoned'!$L:$L,  "&gt; 60"), "")</f>
        <v/>
      </c>
      <c r="AA188" s="24" t="str">
        <f ca="1">IF(AA$11 &lt; TODAY(), COUNTIFS('Agent Abandoned'!$O:$O,  'Cargill SD Data'!AA$11, 'Agent Abandoned'!$N:$N,  "Europe-Italian", 'Agent Abandoned'!$L:$L,  "&gt; 60"), "")</f>
        <v/>
      </c>
      <c r="AB188" s="24" t="str">
        <f ca="1">IF(AB$11 &lt; TODAY(), COUNTIFS('Agent Abandoned'!$O:$O,  'Cargill SD Data'!AB$11, 'Agent Abandoned'!$N:$N,  "Europe-Italian", 'Agent Abandoned'!$L:$L,  "&gt; 60"), "")</f>
        <v/>
      </c>
      <c r="AC188" s="24" t="str">
        <f ca="1">IF(AC$11 &lt; TODAY(), COUNTIFS('Agent Abandoned'!$O:$O,  'Cargill SD Data'!AC$11, 'Agent Abandoned'!$N:$N,  "Europe-Italian", 'Agent Abandoned'!$L:$L,  "&gt; 60"), "")</f>
        <v/>
      </c>
      <c r="AD188" s="24" t="str">
        <f ca="1">IF(AD$11 &lt; TODAY(), COUNTIFS('Agent Abandoned'!$O:$O,  'Cargill SD Data'!AD$11, 'Agent Abandoned'!$N:$N,  "Europe-Italian", 'Agent Abandoned'!$L:$L,  "&gt; 60"), "")</f>
        <v/>
      </c>
      <c r="AE188" s="24" t="str">
        <f ca="1">IF(AE$11 &lt; TODAY(), COUNTIFS('Agent Abandoned'!$O:$O,  'Cargill SD Data'!AE$11, 'Agent Abandoned'!$N:$N,  "Europe-Italian", 'Agent Abandoned'!$L:$L,  "&gt; 60"), "")</f>
        <v/>
      </c>
      <c r="AF188" s="24" t="str">
        <f ca="1">IF(AF$11 &lt; TODAY(), COUNTIFS('Agent Abandoned'!$O:$O,  'Cargill SD Data'!AF$11, 'Agent Abandoned'!$N:$N,  "Europe-Italian", 'Agent Abandoned'!$L:$L,  "&gt; 60"), "")</f>
        <v/>
      </c>
      <c r="AG188" s="24" t="str">
        <f ca="1">IF(AG$11 &lt; TODAY(), COUNTIFS('Agent Abandoned'!$O:$O,  'Cargill SD Data'!AG$11, 'Agent Abandoned'!$N:$N,  "Europe-Italian", 'Agent Abandoned'!$L:$L,  "&gt; 60"), "")</f>
        <v/>
      </c>
      <c r="AH188" s="24" t="str">
        <f ca="1">IF(AH$11 &lt; TODAY(), COUNTIFS('Agent Abandoned'!$O:$O,  'Cargill SD Data'!AH$11, 'Agent Abandoned'!$N:$N,  "Europe-Italian", 'Agent Abandoned'!$L:$L,  "&gt; 60"), "")</f>
        <v/>
      </c>
      <c r="AI188" s="24" t="str">
        <f ca="1">IF(AI$11 &lt; TODAY(), COUNTIFS('Agent Abandoned'!$O:$O,  'Cargill SD Data'!AI$11, 'Agent Abandoned'!$N:$N,  "Europe-Italian", 'Agent Abandoned'!$L:$L,  "&gt; 60"), "")</f>
        <v/>
      </c>
      <c r="AJ188" s="24" t="str">
        <f ca="1">IF(AJ$11 &lt; TODAY(), COUNTIFS('Agent Abandoned'!$O:$O,  'Cargill SD Data'!AJ$11, 'Agent Abandoned'!$N:$N,  "Europe-Italian", 'Agent Abandoned'!$L:$L,  "&gt; 60"), "")</f>
        <v/>
      </c>
      <c r="AK188" s="24" t="str">
        <f ca="1">IF(AK$11 &lt; TODAY(), COUNTIFS('Agent Abandoned'!$O:$O,  'Cargill SD Data'!AK$11, 'Agent Abandoned'!$N:$N,  "Europe-Italian", 'Agent Abandoned'!$L:$L,  "&gt; 60"), "")</f>
        <v/>
      </c>
    </row>
    <row r="189" spans="1:37" hidden="1" outlineLevel="1" x14ac:dyDescent="0.25">
      <c r="B189" s="115" t="s">
        <v>21</v>
      </c>
      <c r="C189" s="10" t="s">
        <v>304</v>
      </c>
      <c r="D189" s="1"/>
      <c r="E189" s="40">
        <f t="shared" ca="1" si="130"/>
        <v>0</v>
      </c>
      <c r="F189" s="79" t="e">
        <f t="shared" ca="1" si="68"/>
        <v>#DIV/0!</v>
      </c>
      <c r="G189" s="24">
        <f ca="1">IF(G$11 &lt; TODAY(), COUNTIFS('Agent Abandoned'!$O:$O,  'Cargill SD Data'!G$11, 'Agent Abandoned'!$N:$N,  "Europe-Polish", 'Agent Abandoned'!$L:$L,  "&gt; 60"), "")</f>
        <v>0</v>
      </c>
      <c r="H189" s="24">
        <f ca="1">IF(H$11 &lt; TODAY(), COUNTIFS('Agent Abandoned'!$O:$O,  'Cargill SD Data'!H$11, 'Agent Abandoned'!$N:$N,  "Europe-Polish", 'Agent Abandoned'!$L:$L,  "&gt; 60"), "")</f>
        <v>0</v>
      </c>
      <c r="I189" s="24">
        <f ca="1">IF(I$11 &lt; TODAY(), COUNTIFS('Agent Abandoned'!$O:$O,  'Cargill SD Data'!I$11, 'Agent Abandoned'!$N:$N,  "Europe-Polish", 'Agent Abandoned'!$L:$L,  "&gt; 60"), "")</f>
        <v>0</v>
      </c>
      <c r="J189" s="24">
        <f ca="1">IF(J$11 &lt; TODAY(), COUNTIFS('Agent Abandoned'!$O:$O,  'Cargill SD Data'!J$11, 'Agent Abandoned'!$N:$N,  "Europe-Polish", 'Agent Abandoned'!$L:$L,  "&gt; 60"), "")</f>
        <v>0</v>
      </c>
      <c r="K189" s="24">
        <f ca="1">IF(K$11 &lt; TODAY(), COUNTIFS('Agent Abandoned'!$O:$O,  'Cargill SD Data'!K$11, 'Agent Abandoned'!$N:$N,  "Europe-Polish", 'Agent Abandoned'!$L:$L,  "&gt; 60"), "")</f>
        <v>0</v>
      </c>
      <c r="L189" s="24">
        <f ca="1">IF(L$11 &lt; TODAY(), COUNTIFS('Agent Abandoned'!$O:$O,  'Cargill SD Data'!L$11, 'Agent Abandoned'!$N:$N,  "Europe-Polish", 'Agent Abandoned'!$L:$L,  "&gt; 60"), "")</f>
        <v>0</v>
      </c>
      <c r="M189" s="24">
        <f ca="1">IF(M$11 &lt; TODAY(), COUNTIFS('Agent Abandoned'!$O:$O,  'Cargill SD Data'!M$11, 'Agent Abandoned'!$N:$N,  "Europe-Polish", 'Agent Abandoned'!$L:$L,  "&gt; 60"), "")</f>
        <v>0</v>
      </c>
      <c r="N189" s="24">
        <f ca="1">IF(N$11 &lt; TODAY(), COUNTIFS('Agent Abandoned'!$O:$O,  'Cargill SD Data'!N$11, 'Agent Abandoned'!$N:$N,  "Europe-Polish", 'Agent Abandoned'!$L:$L,  "&gt; 60"), "")</f>
        <v>0</v>
      </c>
      <c r="O189" s="24">
        <f ca="1">IF(O$11 &lt; TODAY(), COUNTIFS('Agent Abandoned'!$O:$O,  'Cargill SD Data'!O$11, 'Agent Abandoned'!$N:$N,  "Europe-Polish", 'Agent Abandoned'!$L:$L,  "&gt; 60"), "")</f>
        <v>0</v>
      </c>
      <c r="P189" s="24">
        <f ca="1">IF(P$11 &lt; TODAY(), COUNTIFS('Agent Abandoned'!$O:$O,  'Cargill SD Data'!P$11, 'Agent Abandoned'!$N:$N,  "Europe-Polish", 'Agent Abandoned'!$L:$L,  "&gt; 60"), "")</f>
        <v>0</v>
      </c>
      <c r="Q189" s="24">
        <f ca="1">IF(Q$11 &lt; TODAY(), COUNTIFS('Agent Abandoned'!$O:$O,  'Cargill SD Data'!Q$11, 'Agent Abandoned'!$N:$N,  "Europe-Polish", 'Agent Abandoned'!$L:$L,  "&gt; 60"), "")</f>
        <v>0</v>
      </c>
      <c r="R189" s="24">
        <f ca="1">IF(R$11 &lt; TODAY(), COUNTIFS('Agent Abandoned'!$O:$O,  'Cargill SD Data'!R$11, 'Agent Abandoned'!$N:$N,  "Europe-Polish", 'Agent Abandoned'!$L:$L,  "&gt; 60"), "")</f>
        <v>0</v>
      </c>
      <c r="S189" s="24">
        <f ca="1">IF(S$11 &lt; TODAY(), COUNTIFS('Agent Abandoned'!$O:$O,  'Cargill SD Data'!S$11, 'Agent Abandoned'!$N:$N,  "Europe-Polish", 'Agent Abandoned'!$L:$L,  "&gt; 60"), "")</f>
        <v>0</v>
      </c>
      <c r="T189" s="24">
        <f ca="1">IF(T$11 &lt; TODAY(), COUNTIFS('Agent Abandoned'!$O:$O,  'Cargill SD Data'!T$11, 'Agent Abandoned'!$N:$N,  "Europe-Polish", 'Agent Abandoned'!$L:$L,  "&gt; 60"), "")</f>
        <v>0</v>
      </c>
      <c r="U189" s="24">
        <f ca="1">IF(U$11 &lt; TODAY(), COUNTIFS('Agent Abandoned'!$O:$O,  'Cargill SD Data'!U$11, 'Agent Abandoned'!$N:$N,  "Europe-Polish", 'Agent Abandoned'!$L:$L,  "&gt; 60"), "")</f>
        <v>0</v>
      </c>
      <c r="V189" s="24">
        <f ca="1">IF(V$11 &lt; TODAY(), COUNTIFS('Agent Abandoned'!$O:$O,  'Cargill SD Data'!V$11, 'Agent Abandoned'!$N:$N,  "Europe-Polish", 'Agent Abandoned'!$L:$L,  "&gt; 60"), "")</f>
        <v>0</v>
      </c>
      <c r="W189" s="24" t="str">
        <f ca="1">IF(W$11 &lt; TODAY(), COUNTIFS('Agent Abandoned'!$O:$O,  'Cargill SD Data'!W$11, 'Agent Abandoned'!$N:$N,  "Europe-Polish", 'Agent Abandoned'!$L:$L,  "&gt; 60"), "")</f>
        <v/>
      </c>
      <c r="X189" s="24" t="str">
        <f ca="1">IF(X$11 &lt; TODAY(), COUNTIFS('Agent Abandoned'!$O:$O,  'Cargill SD Data'!X$11, 'Agent Abandoned'!$N:$N,  "Europe-Polish", 'Agent Abandoned'!$L:$L,  "&gt; 60"), "")</f>
        <v/>
      </c>
      <c r="Y189" s="24" t="str">
        <f ca="1">IF(Y$11 &lt; TODAY(), COUNTIFS('Agent Abandoned'!$O:$O,  'Cargill SD Data'!Y$11, 'Agent Abandoned'!$N:$N,  "Europe-Polish", 'Agent Abandoned'!$L:$L,  "&gt; 60"), "")</f>
        <v/>
      </c>
      <c r="Z189" s="24" t="str">
        <f ca="1">IF(Z$11 &lt; TODAY(), COUNTIFS('Agent Abandoned'!$O:$O,  'Cargill SD Data'!Z$11, 'Agent Abandoned'!$N:$N,  "Europe-Polish", 'Agent Abandoned'!$L:$L,  "&gt; 60"), "")</f>
        <v/>
      </c>
      <c r="AA189" s="24" t="str">
        <f ca="1">IF(AA$11 &lt; TODAY(), COUNTIFS('Agent Abandoned'!$O:$O,  'Cargill SD Data'!AA$11, 'Agent Abandoned'!$N:$N,  "Europe-Polish", 'Agent Abandoned'!$L:$L,  "&gt; 60"), "")</f>
        <v/>
      </c>
      <c r="AB189" s="24" t="str">
        <f ca="1">IF(AB$11 &lt; TODAY(), COUNTIFS('Agent Abandoned'!$O:$O,  'Cargill SD Data'!AB$11, 'Agent Abandoned'!$N:$N,  "Europe-Polish", 'Agent Abandoned'!$L:$L,  "&gt; 60"), "")</f>
        <v/>
      </c>
      <c r="AC189" s="24" t="str">
        <f ca="1">IF(AC$11 &lt; TODAY(), COUNTIFS('Agent Abandoned'!$O:$O,  'Cargill SD Data'!AC$11, 'Agent Abandoned'!$N:$N,  "Europe-Polish", 'Agent Abandoned'!$L:$L,  "&gt; 60"), "")</f>
        <v/>
      </c>
      <c r="AD189" s="24" t="str">
        <f ca="1">IF(AD$11 &lt; TODAY(), COUNTIFS('Agent Abandoned'!$O:$O,  'Cargill SD Data'!AD$11, 'Agent Abandoned'!$N:$N,  "Europe-Polish", 'Agent Abandoned'!$L:$L,  "&gt; 60"), "")</f>
        <v/>
      </c>
      <c r="AE189" s="24" t="str">
        <f ca="1">IF(AE$11 &lt; TODAY(), COUNTIFS('Agent Abandoned'!$O:$O,  'Cargill SD Data'!AE$11, 'Agent Abandoned'!$N:$N,  "Europe-Polish", 'Agent Abandoned'!$L:$L,  "&gt; 60"), "")</f>
        <v/>
      </c>
      <c r="AF189" s="24" t="str">
        <f ca="1">IF(AF$11 &lt; TODAY(), COUNTIFS('Agent Abandoned'!$O:$O,  'Cargill SD Data'!AF$11, 'Agent Abandoned'!$N:$N,  "Europe-Polish", 'Agent Abandoned'!$L:$L,  "&gt; 60"), "")</f>
        <v/>
      </c>
      <c r="AG189" s="24" t="str">
        <f ca="1">IF(AG$11 &lt; TODAY(), COUNTIFS('Agent Abandoned'!$O:$O,  'Cargill SD Data'!AG$11, 'Agent Abandoned'!$N:$N,  "Europe-Polish", 'Agent Abandoned'!$L:$L,  "&gt; 60"), "")</f>
        <v/>
      </c>
      <c r="AH189" s="24" t="str">
        <f ca="1">IF(AH$11 &lt; TODAY(), COUNTIFS('Agent Abandoned'!$O:$O,  'Cargill SD Data'!AH$11, 'Agent Abandoned'!$N:$N,  "Europe-Polish", 'Agent Abandoned'!$L:$L,  "&gt; 60"), "")</f>
        <v/>
      </c>
      <c r="AI189" s="24" t="str">
        <f ca="1">IF(AI$11 &lt; TODAY(), COUNTIFS('Agent Abandoned'!$O:$O,  'Cargill SD Data'!AI$11, 'Agent Abandoned'!$N:$N,  "Europe-Polish", 'Agent Abandoned'!$L:$L,  "&gt; 60"), "")</f>
        <v/>
      </c>
      <c r="AJ189" s="24" t="str">
        <f ca="1">IF(AJ$11 &lt; TODAY(), COUNTIFS('Agent Abandoned'!$O:$O,  'Cargill SD Data'!AJ$11, 'Agent Abandoned'!$N:$N,  "Europe-Polish", 'Agent Abandoned'!$L:$L,  "&gt; 60"), "")</f>
        <v/>
      </c>
      <c r="AK189" s="24" t="str">
        <f ca="1">IF(AK$11 &lt; TODAY(), COUNTIFS('Agent Abandoned'!$O:$O,  'Cargill SD Data'!AK$11, 'Agent Abandoned'!$N:$N,  "Europe-Polish", 'Agent Abandoned'!$L:$L,  "&gt; 60"), "")</f>
        <v/>
      </c>
    </row>
    <row r="190" spans="1:37" hidden="1" outlineLevel="1" x14ac:dyDescent="0.25">
      <c r="B190" s="114" t="s">
        <v>22</v>
      </c>
      <c r="C190" s="10" t="s">
        <v>304</v>
      </c>
      <c r="D190" s="1"/>
      <c r="E190" s="40">
        <f t="shared" ca="1" si="130"/>
        <v>0</v>
      </c>
      <c r="F190" s="79" t="e">
        <f t="shared" ca="1" si="68"/>
        <v>#DIV/0!</v>
      </c>
      <c r="G190" s="24">
        <f ca="1">IF(G$11 &lt; TODAY(), COUNTIFS('Agent Abandoned'!$O:$O,  'Cargill SD Data'!G$11, 'Agent Abandoned'!$N:$N,  "Europe-Portuguese", 'Agent Abandoned'!$L:$L,  "&gt; 60"), "")</f>
        <v>0</v>
      </c>
      <c r="H190" s="24">
        <f ca="1">IF(H$11 &lt; TODAY(), COUNTIFS('Agent Abandoned'!$O:$O,  'Cargill SD Data'!H$11, 'Agent Abandoned'!$N:$N,  "Europe-Portuguese", 'Agent Abandoned'!$L:$L,  "&gt; 60"), "")</f>
        <v>0</v>
      </c>
      <c r="I190" s="24">
        <f ca="1">IF(I$11 &lt; TODAY(), COUNTIFS('Agent Abandoned'!$O:$O,  'Cargill SD Data'!I$11, 'Agent Abandoned'!$N:$N,  "Europe-Portuguese", 'Agent Abandoned'!$L:$L,  "&gt; 60"), "")</f>
        <v>0</v>
      </c>
      <c r="J190" s="24">
        <f ca="1">IF(J$11 &lt; TODAY(), COUNTIFS('Agent Abandoned'!$O:$O,  'Cargill SD Data'!J$11, 'Agent Abandoned'!$N:$N,  "Europe-Portuguese", 'Agent Abandoned'!$L:$L,  "&gt; 60"), "")</f>
        <v>0</v>
      </c>
      <c r="K190" s="24">
        <f ca="1">IF(K$11 &lt; TODAY(), COUNTIFS('Agent Abandoned'!$O:$O,  'Cargill SD Data'!K$11, 'Agent Abandoned'!$N:$N,  "Europe-Portuguese", 'Agent Abandoned'!$L:$L,  "&gt; 60"), "")</f>
        <v>0</v>
      </c>
      <c r="L190" s="24">
        <f ca="1">IF(L$11 &lt; TODAY(), COUNTIFS('Agent Abandoned'!$O:$O,  'Cargill SD Data'!L$11, 'Agent Abandoned'!$N:$N,  "Europe-Portuguese", 'Agent Abandoned'!$L:$L,  "&gt; 60"), "")</f>
        <v>0</v>
      </c>
      <c r="M190" s="24">
        <f ca="1">IF(M$11 &lt; TODAY(), COUNTIFS('Agent Abandoned'!$O:$O,  'Cargill SD Data'!M$11, 'Agent Abandoned'!$N:$N,  "Europe-Portuguese", 'Agent Abandoned'!$L:$L,  "&gt; 60"), "")</f>
        <v>0</v>
      </c>
      <c r="N190" s="24">
        <f ca="1">IF(N$11 &lt; TODAY(), COUNTIFS('Agent Abandoned'!$O:$O,  'Cargill SD Data'!N$11, 'Agent Abandoned'!$N:$N,  "Europe-Portuguese", 'Agent Abandoned'!$L:$L,  "&gt; 60"), "")</f>
        <v>0</v>
      </c>
      <c r="O190" s="24">
        <f ca="1">IF(O$11 &lt; TODAY(), COUNTIFS('Agent Abandoned'!$O:$O,  'Cargill SD Data'!O$11, 'Agent Abandoned'!$N:$N,  "Europe-Portuguese", 'Agent Abandoned'!$L:$L,  "&gt; 60"), "")</f>
        <v>0</v>
      </c>
      <c r="P190" s="24">
        <f ca="1">IF(P$11 &lt; TODAY(), COUNTIFS('Agent Abandoned'!$O:$O,  'Cargill SD Data'!P$11, 'Agent Abandoned'!$N:$N,  "Europe-Portuguese", 'Agent Abandoned'!$L:$L,  "&gt; 60"), "")</f>
        <v>0</v>
      </c>
      <c r="Q190" s="24">
        <f ca="1">IF(Q$11 &lt; TODAY(), COUNTIFS('Agent Abandoned'!$O:$O,  'Cargill SD Data'!Q$11, 'Agent Abandoned'!$N:$N,  "Europe-Portuguese", 'Agent Abandoned'!$L:$L,  "&gt; 60"), "")</f>
        <v>0</v>
      </c>
      <c r="R190" s="24">
        <f ca="1">IF(R$11 &lt; TODAY(), COUNTIFS('Agent Abandoned'!$O:$O,  'Cargill SD Data'!R$11, 'Agent Abandoned'!$N:$N,  "Europe-Portuguese", 'Agent Abandoned'!$L:$L,  "&gt; 60"), "")</f>
        <v>0</v>
      </c>
      <c r="S190" s="24">
        <f ca="1">IF(S$11 &lt; TODAY(), COUNTIFS('Agent Abandoned'!$O:$O,  'Cargill SD Data'!S$11, 'Agent Abandoned'!$N:$N,  "Europe-Portuguese", 'Agent Abandoned'!$L:$L,  "&gt; 60"), "")</f>
        <v>0</v>
      </c>
      <c r="T190" s="24">
        <f ca="1">IF(T$11 &lt; TODAY(), COUNTIFS('Agent Abandoned'!$O:$O,  'Cargill SD Data'!T$11, 'Agent Abandoned'!$N:$N,  "Europe-Portuguese", 'Agent Abandoned'!$L:$L,  "&gt; 60"), "")</f>
        <v>0</v>
      </c>
      <c r="U190" s="24">
        <f ca="1">IF(U$11 &lt; TODAY(), COUNTIFS('Agent Abandoned'!$O:$O,  'Cargill SD Data'!U$11, 'Agent Abandoned'!$N:$N,  "Europe-Portuguese", 'Agent Abandoned'!$L:$L,  "&gt; 60"), "")</f>
        <v>0</v>
      </c>
      <c r="V190" s="24">
        <f ca="1">IF(V$11 &lt; TODAY(), COUNTIFS('Agent Abandoned'!$O:$O,  'Cargill SD Data'!V$11, 'Agent Abandoned'!$N:$N,  "Europe-Portuguese", 'Agent Abandoned'!$L:$L,  "&gt; 60"), "")</f>
        <v>0</v>
      </c>
      <c r="W190" s="24" t="str">
        <f ca="1">IF(W$11 &lt; TODAY(), COUNTIFS('Agent Abandoned'!$O:$O,  'Cargill SD Data'!W$11, 'Agent Abandoned'!$N:$N,  "Europe-Portuguese", 'Agent Abandoned'!$L:$L,  "&gt; 60"), "")</f>
        <v/>
      </c>
      <c r="X190" s="24" t="str">
        <f ca="1">IF(X$11 &lt; TODAY(), COUNTIFS('Agent Abandoned'!$O:$O,  'Cargill SD Data'!X$11, 'Agent Abandoned'!$N:$N,  "Europe-Portuguese", 'Agent Abandoned'!$L:$L,  "&gt; 60"), "")</f>
        <v/>
      </c>
      <c r="Y190" s="24" t="str">
        <f ca="1">IF(Y$11 &lt; TODAY(), COUNTIFS('Agent Abandoned'!$O:$O,  'Cargill SD Data'!Y$11, 'Agent Abandoned'!$N:$N,  "Europe-Portuguese", 'Agent Abandoned'!$L:$L,  "&gt; 60"), "")</f>
        <v/>
      </c>
      <c r="Z190" s="24" t="str">
        <f ca="1">IF(Z$11 &lt; TODAY(), COUNTIFS('Agent Abandoned'!$O:$O,  'Cargill SD Data'!Z$11, 'Agent Abandoned'!$N:$N,  "Europe-Portuguese", 'Agent Abandoned'!$L:$L,  "&gt; 60"), "")</f>
        <v/>
      </c>
      <c r="AA190" s="24" t="str">
        <f ca="1">IF(AA$11 &lt; TODAY(), COUNTIFS('Agent Abandoned'!$O:$O,  'Cargill SD Data'!AA$11, 'Agent Abandoned'!$N:$N,  "Europe-Portuguese", 'Agent Abandoned'!$L:$L,  "&gt; 60"), "")</f>
        <v/>
      </c>
      <c r="AB190" s="24" t="str">
        <f ca="1">IF(AB$11 &lt; TODAY(), COUNTIFS('Agent Abandoned'!$O:$O,  'Cargill SD Data'!AB$11, 'Agent Abandoned'!$N:$N,  "Europe-Portuguese", 'Agent Abandoned'!$L:$L,  "&gt; 60"), "")</f>
        <v/>
      </c>
      <c r="AC190" s="24" t="str">
        <f ca="1">IF(AC$11 &lt; TODAY(), COUNTIFS('Agent Abandoned'!$O:$O,  'Cargill SD Data'!AC$11, 'Agent Abandoned'!$N:$N,  "Europe-Portuguese", 'Agent Abandoned'!$L:$L,  "&gt; 60"), "")</f>
        <v/>
      </c>
      <c r="AD190" s="24" t="str">
        <f ca="1">IF(AD$11 &lt; TODAY(), COUNTIFS('Agent Abandoned'!$O:$O,  'Cargill SD Data'!AD$11, 'Agent Abandoned'!$N:$N,  "Europe-Portuguese", 'Agent Abandoned'!$L:$L,  "&gt; 60"), "")</f>
        <v/>
      </c>
      <c r="AE190" s="24" t="str">
        <f ca="1">IF(AE$11 &lt; TODAY(), COUNTIFS('Agent Abandoned'!$O:$O,  'Cargill SD Data'!AE$11, 'Agent Abandoned'!$N:$N,  "Europe-Portuguese", 'Agent Abandoned'!$L:$L,  "&gt; 60"), "")</f>
        <v/>
      </c>
      <c r="AF190" s="24" t="str">
        <f ca="1">IF(AF$11 &lt; TODAY(), COUNTIFS('Agent Abandoned'!$O:$O,  'Cargill SD Data'!AF$11, 'Agent Abandoned'!$N:$N,  "Europe-Portuguese", 'Agent Abandoned'!$L:$L,  "&gt; 60"), "")</f>
        <v/>
      </c>
      <c r="AG190" s="24" t="str">
        <f ca="1">IF(AG$11 &lt; TODAY(), COUNTIFS('Agent Abandoned'!$O:$O,  'Cargill SD Data'!AG$11, 'Agent Abandoned'!$N:$N,  "Europe-Portuguese", 'Agent Abandoned'!$L:$L,  "&gt; 60"), "")</f>
        <v/>
      </c>
      <c r="AH190" s="24" t="str">
        <f ca="1">IF(AH$11 &lt; TODAY(), COUNTIFS('Agent Abandoned'!$O:$O,  'Cargill SD Data'!AH$11, 'Agent Abandoned'!$N:$N,  "Europe-Portuguese", 'Agent Abandoned'!$L:$L,  "&gt; 60"), "")</f>
        <v/>
      </c>
      <c r="AI190" s="24" t="str">
        <f ca="1">IF(AI$11 &lt; TODAY(), COUNTIFS('Agent Abandoned'!$O:$O,  'Cargill SD Data'!AI$11, 'Agent Abandoned'!$N:$N,  "Europe-Portuguese", 'Agent Abandoned'!$L:$L,  "&gt; 60"), "")</f>
        <v/>
      </c>
      <c r="AJ190" s="24" t="str">
        <f ca="1">IF(AJ$11 &lt; TODAY(), COUNTIFS('Agent Abandoned'!$O:$O,  'Cargill SD Data'!AJ$11, 'Agent Abandoned'!$N:$N,  "Europe-Portuguese", 'Agent Abandoned'!$L:$L,  "&gt; 60"), "")</f>
        <v/>
      </c>
      <c r="AK190" s="24" t="str">
        <f ca="1">IF(AK$11 &lt; TODAY(), COUNTIFS('Agent Abandoned'!$O:$O,  'Cargill SD Data'!AK$11, 'Agent Abandoned'!$N:$N,  "Europe-Portuguese", 'Agent Abandoned'!$L:$L,  "&gt; 60"), "")</f>
        <v/>
      </c>
    </row>
    <row r="191" spans="1:37" hidden="1" outlineLevel="1" x14ac:dyDescent="0.25">
      <c r="B191" s="114" t="s">
        <v>23</v>
      </c>
      <c r="C191" s="10" t="s">
        <v>304</v>
      </c>
      <c r="D191" s="1"/>
      <c r="E191" s="40">
        <f t="shared" ca="1" si="130"/>
        <v>0</v>
      </c>
      <c r="F191" s="79" t="e">
        <f t="shared" ca="1" si="68"/>
        <v>#DIV/0!</v>
      </c>
      <c r="G191" s="24">
        <f ca="1">IF(G$11 &lt; TODAY(), COUNTIFS('Agent Abandoned'!$O:$O,  'Cargill SD Data'!G$11, 'Agent Abandoned'!$N:$N,  "Europe-Romanian", 'Agent Abandoned'!$L:$L,  "&gt; 60"), "")</f>
        <v>0</v>
      </c>
      <c r="H191" s="24">
        <f ca="1">IF(H$11 &lt; TODAY(), COUNTIFS('Agent Abandoned'!$O:$O,  'Cargill SD Data'!H$11, 'Agent Abandoned'!$N:$N,  "Europe-Romanian", 'Agent Abandoned'!$L:$L,  "&gt; 60"), "")</f>
        <v>0</v>
      </c>
      <c r="I191" s="24">
        <f ca="1">IF(I$11 &lt; TODAY(), COUNTIFS('Agent Abandoned'!$O:$O,  'Cargill SD Data'!I$11, 'Agent Abandoned'!$N:$N,  "Europe-Romanian", 'Agent Abandoned'!$L:$L,  "&gt; 60"), "")</f>
        <v>0</v>
      </c>
      <c r="J191" s="24">
        <f ca="1">IF(J$11 &lt; TODAY(), COUNTIFS('Agent Abandoned'!$O:$O,  'Cargill SD Data'!J$11, 'Agent Abandoned'!$N:$N,  "Europe-Romanian", 'Agent Abandoned'!$L:$L,  "&gt; 60"), "")</f>
        <v>0</v>
      </c>
      <c r="K191" s="24">
        <f ca="1">IF(K$11 &lt; TODAY(), COUNTIFS('Agent Abandoned'!$O:$O,  'Cargill SD Data'!K$11, 'Agent Abandoned'!$N:$N,  "Europe-Romanian", 'Agent Abandoned'!$L:$L,  "&gt; 60"), "")</f>
        <v>0</v>
      </c>
      <c r="L191" s="24">
        <f ca="1">IF(L$11 &lt; TODAY(), COUNTIFS('Agent Abandoned'!$O:$O,  'Cargill SD Data'!L$11, 'Agent Abandoned'!$N:$N,  "Europe-Romanian", 'Agent Abandoned'!$L:$L,  "&gt; 60"), "")</f>
        <v>0</v>
      </c>
      <c r="M191" s="24">
        <f ca="1">IF(M$11 &lt; TODAY(), COUNTIFS('Agent Abandoned'!$O:$O,  'Cargill SD Data'!M$11, 'Agent Abandoned'!$N:$N,  "Europe-Romanian", 'Agent Abandoned'!$L:$L,  "&gt; 60"), "")</f>
        <v>0</v>
      </c>
      <c r="N191" s="24">
        <f ca="1">IF(N$11 &lt; TODAY(), COUNTIFS('Agent Abandoned'!$O:$O,  'Cargill SD Data'!N$11, 'Agent Abandoned'!$N:$N,  "Europe-Romanian", 'Agent Abandoned'!$L:$L,  "&gt; 60"), "")</f>
        <v>0</v>
      </c>
      <c r="O191" s="24">
        <f ca="1">IF(O$11 &lt; TODAY(), COUNTIFS('Agent Abandoned'!$O:$O,  'Cargill SD Data'!O$11, 'Agent Abandoned'!$N:$N,  "Europe-Romanian", 'Agent Abandoned'!$L:$L,  "&gt; 60"), "")</f>
        <v>0</v>
      </c>
      <c r="P191" s="24">
        <f ca="1">IF(P$11 &lt; TODAY(), COUNTIFS('Agent Abandoned'!$O:$O,  'Cargill SD Data'!P$11, 'Agent Abandoned'!$N:$N,  "Europe-Romanian", 'Agent Abandoned'!$L:$L,  "&gt; 60"), "")</f>
        <v>0</v>
      </c>
      <c r="Q191" s="24">
        <f ca="1">IF(Q$11 &lt; TODAY(), COUNTIFS('Agent Abandoned'!$O:$O,  'Cargill SD Data'!Q$11, 'Agent Abandoned'!$N:$N,  "Europe-Romanian", 'Agent Abandoned'!$L:$L,  "&gt; 60"), "")</f>
        <v>0</v>
      </c>
      <c r="R191" s="24">
        <f ca="1">IF(R$11 &lt; TODAY(), COUNTIFS('Agent Abandoned'!$O:$O,  'Cargill SD Data'!R$11, 'Agent Abandoned'!$N:$N,  "Europe-Romanian", 'Agent Abandoned'!$L:$L,  "&gt; 60"), "")</f>
        <v>0</v>
      </c>
      <c r="S191" s="24">
        <f ca="1">IF(S$11 &lt; TODAY(), COUNTIFS('Agent Abandoned'!$O:$O,  'Cargill SD Data'!S$11, 'Agent Abandoned'!$N:$N,  "Europe-Romanian", 'Agent Abandoned'!$L:$L,  "&gt; 60"), "")</f>
        <v>0</v>
      </c>
      <c r="T191" s="24">
        <f ca="1">IF(T$11 &lt; TODAY(), COUNTIFS('Agent Abandoned'!$O:$O,  'Cargill SD Data'!T$11, 'Agent Abandoned'!$N:$N,  "Europe-Romanian", 'Agent Abandoned'!$L:$L,  "&gt; 60"), "")</f>
        <v>0</v>
      </c>
      <c r="U191" s="24">
        <f ca="1">IF(U$11 &lt; TODAY(), COUNTIFS('Agent Abandoned'!$O:$O,  'Cargill SD Data'!U$11, 'Agent Abandoned'!$N:$N,  "Europe-Romanian", 'Agent Abandoned'!$L:$L,  "&gt; 60"), "")</f>
        <v>0</v>
      </c>
      <c r="V191" s="24">
        <f ca="1">IF(V$11 &lt; TODAY(), COUNTIFS('Agent Abandoned'!$O:$O,  'Cargill SD Data'!V$11, 'Agent Abandoned'!$N:$N,  "Europe-Romanian", 'Agent Abandoned'!$L:$L,  "&gt; 60"), "")</f>
        <v>0</v>
      </c>
      <c r="W191" s="24" t="str">
        <f ca="1">IF(W$11 &lt; TODAY(), COUNTIFS('Agent Abandoned'!$O:$O,  'Cargill SD Data'!W$11, 'Agent Abandoned'!$N:$N,  "Europe-Romanian", 'Agent Abandoned'!$L:$L,  "&gt; 60"), "")</f>
        <v/>
      </c>
      <c r="X191" s="24" t="str">
        <f ca="1">IF(X$11 &lt; TODAY(), COUNTIFS('Agent Abandoned'!$O:$O,  'Cargill SD Data'!X$11, 'Agent Abandoned'!$N:$N,  "Europe-Romanian", 'Agent Abandoned'!$L:$L,  "&gt; 60"), "")</f>
        <v/>
      </c>
      <c r="Y191" s="24" t="str">
        <f ca="1">IF(Y$11 &lt; TODAY(), COUNTIFS('Agent Abandoned'!$O:$O,  'Cargill SD Data'!Y$11, 'Agent Abandoned'!$N:$N,  "Europe-Romanian", 'Agent Abandoned'!$L:$L,  "&gt; 60"), "")</f>
        <v/>
      </c>
      <c r="Z191" s="24" t="str">
        <f ca="1">IF(Z$11 &lt; TODAY(), COUNTIFS('Agent Abandoned'!$O:$O,  'Cargill SD Data'!Z$11, 'Agent Abandoned'!$N:$N,  "Europe-Romanian", 'Agent Abandoned'!$L:$L,  "&gt; 60"), "")</f>
        <v/>
      </c>
      <c r="AA191" s="24" t="str">
        <f ca="1">IF(AA$11 &lt; TODAY(), COUNTIFS('Agent Abandoned'!$O:$O,  'Cargill SD Data'!AA$11, 'Agent Abandoned'!$N:$N,  "Europe-Romanian", 'Agent Abandoned'!$L:$L,  "&gt; 60"), "")</f>
        <v/>
      </c>
      <c r="AB191" s="24" t="str">
        <f ca="1">IF(AB$11 &lt; TODAY(), COUNTIFS('Agent Abandoned'!$O:$O,  'Cargill SD Data'!AB$11, 'Agent Abandoned'!$N:$N,  "Europe-Romanian", 'Agent Abandoned'!$L:$L,  "&gt; 60"), "")</f>
        <v/>
      </c>
      <c r="AC191" s="24" t="str">
        <f ca="1">IF(AC$11 &lt; TODAY(), COUNTIFS('Agent Abandoned'!$O:$O,  'Cargill SD Data'!AC$11, 'Agent Abandoned'!$N:$N,  "Europe-Romanian", 'Agent Abandoned'!$L:$L,  "&gt; 60"), "")</f>
        <v/>
      </c>
      <c r="AD191" s="24" t="str">
        <f ca="1">IF(AD$11 &lt; TODAY(), COUNTIFS('Agent Abandoned'!$O:$O,  'Cargill SD Data'!AD$11, 'Agent Abandoned'!$N:$N,  "Europe-Romanian", 'Agent Abandoned'!$L:$L,  "&gt; 60"), "")</f>
        <v/>
      </c>
      <c r="AE191" s="24" t="str">
        <f ca="1">IF(AE$11 &lt; TODAY(), COUNTIFS('Agent Abandoned'!$O:$O,  'Cargill SD Data'!AE$11, 'Agent Abandoned'!$N:$N,  "Europe-Romanian", 'Agent Abandoned'!$L:$L,  "&gt; 60"), "")</f>
        <v/>
      </c>
      <c r="AF191" s="24" t="str">
        <f ca="1">IF(AF$11 &lt; TODAY(), COUNTIFS('Agent Abandoned'!$O:$O,  'Cargill SD Data'!AF$11, 'Agent Abandoned'!$N:$N,  "Europe-Romanian", 'Agent Abandoned'!$L:$L,  "&gt; 60"), "")</f>
        <v/>
      </c>
      <c r="AG191" s="24" t="str">
        <f ca="1">IF(AG$11 &lt; TODAY(), COUNTIFS('Agent Abandoned'!$O:$O,  'Cargill SD Data'!AG$11, 'Agent Abandoned'!$N:$N,  "Europe-Romanian", 'Agent Abandoned'!$L:$L,  "&gt; 60"), "")</f>
        <v/>
      </c>
      <c r="AH191" s="24" t="str">
        <f ca="1">IF(AH$11 &lt; TODAY(), COUNTIFS('Agent Abandoned'!$O:$O,  'Cargill SD Data'!AH$11, 'Agent Abandoned'!$N:$N,  "Europe-Romanian", 'Agent Abandoned'!$L:$L,  "&gt; 60"), "")</f>
        <v/>
      </c>
      <c r="AI191" s="24" t="str">
        <f ca="1">IF(AI$11 &lt; TODAY(), COUNTIFS('Agent Abandoned'!$O:$O,  'Cargill SD Data'!AI$11, 'Agent Abandoned'!$N:$N,  "Europe-Romanian", 'Agent Abandoned'!$L:$L,  "&gt; 60"), "")</f>
        <v/>
      </c>
      <c r="AJ191" s="24" t="str">
        <f ca="1">IF(AJ$11 &lt; TODAY(), COUNTIFS('Agent Abandoned'!$O:$O,  'Cargill SD Data'!AJ$11, 'Agent Abandoned'!$N:$N,  "Europe-Romanian", 'Agent Abandoned'!$L:$L,  "&gt; 60"), "")</f>
        <v/>
      </c>
      <c r="AK191" s="24" t="str">
        <f ca="1">IF(AK$11 &lt; TODAY(), COUNTIFS('Agent Abandoned'!$O:$O,  'Cargill SD Data'!AK$11, 'Agent Abandoned'!$N:$N,  "Europe-Romanian", 'Agent Abandoned'!$L:$L,  "&gt; 60"), "")</f>
        <v/>
      </c>
    </row>
    <row r="192" spans="1:37" hidden="1" outlineLevel="1" x14ac:dyDescent="0.25">
      <c r="B192" s="114" t="s">
        <v>24</v>
      </c>
      <c r="C192" s="10" t="s">
        <v>304</v>
      </c>
      <c r="D192" s="1"/>
      <c r="E192" s="40">
        <f t="shared" ca="1" si="130"/>
        <v>0</v>
      </c>
      <c r="F192" s="79" t="e">
        <f t="shared" ca="1" si="68"/>
        <v>#DIV/0!</v>
      </c>
      <c r="G192" s="24">
        <f ca="1">IF(G$11 &lt; TODAY(), COUNTIFS('Agent Abandoned'!$O:$O,  'Cargill SD Data'!G$11, 'Agent Abandoned'!$N:$N,  "Europe-Russian", 'Agent Abandoned'!$L:$L,  "&gt; 60"), "")</f>
        <v>0</v>
      </c>
      <c r="H192" s="24">
        <f ca="1">IF(H$11 &lt; TODAY(), COUNTIFS('Agent Abandoned'!$O:$O,  'Cargill SD Data'!H$11, 'Agent Abandoned'!$N:$N,  "Europe-Russian", 'Agent Abandoned'!$L:$L,  "&gt; 60"), "")</f>
        <v>0</v>
      </c>
      <c r="I192" s="24">
        <f ca="1">IF(I$11 &lt; TODAY(), COUNTIFS('Agent Abandoned'!$O:$O,  'Cargill SD Data'!I$11, 'Agent Abandoned'!$N:$N,  "Europe-Russian", 'Agent Abandoned'!$L:$L,  "&gt; 60"), "")</f>
        <v>0</v>
      </c>
      <c r="J192" s="24">
        <f ca="1">IF(J$11 &lt; TODAY(), COUNTIFS('Agent Abandoned'!$O:$O,  'Cargill SD Data'!J$11, 'Agent Abandoned'!$N:$N,  "Europe-Russian", 'Agent Abandoned'!$L:$L,  "&gt; 60"), "")</f>
        <v>0</v>
      </c>
      <c r="K192" s="24">
        <f ca="1">IF(K$11 &lt; TODAY(), COUNTIFS('Agent Abandoned'!$O:$O,  'Cargill SD Data'!K$11, 'Agent Abandoned'!$N:$N,  "Europe-Russian", 'Agent Abandoned'!$L:$L,  "&gt; 60"), "")</f>
        <v>0</v>
      </c>
      <c r="L192" s="24">
        <f ca="1">IF(L$11 &lt; TODAY(), COUNTIFS('Agent Abandoned'!$O:$O,  'Cargill SD Data'!L$11, 'Agent Abandoned'!$N:$N,  "Europe-Russian", 'Agent Abandoned'!$L:$L,  "&gt; 60"), "")</f>
        <v>0</v>
      </c>
      <c r="M192" s="24">
        <f ca="1">IF(M$11 &lt; TODAY(), COUNTIFS('Agent Abandoned'!$O:$O,  'Cargill SD Data'!M$11, 'Agent Abandoned'!$N:$N,  "Europe-Russian", 'Agent Abandoned'!$L:$L,  "&gt; 60"), "")</f>
        <v>0</v>
      </c>
      <c r="N192" s="24">
        <f ca="1">IF(N$11 &lt; TODAY(), COUNTIFS('Agent Abandoned'!$O:$O,  'Cargill SD Data'!N$11, 'Agent Abandoned'!$N:$N,  "Europe-Russian", 'Agent Abandoned'!$L:$L,  "&gt; 60"), "")</f>
        <v>0</v>
      </c>
      <c r="O192" s="24">
        <f ca="1">IF(O$11 &lt; TODAY(), COUNTIFS('Agent Abandoned'!$O:$O,  'Cargill SD Data'!O$11, 'Agent Abandoned'!$N:$N,  "Europe-Russian", 'Agent Abandoned'!$L:$L,  "&gt; 60"), "")</f>
        <v>0</v>
      </c>
      <c r="P192" s="24">
        <f ca="1">IF(P$11 &lt; TODAY(), COUNTIFS('Agent Abandoned'!$O:$O,  'Cargill SD Data'!P$11, 'Agent Abandoned'!$N:$N,  "Europe-Russian", 'Agent Abandoned'!$L:$L,  "&gt; 60"), "")</f>
        <v>0</v>
      </c>
      <c r="Q192" s="24">
        <f ca="1">IF(Q$11 &lt; TODAY(), COUNTIFS('Agent Abandoned'!$O:$O,  'Cargill SD Data'!Q$11, 'Agent Abandoned'!$N:$N,  "Europe-Russian", 'Agent Abandoned'!$L:$L,  "&gt; 60"), "")</f>
        <v>0</v>
      </c>
      <c r="R192" s="24">
        <f ca="1">IF(R$11 &lt; TODAY(), COUNTIFS('Agent Abandoned'!$O:$O,  'Cargill SD Data'!R$11, 'Agent Abandoned'!$N:$N,  "Europe-Russian", 'Agent Abandoned'!$L:$L,  "&gt; 60"), "")</f>
        <v>0</v>
      </c>
      <c r="S192" s="24">
        <f ca="1">IF(S$11 &lt; TODAY(), COUNTIFS('Agent Abandoned'!$O:$O,  'Cargill SD Data'!S$11, 'Agent Abandoned'!$N:$N,  "Europe-Russian", 'Agent Abandoned'!$L:$L,  "&gt; 60"), "")</f>
        <v>0</v>
      </c>
      <c r="T192" s="24">
        <f ca="1">IF(T$11 &lt; TODAY(), COUNTIFS('Agent Abandoned'!$O:$O,  'Cargill SD Data'!T$11, 'Agent Abandoned'!$N:$N,  "Europe-Russian", 'Agent Abandoned'!$L:$L,  "&gt; 60"), "")</f>
        <v>0</v>
      </c>
      <c r="U192" s="24">
        <f ca="1">IF(U$11 &lt; TODAY(), COUNTIFS('Agent Abandoned'!$O:$O,  'Cargill SD Data'!U$11, 'Agent Abandoned'!$N:$N,  "Europe-Russian", 'Agent Abandoned'!$L:$L,  "&gt; 60"), "")</f>
        <v>0</v>
      </c>
      <c r="V192" s="24">
        <f ca="1">IF(V$11 &lt; TODAY(), COUNTIFS('Agent Abandoned'!$O:$O,  'Cargill SD Data'!V$11, 'Agent Abandoned'!$N:$N,  "Europe-Russian", 'Agent Abandoned'!$L:$L,  "&gt; 60"), "")</f>
        <v>0</v>
      </c>
      <c r="W192" s="24" t="str">
        <f ca="1">IF(W$11 &lt; TODAY(), COUNTIFS('Agent Abandoned'!$O:$O,  'Cargill SD Data'!W$11, 'Agent Abandoned'!$N:$N,  "Europe-Russian", 'Agent Abandoned'!$L:$L,  "&gt; 60"), "")</f>
        <v/>
      </c>
      <c r="X192" s="24" t="str">
        <f ca="1">IF(X$11 &lt; TODAY(), COUNTIFS('Agent Abandoned'!$O:$O,  'Cargill SD Data'!X$11, 'Agent Abandoned'!$N:$N,  "Europe-Russian", 'Agent Abandoned'!$L:$L,  "&gt; 60"), "")</f>
        <v/>
      </c>
      <c r="Y192" s="24" t="str">
        <f ca="1">IF(Y$11 &lt; TODAY(), COUNTIFS('Agent Abandoned'!$O:$O,  'Cargill SD Data'!Y$11, 'Agent Abandoned'!$N:$N,  "Europe-Russian", 'Agent Abandoned'!$L:$L,  "&gt; 60"), "")</f>
        <v/>
      </c>
      <c r="Z192" s="24" t="str">
        <f ca="1">IF(Z$11 &lt; TODAY(), COUNTIFS('Agent Abandoned'!$O:$O,  'Cargill SD Data'!Z$11, 'Agent Abandoned'!$N:$N,  "Europe-Russian", 'Agent Abandoned'!$L:$L,  "&gt; 60"), "")</f>
        <v/>
      </c>
      <c r="AA192" s="24" t="str">
        <f ca="1">IF(AA$11 &lt; TODAY(), COUNTIFS('Agent Abandoned'!$O:$O,  'Cargill SD Data'!AA$11, 'Agent Abandoned'!$N:$N,  "Europe-Russian", 'Agent Abandoned'!$L:$L,  "&gt; 60"), "")</f>
        <v/>
      </c>
      <c r="AB192" s="24" t="str">
        <f ca="1">IF(AB$11 &lt; TODAY(), COUNTIFS('Agent Abandoned'!$O:$O,  'Cargill SD Data'!AB$11, 'Agent Abandoned'!$N:$N,  "Europe-Russian", 'Agent Abandoned'!$L:$L,  "&gt; 60"), "")</f>
        <v/>
      </c>
      <c r="AC192" s="24" t="str">
        <f ca="1">IF(AC$11 &lt; TODAY(), COUNTIFS('Agent Abandoned'!$O:$O,  'Cargill SD Data'!AC$11, 'Agent Abandoned'!$N:$N,  "Europe-Russian", 'Agent Abandoned'!$L:$L,  "&gt; 60"), "")</f>
        <v/>
      </c>
      <c r="AD192" s="24" t="str">
        <f ca="1">IF(AD$11 &lt; TODAY(), COUNTIFS('Agent Abandoned'!$O:$O,  'Cargill SD Data'!AD$11, 'Agent Abandoned'!$N:$N,  "Europe-Russian", 'Agent Abandoned'!$L:$L,  "&gt; 60"), "")</f>
        <v/>
      </c>
      <c r="AE192" s="24" t="str">
        <f ca="1">IF(AE$11 &lt; TODAY(), COUNTIFS('Agent Abandoned'!$O:$O,  'Cargill SD Data'!AE$11, 'Agent Abandoned'!$N:$N,  "Europe-Russian", 'Agent Abandoned'!$L:$L,  "&gt; 60"), "")</f>
        <v/>
      </c>
      <c r="AF192" s="24" t="str">
        <f ca="1">IF(AF$11 &lt; TODAY(), COUNTIFS('Agent Abandoned'!$O:$O,  'Cargill SD Data'!AF$11, 'Agent Abandoned'!$N:$N,  "Europe-Russian", 'Agent Abandoned'!$L:$L,  "&gt; 60"), "")</f>
        <v/>
      </c>
      <c r="AG192" s="24" t="str">
        <f ca="1">IF(AG$11 &lt; TODAY(), COUNTIFS('Agent Abandoned'!$O:$O,  'Cargill SD Data'!AG$11, 'Agent Abandoned'!$N:$N,  "Europe-Russian", 'Agent Abandoned'!$L:$L,  "&gt; 60"), "")</f>
        <v/>
      </c>
      <c r="AH192" s="24" t="str">
        <f ca="1">IF(AH$11 &lt; TODAY(), COUNTIFS('Agent Abandoned'!$O:$O,  'Cargill SD Data'!AH$11, 'Agent Abandoned'!$N:$N,  "Europe-Russian", 'Agent Abandoned'!$L:$L,  "&gt; 60"), "")</f>
        <v/>
      </c>
      <c r="AI192" s="24" t="str">
        <f ca="1">IF(AI$11 &lt; TODAY(), COUNTIFS('Agent Abandoned'!$O:$O,  'Cargill SD Data'!AI$11, 'Agent Abandoned'!$N:$N,  "Europe-Russian", 'Agent Abandoned'!$L:$L,  "&gt; 60"), "")</f>
        <v/>
      </c>
      <c r="AJ192" s="24" t="str">
        <f ca="1">IF(AJ$11 &lt; TODAY(), COUNTIFS('Agent Abandoned'!$O:$O,  'Cargill SD Data'!AJ$11, 'Agent Abandoned'!$N:$N,  "Europe-Russian", 'Agent Abandoned'!$L:$L,  "&gt; 60"), "")</f>
        <v/>
      </c>
      <c r="AK192" s="24" t="str">
        <f ca="1">IF(AK$11 &lt; TODAY(), COUNTIFS('Agent Abandoned'!$O:$O,  'Cargill SD Data'!AK$11, 'Agent Abandoned'!$N:$N,  "Europe-Russian", 'Agent Abandoned'!$L:$L,  "&gt; 60"), "")</f>
        <v/>
      </c>
    </row>
    <row r="193" spans="1:37" hidden="1" outlineLevel="1" x14ac:dyDescent="0.25">
      <c r="B193" s="114" t="s">
        <v>25</v>
      </c>
      <c r="C193" s="10" t="s">
        <v>304</v>
      </c>
      <c r="D193" s="1"/>
      <c r="E193" s="40">
        <f t="shared" ca="1" si="130"/>
        <v>0</v>
      </c>
      <c r="F193" s="79" t="e">
        <f t="shared" ca="1" si="68"/>
        <v>#DIV/0!</v>
      </c>
      <c r="G193" s="24">
        <f ca="1">IF(G$11 &lt; TODAY(), COUNTIFS('Agent Abandoned'!$O:$O,  'Cargill SD Data'!G$11, 'Agent Abandoned'!$N:$N,  "Europe-Spanish", 'Agent Abandoned'!$L:$L,  "&gt; 60"), "")</f>
        <v>0</v>
      </c>
      <c r="H193" s="24">
        <f ca="1">IF(H$11 &lt; TODAY(), COUNTIFS('Agent Abandoned'!$O:$O,  'Cargill SD Data'!H$11, 'Agent Abandoned'!$N:$N,  "Europe-Spanish", 'Agent Abandoned'!$L:$L,  "&gt; 60"), "")</f>
        <v>0</v>
      </c>
      <c r="I193" s="24">
        <f ca="1">IF(I$11 &lt; TODAY(), COUNTIFS('Agent Abandoned'!$O:$O,  'Cargill SD Data'!I$11, 'Agent Abandoned'!$N:$N,  "Europe-Spanish", 'Agent Abandoned'!$L:$L,  "&gt; 60"), "")</f>
        <v>0</v>
      </c>
      <c r="J193" s="24">
        <f ca="1">IF(J$11 &lt; TODAY(), COUNTIFS('Agent Abandoned'!$O:$O,  'Cargill SD Data'!J$11, 'Agent Abandoned'!$N:$N,  "Europe-Spanish", 'Agent Abandoned'!$L:$L,  "&gt; 60"), "")</f>
        <v>0</v>
      </c>
      <c r="K193" s="24">
        <f ca="1">IF(K$11 &lt; TODAY(), COUNTIFS('Agent Abandoned'!$O:$O,  'Cargill SD Data'!K$11, 'Agent Abandoned'!$N:$N,  "Europe-Spanish", 'Agent Abandoned'!$L:$L,  "&gt; 60"), "")</f>
        <v>0</v>
      </c>
      <c r="L193" s="24">
        <f ca="1">IF(L$11 &lt; TODAY(), COUNTIFS('Agent Abandoned'!$O:$O,  'Cargill SD Data'!L$11, 'Agent Abandoned'!$N:$N,  "Europe-Spanish", 'Agent Abandoned'!$L:$L,  "&gt; 60"), "")</f>
        <v>0</v>
      </c>
      <c r="M193" s="24">
        <f ca="1">IF(M$11 &lt; TODAY(), COUNTIFS('Agent Abandoned'!$O:$O,  'Cargill SD Data'!M$11, 'Agent Abandoned'!$N:$N,  "Europe-Spanish", 'Agent Abandoned'!$L:$L,  "&gt; 60"), "")</f>
        <v>0</v>
      </c>
      <c r="N193" s="24">
        <f ca="1">IF(N$11 &lt; TODAY(), COUNTIFS('Agent Abandoned'!$O:$O,  'Cargill SD Data'!N$11, 'Agent Abandoned'!$N:$N,  "Europe-Spanish", 'Agent Abandoned'!$L:$L,  "&gt; 60"), "")</f>
        <v>0</v>
      </c>
      <c r="O193" s="24">
        <f ca="1">IF(O$11 &lt; TODAY(), COUNTIFS('Agent Abandoned'!$O:$O,  'Cargill SD Data'!O$11, 'Agent Abandoned'!$N:$N,  "Europe-Spanish", 'Agent Abandoned'!$L:$L,  "&gt; 60"), "")</f>
        <v>0</v>
      </c>
      <c r="P193" s="24">
        <f ca="1">IF(P$11 &lt; TODAY(), COUNTIFS('Agent Abandoned'!$O:$O,  'Cargill SD Data'!P$11, 'Agent Abandoned'!$N:$N,  "Europe-Spanish", 'Agent Abandoned'!$L:$L,  "&gt; 60"), "")</f>
        <v>0</v>
      </c>
      <c r="Q193" s="24">
        <f ca="1">IF(Q$11 &lt; TODAY(), COUNTIFS('Agent Abandoned'!$O:$O,  'Cargill SD Data'!Q$11, 'Agent Abandoned'!$N:$N,  "Europe-Spanish", 'Agent Abandoned'!$L:$L,  "&gt; 60"), "")</f>
        <v>0</v>
      </c>
      <c r="R193" s="24">
        <f ca="1">IF(R$11 &lt; TODAY(), COUNTIFS('Agent Abandoned'!$O:$O,  'Cargill SD Data'!R$11, 'Agent Abandoned'!$N:$N,  "Europe-Spanish", 'Agent Abandoned'!$L:$L,  "&gt; 60"), "")</f>
        <v>0</v>
      </c>
      <c r="S193" s="24">
        <f ca="1">IF(S$11 &lt; TODAY(), COUNTIFS('Agent Abandoned'!$O:$O,  'Cargill SD Data'!S$11, 'Agent Abandoned'!$N:$N,  "Europe-Spanish", 'Agent Abandoned'!$L:$L,  "&gt; 60"), "")</f>
        <v>0</v>
      </c>
      <c r="T193" s="24">
        <f ca="1">IF(T$11 &lt; TODAY(), COUNTIFS('Agent Abandoned'!$O:$O,  'Cargill SD Data'!T$11, 'Agent Abandoned'!$N:$N,  "Europe-Spanish", 'Agent Abandoned'!$L:$L,  "&gt; 60"), "")</f>
        <v>0</v>
      </c>
      <c r="U193" s="24">
        <f ca="1">IF(U$11 &lt; TODAY(), COUNTIFS('Agent Abandoned'!$O:$O,  'Cargill SD Data'!U$11, 'Agent Abandoned'!$N:$N,  "Europe-Spanish", 'Agent Abandoned'!$L:$L,  "&gt; 60"), "")</f>
        <v>0</v>
      </c>
      <c r="V193" s="24">
        <f ca="1">IF(V$11 &lt; TODAY(), COUNTIFS('Agent Abandoned'!$O:$O,  'Cargill SD Data'!V$11, 'Agent Abandoned'!$N:$N,  "Europe-Spanish", 'Agent Abandoned'!$L:$L,  "&gt; 60"), "")</f>
        <v>0</v>
      </c>
      <c r="W193" s="24" t="str">
        <f ca="1">IF(W$11 &lt; TODAY(), COUNTIFS('Agent Abandoned'!$O:$O,  'Cargill SD Data'!W$11, 'Agent Abandoned'!$N:$N,  "Europe-Spanish", 'Agent Abandoned'!$L:$L,  "&gt; 60"), "")</f>
        <v/>
      </c>
      <c r="X193" s="24" t="str">
        <f ca="1">IF(X$11 &lt; TODAY(), COUNTIFS('Agent Abandoned'!$O:$O,  'Cargill SD Data'!X$11, 'Agent Abandoned'!$N:$N,  "Europe-Spanish", 'Agent Abandoned'!$L:$L,  "&gt; 60"), "")</f>
        <v/>
      </c>
      <c r="Y193" s="24" t="str">
        <f ca="1">IF(Y$11 &lt; TODAY(), COUNTIFS('Agent Abandoned'!$O:$O,  'Cargill SD Data'!Y$11, 'Agent Abandoned'!$N:$N,  "Europe-Spanish", 'Agent Abandoned'!$L:$L,  "&gt; 60"), "")</f>
        <v/>
      </c>
      <c r="Z193" s="24" t="str">
        <f ca="1">IF(Z$11 &lt; TODAY(), COUNTIFS('Agent Abandoned'!$O:$O,  'Cargill SD Data'!Z$11, 'Agent Abandoned'!$N:$N,  "Europe-Spanish", 'Agent Abandoned'!$L:$L,  "&gt; 60"), "")</f>
        <v/>
      </c>
      <c r="AA193" s="24" t="str">
        <f ca="1">IF(AA$11 &lt; TODAY(), COUNTIFS('Agent Abandoned'!$O:$O,  'Cargill SD Data'!AA$11, 'Agent Abandoned'!$N:$N,  "Europe-Spanish", 'Agent Abandoned'!$L:$L,  "&gt; 60"), "")</f>
        <v/>
      </c>
      <c r="AB193" s="24" t="str">
        <f ca="1">IF(AB$11 &lt; TODAY(), COUNTIFS('Agent Abandoned'!$O:$O,  'Cargill SD Data'!AB$11, 'Agent Abandoned'!$N:$N,  "Europe-Spanish", 'Agent Abandoned'!$L:$L,  "&gt; 60"), "")</f>
        <v/>
      </c>
      <c r="AC193" s="24" t="str">
        <f ca="1">IF(AC$11 &lt; TODAY(), COUNTIFS('Agent Abandoned'!$O:$O,  'Cargill SD Data'!AC$11, 'Agent Abandoned'!$N:$N,  "Europe-Spanish", 'Agent Abandoned'!$L:$L,  "&gt; 60"), "")</f>
        <v/>
      </c>
      <c r="AD193" s="24" t="str">
        <f ca="1">IF(AD$11 &lt; TODAY(), COUNTIFS('Agent Abandoned'!$O:$O,  'Cargill SD Data'!AD$11, 'Agent Abandoned'!$N:$N,  "Europe-Spanish", 'Agent Abandoned'!$L:$L,  "&gt; 60"), "")</f>
        <v/>
      </c>
      <c r="AE193" s="24" t="str">
        <f ca="1">IF(AE$11 &lt; TODAY(), COUNTIFS('Agent Abandoned'!$O:$O,  'Cargill SD Data'!AE$11, 'Agent Abandoned'!$N:$N,  "Europe-Spanish", 'Agent Abandoned'!$L:$L,  "&gt; 60"), "")</f>
        <v/>
      </c>
      <c r="AF193" s="24" t="str">
        <f ca="1">IF(AF$11 &lt; TODAY(), COUNTIFS('Agent Abandoned'!$O:$O,  'Cargill SD Data'!AF$11, 'Agent Abandoned'!$N:$N,  "Europe-Spanish", 'Agent Abandoned'!$L:$L,  "&gt; 60"), "")</f>
        <v/>
      </c>
      <c r="AG193" s="24" t="str">
        <f ca="1">IF(AG$11 &lt; TODAY(), COUNTIFS('Agent Abandoned'!$O:$O,  'Cargill SD Data'!AG$11, 'Agent Abandoned'!$N:$N,  "Europe-Spanish", 'Agent Abandoned'!$L:$L,  "&gt; 60"), "")</f>
        <v/>
      </c>
      <c r="AH193" s="24" t="str">
        <f ca="1">IF(AH$11 &lt; TODAY(), COUNTIFS('Agent Abandoned'!$O:$O,  'Cargill SD Data'!AH$11, 'Agent Abandoned'!$N:$N,  "Europe-Spanish", 'Agent Abandoned'!$L:$L,  "&gt; 60"), "")</f>
        <v/>
      </c>
      <c r="AI193" s="24" t="str">
        <f ca="1">IF(AI$11 &lt; TODAY(), COUNTIFS('Agent Abandoned'!$O:$O,  'Cargill SD Data'!AI$11, 'Agent Abandoned'!$N:$N,  "Europe-Spanish", 'Agent Abandoned'!$L:$L,  "&gt; 60"), "")</f>
        <v/>
      </c>
      <c r="AJ193" s="24" t="str">
        <f ca="1">IF(AJ$11 &lt; TODAY(), COUNTIFS('Agent Abandoned'!$O:$O,  'Cargill SD Data'!AJ$11, 'Agent Abandoned'!$N:$N,  "Europe-Spanish", 'Agent Abandoned'!$L:$L,  "&gt; 60"), "")</f>
        <v/>
      </c>
      <c r="AK193" s="24" t="str">
        <f ca="1">IF(AK$11 &lt; TODAY(), COUNTIFS('Agent Abandoned'!$O:$O,  'Cargill SD Data'!AK$11, 'Agent Abandoned'!$N:$N,  "Europe-Spanish", 'Agent Abandoned'!$L:$L,  "&gt; 60"), "")</f>
        <v/>
      </c>
    </row>
    <row r="194" spans="1:37" hidden="1" outlineLevel="1" x14ac:dyDescent="0.25">
      <c r="A194" s="25"/>
      <c r="B194" s="132" t="s">
        <v>26</v>
      </c>
      <c r="C194" s="10" t="s">
        <v>304</v>
      </c>
      <c r="D194" s="7"/>
      <c r="E194" s="41">
        <f t="shared" ca="1" si="130"/>
        <v>0</v>
      </c>
      <c r="F194" s="80" t="e">
        <f t="shared" ca="1" si="68"/>
        <v>#DIV/0!</v>
      </c>
      <c r="G194" s="24">
        <f ca="1">IF(G$11 &lt; TODAY(), COUNTIFS('Agent Abandoned'!$O:$O,  'Cargill SD Data'!G$11, 'Agent Abandoned'!$N:$N,  "Europe-Turkish", 'Agent Abandoned'!$L:$L,  "&gt; 60"), "")</f>
        <v>0</v>
      </c>
      <c r="H194" s="24">
        <f ca="1">IF(H$11 &lt; TODAY(), COUNTIFS('Agent Abandoned'!$O:$O,  'Cargill SD Data'!H$11, 'Agent Abandoned'!$N:$N,  "Europe-Turkish", 'Agent Abandoned'!$L:$L,  "&gt; 60"), "")</f>
        <v>0</v>
      </c>
      <c r="I194" s="24">
        <f ca="1">IF(I$11 &lt; TODAY(), COUNTIFS('Agent Abandoned'!$O:$O,  'Cargill SD Data'!I$11, 'Agent Abandoned'!$N:$N,  "Europe-Turkish", 'Agent Abandoned'!$L:$L,  "&gt; 60"), "")</f>
        <v>0</v>
      </c>
      <c r="J194" s="24">
        <f ca="1">IF(J$11 &lt; TODAY(), COUNTIFS('Agent Abandoned'!$O:$O,  'Cargill SD Data'!J$11, 'Agent Abandoned'!$N:$N,  "Europe-Turkish", 'Agent Abandoned'!$L:$L,  "&gt; 60"), "")</f>
        <v>0</v>
      </c>
      <c r="K194" s="24">
        <f ca="1">IF(K$11 &lt; TODAY(), COUNTIFS('Agent Abandoned'!$O:$O,  'Cargill SD Data'!K$11, 'Agent Abandoned'!$N:$N,  "Europe-Turkish", 'Agent Abandoned'!$L:$L,  "&gt; 60"), "")</f>
        <v>0</v>
      </c>
      <c r="L194" s="24">
        <f ca="1">IF(L$11 &lt; TODAY(), COUNTIFS('Agent Abandoned'!$O:$O,  'Cargill SD Data'!L$11, 'Agent Abandoned'!$N:$N,  "Europe-Turkish", 'Agent Abandoned'!$L:$L,  "&gt; 60"), "")</f>
        <v>0</v>
      </c>
      <c r="M194" s="24">
        <f ca="1">IF(M$11 &lt; TODAY(), COUNTIFS('Agent Abandoned'!$O:$O,  'Cargill SD Data'!M$11, 'Agent Abandoned'!$N:$N,  "Europe-Turkish", 'Agent Abandoned'!$L:$L,  "&gt; 60"), "")</f>
        <v>0</v>
      </c>
      <c r="N194" s="24">
        <f ca="1">IF(N$11 &lt; TODAY(), COUNTIFS('Agent Abandoned'!$O:$O,  'Cargill SD Data'!N$11, 'Agent Abandoned'!$N:$N,  "Europe-Turkish", 'Agent Abandoned'!$L:$L,  "&gt; 60"), "")</f>
        <v>0</v>
      </c>
      <c r="O194" s="24">
        <f ca="1">IF(O$11 &lt; TODAY(), COUNTIFS('Agent Abandoned'!$O:$O,  'Cargill SD Data'!O$11, 'Agent Abandoned'!$N:$N,  "Europe-Turkish", 'Agent Abandoned'!$L:$L,  "&gt; 60"), "")</f>
        <v>0</v>
      </c>
      <c r="P194" s="24">
        <f ca="1">IF(P$11 &lt; TODAY(), COUNTIFS('Agent Abandoned'!$O:$O,  'Cargill SD Data'!P$11, 'Agent Abandoned'!$N:$N,  "Europe-Turkish", 'Agent Abandoned'!$L:$L,  "&gt; 60"), "")</f>
        <v>0</v>
      </c>
      <c r="Q194" s="24">
        <f ca="1">IF(Q$11 &lt; TODAY(), COUNTIFS('Agent Abandoned'!$O:$O,  'Cargill SD Data'!Q$11, 'Agent Abandoned'!$N:$N,  "Europe-Turkish", 'Agent Abandoned'!$L:$L,  "&gt; 60"), "")</f>
        <v>0</v>
      </c>
      <c r="R194" s="24">
        <f ca="1">IF(R$11 &lt; TODAY(), COUNTIFS('Agent Abandoned'!$O:$O,  'Cargill SD Data'!R$11, 'Agent Abandoned'!$N:$N,  "Europe-Turkish", 'Agent Abandoned'!$L:$L,  "&gt; 60"), "")</f>
        <v>0</v>
      </c>
      <c r="S194" s="24">
        <f ca="1">IF(S$11 &lt; TODAY(), COUNTIFS('Agent Abandoned'!$O:$O,  'Cargill SD Data'!S$11, 'Agent Abandoned'!$N:$N,  "Europe-Turkish", 'Agent Abandoned'!$L:$L,  "&gt; 60"), "")</f>
        <v>0</v>
      </c>
      <c r="T194" s="24">
        <f ca="1">IF(T$11 &lt; TODAY(), COUNTIFS('Agent Abandoned'!$O:$O,  'Cargill SD Data'!T$11, 'Agent Abandoned'!$N:$N,  "Europe-Turkish", 'Agent Abandoned'!$L:$L,  "&gt; 60"), "")</f>
        <v>0</v>
      </c>
      <c r="U194" s="24">
        <f ca="1">IF(U$11 &lt; TODAY(), COUNTIFS('Agent Abandoned'!$O:$O,  'Cargill SD Data'!U$11, 'Agent Abandoned'!$N:$N,  "Europe-Turkish", 'Agent Abandoned'!$L:$L,  "&gt; 60"), "")</f>
        <v>0</v>
      </c>
      <c r="V194" s="24">
        <f ca="1">IF(V$11 &lt; TODAY(), COUNTIFS('Agent Abandoned'!$O:$O,  'Cargill SD Data'!V$11, 'Agent Abandoned'!$N:$N,  "Europe-Turkish", 'Agent Abandoned'!$L:$L,  "&gt; 60"), "")</f>
        <v>0</v>
      </c>
      <c r="W194" s="24" t="str">
        <f ca="1">IF(W$11 &lt; TODAY(), COUNTIFS('Agent Abandoned'!$O:$O,  'Cargill SD Data'!W$11, 'Agent Abandoned'!$N:$N,  "Europe-Turkish", 'Agent Abandoned'!$L:$L,  "&gt; 60"), "")</f>
        <v/>
      </c>
      <c r="X194" s="24" t="str">
        <f ca="1">IF(X$11 &lt; TODAY(), COUNTIFS('Agent Abandoned'!$O:$O,  'Cargill SD Data'!X$11, 'Agent Abandoned'!$N:$N,  "Europe-Turkish", 'Agent Abandoned'!$L:$L,  "&gt; 60"), "")</f>
        <v/>
      </c>
      <c r="Y194" s="24" t="str">
        <f ca="1">IF(Y$11 &lt; TODAY(), COUNTIFS('Agent Abandoned'!$O:$O,  'Cargill SD Data'!Y$11, 'Agent Abandoned'!$N:$N,  "Europe-Turkish", 'Agent Abandoned'!$L:$L,  "&gt; 60"), "")</f>
        <v/>
      </c>
      <c r="Z194" s="24" t="str">
        <f ca="1">IF(Z$11 &lt; TODAY(), COUNTIFS('Agent Abandoned'!$O:$O,  'Cargill SD Data'!Z$11, 'Agent Abandoned'!$N:$N,  "Europe-Turkish", 'Agent Abandoned'!$L:$L,  "&gt; 60"), "")</f>
        <v/>
      </c>
      <c r="AA194" s="24" t="str">
        <f ca="1">IF(AA$11 &lt; TODAY(), COUNTIFS('Agent Abandoned'!$O:$O,  'Cargill SD Data'!AA$11, 'Agent Abandoned'!$N:$N,  "Europe-Turkish", 'Agent Abandoned'!$L:$L,  "&gt; 60"), "")</f>
        <v/>
      </c>
      <c r="AB194" s="24" t="str">
        <f ca="1">IF(AB$11 &lt; TODAY(), COUNTIFS('Agent Abandoned'!$O:$O,  'Cargill SD Data'!AB$11, 'Agent Abandoned'!$N:$N,  "Europe-Turkish", 'Agent Abandoned'!$L:$L,  "&gt; 60"), "")</f>
        <v/>
      </c>
      <c r="AC194" s="24" t="str">
        <f ca="1">IF(AC$11 &lt; TODAY(), COUNTIFS('Agent Abandoned'!$O:$O,  'Cargill SD Data'!AC$11, 'Agent Abandoned'!$N:$N,  "Europe-Turkish", 'Agent Abandoned'!$L:$L,  "&gt; 60"), "")</f>
        <v/>
      </c>
      <c r="AD194" s="24" t="str">
        <f ca="1">IF(AD$11 &lt; TODAY(), COUNTIFS('Agent Abandoned'!$O:$O,  'Cargill SD Data'!AD$11, 'Agent Abandoned'!$N:$N,  "Europe-Turkish", 'Agent Abandoned'!$L:$L,  "&gt; 60"), "")</f>
        <v/>
      </c>
      <c r="AE194" s="24" t="str">
        <f ca="1">IF(AE$11 &lt; TODAY(), COUNTIFS('Agent Abandoned'!$O:$O,  'Cargill SD Data'!AE$11, 'Agent Abandoned'!$N:$N,  "Europe-Turkish", 'Agent Abandoned'!$L:$L,  "&gt; 60"), "")</f>
        <v/>
      </c>
      <c r="AF194" s="24" t="str">
        <f ca="1">IF(AF$11 &lt; TODAY(), COUNTIFS('Agent Abandoned'!$O:$O,  'Cargill SD Data'!AF$11, 'Agent Abandoned'!$N:$N,  "Europe-Turkish", 'Agent Abandoned'!$L:$L,  "&gt; 60"), "")</f>
        <v/>
      </c>
      <c r="AG194" s="24" t="str">
        <f ca="1">IF(AG$11 &lt; TODAY(), COUNTIFS('Agent Abandoned'!$O:$O,  'Cargill SD Data'!AG$11, 'Agent Abandoned'!$N:$N,  "Europe-Turkish", 'Agent Abandoned'!$L:$L,  "&gt; 60"), "")</f>
        <v/>
      </c>
      <c r="AH194" s="24" t="str">
        <f ca="1">IF(AH$11 &lt; TODAY(), COUNTIFS('Agent Abandoned'!$O:$O,  'Cargill SD Data'!AH$11, 'Agent Abandoned'!$N:$N,  "Europe-Turkish", 'Agent Abandoned'!$L:$L,  "&gt; 60"), "")</f>
        <v/>
      </c>
      <c r="AI194" s="24" t="str">
        <f ca="1">IF(AI$11 &lt; TODAY(), COUNTIFS('Agent Abandoned'!$O:$O,  'Cargill SD Data'!AI$11, 'Agent Abandoned'!$N:$N,  "Europe-Turkish", 'Agent Abandoned'!$L:$L,  "&gt; 60"), "")</f>
        <v/>
      </c>
      <c r="AJ194" s="24" t="str">
        <f ca="1">IF(AJ$11 &lt; TODAY(), COUNTIFS('Agent Abandoned'!$O:$O,  'Cargill SD Data'!AJ$11, 'Agent Abandoned'!$N:$N,  "Europe-Turkish", 'Agent Abandoned'!$L:$L,  "&gt; 60"), "")</f>
        <v/>
      </c>
      <c r="AK194" s="24" t="str">
        <f ca="1">IF(AK$11 &lt; TODAY(), COUNTIFS('Agent Abandoned'!$O:$O,  'Cargill SD Data'!AK$11, 'Agent Abandoned'!$N:$N,  "Europe-Turkish", 'Agent Abandoned'!$L:$L,  "&gt; 60"), "")</f>
        <v/>
      </c>
    </row>
    <row r="195" spans="1:37" ht="15.75" hidden="1" outlineLevel="1" thickBot="1" x14ac:dyDescent="0.3">
      <c r="A195" s="47"/>
      <c r="B195" s="116" t="s">
        <v>294</v>
      </c>
      <c r="C195" s="10" t="s">
        <v>304</v>
      </c>
      <c r="D195" s="7"/>
      <c r="E195" s="41">
        <f t="shared" ref="E195" ca="1" si="131">SUM(G195:AK195)</f>
        <v>0</v>
      </c>
      <c r="F195" s="80" t="e">
        <f t="shared" ca="1" si="68"/>
        <v>#DIV/0!</v>
      </c>
      <c r="G195" s="24">
        <f ca="1">IF(G$11 &lt; TODAY(), COUNTIFS('Agent Abandoned'!$O:$O,  'Cargill SD Data'!G$11, 'Agent Abandoned'!$N:$N,  "Europe-Norwegian", 'Agent Abandoned'!$L:$L,  "&gt; 60"), "")</f>
        <v>0</v>
      </c>
      <c r="H195" s="24">
        <f ca="1">IF(H$11 &lt; TODAY(), COUNTIFS('Agent Abandoned'!$O:$O,  'Cargill SD Data'!H$11, 'Agent Abandoned'!$N:$N,  "Europe-Norwegian", 'Agent Abandoned'!$L:$L,  "&gt; 60"), "")</f>
        <v>0</v>
      </c>
      <c r="I195" s="24">
        <f ca="1">IF(I$11 &lt; TODAY(), COUNTIFS('Agent Abandoned'!$O:$O,  'Cargill SD Data'!I$11, 'Agent Abandoned'!$N:$N,  "Europe-Norwegian", 'Agent Abandoned'!$L:$L,  "&gt; 60"), "")</f>
        <v>0</v>
      </c>
      <c r="J195" s="24">
        <f ca="1">IF(J$11 &lt; TODAY(), COUNTIFS('Agent Abandoned'!$O:$O,  'Cargill SD Data'!J$11, 'Agent Abandoned'!$N:$N,  "Europe-Norwegian", 'Agent Abandoned'!$L:$L,  "&gt; 60"), "")</f>
        <v>0</v>
      </c>
      <c r="K195" s="24">
        <f ca="1">IF(K$11 &lt; TODAY(), COUNTIFS('Agent Abandoned'!$O:$O,  'Cargill SD Data'!K$11, 'Agent Abandoned'!$N:$N,  "Europe-Norwegian", 'Agent Abandoned'!$L:$L,  "&gt; 60"), "")</f>
        <v>0</v>
      </c>
      <c r="L195" s="24">
        <f ca="1">IF(L$11 &lt; TODAY(), COUNTIFS('Agent Abandoned'!$O:$O,  'Cargill SD Data'!L$11, 'Agent Abandoned'!$N:$N,  "Europe-Norwegian", 'Agent Abandoned'!$L:$L,  "&gt; 60"), "")</f>
        <v>0</v>
      </c>
      <c r="M195" s="24">
        <f ca="1">IF(M$11 &lt; TODAY(), COUNTIFS('Agent Abandoned'!$O:$O,  'Cargill SD Data'!M$11, 'Agent Abandoned'!$N:$N,  "Europe-Norwegian", 'Agent Abandoned'!$L:$L,  "&gt; 60"), "")</f>
        <v>0</v>
      </c>
      <c r="N195" s="24">
        <f ca="1">IF(N$11 &lt; TODAY(), COUNTIFS('Agent Abandoned'!$O:$O,  'Cargill SD Data'!N$11, 'Agent Abandoned'!$N:$N,  "Europe-Norwegian", 'Agent Abandoned'!$L:$L,  "&gt; 60"), "")</f>
        <v>0</v>
      </c>
      <c r="O195" s="24">
        <f ca="1">IF(O$11 &lt; TODAY(), COUNTIFS('Agent Abandoned'!$O:$O,  'Cargill SD Data'!O$11, 'Agent Abandoned'!$N:$N,  "Europe-Norwegian", 'Agent Abandoned'!$L:$L,  "&gt; 60"), "")</f>
        <v>0</v>
      </c>
      <c r="P195" s="24">
        <f ca="1">IF(P$11 &lt; TODAY(), COUNTIFS('Agent Abandoned'!$O:$O,  'Cargill SD Data'!P$11, 'Agent Abandoned'!$N:$N,  "Europe-Norwegian", 'Agent Abandoned'!$L:$L,  "&gt; 60"), "")</f>
        <v>0</v>
      </c>
      <c r="Q195" s="24">
        <f ca="1">IF(Q$11 &lt; TODAY(), COUNTIFS('Agent Abandoned'!$O:$O,  'Cargill SD Data'!Q$11, 'Agent Abandoned'!$N:$N,  "Europe-Norwegian", 'Agent Abandoned'!$L:$L,  "&gt; 60"), "")</f>
        <v>0</v>
      </c>
      <c r="R195" s="24">
        <f ca="1">IF(R$11 &lt; TODAY(), COUNTIFS('Agent Abandoned'!$O:$O,  'Cargill SD Data'!R$11, 'Agent Abandoned'!$N:$N,  "Europe-Norwegian", 'Agent Abandoned'!$L:$L,  "&gt; 60"), "")</f>
        <v>0</v>
      </c>
      <c r="S195" s="24">
        <f ca="1">IF(S$11 &lt; TODAY(), COUNTIFS('Agent Abandoned'!$O:$O,  'Cargill SD Data'!S$11, 'Agent Abandoned'!$N:$N,  "Europe-Norwegian", 'Agent Abandoned'!$L:$L,  "&gt; 60"), "")</f>
        <v>0</v>
      </c>
      <c r="T195" s="24">
        <f ca="1">IF(T$11 &lt; TODAY(), COUNTIFS('Agent Abandoned'!$O:$O,  'Cargill SD Data'!T$11, 'Agent Abandoned'!$N:$N,  "Europe-Norwegian", 'Agent Abandoned'!$L:$L,  "&gt; 60"), "")</f>
        <v>0</v>
      </c>
      <c r="U195" s="24">
        <f ca="1">IF(U$11 &lt; TODAY(), COUNTIFS('Agent Abandoned'!$O:$O,  'Cargill SD Data'!U$11, 'Agent Abandoned'!$N:$N,  "Europe-Norwegian", 'Agent Abandoned'!$L:$L,  "&gt; 60"), "")</f>
        <v>0</v>
      </c>
      <c r="V195" s="24">
        <f ca="1">IF(V$11 &lt; TODAY(), COUNTIFS('Agent Abandoned'!$O:$O,  'Cargill SD Data'!V$11, 'Agent Abandoned'!$N:$N,  "Europe-Norwegian", 'Agent Abandoned'!$L:$L,  "&gt; 60"), "")</f>
        <v>0</v>
      </c>
      <c r="W195" s="24" t="str">
        <f ca="1">IF(W$11 &lt; TODAY(), COUNTIFS('Agent Abandoned'!$O:$O,  'Cargill SD Data'!W$11, 'Agent Abandoned'!$N:$N,  "Europe-Norwegian", 'Agent Abandoned'!$L:$L,  "&gt; 60"), "")</f>
        <v/>
      </c>
      <c r="X195" s="24" t="str">
        <f ca="1">IF(X$11 &lt; TODAY(), COUNTIFS('Agent Abandoned'!$O:$O,  'Cargill SD Data'!X$11, 'Agent Abandoned'!$N:$N,  "Europe-Norwegian", 'Agent Abandoned'!$L:$L,  "&gt; 60"), "")</f>
        <v/>
      </c>
      <c r="Y195" s="24" t="str">
        <f ca="1">IF(Y$11 &lt; TODAY(), COUNTIFS('Agent Abandoned'!$O:$O,  'Cargill SD Data'!Y$11, 'Agent Abandoned'!$N:$N,  "Europe-Norwegian", 'Agent Abandoned'!$L:$L,  "&gt; 60"), "")</f>
        <v/>
      </c>
      <c r="Z195" s="24" t="str">
        <f ca="1">IF(Z$11 &lt; TODAY(), COUNTIFS('Agent Abandoned'!$O:$O,  'Cargill SD Data'!Z$11, 'Agent Abandoned'!$N:$N,  "Europe-Norwegian", 'Agent Abandoned'!$L:$L,  "&gt; 60"), "")</f>
        <v/>
      </c>
      <c r="AA195" s="24" t="str">
        <f ca="1">IF(AA$11 &lt; TODAY(), COUNTIFS('Agent Abandoned'!$O:$O,  'Cargill SD Data'!AA$11, 'Agent Abandoned'!$N:$N,  "Europe-Norwegian", 'Agent Abandoned'!$L:$L,  "&gt; 60"), "")</f>
        <v/>
      </c>
      <c r="AB195" s="24" t="str">
        <f ca="1">IF(AB$11 &lt; TODAY(), COUNTIFS('Agent Abandoned'!$O:$O,  'Cargill SD Data'!AB$11, 'Agent Abandoned'!$N:$N,  "Europe-Norwegian", 'Agent Abandoned'!$L:$L,  "&gt; 60"), "")</f>
        <v/>
      </c>
      <c r="AC195" s="24" t="str">
        <f ca="1">IF(AC$11 &lt; TODAY(), COUNTIFS('Agent Abandoned'!$O:$O,  'Cargill SD Data'!AC$11, 'Agent Abandoned'!$N:$N,  "Europe-Norwegian", 'Agent Abandoned'!$L:$L,  "&gt; 60"), "")</f>
        <v/>
      </c>
      <c r="AD195" s="24" t="str">
        <f ca="1">IF(AD$11 &lt; TODAY(), COUNTIFS('Agent Abandoned'!$O:$O,  'Cargill SD Data'!AD$11, 'Agent Abandoned'!$N:$N,  "Europe-Norwegian", 'Agent Abandoned'!$L:$L,  "&gt; 60"), "")</f>
        <v/>
      </c>
      <c r="AE195" s="24" t="str">
        <f ca="1">IF(AE$11 &lt; TODAY(), COUNTIFS('Agent Abandoned'!$O:$O,  'Cargill SD Data'!AE$11, 'Agent Abandoned'!$N:$N,  "Europe-Norwegian", 'Agent Abandoned'!$L:$L,  "&gt; 60"), "")</f>
        <v/>
      </c>
      <c r="AF195" s="24" t="str">
        <f ca="1">IF(AF$11 &lt; TODAY(), COUNTIFS('Agent Abandoned'!$O:$O,  'Cargill SD Data'!AF$11, 'Agent Abandoned'!$N:$N,  "Europe-Norwegian", 'Agent Abandoned'!$L:$L,  "&gt; 60"), "")</f>
        <v/>
      </c>
      <c r="AG195" s="24" t="str">
        <f ca="1">IF(AG$11 &lt; TODAY(), COUNTIFS('Agent Abandoned'!$O:$O,  'Cargill SD Data'!AG$11, 'Agent Abandoned'!$N:$N,  "Europe-Norwegian", 'Agent Abandoned'!$L:$L,  "&gt; 60"), "")</f>
        <v/>
      </c>
      <c r="AH195" s="24" t="str">
        <f ca="1">IF(AH$11 &lt; TODAY(), COUNTIFS('Agent Abandoned'!$O:$O,  'Cargill SD Data'!AH$11, 'Agent Abandoned'!$N:$N,  "Europe-Norwegian", 'Agent Abandoned'!$L:$L,  "&gt; 60"), "")</f>
        <v/>
      </c>
      <c r="AI195" s="24" t="str">
        <f ca="1">IF(AI$11 &lt; TODAY(), COUNTIFS('Agent Abandoned'!$O:$O,  'Cargill SD Data'!AI$11, 'Agent Abandoned'!$N:$N,  "Europe-Norwegian", 'Agent Abandoned'!$L:$L,  "&gt; 60"), "")</f>
        <v/>
      </c>
      <c r="AJ195" s="24" t="str">
        <f ca="1">IF(AJ$11 &lt; TODAY(), COUNTIFS('Agent Abandoned'!$O:$O,  'Cargill SD Data'!AJ$11, 'Agent Abandoned'!$N:$N,  "Europe-Norwegian", 'Agent Abandoned'!$L:$L,  "&gt; 60"), "")</f>
        <v/>
      </c>
      <c r="AK195" s="24" t="str">
        <f ca="1">IF(AK$11 &lt; TODAY(), COUNTIFS('Agent Abandoned'!$O:$O,  'Cargill SD Data'!AK$11, 'Agent Abandoned'!$N:$N,  "Europe-Norwegian", 'Agent Abandoned'!$L:$L,  "&gt; 60"), "")</f>
        <v/>
      </c>
    </row>
    <row r="196" spans="1:37" s="86" customFormat="1" ht="16.5" hidden="1" collapsed="1" thickTop="1" thickBot="1" x14ac:dyDescent="0.3">
      <c r="A196" s="32"/>
      <c r="B196" s="32" t="s">
        <v>6</v>
      </c>
      <c r="C196" s="15" t="s">
        <v>307</v>
      </c>
      <c r="D196" s="16"/>
      <c r="E196" s="38">
        <f t="shared" ref="E196" ca="1" si="132">SUM(G196:AK196)</f>
        <v>0</v>
      </c>
      <c r="F196" s="78" t="e">
        <f t="shared" ca="1" si="68"/>
        <v>#DIV/0!</v>
      </c>
      <c r="G196" s="66">
        <f ca="1">SUM(G197:G209)</f>
        <v>0</v>
      </c>
      <c r="H196" s="66">
        <f t="shared" ref="H196" ca="1" si="133">SUM(H197:H209)</f>
        <v>0</v>
      </c>
      <c r="I196" s="66">
        <f t="shared" ref="I196" ca="1" si="134">SUM(I197:I209)</f>
        <v>0</v>
      </c>
      <c r="J196" s="66">
        <f t="shared" ref="J196" ca="1" si="135">SUM(J197:J209)</f>
        <v>0</v>
      </c>
      <c r="K196" s="66">
        <f t="shared" ref="K196" ca="1" si="136">SUM(K197:K209)</f>
        <v>0</v>
      </c>
      <c r="L196" s="66">
        <f t="shared" ref="L196" ca="1" si="137">SUM(L197:L209)</f>
        <v>0</v>
      </c>
      <c r="M196" s="66">
        <f t="shared" ref="M196" ca="1" si="138">SUM(M197:M209)</f>
        <v>0</v>
      </c>
      <c r="N196" s="66">
        <f t="shared" ref="N196" ca="1" si="139">SUM(N197:N209)</f>
        <v>0</v>
      </c>
      <c r="O196" s="66">
        <f t="shared" ref="O196" ca="1" si="140">SUM(O197:O209)</f>
        <v>0</v>
      </c>
      <c r="P196" s="66">
        <f t="shared" ref="P196" ca="1" si="141">SUM(P197:P209)</f>
        <v>0</v>
      </c>
      <c r="Q196" s="66">
        <f t="shared" ref="Q196" ca="1" si="142">SUM(Q197:Q209)</f>
        <v>0</v>
      </c>
      <c r="R196" s="66">
        <f t="shared" ref="R196" ca="1" si="143">SUM(R197:R209)</f>
        <v>0</v>
      </c>
      <c r="S196" s="66">
        <f t="shared" ref="S196" ca="1" si="144">SUM(S197:S209)</f>
        <v>0</v>
      </c>
      <c r="T196" s="66">
        <f t="shared" ref="T196" ca="1" si="145">SUM(T197:T209)</f>
        <v>0</v>
      </c>
      <c r="U196" s="66">
        <f t="shared" ref="U196" ca="1" si="146">SUM(U197:U209)</f>
        <v>0</v>
      </c>
      <c r="V196" s="66">
        <f t="shared" ref="V196" ca="1" si="147">SUM(V197:V209)</f>
        <v>0</v>
      </c>
      <c r="W196" s="66">
        <f t="shared" ref="W196" ca="1" si="148">SUM(W197:W209)</f>
        <v>0</v>
      </c>
      <c r="X196" s="66">
        <f t="shared" ref="X196" ca="1" si="149">SUM(X197:X209)</f>
        <v>0</v>
      </c>
      <c r="Y196" s="66">
        <f t="shared" ref="Y196" ca="1" si="150">SUM(Y197:Y209)</f>
        <v>0</v>
      </c>
      <c r="Z196" s="66">
        <f t="shared" ref="Z196" ca="1" si="151">SUM(Z197:Z209)</f>
        <v>0</v>
      </c>
      <c r="AA196" s="66">
        <f t="shared" ref="AA196" ca="1" si="152">SUM(AA197:AA209)</f>
        <v>0</v>
      </c>
      <c r="AB196" s="66">
        <f t="shared" ref="AB196" ca="1" si="153">SUM(AB197:AB209)</f>
        <v>0</v>
      </c>
      <c r="AC196" s="66">
        <f t="shared" ref="AC196" ca="1" si="154">SUM(AC197:AC209)</f>
        <v>0</v>
      </c>
      <c r="AD196" s="66">
        <f t="shared" ref="AD196" ca="1" si="155">SUM(AD197:AD209)</f>
        <v>0</v>
      </c>
      <c r="AE196" s="66">
        <f t="shared" ref="AE196" ca="1" si="156">SUM(AE197:AE209)</f>
        <v>0</v>
      </c>
      <c r="AF196" s="66">
        <f t="shared" ref="AF196" ca="1" si="157">SUM(AF197:AF209)</f>
        <v>0</v>
      </c>
      <c r="AG196" s="66">
        <f t="shared" ref="AG196" ca="1" si="158">SUM(AG197:AG209)</f>
        <v>0</v>
      </c>
      <c r="AH196" s="66">
        <f t="shared" ref="AH196" ca="1" si="159">SUM(AH197:AH209)</f>
        <v>0</v>
      </c>
      <c r="AI196" s="66">
        <f t="shared" ref="AI196" ca="1" si="160">SUM(AI197:AI209)</f>
        <v>0</v>
      </c>
      <c r="AJ196" s="66">
        <f t="shared" ref="AJ196:AK196" ca="1" si="161">SUM(AJ197:AJ209)</f>
        <v>0</v>
      </c>
      <c r="AK196" s="66">
        <f t="shared" ca="1" si="161"/>
        <v>0</v>
      </c>
    </row>
    <row r="197" spans="1:37" ht="15.75" hidden="1" outlineLevel="1" thickTop="1" x14ac:dyDescent="0.25">
      <c r="A197" s="24"/>
      <c r="B197" s="113" t="s">
        <v>15</v>
      </c>
      <c r="C197" s="10" t="s">
        <v>307</v>
      </c>
      <c r="D197" s="11"/>
      <c r="E197" s="39">
        <f t="shared" ref="E197:E208" ca="1" si="162">SUM(G197:AK197)</f>
        <v>0</v>
      </c>
      <c r="F197" s="77" t="e">
        <f t="shared" ca="1" si="68"/>
        <v>#DIV/0!</v>
      </c>
      <c r="G197" s="24">
        <f ca="1">IF(G$11 &lt; TODAY(), COUNTIFS('User and System Abandoned'!$P:$P,  'Cargill SD Data'!G$11, 'User and System Abandoned'!$O:$O,  "Europe, MiddleEast, Africa-English", 'User and System Abandoned'!$M:$M,  "&lt; 60"), "")</f>
        <v>0</v>
      </c>
      <c r="H197" s="24">
        <f ca="1">IF(H$11 &lt; TODAY(), COUNTIFS('User and System Abandoned'!$P:$P,  'Cargill SD Data'!H$11, 'User and System Abandoned'!$O:$O,  "Europe, MiddleEast, Africa-English", 'User and System Abandoned'!$M:$M,  "&lt; 60"), "")</f>
        <v>0</v>
      </c>
      <c r="I197" s="24">
        <f ca="1">IF(I$11 &lt; TODAY(), COUNTIFS('User and System Abandoned'!$P:$P,  'Cargill SD Data'!I$11, 'User and System Abandoned'!$O:$O,  "Europe, MiddleEast, Africa-English", 'User and System Abandoned'!$M:$M,  "&lt; 60"), "")</f>
        <v>0</v>
      </c>
      <c r="J197" s="24">
        <f ca="1">IF(J$11 &lt; TODAY(), COUNTIFS('User and System Abandoned'!$P:$P,  'Cargill SD Data'!J$11, 'User and System Abandoned'!$O:$O,  "Europe, MiddleEast, Africa-English", 'User and System Abandoned'!$M:$M,  "&lt; 60"), "")</f>
        <v>0</v>
      </c>
      <c r="K197" s="24">
        <f ca="1">IF(K$11 &lt; TODAY(), COUNTIFS('User and System Abandoned'!$P:$P,  'Cargill SD Data'!K$11, 'User and System Abandoned'!$O:$O,  "Europe, MiddleEast, Africa-English", 'User and System Abandoned'!$M:$M,  "&lt; 60"), "")</f>
        <v>0</v>
      </c>
      <c r="L197" s="24">
        <f ca="1">IF(L$11 &lt; TODAY(), COUNTIFS('User and System Abandoned'!$P:$P,  'Cargill SD Data'!L$11, 'User and System Abandoned'!$O:$O,  "Europe, MiddleEast, Africa-English", 'User and System Abandoned'!$M:$M,  "&lt; 60"), "")</f>
        <v>0</v>
      </c>
      <c r="M197" s="24">
        <f ca="1">IF(M$11 &lt; TODAY(), COUNTIFS('User and System Abandoned'!$P:$P,  'Cargill SD Data'!M$11, 'User and System Abandoned'!$O:$O,  "Europe, MiddleEast, Africa-English", 'User and System Abandoned'!$M:$M,  "&lt; 60"), "")</f>
        <v>0</v>
      </c>
      <c r="N197" s="24">
        <f ca="1">IF(N$11 &lt; TODAY(), COUNTIFS('User and System Abandoned'!$P:$P,  'Cargill SD Data'!N$11, 'User and System Abandoned'!$O:$O,  "Europe, MiddleEast, Africa-English", 'User and System Abandoned'!$M:$M,  "&lt; 60"), "")</f>
        <v>0</v>
      </c>
      <c r="O197" s="24">
        <f ca="1">IF(O$11 &lt; TODAY(), COUNTIFS('User and System Abandoned'!$P:$P,  'Cargill SD Data'!O$11, 'User and System Abandoned'!$O:$O,  "Europe, MiddleEast, Africa-English", 'User and System Abandoned'!$M:$M,  "&lt; 60"), "")</f>
        <v>0</v>
      </c>
      <c r="P197" s="24">
        <f ca="1">IF(P$11 &lt; TODAY(), COUNTIFS('User and System Abandoned'!$P:$P,  'Cargill SD Data'!P$11, 'User and System Abandoned'!$O:$O,  "Europe, MiddleEast, Africa-English", 'User and System Abandoned'!$M:$M,  "&lt; 60"), "")</f>
        <v>0</v>
      </c>
      <c r="Q197" s="24">
        <f ca="1">IF(Q$11 &lt; TODAY(), COUNTIFS('User and System Abandoned'!$P:$P,  'Cargill SD Data'!Q$11, 'User and System Abandoned'!$O:$O,  "Europe, MiddleEast, Africa-English", 'User and System Abandoned'!$M:$M,  "&lt; 60"), "")</f>
        <v>0</v>
      </c>
      <c r="R197" s="24">
        <f ca="1">IF(R$11 &lt; TODAY(), COUNTIFS('User and System Abandoned'!$P:$P,  'Cargill SD Data'!R$11, 'User and System Abandoned'!$O:$O,  "Europe, MiddleEast, Africa-English", 'User and System Abandoned'!$M:$M,  "&lt; 60"), "")</f>
        <v>0</v>
      </c>
      <c r="S197" s="24">
        <f ca="1">IF(S$11 &lt; TODAY(), COUNTIFS('User and System Abandoned'!$P:$P,  'Cargill SD Data'!S$11, 'User and System Abandoned'!$O:$O,  "Europe, MiddleEast, Africa-English", 'User and System Abandoned'!$M:$M,  "&lt; 60"), "")</f>
        <v>0</v>
      </c>
      <c r="T197" s="24">
        <f ca="1">IF(T$11 &lt; TODAY(), COUNTIFS('User and System Abandoned'!$P:$P,  'Cargill SD Data'!T$11, 'User and System Abandoned'!$O:$O,  "Europe, MiddleEast, Africa-English", 'User and System Abandoned'!$M:$M,  "&lt; 60"), "")</f>
        <v>0</v>
      </c>
      <c r="U197" s="24">
        <f ca="1">IF(U$11 &lt; TODAY(), COUNTIFS('User and System Abandoned'!$P:$P,  'Cargill SD Data'!U$11, 'User and System Abandoned'!$O:$O,  "Europe, MiddleEast, Africa-English", 'User and System Abandoned'!$M:$M,  "&lt; 60"), "")</f>
        <v>0</v>
      </c>
      <c r="V197" s="24">
        <f ca="1">IF(V$11 &lt; TODAY(), COUNTIFS('User and System Abandoned'!$P:$P,  'Cargill SD Data'!V$11, 'User and System Abandoned'!$O:$O,  "Europe, MiddleEast, Africa-English", 'User and System Abandoned'!$M:$M,  "&lt; 60"), "")</f>
        <v>0</v>
      </c>
      <c r="W197" s="24" t="str">
        <f ca="1">IF(W$11 &lt; TODAY(), COUNTIFS('User and System Abandoned'!$P:$P,  'Cargill SD Data'!W$11, 'User and System Abandoned'!$O:$O,  "Europe, MiddleEast, Africa-English", 'User and System Abandoned'!$M:$M,  "&lt; 60"), "")</f>
        <v/>
      </c>
      <c r="X197" s="24" t="str">
        <f ca="1">IF(X$11 &lt; TODAY(), COUNTIFS('User and System Abandoned'!$P:$P,  'Cargill SD Data'!X$11, 'User and System Abandoned'!$O:$O,  "Europe, MiddleEast, Africa-English", 'User and System Abandoned'!$M:$M,  "&lt; 60"), "")</f>
        <v/>
      </c>
      <c r="Y197" s="24" t="str">
        <f ca="1">IF(Y$11 &lt; TODAY(), COUNTIFS('User and System Abandoned'!$P:$P,  'Cargill SD Data'!Y$11, 'User and System Abandoned'!$O:$O,  "Europe, MiddleEast, Africa-English", 'User and System Abandoned'!$M:$M,  "&lt; 60"), "")</f>
        <v/>
      </c>
      <c r="Z197" s="24" t="str">
        <f ca="1">IF(Z$11 &lt; TODAY(), COUNTIFS('User and System Abandoned'!$P:$P,  'Cargill SD Data'!Z$11, 'User and System Abandoned'!$O:$O,  "Europe, MiddleEast, Africa-English", 'User and System Abandoned'!$M:$M,  "&lt; 60"), "")</f>
        <v/>
      </c>
      <c r="AA197" s="24" t="str">
        <f ca="1">IF(AA$11 &lt; TODAY(), COUNTIFS('User and System Abandoned'!$P:$P,  'Cargill SD Data'!AA$11, 'User and System Abandoned'!$O:$O,  "Europe, MiddleEast, Africa-English", 'User and System Abandoned'!$M:$M,  "&lt; 60"), "")</f>
        <v/>
      </c>
      <c r="AB197" s="24" t="str">
        <f ca="1">IF(AB$11 &lt; TODAY(), COUNTIFS('User and System Abandoned'!$P:$P,  'Cargill SD Data'!AB$11, 'User and System Abandoned'!$O:$O,  "Europe, MiddleEast, Africa-English", 'User and System Abandoned'!$M:$M,  "&lt; 60"), "")</f>
        <v/>
      </c>
      <c r="AC197" s="24" t="str">
        <f ca="1">IF(AC$11 &lt; TODAY(), COUNTIFS('User and System Abandoned'!$P:$P,  'Cargill SD Data'!AC$11, 'User and System Abandoned'!$O:$O,  "Europe, MiddleEast, Africa-English", 'User and System Abandoned'!$M:$M,  "&lt; 60"), "")</f>
        <v/>
      </c>
      <c r="AD197" s="24" t="str">
        <f ca="1">IF(AD$11 &lt; TODAY(), COUNTIFS('User and System Abandoned'!$P:$P,  'Cargill SD Data'!AD$11, 'User and System Abandoned'!$O:$O,  "Europe, MiddleEast, Africa-English", 'User and System Abandoned'!$M:$M,  "&lt; 60"), "")</f>
        <v/>
      </c>
      <c r="AE197" s="24" t="str">
        <f ca="1">IF(AE$11 &lt; TODAY(), COUNTIFS('User and System Abandoned'!$P:$P,  'Cargill SD Data'!AE$11, 'User and System Abandoned'!$O:$O,  "Europe, MiddleEast, Africa-English", 'User and System Abandoned'!$M:$M,  "&lt; 60"), "")</f>
        <v/>
      </c>
      <c r="AF197" s="24" t="str">
        <f ca="1">IF(AF$11 &lt; TODAY(), COUNTIFS('User and System Abandoned'!$P:$P,  'Cargill SD Data'!AF$11, 'User and System Abandoned'!$O:$O,  "Europe, MiddleEast, Africa-English", 'User and System Abandoned'!$M:$M,  "&lt; 60"), "")</f>
        <v/>
      </c>
      <c r="AG197" s="24" t="str">
        <f ca="1">IF(AG$11 &lt; TODAY(), COUNTIFS('User and System Abandoned'!$P:$P,  'Cargill SD Data'!AG$11, 'User and System Abandoned'!$O:$O,  "Europe, MiddleEast, Africa-English", 'User and System Abandoned'!$M:$M,  "&lt; 60"), "")</f>
        <v/>
      </c>
      <c r="AH197" s="24" t="str">
        <f ca="1">IF(AH$11 &lt; TODAY(), COUNTIFS('User and System Abandoned'!$P:$P,  'Cargill SD Data'!AH$11, 'User and System Abandoned'!$O:$O,  "Europe, MiddleEast, Africa-English", 'User and System Abandoned'!$M:$M,  "&lt; 60"), "")</f>
        <v/>
      </c>
      <c r="AI197" s="24" t="str">
        <f ca="1">IF(AI$11 &lt; TODAY(), COUNTIFS('User and System Abandoned'!$P:$P,  'Cargill SD Data'!AI$11, 'User and System Abandoned'!$O:$O,  "Europe, MiddleEast, Africa-English", 'User and System Abandoned'!$M:$M,  "&lt; 60"), "")</f>
        <v/>
      </c>
      <c r="AJ197" s="24" t="str">
        <f ca="1">IF(AJ$11 &lt; TODAY(), COUNTIFS('User and System Abandoned'!$P:$P,  'Cargill SD Data'!AJ$11, 'User and System Abandoned'!$O:$O,  "Europe, MiddleEast, Africa-English", 'User and System Abandoned'!$M:$M,  "&lt; 60"), "")</f>
        <v/>
      </c>
      <c r="AK197" s="24" t="str">
        <f ca="1">IF(AK$11 &lt; TODAY(), COUNTIFS('User and System Abandoned'!$P:$P,  'Cargill SD Data'!AK$11, 'User and System Abandoned'!$O:$O,  "Europe, MiddleEast, Africa-English", 'User and System Abandoned'!$M:$M,  "&lt; 60"), "")</f>
        <v/>
      </c>
    </row>
    <row r="198" spans="1:37" hidden="1" outlineLevel="1" x14ac:dyDescent="0.25">
      <c r="B198" s="114" t="s">
        <v>16</v>
      </c>
      <c r="C198" s="10" t="s">
        <v>307</v>
      </c>
      <c r="D198" s="1"/>
      <c r="E198" s="40">
        <f t="shared" ca="1" si="162"/>
        <v>0</v>
      </c>
      <c r="F198" s="79" t="e">
        <f t="shared" ca="1" si="68"/>
        <v>#DIV/0!</v>
      </c>
      <c r="G198" s="22">
        <f ca="1">IF(G$11 &lt; TODAY(), COUNTIFS('User and System Abandoned'!$P:$P,  'Cargill SD Data'!G$11, 'User and System Abandoned'!$O:$O,  "Europe-Dutch", 'User and System Abandoned'!$M:$M,  "&lt; 60"), "")</f>
        <v>0</v>
      </c>
      <c r="H198" s="22">
        <f ca="1">IF(H$11 &lt; TODAY(), COUNTIFS('User and System Abandoned'!$P:$P,  'Cargill SD Data'!H$11, 'User and System Abandoned'!$O:$O,  "Europe-Dutch", 'User and System Abandoned'!$M:$M,  "&lt; 60"), "")</f>
        <v>0</v>
      </c>
      <c r="I198" s="22">
        <f ca="1">IF(I$11 &lt; TODAY(), COUNTIFS('User and System Abandoned'!$P:$P,  'Cargill SD Data'!I$11, 'User and System Abandoned'!$O:$O,  "Europe-Dutch", 'User and System Abandoned'!$M:$M,  "&lt; 60"), "")</f>
        <v>0</v>
      </c>
      <c r="J198" s="22">
        <f ca="1">IF(J$11 &lt; TODAY(), COUNTIFS('User and System Abandoned'!$P:$P,  'Cargill SD Data'!J$11, 'User and System Abandoned'!$O:$O,  "Europe-Dutch", 'User and System Abandoned'!$M:$M,  "&lt; 60"), "")</f>
        <v>0</v>
      </c>
      <c r="K198" s="22">
        <f ca="1">IF(K$11 &lt; TODAY(), COUNTIFS('User and System Abandoned'!$P:$P,  'Cargill SD Data'!K$11, 'User and System Abandoned'!$O:$O,  "Europe-Dutch", 'User and System Abandoned'!$M:$M,  "&lt; 60"), "")</f>
        <v>0</v>
      </c>
      <c r="L198" s="22">
        <f ca="1">IF(L$11 &lt; TODAY(), COUNTIFS('User and System Abandoned'!$P:$P,  'Cargill SD Data'!L$11, 'User and System Abandoned'!$O:$O,  "Europe-Dutch", 'User and System Abandoned'!$M:$M,  "&lt; 60"), "")</f>
        <v>0</v>
      </c>
      <c r="M198" s="22">
        <f ca="1">IF(M$11 &lt; TODAY(), COUNTIFS('User and System Abandoned'!$P:$P,  'Cargill SD Data'!M$11, 'User and System Abandoned'!$O:$O,  "Europe-Dutch", 'User and System Abandoned'!$M:$M,  "&lt; 60"), "")</f>
        <v>0</v>
      </c>
      <c r="N198" s="22">
        <f ca="1">IF(N$11 &lt; TODAY(), COUNTIFS('User and System Abandoned'!$P:$P,  'Cargill SD Data'!N$11, 'User and System Abandoned'!$O:$O,  "Europe-Dutch", 'User and System Abandoned'!$M:$M,  "&lt; 60"), "")</f>
        <v>0</v>
      </c>
      <c r="O198" s="22">
        <f ca="1">IF(O$11 &lt; TODAY(), COUNTIFS('User and System Abandoned'!$P:$P,  'Cargill SD Data'!O$11, 'User and System Abandoned'!$O:$O,  "Europe-Dutch", 'User and System Abandoned'!$M:$M,  "&lt; 60"), "")</f>
        <v>0</v>
      </c>
      <c r="P198" s="22">
        <f ca="1">IF(P$11 &lt; TODAY(), COUNTIFS('User and System Abandoned'!$P:$P,  'Cargill SD Data'!P$11, 'User and System Abandoned'!$O:$O,  "Europe-Dutch", 'User and System Abandoned'!$M:$M,  "&lt; 60"), "")</f>
        <v>0</v>
      </c>
      <c r="Q198" s="22">
        <f ca="1">IF(Q$11 &lt; TODAY(), COUNTIFS('User and System Abandoned'!$P:$P,  'Cargill SD Data'!Q$11, 'User and System Abandoned'!$O:$O,  "Europe-Dutch", 'User and System Abandoned'!$M:$M,  "&lt; 60"), "")</f>
        <v>0</v>
      </c>
      <c r="R198" s="22">
        <f ca="1">IF(R$11 &lt; TODAY(), COUNTIFS('User and System Abandoned'!$P:$P,  'Cargill SD Data'!R$11, 'User and System Abandoned'!$O:$O,  "Europe-Dutch", 'User and System Abandoned'!$M:$M,  "&lt; 60"), "")</f>
        <v>0</v>
      </c>
      <c r="S198" s="22">
        <f ca="1">IF(S$11 &lt; TODAY(), COUNTIFS('User and System Abandoned'!$P:$P,  'Cargill SD Data'!S$11, 'User and System Abandoned'!$O:$O,  "Europe-Dutch", 'User and System Abandoned'!$M:$M,  "&lt; 60"), "")</f>
        <v>0</v>
      </c>
      <c r="T198" s="22">
        <f ca="1">IF(T$11 &lt; TODAY(), COUNTIFS('User and System Abandoned'!$P:$P,  'Cargill SD Data'!T$11, 'User and System Abandoned'!$O:$O,  "Europe-Dutch", 'User and System Abandoned'!$M:$M,  "&lt; 60"), "")</f>
        <v>0</v>
      </c>
      <c r="U198" s="22">
        <f ca="1">IF(U$11 &lt; TODAY(), COUNTIFS('User and System Abandoned'!$P:$P,  'Cargill SD Data'!U$11, 'User and System Abandoned'!$O:$O,  "Europe-Dutch", 'User and System Abandoned'!$M:$M,  "&lt; 60"), "")</f>
        <v>0</v>
      </c>
      <c r="V198" s="22">
        <f ca="1">IF(V$11 &lt; TODAY(), COUNTIFS('User and System Abandoned'!$P:$P,  'Cargill SD Data'!V$11, 'User and System Abandoned'!$O:$O,  "Europe-Dutch", 'User and System Abandoned'!$M:$M,  "&lt; 60"), "")</f>
        <v>0</v>
      </c>
      <c r="W198" s="22" t="str">
        <f ca="1">IF(W$11 &lt; TODAY(), COUNTIFS('User and System Abandoned'!$P:$P,  'Cargill SD Data'!W$11, 'User and System Abandoned'!$O:$O,  "Europe-Dutch", 'User and System Abandoned'!$M:$M,  "&lt; 60"), "")</f>
        <v/>
      </c>
      <c r="X198" s="22" t="str">
        <f ca="1">IF(X$11 &lt; TODAY(), COUNTIFS('User and System Abandoned'!$P:$P,  'Cargill SD Data'!X$11, 'User and System Abandoned'!$O:$O,  "Europe-Dutch", 'User and System Abandoned'!$M:$M,  "&lt; 60"), "")</f>
        <v/>
      </c>
      <c r="Y198" s="22" t="str">
        <f ca="1">IF(Y$11 &lt; TODAY(), COUNTIFS('User and System Abandoned'!$P:$P,  'Cargill SD Data'!Y$11, 'User and System Abandoned'!$O:$O,  "Europe-Dutch", 'User and System Abandoned'!$M:$M,  "&lt; 60"), "")</f>
        <v/>
      </c>
      <c r="Z198" s="22" t="str">
        <f ca="1">IF(Z$11 &lt; TODAY(), COUNTIFS('User and System Abandoned'!$P:$P,  'Cargill SD Data'!Z$11, 'User and System Abandoned'!$O:$O,  "Europe-Dutch", 'User and System Abandoned'!$M:$M,  "&lt; 60"), "")</f>
        <v/>
      </c>
      <c r="AA198" s="22" t="str">
        <f ca="1">IF(AA$11 &lt; TODAY(), COUNTIFS('User and System Abandoned'!$P:$P,  'Cargill SD Data'!AA$11, 'User and System Abandoned'!$O:$O,  "Europe-Dutch", 'User and System Abandoned'!$M:$M,  "&lt; 60"), "")</f>
        <v/>
      </c>
      <c r="AB198" s="22" t="str">
        <f ca="1">IF(AB$11 &lt; TODAY(), COUNTIFS('User and System Abandoned'!$P:$P,  'Cargill SD Data'!AB$11, 'User and System Abandoned'!$O:$O,  "Europe-Dutch", 'User and System Abandoned'!$M:$M,  "&lt; 60"), "")</f>
        <v/>
      </c>
      <c r="AC198" s="22" t="str">
        <f ca="1">IF(AC$11 &lt; TODAY(), COUNTIFS('User and System Abandoned'!$P:$P,  'Cargill SD Data'!AC$11, 'User and System Abandoned'!$O:$O,  "Europe-Dutch", 'User and System Abandoned'!$M:$M,  "&lt; 60"), "")</f>
        <v/>
      </c>
      <c r="AD198" s="22" t="str">
        <f ca="1">IF(AD$11 &lt; TODAY(), COUNTIFS('User and System Abandoned'!$P:$P,  'Cargill SD Data'!AD$11, 'User and System Abandoned'!$O:$O,  "Europe-Dutch", 'User and System Abandoned'!$M:$M,  "&lt; 60"), "")</f>
        <v/>
      </c>
      <c r="AE198" s="22" t="str">
        <f ca="1">IF(AE$11 &lt; TODAY(), COUNTIFS('User and System Abandoned'!$P:$P,  'Cargill SD Data'!AE$11, 'User and System Abandoned'!$O:$O,  "Europe-Dutch", 'User and System Abandoned'!$M:$M,  "&lt; 60"), "")</f>
        <v/>
      </c>
      <c r="AF198" s="22" t="str">
        <f ca="1">IF(AF$11 &lt; TODAY(), COUNTIFS('User and System Abandoned'!$P:$P,  'Cargill SD Data'!AF$11, 'User and System Abandoned'!$O:$O,  "Europe-Dutch", 'User and System Abandoned'!$M:$M,  "&lt; 60"), "")</f>
        <v/>
      </c>
      <c r="AG198" s="22" t="str">
        <f ca="1">IF(AG$11 &lt; TODAY(), COUNTIFS('User and System Abandoned'!$P:$P,  'Cargill SD Data'!AG$11, 'User and System Abandoned'!$O:$O,  "Europe-Dutch", 'User and System Abandoned'!$M:$M,  "&lt; 60"), "")</f>
        <v/>
      </c>
      <c r="AH198" s="22" t="str">
        <f ca="1">IF(AH$11 &lt; TODAY(), COUNTIFS('User and System Abandoned'!$P:$P,  'Cargill SD Data'!AH$11, 'User and System Abandoned'!$O:$O,  "Europe-Dutch", 'User and System Abandoned'!$M:$M,  "&lt; 60"), "")</f>
        <v/>
      </c>
      <c r="AI198" s="22" t="str">
        <f ca="1">IF(AI$11 &lt; TODAY(), COUNTIFS('User and System Abandoned'!$P:$P,  'Cargill SD Data'!AI$11, 'User and System Abandoned'!$O:$O,  "Europe-Dutch", 'User and System Abandoned'!$M:$M,  "&lt; 60"), "")</f>
        <v/>
      </c>
      <c r="AJ198" s="22" t="str">
        <f ca="1">IF(AJ$11 &lt; TODAY(), COUNTIFS('User and System Abandoned'!$P:$P,  'Cargill SD Data'!AJ$11, 'User and System Abandoned'!$O:$O,  "Europe-Dutch", 'User and System Abandoned'!$M:$M,  "&lt; 60"), "")</f>
        <v/>
      </c>
      <c r="AK198" s="22" t="str">
        <f ca="1">IF(AK$11 &lt; TODAY(), COUNTIFS('User and System Abandoned'!$P:$P,  'Cargill SD Data'!AK$11, 'User and System Abandoned'!$O:$O,  "Europe-Dutch", 'User and System Abandoned'!$M:$M,  "&lt; 60"), "")</f>
        <v/>
      </c>
    </row>
    <row r="199" spans="1:37" hidden="1" outlineLevel="1" x14ac:dyDescent="0.25">
      <c r="B199" s="114" t="s">
        <v>17</v>
      </c>
      <c r="C199" s="10" t="s">
        <v>307</v>
      </c>
      <c r="D199" s="1"/>
      <c r="E199" s="40">
        <f t="shared" ca="1" si="162"/>
        <v>0</v>
      </c>
      <c r="F199" s="79" t="e">
        <f t="shared" ca="1" si="68"/>
        <v>#DIV/0!</v>
      </c>
      <c r="G199" s="22">
        <f ca="1">IF(G$11 &lt; TODAY(), COUNTIFS('User and System Abandoned'!$P:$P,  'Cargill SD Data'!G$11, 'User and System Abandoned'!$O:$O,  "Europe-French", 'User and System Abandoned'!$M:$M,  "&lt; 60"), "")</f>
        <v>0</v>
      </c>
      <c r="H199" s="22">
        <f ca="1">IF(H$11 &lt; TODAY(), COUNTIFS('User and System Abandoned'!$P:$P,  'Cargill SD Data'!H$11, 'User and System Abandoned'!$O:$O,  "Europe-French", 'User and System Abandoned'!$M:$M,  "&lt; 60"), "")</f>
        <v>0</v>
      </c>
      <c r="I199" s="22">
        <f ca="1">IF(I$11 &lt; TODAY(), COUNTIFS('User and System Abandoned'!$P:$P,  'Cargill SD Data'!I$11, 'User and System Abandoned'!$O:$O,  "Europe-French", 'User and System Abandoned'!$M:$M,  "&lt; 60"), "")</f>
        <v>0</v>
      </c>
      <c r="J199" s="22">
        <f ca="1">IF(J$11 &lt; TODAY(), COUNTIFS('User and System Abandoned'!$P:$P,  'Cargill SD Data'!J$11, 'User and System Abandoned'!$O:$O,  "Europe-French", 'User and System Abandoned'!$M:$M,  "&lt; 60"), "")</f>
        <v>0</v>
      </c>
      <c r="K199" s="22">
        <f ca="1">IF(K$11 &lt; TODAY(), COUNTIFS('User and System Abandoned'!$P:$P,  'Cargill SD Data'!K$11, 'User and System Abandoned'!$O:$O,  "Europe-French", 'User and System Abandoned'!$M:$M,  "&lt; 60"), "")</f>
        <v>0</v>
      </c>
      <c r="L199" s="22">
        <f ca="1">IF(L$11 &lt; TODAY(), COUNTIFS('User and System Abandoned'!$P:$P,  'Cargill SD Data'!L$11, 'User and System Abandoned'!$O:$O,  "Europe-French", 'User and System Abandoned'!$M:$M,  "&lt; 60"), "")</f>
        <v>0</v>
      </c>
      <c r="M199" s="22">
        <f ca="1">IF(M$11 &lt; TODAY(), COUNTIFS('User and System Abandoned'!$P:$P,  'Cargill SD Data'!M$11, 'User and System Abandoned'!$O:$O,  "Europe-French", 'User and System Abandoned'!$M:$M,  "&lt; 60"), "")</f>
        <v>0</v>
      </c>
      <c r="N199" s="22">
        <f ca="1">IF(N$11 &lt; TODAY(), COUNTIFS('User and System Abandoned'!$P:$P,  'Cargill SD Data'!N$11, 'User and System Abandoned'!$O:$O,  "Europe-French", 'User and System Abandoned'!$M:$M,  "&lt; 60"), "")</f>
        <v>0</v>
      </c>
      <c r="O199" s="22">
        <f ca="1">IF(O$11 &lt; TODAY(), COUNTIFS('User and System Abandoned'!$P:$P,  'Cargill SD Data'!O$11, 'User and System Abandoned'!$O:$O,  "Europe-French", 'User and System Abandoned'!$M:$M,  "&lt; 60"), "")</f>
        <v>0</v>
      </c>
      <c r="P199" s="22">
        <f ca="1">IF(P$11 &lt; TODAY(), COUNTIFS('User and System Abandoned'!$P:$P,  'Cargill SD Data'!P$11, 'User and System Abandoned'!$O:$O,  "Europe-French", 'User and System Abandoned'!$M:$M,  "&lt; 60"), "")</f>
        <v>0</v>
      </c>
      <c r="Q199" s="22">
        <f ca="1">IF(Q$11 &lt; TODAY(), COUNTIFS('User and System Abandoned'!$P:$P,  'Cargill SD Data'!Q$11, 'User and System Abandoned'!$O:$O,  "Europe-French", 'User and System Abandoned'!$M:$M,  "&lt; 60"), "")</f>
        <v>0</v>
      </c>
      <c r="R199" s="22">
        <f ca="1">IF(R$11 &lt; TODAY(), COUNTIFS('User and System Abandoned'!$P:$P,  'Cargill SD Data'!R$11, 'User and System Abandoned'!$O:$O,  "Europe-French", 'User and System Abandoned'!$M:$M,  "&lt; 60"), "")</f>
        <v>0</v>
      </c>
      <c r="S199" s="22">
        <f ca="1">IF(S$11 &lt; TODAY(), COUNTIFS('User and System Abandoned'!$P:$P,  'Cargill SD Data'!S$11, 'User and System Abandoned'!$O:$O,  "Europe-French", 'User and System Abandoned'!$M:$M,  "&lt; 60"), "")</f>
        <v>0</v>
      </c>
      <c r="T199" s="22">
        <f ca="1">IF(T$11 &lt; TODAY(), COUNTIFS('User and System Abandoned'!$P:$P,  'Cargill SD Data'!T$11, 'User and System Abandoned'!$O:$O,  "Europe-French", 'User and System Abandoned'!$M:$M,  "&lt; 60"), "")</f>
        <v>0</v>
      </c>
      <c r="U199" s="22">
        <f ca="1">IF(U$11 &lt; TODAY(), COUNTIFS('User and System Abandoned'!$P:$P,  'Cargill SD Data'!U$11, 'User and System Abandoned'!$O:$O,  "Europe-French", 'User and System Abandoned'!$M:$M,  "&lt; 60"), "")</f>
        <v>0</v>
      </c>
      <c r="V199" s="22">
        <f ca="1">IF(V$11 &lt; TODAY(), COUNTIFS('User and System Abandoned'!$P:$P,  'Cargill SD Data'!V$11, 'User and System Abandoned'!$O:$O,  "Europe-French", 'User and System Abandoned'!$M:$M,  "&lt; 60"), "")</f>
        <v>0</v>
      </c>
      <c r="W199" s="22" t="str">
        <f ca="1">IF(W$11 &lt; TODAY(), COUNTIFS('User and System Abandoned'!$P:$P,  'Cargill SD Data'!W$11, 'User and System Abandoned'!$O:$O,  "Europe-French", 'User and System Abandoned'!$M:$M,  "&lt; 60"), "")</f>
        <v/>
      </c>
      <c r="X199" s="22" t="str">
        <f ca="1">IF(X$11 &lt; TODAY(), COUNTIFS('User and System Abandoned'!$P:$P,  'Cargill SD Data'!X$11, 'User and System Abandoned'!$O:$O,  "Europe-French", 'User and System Abandoned'!$M:$M,  "&lt; 60"), "")</f>
        <v/>
      </c>
      <c r="Y199" s="22" t="str">
        <f ca="1">IF(Y$11 &lt; TODAY(), COUNTIFS('User and System Abandoned'!$P:$P,  'Cargill SD Data'!Y$11, 'User and System Abandoned'!$O:$O,  "Europe-French", 'User and System Abandoned'!$M:$M,  "&lt; 60"), "")</f>
        <v/>
      </c>
      <c r="Z199" s="22" t="str">
        <f ca="1">IF(Z$11 &lt; TODAY(), COUNTIFS('User and System Abandoned'!$P:$P,  'Cargill SD Data'!Z$11, 'User and System Abandoned'!$O:$O,  "Europe-French", 'User and System Abandoned'!$M:$M,  "&lt; 60"), "")</f>
        <v/>
      </c>
      <c r="AA199" s="22" t="str">
        <f ca="1">IF(AA$11 &lt; TODAY(), COUNTIFS('User and System Abandoned'!$P:$P,  'Cargill SD Data'!AA$11, 'User and System Abandoned'!$O:$O,  "Europe-French", 'User and System Abandoned'!$M:$M,  "&lt; 60"), "")</f>
        <v/>
      </c>
      <c r="AB199" s="22" t="str">
        <f ca="1">IF(AB$11 &lt; TODAY(), COUNTIFS('User and System Abandoned'!$P:$P,  'Cargill SD Data'!AB$11, 'User and System Abandoned'!$O:$O,  "Europe-French", 'User and System Abandoned'!$M:$M,  "&lt; 60"), "")</f>
        <v/>
      </c>
      <c r="AC199" s="22" t="str">
        <f ca="1">IF(AC$11 &lt; TODAY(), COUNTIFS('User and System Abandoned'!$P:$P,  'Cargill SD Data'!AC$11, 'User and System Abandoned'!$O:$O,  "Europe-French", 'User and System Abandoned'!$M:$M,  "&lt; 60"), "")</f>
        <v/>
      </c>
      <c r="AD199" s="22" t="str">
        <f ca="1">IF(AD$11 &lt; TODAY(), COUNTIFS('User and System Abandoned'!$P:$P,  'Cargill SD Data'!AD$11, 'User and System Abandoned'!$O:$O,  "Europe-French", 'User and System Abandoned'!$M:$M,  "&lt; 60"), "")</f>
        <v/>
      </c>
      <c r="AE199" s="22" t="str">
        <f ca="1">IF(AE$11 &lt; TODAY(), COUNTIFS('User and System Abandoned'!$P:$P,  'Cargill SD Data'!AE$11, 'User and System Abandoned'!$O:$O,  "Europe-French", 'User and System Abandoned'!$M:$M,  "&lt; 60"), "")</f>
        <v/>
      </c>
      <c r="AF199" s="22" t="str">
        <f ca="1">IF(AF$11 &lt; TODAY(), COUNTIFS('User and System Abandoned'!$P:$P,  'Cargill SD Data'!AF$11, 'User and System Abandoned'!$O:$O,  "Europe-French", 'User and System Abandoned'!$M:$M,  "&lt; 60"), "")</f>
        <v/>
      </c>
      <c r="AG199" s="22" t="str">
        <f ca="1">IF(AG$11 &lt; TODAY(), COUNTIFS('User and System Abandoned'!$P:$P,  'Cargill SD Data'!AG$11, 'User and System Abandoned'!$O:$O,  "Europe-French", 'User and System Abandoned'!$M:$M,  "&lt; 60"), "")</f>
        <v/>
      </c>
      <c r="AH199" s="22" t="str">
        <f ca="1">IF(AH$11 &lt; TODAY(), COUNTIFS('User and System Abandoned'!$P:$P,  'Cargill SD Data'!AH$11, 'User and System Abandoned'!$O:$O,  "Europe-French", 'User and System Abandoned'!$M:$M,  "&lt; 60"), "")</f>
        <v/>
      </c>
      <c r="AI199" s="22" t="str">
        <f ca="1">IF(AI$11 &lt; TODAY(), COUNTIFS('User and System Abandoned'!$P:$P,  'Cargill SD Data'!AI$11, 'User and System Abandoned'!$O:$O,  "Europe-French", 'User and System Abandoned'!$M:$M,  "&lt; 60"), "")</f>
        <v/>
      </c>
      <c r="AJ199" s="22" t="str">
        <f ca="1">IF(AJ$11 &lt; TODAY(), COUNTIFS('User and System Abandoned'!$P:$P,  'Cargill SD Data'!AJ$11, 'User and System Abandoned'!$O:$O,  "Europe-French", 'User and System Abandoned'!$M:$M,  "&lt; 60"), "")</f>
        <v/>
      </c>
      <c r="AK199" s="22" t="str">
        <f ca="1">IF(AK$11 &lt; TODAY(), COUNTIFS('User and System Abandoned'!$P:$P,  'Cargill SD Data'!AK$11, 'User and System Abandoned'!$O:$O,  "Europe-French", 'User and System Abandoned'!$M:$M,  "&lt; 60"), "")</f>
        <v/>
      </c>
    </row>
    <row r="200" spans="1:37" hidden="1" outlineLevel="1" x14ac:dyDescent="0.25">
      <c r="B200" s="114" t="s">
        <v>18</v>
      </c>
      <c r="C200" s="10" t="s">
        <v>307</v>
      </c>
      <c r="D200" s="1"/>
      <c r="E200" s="40">
        <f t="shared" ca="1" si="162"/>
        <v>0</v>
      </c>
      <c r="F200" s="79" t="e">
        <f t="shared" ca="1" si="68"/>
        <v>#DIV/0!</v>
      </c>
      <c r="G200" s="22">
        <f ca="1">IF(G$11 &lt; TODAY(), COUNTIFS('User and System Abandoned'!$P:$P,  'Cargill SD Data'!G$11, 'User and System Abandoned'!$O:$O,  "Europe-German", 'User and System Abandoned'!$M:$M,  "&lt; 60"), "")</f>
        <v>0</v>
      </c>
      <c r="H200" s="22">
        <f ca="1">IF(H$11 &lt; TODAY(), COUNTIFS('User and System Abandoned'!$P:$P,  'Cargill SD Data'!H$11, 'User and System Abandoned'!$O:$O,  "Europe-German", 'User and System Abandoned'!$M:$M,  "&lt; 60"), "")</f>
        <v>0</v>
      </c>
      <c r="I200" s="22">
        <f ca="1">IF(I$11 &lt; TODAY(), COUNTIFS('User and System Abandoned'!$P:$P,  'Cargill SD Data'!I$11, 'User and System Abandoned'!$O:$O,  "Europe-German", 'User and System Abandoned'!$M:$M,  "&lt; 60"), "")</f>
        <v>0</v>
      </c>
      <c r="J200" s="22">
        <f ca="1">IF(J$11 &lt; TODAY(), COUNTIFS('User and System Abandoned'!$P:$P,  'Cargill SD Data'!J$11, 'User and System Abandoned'!$O:$O,  "Europe-German", 'User and System Abandoned'!$M:$M,  "&lt; 60"), "")</f>
        <v>0</v>
      </c>
      <c r="K200" s="22">
        <f ca="1">IF(K$11 &lt; TODAY(), COUNTIFS('User and System Abandoned'!$P:$P,  'Cargill SD Data'!K$11, 'User and System Abandoned'!$O:$O,  "Europe-German", 'User and System Abandoned'!$M:$M,  "&lt; 60"), "")</f>
        <v>0</v>
      </c>
      <c r="L200" s="22">
        <f ca="1">IF(L$11 &lt; TODAY(), COUNTIFS('User and System Abandoned'!$P:$P,  'Cargill SD Data'!L$11, 'User and System Abandoned'!$O:$O,  "Europe-German", 'User and System Abandoned'!$M:$M,  "&lt; 60"), "")</f>
        <v>0</v>
      </c>
      <c r="M200" s="22">
        <f ca="1">IF(M$11 &lt; TODAY(), COUNTIFS('User and System Abandoned'!$P:$P,  'Cargill SD Data'!M$11, 'User and System Abandoned'!$O:$O,  "Europe-German", 'User and System Abandoned'!$M:$M,  "&lt; 60"), "")</f>
        <v>0</v>
      </c>
      <c r="N200" s="22">
        <f ca="1">IF(N$11 &lt; TODAY(), COUNTIFS('User and System Abandoned'!$P:$P,  'Cargill SD Data'!N$11, 'User and System Abandoned'!$O:$O,  "Europe-German", 'User and System Abandoned'!$M:$M,  "&lt; 60"), "")</f>
        <v>0</v>
      </c>
      <c r="O200" s="22">
        <f ca="1">IF(O$11 &lt; TODAY(), COUNTIFS('User and System Abandoned'!$P:$P,  'Cargill SD Data'!O$11, 'User and System Abandoned'!$O:$O,  "Europe-German", 'User and System Abandoned'!$M:$M,  "&lt; 60"), "")</f>
        <v>0</v>
      </c>
      <c r="P200" s="22">
        <f ca="1">IF(P$11 &lt; TODAY(), COUNTIFS('User and System Abandoned'!$P:$P,  'Cargill SD Data'!P$11, 'User and System Abandoned'!$O:$O,  "Europe-German", 'User and System Abandoned'!$M:$M,  "&lt; 60"), "")</f>
        <v>0</v>
      </c>
      <c r="Q200" s="22">
        <f ca="1">IF(Q$11 &lt; TODAY(), COUNTIFS('User and System Abandoned'!$P:$P,  'Cargill SD Data'!Q$11, 'User and System Abandoned'!$O:$O,  "Europe-German", 'User and System Abandoned'!$M:$M,  "&lt; 60"), "")</f>
        <v>0</v>
      </c>
      <c r="R200" s="22">
        <f ca="1">IF(R$11 &lt; TODAY(), COUNTIFS('User and System Abandoned'!$P:$P,  'Cargill SD Data'!R$11, 'User and System Abandoned'!$O:$O,  "Europe-German", 'User and System Abandoned'!$M:$M,  "&lt; 60"), "")</f>
        <v>0</v>
      </c>
      <c r="S200" s="22">
        <f ca="1">IF(S$11 &lt; TODAY(), COUNTIFS('User and System Abandoned'!$P:$P,  'Cargill SD Data'!S$11, 'User and System Abandoned'!$O:$O,  "Europe-German", 'User and System Abandoned'!$M:$M,  "&lt; 60"), "")</f>
        <v>0</v>
      </c>
      <c r="T200" s="22">
        <f ca="1">IF(T$11 &lt; TODAY(), COUNTIFS('User and System Abandoned'!$P:$P,  'Cargill SD Data'!T$11, 'User and System Abandoned'!$O:$O,  "Europe-German", 'User and System Abandoned'!$M:$M,  "&lt; 60"), "")</f>
        <v>0</v>
      </c>
      <c r="U200" s="22">
        <f ca="1">IF(U$11 &lt; TODAY(), COUNTIFS('User and System Abandoned'!$P:$P,  'Cargill SD Data'!U$11, 'User and System Abandoned'!$O:$O,  "Europe-German", 'User and System Abandoned'!$M:$M,  "&lt; 60"), "")</f>
        <v>0</v>
      </c>
      <c r="V200" s="22">
        <f ca="1">IF(V$11 &lt; TODAY(), COUNTIFS('User and System Abandoned'!$P:$P,  'Cargill SD Data'!V$11, 'User and System Abandoned'!$O:$O,  "Europe-German", 'User and System Abandoned'!$M:$M,  "&lt; 60"), "")</f>
        <v>0</v>
      </c>
      <c r="W200" s="22" t="str">
        <f ca="1">IF(W$11 &lt; TODAY(), COUNTIFS('User and System Abandoned'!$P:$P,  'Cargill SD Data'!W$11, 'User and System Abandoned'!$O:$O,  "Europe-German", 'User and System Abandoned'!$M:$M,  "&lt; 60"), "")</f>
        <v/>
      </c>
      <c r="X200" s="22" t="str">
        <f ca="1">IF(X$11 &lt; TODAY(), COUNTIFS('User and System Abandoned'!$P:$P,  'Cargill SD Data'!X$11, 'User and System Abandoned'!$O:$O,  "Europe-German", 'User and System Abandoned'!$M:$M,  "&lt; 60"), "")</f>
        <v/>
      </c>
      <c r="Y200" s="22" t="str">
        <f ca="1">IF(Y$11 &lt; TODAY(), COUNTIFS('User and System Abandoned'!$P:$P,  'Cargill SD Data'!Y$11, 'User and System Abandoned'!$O:$O,  "Europe-German", 'User and System Abandoned'!$M:$M,  "&lt; 60"), "")</f>
        <v/>
      </c>
      <c r="Z200" s="22" t="str">
        <f ca="1">IF(Z$11 &lt; TODAY(), COUNTIFS('User and System Abandoned'!$P:$P,  'Cargill SD Data'!Z$11, 'User and System Abandoned'!$O:$O,  "Europe-German", 'User and System Abandoned'!$M:$M,  "&lt; 60"), "")</f>
        <v/>
      </c>
      <c r="AA200" s="22" t="str">
        <f ca="1">IF(AA$11 &lt; TODAY(), COUNTIFS('User and System Abandoned'!$P:$P,  'Cargill SD Data'!AA$11, 'User and System Abandoned'!$O:$O,  "Europe-German", 'User and System Abandoned'!$M:$M,  "&lt; 60"), "")</f>
        <v/>
      </c>
      <c r="AB200" s="22" t="str">
        <f ca="1">IF(AB$11 &lt; TODAY(), COUNTIFS('User and System Abandoned'!$P:$P,  'Cargill SD Data'!AB$11, 'User and System Abandoned'!$O:$O,  "Europe-German", 'User and System Abandoned'!$M:$M,  "&lt; 60"), "")</f>
        <v/>
      </c>
      <c r="AC200" s="22" t="str">
        <f ca="1">IF(AC$11 &lt; TODAY(), COUNTIFS('User and System Abandoned'!$P:$P,  'Cargill SD Data'!AC$11, 'User and System Abandoned'!$O:$O,  "Europe-German", 'User and System Abandoned'!$M:$M,  "&lt; 60"), "")</f>
        <v/>
      </c>
      <c r="AD200" s="22" t="str">
        <f ca="1">IF(AD$11 &lt; TODAY(), COUNTIFS('User and System Abandoned'!$P:$P,  'Cargill SD Data'!AD$11, 'User and System Abandoned'!$O:$O,  "Europe-German", 'User and System Abandoned'!$M:$M,  "&lt; 60"), "")</f>
        <v/>
      </c>
      <c r="AE200" s="22" t="str">
        <f ca="1">IF(AE$11 &lt; TODAY(), COUNTIFS('User and System Abandoned'!$P:$P,  'Cargill SD Data'!AE$11, 'User and System Abandoned'!$O:$O,  "Europe-German", 'User and System Abandoned'!$M:$M,  "&lt; 60"), "")</f>
        <v/>
      </c>
      <c r="AF200" s="22" t="str">
        <f ca="1">IF(AF$11 &lt; TODAY(), COUNTIFS('User and System Abandoned'!$P:$P,  'Cargill SD Data'!AF$11, 'User and System Abandoned'!$O:$O,  "Europe-German", 'User and System Abandoned'!$M:$M,  "&lt; 60"), "")</f>
        <v/>
      </c>
      <c r="AG200" s="22" t="str">
        <f ca="1">IF(AG$11 &lt; TODAY(), COUNTIFS('User and System Abandoned'!$P:$P,  'Cargill SD Data'!AG$11, 'User and System Abandoned'!$O:$O,  "Europe-German", 'User and System Abandoned'!$M:$M,  "&lt; 60"), "")</f>
        <v/>
      </c>
      <c r="AH200" s="22" t="str">
        <f ca="1">IF(AH$11 &lt; TODAY(), COUNTIFS('User and System Abandoned'!$P:$P,  'Cargill SD Data'!AH$11, 'User and System Abandoned'!$O:$O,  "Europe-German", 'User and System Abandoned'!$M:$M,  "&lt; 60"), "")</f>
        <v/>
      </c>
      <c r="AI200" s="22" t="str">
        <f ca="1">IF(AI$11 &lt; TODAY(), COUNTIFS('User and System Abandoned'!$P:$P,  'Cargill SD Data'!AI$11, 'User and System Abandoned'!$O:$O,  "Europe-German", 'User and System Abandoned'!$M:$M,  "&lt; 60"), "")</f>
        <v/>
      </c>
      <c r="AJ200" s="22" t="str">
        <f ca="1">IF(AJ$11 &lt; TODAY(), COUNTIFS('User and System Abandoned'!$P:$P,  'Cargill SD Data'!AJ$11, 'User and System Abandoned'!$O:$O,  "Europe-German", 'User and System Abandoned'!$M:$M,  "&lt; 60"), "")</f>
        <v/>
      </c>
      <c r="AK200" s="22" t="str">
        <f ca="1">IF(AK$11 &lt; TODAY(), COUNTIFS('User and System Abandoned'!$P:$P,  'Cargill SD Data'!AK$11, 'User and System Abandoned'!$O:$O,  "Europe-German", 'User and System Abandoned'!$M:$M,  "&lt; 60"), "")</f>
        <v/>
      </c>
    </row>
    <row r="201" spans="1:37" hidden="1" outlineLevel="1" x14ac:dyDescent="0.25">
      <c r="B201" s="114" t="s">
        <v>19</v>
      </c>
      <c r="C201" s="10" t="s">
        <v>307</v>
      </c>
      <c r="D201" s="1"/>
      <c r="E201" s="40">
        <f t="shared" ca="1" si="162"/>
        <v>0</v>
      </c>
      <c r="F201" s="79" t="e">
        <f t="shared" ca="1" si="68"/>
        <v>#DIV/0!</v>
      </c>
      <c r="G201" s="22">
        <f ca="1">IF(G$11 &lt; TODAY(), COUNTIFS('User and System Abandoned'!$P:$P,  'Cargill SD Data'!G$11, 'User and System Abandoned'!$O:$O,  "Europe-Hungarian", 'User and System Abandoned'!$M:$M,  "&lt; 60"), "")</f>
        <v>0</v>
      </c>
      <c r="H201" s="22">
        <f ca="1">IF(H$11 &lt; TODAY(), COUNTIFS('User and System Abandoned'!$P:$P,  'Cargill SD Data'!H$11, 'User and System Abandoned'!$O:$O,  "Europe-Hungarian", 'User and System Abandoned'!$M:$M,  "&lt; 60"), "")</f>
        <v>0</v>
      </c>
      <c r="I201" s="22">
        <f ca="1">IF(I$11 &lt; TODAY(), COUNTIFS('User and System Abandoned'!$P:$P,  'Cargill SD Data'!I$11, 'User and System Abandoned'!$O:$O,  "Europe-Hungarian", 'User and System Abandoned'!$M:$M,  "&lt; 60"), "")</f>
        <v>0</v>
      </c>
      <c r="J201" s="22">
        <f ca="1">IF(J$11 &lt; TODAY(), COUNTIFS('User and System Abandoned'!$P:$P,  'Cargill SD Data'!J$11, 'User and System Abandoned'!$O:$O,  "Europe-Hungarian", 'User and System Abandoned'!$M:$M,  "&lt; 60"), "")</f>
        <v>0</v>
      </c>
      <c r="K201" s="22">
        <f ca="1">IF(K$11 &lt; TODAY(), COUNTIFS('User and System Abandoned'!$P:$P,  'Cargill SD Data'!K$11, 'User and System Abandoned'!$O:$O,  "Europe-Hungarian", 'User and System Abandoned'!$M:$M,  "&lt; 60"), "")</f>
        <v>0</v>
      </c>
      <c r="L201" s="22">
        <f ca="1">IF(L$11 &lt; TODAY(), COUNTIFS('User and System Abandoned'!$P:$P,  'Cargill SD Data'!L$11, 'User and System Abandoned'!$O:$O,  "Europe-Hungarian", 'User and System Abandoned'!$M:$M,  "&lt; 60"), "")</f>
        <v>0</v>
      </c>
      <c r="M201" s="22">
        <f ca="1">IF(M$11 &lt; TODAY(), COUNTIFS('User and System Abandoned'!$P:$P,  'Cargill SD Data'!M$11, 'User and System Abandoned'!$O:$O,  "Europe-Hungarian", 'User and System Abandoned'!$M:$M,  "&lt; 60"), "")</f>
        <v>0</v>
      </c>
      <c r="N201" s="22">
        <f ca="1">IF(N$11 &lt; TODAY(), COUNTIFS('User and System Abandoned'!$P:$P,  'Cargill SD Data'!N$11, 'User and System Abandoned'!$O:$O,  "Europe-Hungarian", 'User and System Abandoned'!$M:$M,  "&lt; 60"), "")</f>
        <v>0</v>
      </c>
      <c r="O201" s="22">
        <f ca="1">IF(O$11 &lt; TODAY(), COUNTIFS('User and System Abandoned'!$P:$P,  'Cargill SD Data'!O$11, 'User and System Abandoned'!$O:$O,  "Europe-Hungarian", 'User and System Abandoned'!$M:$M,  "&lt; 60"), "")</f>
        <v>0</v>
      </c>
      <c r="P201" s="22">
        <f ca="1">IF(P$11 &lt; TODAY(), COUNTIFS('User and System Abandoned'!$P:$P,  'Cargill SD Data'!P$11, 'User and System Abandoned'!$O:$O,  "Europe-Hungarian", 'User and System Abandoned'!$M:$M,  "&lt; 60"), "")</f>
        <v>0</v>
      </c>
      <c r="Q201" s="22">
        <f ca="1">IF(Q$11 &lt; TODAY(), COUNTIFS('User and System Abandoned'!$P:$P,  'Cargill SD Data'!Q$11, 'User and System Abandoned'!$O:$O,  "Europe-Hungarian", 'User and System Abandoned'!$M:$M,  "&lt; 60"), "")</f>
        <v>0</v>
      </c>
      <c r="R201" s="22">
        <f ca="1">IF(R$11 &lt; TODAY(), COUNTIFS('User and System Abandoned'!$P:$P,  'Cargill SD Data'!R$11, 'User and System Abandoned'!$O:$O,  "Europe-Hungarian", 'User and System Abandoned'!$M:$M,  "&lt; 60"), "")</f>
        <v>0</v>
      </c>
      <c r="S201" s="22">
        <f ca="1">IF(S$11 &lt; TODAY(), COUNTIFS('User and System Abandoned'!$P:$P,  'Cargill SD Data'!S$11, 'User and System Abandoned'!$O:$O,  "Europe-Hungarian", 'User and System Abandoned'!$M:$M,  "&lt; 60"), "")</f>
        <v>0</v>
      </c>
      <c r="T201" s="22">
        <f ca="1">IF(T$11 &lt; TODAY(), COUNTIFS('User and System Abandoned'!$P:$P,  'Cargill SD Data'!T$11, 'User and System Abandoned'!$O:$O,  "Europe-Hungarian", 'User and System Abandoned'!$M:$M,  "&lt; 60"), "")</f>
        <v>0</v>
      </c>
      <c r="U201" s="22">
        <f ca="1">IF(U$11 &lt; TODAY(), COUNTIFS('User and System Abandoned'!$P:$P,  'Cargill SD Data'!U$11, 'User and System Abandoned'!$O:$O,  "Europe-Hungarian", 'User and System Abandoned'!$M:$M,  "&lt; 60"), "")</f>
        <v>0</v>
      </c>
      <c r="V201" s="22">
        <f ca="1">IF(V$11 &lt; TODAY(), COUNTIFS('User and System Abandoned'!$P:$P,  'Cargill SD Data'!V$11, 'User and System Abandoned'!$O:$O,  "Europe-Hungarian", 'User and System Abandoned'!$M:$M,  "&lt; 60"), "")</f>
        <v>0</v>
      </c>
      <c r="W201" s="22" t="str">
        <f ca="1">IF(W$11 &lt; TODAY(), COUNTIFS('User and System Abandoned'!$P:$P,  'Cargill SD Data'!W$11, 'User and System Abandoned'!$O:$O,  "Europe-Hungarian", 'User and System Abandoned'!$M:$M,  "&lt; 60"), "")</f>
        <v/>
      </c>
      <c r="X201" s="22" t="str">
        <f ca="1">IF(X$11 &lt; TODAY(), COUNTIFS('User and System Abandoned'!$P:$P,  'Cargill SD Data'!X$11, 'User and System Abandoned'!$O:$O,  "Europe-Hungarian", 'User and System Abandoned'!$M:$M,  "&lt; 60"), "")</f>
        <v/>
      </c>
      <c r="Y201" s="22" t="str">
        <f ca="1">IF(Y$11 &lt; TODAY(), COUNTIFS('User and System Abandoned'!$P:$P,  'Cargill SD Data'!Y$11, 'User and System Abandoned'!$O:$O,  "Europe-Hungarian", 'User and System Abandoned'!$M:$M,  "&lt; 60"), "")</f>
        <v/>
      </c>
      <c r="Z201" s="22" t="str">
        <f ca="1">IF(Z$11 &lt; TODAY(), COUNTIFS('User and System Abandoned'!$P:$P,  'Cargill SD Data'!Z$11, 'User and System Abandoned'!$O:$O,  "Europe-Hungarian", 'User and System Abandoned'!$M:$M,  "&lt; 60"), "")</f>
        <v/>
      </c>
      <c r="AA201" s="22" t="str">
        <f ca="1">IF(AA$11 &lt; TODAY(), COUNTIFS('User and System Abandoned'!$P:$P,  'Cargill SD Data'!AA$11, 'User and System Abandoned'!$O:$O,  "Europe-Hungarian", 'User and System Abandoned'!$M:$M,  "&lt; 60"), "")</f>
        <v/>
      </c>
      <c r="AB201" s="22" t="str">
        <f ca="1">IF(AB$11 &lt; TODAY(), COUNTIFS('User and System Abandoned'!$P:$P,  'Cargill SD Data'!AB$11, 'User and System Abandoned'!$O:$O,  "Europe-Hungarian", 'User and System Abandoned'!$M:$M,  "&lt; 60"), "")</f>
        <v/>
      </c>
      <c r="AC201" s="22" t="str">
        <f ca="1">IF(AC$11 &lt; TODAY(), COUNTIFS('User and System Abandoned'!$P:$P,  'Cargill SD Data'!AC$11, 'User and System Abandoned'!$O:$O,  "Europe-Hungarian", 'User and System Abandoned'!$M:$M,  "&lt; 60"), "")</f>
        <v/>
      </c>
      <c r="AD201" s="22" t="str">
        <f ca="1">IF(AD$11 &lt; TODAY(), COUNTIFS('User and System Abandoned'!$P:$P,  'Cargill SD Data'!AD$11, 'User and System Abandoned'!$O:$O,  "Europe-Hungarian", 'User and System Abandoned'!$M:$M,  "&lt; 60"), "")</f>
        <v/>
      </c>
      <c r="AE201" s="22" t="str">
        <f ca="1">IF(AE$11 &lt; TODAY(), COUNTIFS('User and System Abandoned'!$P:$P,  'Cargill SD Data'!AE$11, 'User and System Abandoned'!$O:$O,  "Europe-Hungarian", 'User and System Abandoned'!$M:$M,  "&lt; 60"), "")</f>
        <v/>
      </c>
      <c r="AF201" s="22" t="str">
        <f ca="1">IF(AF$11 &lt; TODAY(), COUNTIFS('User and System Abandoned'!$P:$P,  'Cargill SD Data'!AF$11, 'User and System Abandoned'!$O:$O,  "Europe-Hungarian", 'User and System Abandoned'!$M:$M,  "&lt; 60"), "")</f>
        <v/>
      </c>
      <c r="AG201" s="22" t="str">
        <f ca="1">IF(AG$11 &lt; TODAY(), COUNTIFS('User and System Abandoned'!$P:$P,  'Cargill SD Data'!AG$11, 'User and System Abandoned'!$O:$O,  "Europe-Hungarian", 'User and System Abandoned'!$M:$M,  "&lt; 60"), "")</f>
        <v/>
      </c>
      <c r="AH201" s="22" t="str">
        <f ca="1">IF(AH$11 &lt; TODAY(), COUNTIFS('User and System Abandoned'!$P:$P,  'Cargill SD Data'!AH$11, 'User and System Abandoned'!$O:$O,  "Europe-Hungarian", 'User and System Abandoned'!$M:$M,  "&lt; 60"), "")</f>
        <v/>
      </c>
      <c r="AI201" s="22" t="str">
        <f ca="1">IF(AI$11 &lt; TODAY(), COUNTIFS('User and System Abandoned'!$P:$P,  'Cargill SD Data'!AI$11, 'User and System Abandoned'!$O:$O,  "Europe-Hungarian", 'User and System Abandoned'!$M:$M,  "&lt; 60"), "")</f>
        <v/>
      </c>
      <c r="AJ201" s="22" t="str">
        <f ca="1">IF(AJ$11 &lt; TODAY(), COUNTIFS('User and System Abandoned'!$P:$P,  'Cargill SD Data'!AJ$11, 'User and System Abandoned'!$O:$O,  "Europe-Hungarian", 'User and System Abandoned'!$M:$M,  "&lt; 60"), "")</f>
        <v/>
      </c>
      <c r="AK201" s="22" t="str">
        <f ca="1">IF(AK$11 &lt; TODAY(), COUNTIFS('User and System Abandoned'!$P:$P,  'Cargill SD Data'!AK$11, 'User and System Abandoned'!$O:$O,  "Europe-Hungarian", 'User and System Abandoned'!$M:$M,  "&lt; 60"), "")</f>
        <v/>
      </c>
    </row>
    <row r="202" spans="1:37" hidden="1" outlineLevel="1" x14ac:dyDescent="0.25">
      <c r="B202" s="114" t="s">
        <v>20</v>
      </c>
      <c r="C202" s="10" t="s">
        <v>307</v>
      </c>
      <c r="D202" s="1"/>
      <c r="E202" s="40">
        <f t="shared" ca="1" si="162"/>
        <v>0</v>
      </c>
      <c r="F202" s="79" t="e">
        <f t="shared" ca="1" si="68"/>
        <v>#DIV/0!</v>
      </c>
      <c r="G202" s="22">
        <f ca="1">IF(G$11 &lt; TODAY(), COUNTIFS('User and System Abandoned'!$P:$P,  'Cargill SD Data'!G$11, 'User and System Abandoned'!$O:$O,  "Europe-Italian", 'User and System Abandoned'!$M:$M,  "&lt; 60"), "")</f>
        <v>0</v>
      </c>
      <c r="H202" s="22">
        <f ca="1">IF(H$11 &lt; TODAY(), COUNTIFS('User and System Abandoned'!$P:$P,  'Cargill SD Data'!H$11, 'User and System Abandoned'!$O:$O,  "Europe-Italian", 'User and System Abandoned'!$M:$M,  "&lt; 60"), "")</f>
        <v>0</v>
      </c>
      <c r="I202" s="22">
        <f ca="1">IF(I$11 &lt; TODAY(), COUNTIFS('User and System Abandoned'!$P:$P,  'Cargill SD Data'!I$11, 'User and System Abandoned'!$O:$O,  "Europe-Italian", 'User and System Abandoned'!$M:$M,  "&lt; 60"), "")</f>
        <v>0</v>
      </c>
      <c r="J202" s="22">
        <f ca="1">IF(J$11 &lt; TODAY(), COUNTIFS('User and System Abandoned'!$P:$P,  'Cargill SD Data'!J$11, 'User and System Abandoned'!$O:$O,  "Europe-Italian", 'User and System Abandoned'!$M:$M,  "&lt; 60"), "")</f>
        <v>0</v>
      </c>
      <c r="K202" s="22">
        <f ca="1">IF(K$11 &lt; TODAY(), COUNTIFS('User and System Abandoned'!$P:$P,  'Cargill SD Data'!K$11, 'User and System Abandoned'!$O:$O,  "Europe-Italian", 'User and System Abandoned'!$M:$M,  "&lt; 60"), "")</f>
        <v>0</v>
      </c>
      <c r="L202" s="22">
        <f ca="1">IF(L$11 &lt; TODAY(), COUNTIFS('User and System Abandoned'!$P:$P,  'Cargill SD Data'!L$11, 'User and System Abandoned'!$O:$O,  "Europe-Italian", 'User and System Abandoned'!$M:$M,  "&lt; 60"), "")</f>
        <v>0</v>
      </c>
      <c r="M202" s="22">
        <f ca="1">IF(M$11 &lt; TODAY(), COUNTIFS('User and System Abandoned'!$P:$P,  'Cargill SD Data'!M$11, 'User and System Abandoned'!$O:$O,  "Europe-Italian", 'User and System Abandoned'!$M:$M,  "&lt; 60"), "")</f>
        <v>0</v>
      </c>
      <c r="N202" s="22">
        <f ca="1">IF(N$11 &lt; TODAY(), COUNTIFS('User and System Abandoned'!$P:$P,  'Cargill SD Data'!N$11, 'User and System Abandoned'!$O:$O,  "Europe-Italian", 'User and System Abandoned'!$M:$M,  "&lt; 60"), "")</f>
        <v>0</v>
      </c>
      <c r="O202" s="22">
        <f ca="1">IF(O$11 &lt; TODAY(), COUNTIFS('User and System Abandoned'!$P:$P,  'Cargill SD Data'!O$11, 'User and System Abandoned'!$O:$O,  "Europe-Italian", 'User and System Abandoned'!$M:$M,  "&lt; 60"), "")</f>
        <v>0</v>
      </c>
      <c r="P202" s="22">
        <f ca="1">IF(P$11 &lt; TODAY(), COUNTIFS('User and System Abandoned'!$P:$P,  'Cargill SD Data'!P$11, 'User and System Abandoned'!$O:$O,  "Europe-Italian", 'User and System Abandoned'!$M:$M,  "&lt; 60"), "")</f>
        <v>0</v>
      </c>
      <c r="Q202" s="22">
        <f ca="1">IF(Q$11 &lt; TODAY(), COUNTIFS('User and System Abandoned'!$P:$P,  'Cargill SD Data'!Q$11, 'User and System Abandoned'!$O:$O,  "Europe-Italian", 'User and System Abandoned'!$M:$M,  "&lt; 60"), "")</f>
        <v>0</v>
      </c>
      <c r="R202" s="22">
        <f ca="1">IF(R$11 &lt; TODAY(), COUNTIFS('User and System Abandoned'!$P:$P,  'Cargill SD Data'!R$11, 'User and System Abandoned'!$O:$O,  "Europe-Italian", 'User and System Abandoned'!$M:$M,  "&lt; 60"), "")</f>
        <v>0</v>
      </c>
      <c r="S202" s="22">
        <f ca="1">IF(S$11 &lt; TODAY(), COUNTIFS('User and System Abandoned'!$P:$P,  'Cargill SD Data'!S$11, 'User and System Abandoned'!$O:$O,  "Europe-Italian", 'User and System Abandoned'!$M:$M,  "&lt; 60"), "")</f>
        <v>0</v>
      </c>
      <c r="T202" s="22">
        <f ca="1">IF(T$11 &lt; TODAY(), COUNTIFS('User and System Abandoned'!$P:$P,  'Cargill SD Data'!T$11, 'User and System Abandoned'!$O:$O,  "Europe-Italian", 'User and System Abandoned'!$M:$M,  "&lt; 60"), "")</f>
        <v>0</v>
      </c>
      <c r="U202" s="22">
        <f ca="1">IF(U$11 &lt; TODAY(), COUNTIFS('User and System Abandoned'!$P:$P,  'Cargill SD Data'!U$11, 'User and System Abandoned'!$O:$O,  "Europe-Italian", 'User and System Abandoned'!$M:$M,  "&lt; 60"), "")</f>
        <v>0</v>
      </c>
      <c r="V202" s="22">
        <f ca="1">IF(V$11 &lt; TODAY(), COUNTIFS('User and System Abandoned'!$P:$P,  'Cargill SD Data'!V$11, 'User and System Abandoned'!$O:$O,  "Europe-Italian", 'User and System Abandoned'!$M:$M,  "&lt; 60"), "")</f>
        <v>0</v>
      </c>
      <c r="W202" s="22" t="str">
        <f ca="1">IF(W$11 &lt; TODAY(), COUNTIFS('User and System Abandoned'!$P:$P,  'Cargill SD Data'!W$11, 'User and System Abandoned'!$O:$O,  "Europe-Italian", 'User and System Abandoned'!$M:$M,  "&lt; 60"), "")</f>
        <v/>
      </c>
      <c r="X202" s="22" t="str">
        <f ca="1">IF(X$11 &lt; TODAY(), COUNTIFS('User and System Abandoned'!$P:$P,  'Cargill SD Data'!X$11, 'User and System Abandoned'!$O:$O,  "Europe-Italian", 'User and System Abandoned'!$M:$M,  "&lt; 60"), "")</f>
        <v/>
      </c>
      <c r="Y202" s="22" t="str">
        <f ca="1">IF(Y$11 &lt; TODAY(), COUNTIFS('User and System Abandoned'!$P:$P,  'Cargill SD Data'!Y$11, 'User and System Abandoned'!$O:$O,  "Europe-Italian", 'User and System Abandoned'!$M:$M,  "&lt; 60"), "")</f>
        <v/>
      </c>
      <c r="Z202" s="22" t="str">
        <f ca="1">IF(Z$11 &lt; TODAY(), COUNTIFS('User and System Abandoned'!$P:$P,  'Cargill SD Data'!Z$11, 'User and System Abandoned'!$O:$O,  "Europe-Italian", 'User and System Abandoned'!$M:$M,  "&lt; 60"), "")</f>
        <v/>
      </c>
      <c r="AA202" s="22" t="str">
        <f ca="1">IF(AA$11 &lt; TODAY(), COUNTIFS('User and System Abandoned'!$P:$P,  'Cargill SD Data'!AA$11, 'User and System Abandoned'!$O:$O,  "Europe-Italian", 'User and System Abandoned'!$M:$M,  "&lt; 60"), "")</f>
        <v/>
      </c>
      <c r="AB202" s="22" t="str">
        <f ca="1">IF(AB$11 &lt; TODAY(), COUNTIFS('User and System Abandoned'!$P:$P,  'Cargill SD Data'!AB$11, 'User and System Abandoned'!$O:$O,  "Europe-Italian", 'User and System Abandoned'!$M:$M,  "&lt; 60"), "")</f>
        <v/>
      </c>
      <c r="AC202" s="22" t="str">
        <f ca="1">IF(AC$11 &lt; TODAY(), COUNTIFS('User and System Abandoned'!$P:$P,  'Cargill SD Data'!AC$11, 'User and System Abandoned'!$O:$O,  "Europe-Italian", 'User and System Abandoned'!$M:$M,  "&lt; 60"), "")</f>
        <v/>
      </c>
      <c r="AD202" s="22" t="str">
        <f ca="1">IF(AD$11 &lt; TODAY(), COUNTIFS('User and System Abandoned'!$P:$P,  'Cargill SD Data'!AD$11, 'User and System Abandoned'!$O:$O,  "Europe-Italian", 'User and System Abandoned'!$M:$M,  "&lt; 60"), "")</f>
        <v/>
      </c>
      <c r="AE202" s="22" t="str">
        <f ca="1">IF(AE$11 &lt; TODAY(), COUNTIFS('User and System Abandoned'!$P:$P,  'Cargill SD Data'!AE$11, 'User and System Abandoned'!$O:$O,  "Europe-Italian", 'User and System Abandoned'!$M:$M,  "&lt; 60"), "")</f>
        <v/>
      </c>
      <c r="AF202" s="22" t="str">
        <f ca="1">IF(AF$11 &lt; TODAY(), COUNTIFS('User and System Abandoned'!$P:$P,  'Cargill SD Data'!AF$11, 'User and System Abandoned'!$O:$O,  "Europe-Italian", 'User and System Abandoned'!$M:$M,  "&lt; 60"), "")</f>
        <v/>
      </c>
      <c r="AG202" s="22" t="str">
        <f ca="1">IF(AG$11 &lt; TODAY(), COUNTIFS('User and System Abandoned'!$P:$P,  'Cargill SD Data'!AG$11, 'User and System Abandoned'!$O:$O,  "Europe-Italian", 'User and System Abandoned'!$M:$M,  "&lt; 60"), "")</f>
        <v/>
      </c>
      <c r="AH202" s="22" t="str">
        <f ca="1">IF(AH$11 &lt; TODAY(), COUNTIFS('User and System Abandoned'!$P:$P,  'Cargill SD Data'!AH$11, 'User and System Abandoned'!$O:$O,  "Europe-Italian", 'User and System Abandoned'!$M:$M,  "&lt; 60"), "")</f>
        <v/>
      </c>
      <c r="AI202" s="22" t="str">
        <f ca="1">IF(AI$11 &lt; TODAY(), COUNTIFS('User and System Abandoned'!$P:$P,  'Cargill SD Data'!AI$11, 'User and System Abandoned'!$O:$O,  "Europe-Italian", 'User and System Abandoned'!$M:$M,  "&lt; 60"), "")</f>
        <v/>
      </c>
      <c r="AJ202" s="22" t="str">
        <f ca="1">IF(AJ$11 &lt; TODAY(), COUNTIFS('User and System Abandoned'!$P:$P,  'Cargill SD Data'!AJ$11, 'User and System Abandoned'!$O:$O,  "Europe-Italian", 'User and System Abandoned'!$M:$M,  "&lt; 60"), "")</f>
        <v/>
      </c>
      <c r="AK202" s="22" t="str">
        <f ca="1">IF(AK$11 &lt; TODAY(), COUNTIFS('User and System Abandoned'!$P:$P,  'Cargill SD Data'!AK$11, 'User and System Abandoned'!$O:$O,  "Europe-Italian", 'User and System Abandoned'!$M:$M,  "&lt; 60"), "")</f>
        <v/>
      </c>
    </row>
    <row r="203" spans="1:37" hidden="1" outlineLevel="1" x14ac:dyDescent="0.25">
      <c r="B203" s="115" t="s">
        <v>21</v>
      </c>
      <c r="C203" s="10" t="s">
        <v>307</v>
      </c>
      <c r="D203" s="1"/>
      <c r="E203" s="40">
        <f t="shared" ca="1" si="162"/>
        <v>0</v>
      </c>
      <c r="F203" s="79" t="e">
        <f t="shared" ca="1" si="68"/>
        <v>#DIV/0!</v>
      </c>
      <c r="G203" s="22">
        <f ca="1">IF(G$11 &lt; TODAY(), COUNTIFS('User and System Abandoned'!$P:$P,  'Cargill SD Data'!G$11, 'User and System Abandoned'!$O:$O,  "Europe-Polish", 'User and System Abandoned'!$M:$M,  "&lt; 60"), "")</f>
        <v>0</v>
      </c>
      <c r="H203" s="22">
        <f ca="1">IF(H$11 &lt; TODAY(), COUNTIFS('User and System Abandoned'!$P:$P,  'Cargill SD Data'!H$11, 'User and System Abandoned'!$O:$O,  "Europe-Polish", 'User and System Abandoned'!$M:$M,  "&lt; 60"), "")</f>
        <v>0</v>
      </c>
      <c r="I203" s="22">
        <f ca="1">IF(I$11 &lt; TODAY(), COUNTIFS('User and System Abandoned'!$P:$P,  'Cargill SD Data'!I$11, 'User and System Abandoned'!$O:$O,  "Europe-Polish", 'User and System Abandoned'!$M:$M,  "&lt; 60"), "")</f>
        <v>0</v>
      </c>
      <c r="J203" s="22">
        <f ca="1">IF(J$11 &lt; TODAY(), COUNTIFS('User and System Abandoned'!$P:$P,  'Cargill SD Data'!J$11, 'User and System Abandoned'!$O:$O,  "Europe-Polish", 'User and System Abandoned'!$M:$M,  "&lt; 60"), "")</f>
        <v>0</v>
      </c>
      <c r="K203" s="22">
        <f ca="1">IF(K$11 &lt; TODAY(), COUNTIFS('User and System Abandoned'!$P:$P,  'Cargill SD Data'!K$11, 'User and System Abandoned'!$O:$O,  "Europe-Polish", 'User and System Abandoned'!$M:$M,  "&lt; 60"), "")</f>
        <v>0</v>
      </c>
      <c r="L203" s="22">
        <f ca="1">IF(L$11 &lt; TODAY(), COUNTIFS('User and System Abandoned'!$P:$P,  'Cargill SD Data'!L$11, 'User and System Abandoned'!$O:$O,  "Europe-Polish", 'User and System Abandoned'!$M:$M,  "&lt; 60"), "")</f>
        <v>0</v>
      </c>
      <c r="M203" s="22">
        <f ca="1">IF(M$11 &lt; TODAY(), COUNTIFS('User and System Abandoned'!$P:$P,  'Cargill SD Data'!M$11, 'User and System Abandoned'!$O:$O,  "Europe-Polish", 'User and System Abandoned'!$M:$M,  "&lt; 60"), "")</f>
        <v>0</v>
      </c>
      <c r="N203" s="22">
        <f ca="1">IF(N$11 &lt; TODAY(), COUNTIFS('User and System Abandoned'!$P:$P,  'Cargill SD Data'!N$11, 'User and System Abandoned'!$O:$O,  "Europe-Polish", 'User and System Abandoned'!$M:$M,  "&lt; 60"), "")</f>
        <v>0</v>
      </c>
      <c r="O203" s="22">
        <f ca="1">IF(O$11 &lt; TODAY(), COUNTIFS('User and System Abandoned'!$P:$P,  'Cargill SD Data'!O$11, 'User and System Abandoned'!$O:$O,  "Europe-Polish", 'User and System Abandoned'!$M:$M,  "&lt; 60"), "")</f>
        <v>0</v>
      </c>
      <c r="P203" s="22">
        <f ca="1">IF(P$11 &lt; TODAY(), COUNTIFS('User and System Abandoned'!$P:$P,  'Cargill SD Data'!P$11, 'User and System Abandoned'!$O:$O,  "Europe-Polish", 'User and System Abandoned'!$M:$M,  "&lt; 60"), "")</f>
        <v>0</v>
      </c>
      <c r="Q203" s="22">
        <f ca="1">IF(Q$11 &lt; TODAY(), COUNTIFS('User and System Abandoned'!$P:$P,  'Cargill SD Data'!Q$11, 'User and System Abandoned'!$O:$O,  "Europe-Polish", 'User and System Abandoned'!$M:$M,  "&lt; 60"), "")</f>
        <v>0</v>
      </c>
      <c r="R203" s="22">
        <f ca="1">IF(R$11 &lt; TODAY(), COUNTIFS('User and System Abandoned'!$P:$P,  'Cargill SD Data'!R$11, 'User and System Abandoned'!$O:$O,  "Europe-Polish", 'User and System Abandoned'!$M:$M,  "&lt; 60"), "")</f>
        <v>0</v>
      </c>
      <c r="S203" s="22">
        <f ca="1">IF(S$11 &lt; TODAY(), COUNTIFS('User and System Abandoned'!$P:$P,  'Cargill SD Data'!S$11, 'User and System Abandoned'!$O:$O,  "Europe-Polish", 'User and System Abandoned'!$M:$M,  "&lt; 60"), "")</f>
        <v>0</v>
      </c>
      <c r="T203" s="22">
        <f ca="1">IF(T$11 &lt; TODAY(), COUNTIFS('User and System Abandoned'!$P:$P,  'Cargill SD Data'!T$11, 'User and System Abandoned'!$O:$O,  "Europe-Polish", 'User and System Abandoned'!$M:$M,  "&lt; 60"), "")</f>
        <v>0</v>
      </c>
      <c r="U203" s="22">
        <f ca="1">IF(U$11 &lt; TODAY(), COUNTIFS('User and System Abandoned'!$P:$P,  'Cargill SD Data'!U$11, 'User and System Abandoned'!$O:$O,  "Europe-Polish", 'User and System Abandoned'!$M:$M,  "&lt; 60"), "")</f>
        <v>0</v>
      </c>
      <c r="V203" s="22">
        <f ca="1">IF(V$11 &lt; TODAY(), COUNTIFS('User and System Abandoned'!$P:$P,  'Cargill SD Data'!V$11, 'User and System Abandoned'!$O:$O,  "Europe-Polish", 'User and System Abandoned'!$M:$M,  "&lt; 60"), "")</f>
        <v>0</v>
      </c>
      <c r="W203" s="22" t="str">
        <f ca="1">IF(W$11 &lt; TODAY(), COUNTIFS('User and System Abandoned'!$P:$P,  'Cargill SD Data'!W$11, 'User and System Abandoned'!$O:$O,  "Europe-Polish", 'User and System Abandoned'!$M:$M,  "&lt; 60"), "")</f>
        <v/>
      </c>
      <c r="X203" s="22" t="str">
        <f ca="1">IF(X$11 &lt; TODAY(), COUNTIFS('User and System Abandoned'!$P:$P,  'Cargill SD Data'!X$11, 'User and System Abandoned'!$O:$O,  "Europe-Polish", 'User and System Abandoned'!$M:$M,  "&lt; 60"), "")</f>
        <v/>
      </c>
      <c r="Y203" s="22" t="str">
        <f ca="1">IF(Y$11 &lt; TODAY(), COUNTIFS('User and System Abandoned'!$P:$P,  'Cargill SD Data'!Y$11, 'User and System Abandoned'!$O:$O,  "Europe-Polish", 'User and System Abandoned'!$M:$M,  "&lt; 60"), "")</f>
        <v/>
      </c>
      <c r="Z203" s="22" t="str">
        <f ca="1">IF(Z$11 &lt; TODAY(), COUNTIFS('User and System Abandoned'!$P:$P,  'Cargill SD Data'!Z$11, 'User and System Abandoned'!$O:$O,  "Europe-Polish", 'User and System Abandoned'!$M:$M,  "&lt; 60"), "")</f>
        <v/>
      </c>
      <c r="AA203" s="22" t="str">
        <f ca="1">IF(AA$11 &lt; TODAY(), COUNTIFS('User and System Abandoned'!$P:$P,  'Cargill SD Data'!AA$11, 'User and System Abandoned'!$O:$O,  "Europe-Polish", 'User and System Abandoned'!$M:$M,  "&lt; 60"), "")</f>
        <v/>
      </c>
      <c r="AB203" s="22" t="str">
        <f ca="1">IF(AB$11 &lt; TODAY(), COUNTIFS('User and System Abandoned'!$P:$P,  'Cargill SD Data'!AB$11, 'User and System Abandoned'!$O:$O,  "Europe-Polish", 'User and System Abandoned'!$M:$M,  "&lt; 60"), "")</f>
        <v/>
      </c>
      <c r="AC203" s="22" t="str">
        <f ca="1">IF(AC$11 &lt; TODAY(), COUNTIFS('User and System Abandoned'!$P:$P,  'Cargill SD Data'!AC$11, 'User and System Abandoned'!$O:$O,  "Europe-Polish", 'User and System Abandoned'!$M:$M,  "&lt; 60"), "")</f>
        <v/>
      </c>
      <c r="AD203" s="22" t="str">
        <f ca="1">IF(AD$11 &lt; TODAY(), COUNTIFS('User and System Abandoned'!$P:$P,  'Cargill SD Data'!AD$11, 'User and System Abandoned'!$O:$O,  "Europe-Polish", 'User and System Abandoned'!$M:$M,  "&lt; 60"), "")</f>
        <v/>
      </c>
      <c r="AE203" s="22" t="str">
        <f ca="1">IF(AE$11 &lt; TODAY(), COUNTIFS('User and System Abandoned'!$P:$P,  'Cargill SD Data'!AE$11, 'User and System Abandoned'!$O:$O,  "Europe-Polish", 'User and System Abandoned'!$M:$M,  "&lt; 60"), "")</f>
        <v/>
      </c>
      <c r="AF203" s="22" t="str">
        <f ca="1">IF(AF$11 &lt; TODAY(), COUNTIFS('User and System Abandoned'!$P:$P,  'Cargill SD Data'!AF$11, 'User and System Abandoned'!$O:$O,  "Europe-Polish", 'User and System Abandoned'!$M:$M,  "&lt; 60"), "")</f>
        <v/>
      </c>
      <c r="AG203" s="22" t="str">
        <f ca="1">IF(AG$11 &lt; TODAY(), COUNTIFS('User and System Abandoned'!$P:$P,  'Cargill SD Data'!AG$11, 'User and System Abandoned'!$O:$O,  "Europe-Polish", 'User and System Abandoned'!$M:$M,  "&lt; 60"), "")</f>
        <v/>
      </c>
      <c r="AH203" s="22" t="str">
        <f ca="1">IF(AH$11 &lt; TODAY(), COUNTIFS('User and System Abandoned'!$P:$P,  'Cargill SD Data'!AH$11, 'User and System Abandoned'!$O:$O,  "Europe-Polish", 'User and System Abandoned'!$M:$M,  "&lt; 60"), "")</f>
        <v/>
      </c>
      <c r="AI203" s="22" t="str">
        <f ca="1">IF(AI$11 &lt; TODAY(), COUNTIFS('User and System Abandoned'!$P:$P,  'Cargill SD Data'!AI$11, 'User and System Abandoned'!$O:$O,  "Europe-Polish", 'User and System Abandoned'!$M:$M,  "&lt; 60"), "")</f>
        <v/>
      </c>
      <c r="AJ203" s="22" t="str">
        <f ca="1">IF(AJ$11 &lt; TODAY(), COUNTIFS('User and System Abandoned'!$P:$P,  'Cargill SD Data'!AJ$11, 'User and System Abandoned'!$O:$O,  "Europe-Polish", 'User and System Abandoned'!$M:$M,  "&lt; 60"), "")</f>
        <v/>
      </c>
      <c r="AK203" s="22" t="str">
        <f ca="1">IF(AK$11 &lt; TODAY(), COUNTIFS('User and System Abandoned'!$P:$P,  'Cargill SD Data'!AK$11, 'User and System Abandoned'!$O:$O,  "Europe-Polish", 'User and System Abandoned'!$M:$M,  "&lt; 60"), "")</f>
        <v/>
      </c>
    </row>
    <row r="204" spans="1:37" hidden="1" outlineLevel="1" x14ac:dyDescent="0.25">
      <c r="B204" s="114" t="s">
        <v>22</v>
      </c>
      <c r="C204" s="10" t="s">
        <v>307</v>
      </c>
      <c r="D204" s="1"/>
      <c r="E204" s="40">
        <f t="shared" ca="1" si="162"/>
        <v>0</v>
      </c>
      <c r="F204" s="79" t="e">
        <f t="shared" ca="1" si="68"/>
        <v>#DIV/0!</v>
      </c>
      <c r="G204" s="22">
        <f ca="1">IF(G$11 &lt; TODAY(), COUNTIFS('User and System Abandoned'!$P:$P,  'Cargill SD Data'!G$11, 'User and System Abandoned'!$O:$O,  "Europe-Portuguese", 'User and System Abandoned'!$M:$M,  "&lt; 60"), "")</f>
        <v>0</v>
      </c>
      <c r="H204" s="22">
        <f ca="1">IF(H$11 &lt; TODAY(), COUNTIFS('User and System Abandoned'!$P:$P,  'Cargill SD Data'!H$11, 'User and System Abandoned'!$O:$O,  "Europe-Portuguese", 'User and System Abandoned'!$M:$M,  "&lt; 60"), "")</f>
        <v>0</v>
      </c>
      <c r="I204" s="22">
        <f ca="1">IF(I$11 &lt; TODAY(), COUNTIFS('User and System Abandoned'!$P:$P,  'Cargill SD Data'!I$11, 'User and System Abandoned'!$O:$O,  "Europe-Portuguese", 'User and System Abandoned'!$M:$M,  "&lt; 60"), "")</f>
        <v>0</v>
      </c>
      <c r="J204" s="22">
        <f ca="1">IF(J$11 &lt; TODAY(), COUNTIFS('User and System Abandoned'!$P:$P,  'Cargill SD Data'!J$11, 'User and System Abandoned'!$O:$O,  "Europe-Portuguese", 'User and System Abandoned'!$M:$M,  "&lt; 60"), "")</f>
        <v>0</v>
      </c>
      <c r="K204" s="22">
        <f ca="1">IF(K$11 &lt; TODAY(), COUNTIFS('User and System Abandoned'!$P:$P,  'Cargill SD Data'!K$11, 'User and System Abandoned'!$O:$O,  "Europe-Portuguese", 'User and System Abandoned'!$M:$M,  "&lt; 60"), "")</f>
        <v>0</v>
      </c>
      <c r="L204" s="22">
        <f ca="1">IF(L$11 &lt; TODAY(), COUNTIFS('User and System Abandoned'!$P:$P,  'Cargill SD Data'!L$11, 'User and System Abandoned'!$O:$O,  "Europe-Portuguese", 'User and System Abandoned'!$M:$M,  "&lt; 60"), "")</f>
        <v>0</v>
      </c>
      <c r="M204" s="22">
        <f ca="1">IF(M$11 &lt; TODAY(), COUNTIFS('User and System Abandoned'!$P:$P,  'Cargill SD Data'!M$11, 'User and System Abandoned'!$O:$O,  "Europe-Portuguese", 'User and System Abandoned'!$M:$M,  "&lt; 60"), "")</f>
        <v>0</v>
      </c>
      <c r="N204" s="22">
        <f ca="1">IF(N$11 &lt; TODAY(), COUNTIFS('User and System Abandoned'!$P:$P,  'Cargill SD Data'!N$11, 'User and System Abandoned'!$O:$O,  "Europe-Portuguese", 'User and System Abandoned'!$M:$M,  "&lt; 60"), "")</f>
        <v>0</v>
      </c>
      <c r="O204" s="22">
        <f ca="1">IF(O$11 &lt; TODAY(), COUNTIFS('User and System Abandoned'!$P:$P,  'Cargill SD Data'!O$11, 'User and System Abandoned'!$O:$O,  "Europe-Portuguese", 'User and System Abandoned'!$M:$M,  "&lt; 60"), "")</f>
        <v>0</v>
      </c>
      <c r="P204" s="22">
        <f ca="1">IF(P$11 &lt; TODAY(), COUNTIFS('User and System Abandoned'!$P:$P,  'Cargill SD Data'!P$11, 'User and System Abandoned'!$O:$O,  "Europe-Portuguese", 'User and System Abandoned'!$M:$M,  "&lt; 60"), "")</f>
        <v>0</v>
      </c>
      <c r="Q204" s="22">
        <f ca="1">IF(Q$11 &lt; TODAY(), COUNTIFS('User and System Abandoned'!$P:$P,  'Cargill SD Data'!Q$11, 'User and System Abandoned'!$O:$O,  "Europe-Portuguese", 'User and System Abandoned'!$M:$M,  "&lt; 60"), "")</f>
        <v>0</v>
      </c>
      <c r="R204" s="22">
        <f ca="1">IF(R$11 &lt; TODAY(), COUNTIFS('User and System Abandoned'!$P:$P,  'Cargill SD Data'!R$11, 'User and System Abandoned'!$O:$O,  "Europe-Portuguese", 'User and System Abandoned'!$M:$M,  "&lt; 60"), "")</f>
        <v>0</v>
      </c>
      <c r="S204" s="22">
        <f ca="1">IF(S$11 &lt; TODAY(), COUNTIFS('User and System Abandoned'!$P:$P,  'Cargill SD Data'!S$11, 'User and System Abandoned'!$O:$O,  "Europe-Portuguese", 'User and System Abandoned'!$M:$M,  "&lt; 60"), "")</f>
        <v>0</v>
      </c>
      <c r="T204" s="22">
        <f ca="1">IF(T$11 &lt; TODAY(), COUNTIFS('User and System Abandoned'!$P:$P,  'Cargill SD Data'!T$11, 'User and System Abandoned'!$O:$O,  "Europe-Portuguese", 'User and System Abandoned'!$M:$M,  "&lt; 60"), "")</f>
        <v>0</v>
      </c>
      <c r="U204" s="22">
        <f ca="1">IF(U$11 &lt; TODAY(), COUNTIFS('User and System Abandoned'!$P:$P,  'Cargill SD Data'!U$11, 'User and System Abandoned'!$O:$O,  "Europe-Portuguese", 'User and System Abandoned'!$M:$M,  "&lt; 60"), "")</f>
        <v>0</v>
      </c>
      <c r="V204" s="22">
        <f ca="1">IF(V$11 &lt; TODAY(), COUNTIFS('User and System Abandoned'!$P:$P,  'Cargill SD Data'!V$11, 'User and System Abandoned'!$O:$O,  "Europe-Portuguese", 'User and System Abandoned'!$M:$M,  "&lt; 60"), "")</f>
        <v>0</v>
      </c>
      <c r="W204" s="22" t="str">
        <f ca="1">IF(W$11 &lt; TODAY(), COUNTIFS('User and System Abandoned'!$P:$P,  'Cargill SD Data'!W$11, 'User and System Abandoned'!$O:$O,  "Europe-Portuguese", 'User and System Abandoned'!$M:$M,  "&lt; 60"), "")</f>
        <v/>
      </c>
      <c r="X204" s="22" t="str">
        <f ca="1">IF(X$11 &lt; TODAY(), COUNTIFS('User and System Abandoned'!$P:$P,  'Cargill SD Data'!X$11, 'User and System Abandoned'!$O:$O,  "Europe-Portuguese", 'User and System Abandoned'!$M:$M,  "&lt; 60"), "")</f>
        <v/>
      </c>
      <c r="Y204" s="22" t="str">
        <f ca="1">IF(Y$11 &lt; TODAY(), COUNTIFS('User and System Abandoned'!$P:$P,  'Cargill SD Data'!Y$11, 'User and System Abandoned'!$O:$O,  "Europe-Portuguese", 'User and System Abandoned'!$M:$M,  "&lt; 60"), "")</f>
        <v/>
      </c>
      <c r="Z204" s="22" t="str">
        <f ca="1">IF(Z$11 &lt; TODAY(), COUNTIFS('User and System Abandoned'!$P:$P,  'Cargill SD Data'!Z$11, 'User and System Abandoned'!$O:$O,  "Europe-Portuguese", 'User and System Abandoned'!$M:$M,  "&lt; 60"), "")</f>
        <v/>
      </c>
      <c r="AA204" s="22" t="str">
        <f ca="1">IF(AA$11 &lt; TODAY(), COUNTIFS('User and System Abandoned'!$P:$P,  'Cargill SD Data'!AA$11, 'User and System Abandoned'!$O:$O,  "Europe-Portuguese", 'User and System Abandoned'!$M:$M,  "&lt; 60"), "")</f>
        <v/>
      </c>
      <c r="AB204" s="22" t="str">
        <f ca="1">IF(AB$11 &lt; TODAY(), COUNTIFS('User and System Abandoned'!$P:$P,  'Cargill SD Data'!AB$11, 'User and System Abandoned'!$O:$O,  "Europe-Portuguese", 'User and System Abandoned'!$M:$M,  "&lt; 60"), "")</f>
        <v/>
      </c>
      <c r="AC204" s="22" t="str">
        <f ca="1">IF(AC$11 &lt; TODAY(), COUNTIFS('User and System Abandoned'!$P:$P,  'Cargill SD Data'!AC$11, 'User and System Abandoned'!$O:$O,  "Europe-Portuguese", 'User and System Abandoned'!$M:$M,  "&lt; 60"), "")</f>
        <v/>
      </c>
      <c r="AD204" s="22" t="str">
        <f ca="1">IF(AD$11 &lt; TODAY(), COUNTIFS('User and System Abandoned'!$P:$P,  'Cargill SD Data'!AD$11, 'User and System Abandoned'!$O:$O,  "Europe-Portuguese", 'User and System Abandoned'!$M:$M,  "&lt; 60"), "")</f>
        <v/>
      </c>
      <c r="AE204" s="22" t="str">
        <f ca="1">IF(AE$11 &lt; TODAY(), COUNTIFS('User and System Abandoned'!$P:$P,  'Cargill SD Data'!AE$11, 'User and System Abandoned'!$O:$O,  "Europe-Portuguese", 'User and System Abandoned'!$M:$M,  "&lt; 60"), "")</f>
        <v/>
      </c>
      <c r="AF204" s="22" t="str">
        <f ca="1">IF(AF$11 &lt; TODAY(), COUNTIFS('User and System Abandoned'!$P:$P,  'Cargill SD Data'!AF$11, 'User and System Abandoned'!$O:$O,  "Europe-Portuguese", 'User and System Abandoned'!$M:$M,  "&lt; 60"), "")</f>
        <v/>
      </c>
      <c r="AG204" s="22" t="str">
        <f ca="1">IF(AG$11 &lt; TODAY(), COUNTIFS('User and System Abandoned'!$P:$P,  'Cargill SD Data'!AG$11, 'User and System Abandoned'!$O:$O,  "Europe-Portuguese", 'User and System Abandoned'!$M:$M,  "&lt; 60"), "")</f>
        <v/>
      </c>
      <c r="AH204" s="22" t="str">
        <f ca="1">IF(AH$11 &lt; TODAY(), COUNTIFS('User and System Abandoned'!$P:$P,  'Cargill SD Data'!AH$11, 'User and System Abandoned'!$O:$O,  "Europe-Portuguese", 'User and System Abandoned'!$M:$M,  "&lt; 60"), "")</f>
        <v/>
      </c>
      <c r="AI204" s="22" t="str">
        <f ca="1">IF(AI$11 &lt; TODAY(), COUNTIFS('User and System Abandoned'!$P:$P,  'Cargill SD Data'!AI$11, 'User and System Abandoned'!$O:$O,  "Europe-Portuguese", 'User and System Abandoned'!$M:$M,  "&lt; 60"), "")</f>
        <v/>
      </c>
      <c r="AJ204" s="22" t="str">
        <f ca="1">IF(AJ$11 &lt; TODAY(), COUNTIFS('User and System Abandoned'!$P:$P,  'Cargill SD Data'!AJ$11, 'User and System Abandoned'!$O:$O,  "Europe-Portuguese", 'User and System Abandoned'!$M:$M,  "&lt; 60"), "")</f>
        <v/>
      </c>
      <c r="AK204" s="22" t="str">
        <f ca="1">IF(AK$11 &lt; TODAY(), COUNTIFS('User and System Abandoned'!$P:$P,  'Cargill SD Data'!AK$11, 'User and System Abandoned'!$O:$O,  "Europe-Portuguese", 'User and System Abandoned'!$M:$M,  "&lt; 60"), "")</f>
        <v/>
      </c>
    </row>
    <row r="205" spans="1:37" hidden="1" outlineLevel="1" x14ac:dyDescent="0.25">
      <c r="B205" s="114" t="s">
        <v>23</v>
      </c>
      <c r="C205" s="10" t="s">
        <v>307</v>
      </c>
      <c r="D205" s="1"/>
      <c r="E205" s="40">
        <f t="shared" ca="1" si="162"/>
        <v>0</v>
      </c>
      <c r="F205" s="79" t="e">
        <f t="shared" ca="1" si="68"/>
        <v>#DIV/0!</v>
      </c>
      <c r="G205" s="22">
        <f ca="1">IF(G$11 &lt; TODAY(), COUNTIFS('User and System Abandoned'!$P:$P,  'Cargill SD Data'!G$11, 'User and System Abandoned'!$O:$O,  "Europe-Romanian", 'User and System Abandoned'!$M:$M,  "&lt; 60"), "")</f>
        <v>0</v>
      </c>
      <c r="H205" s="22">
        <f ca="1">IF(H$11 &lt; TODAY(), COUNTIFS('User and System Abandoned'!$P:$P,  'Cargill SD Data'!H$11, 'User and System Abandoned'!$O:$O,  "Europe-Romanian", 'User and System Abandoned'!$M:$M,  "&lt; 60"), "")</f>
        <v>0</v>
      </c>
      <c r="I205" s="22">
        <f ca="1">IF(I$11 &lt; TODAY(), COUNTIFS('User and System Abandoned'!$P:$P,  'Cargill SD Data'!I$11, 'User and System Abandoned'!$O:$O,  "Europe-Romanian", 'User and System Abandoned'!$M:$M,  "&lt; 60"), "")</f>
        <v>0</v>
      </c>
      <c r="J205" s="22">
        <f ca="1">IF(J$11 &lt; TODAY(), COUNTIFS('User and System Abandoned'!$P:$P,  'Cargill SD Data'!J$11, 'User and System Abandoned'!$O:$O,  "Europe-Romanian", 'User and System Abandoned'!$M:$M,  "&lt; 60"), "")</f>
        <v>0</v>
      </c>
      <c r="K205" s="22">
        <f ca="1">IF(K$11 &lt; TODAY(), COUNTIFS('User and System Abandoned'!$P:$P,  'Cargill SD Data'!K$11, 'User and System Abandoned'!$O:$O,  "Europe-Romanian", 'User and System Abandoned'!$M:$M,  "&lt; 60"), "")</f>
        <v>0</v>
      </c>
      <c r="L205" s="22">
        <f ca="1">IF(L$11 &lt; TODAY(), COUNTIFS('User and System Abandoned'!$P:$P,  'Cargill SD Data'!L$11, 'User and System Abandoned'!$O:$O,  "Europe-Romanian", 'User and System Abandoned'!$M:$M,  "&lt; 60"), "")</f>
        <v>0</v>
      </c>
      <c r="M205" s="22">
        <f ca="1">IF(M$11 &lt; TODAY(), COUNTIFS('User and System Abandoned'!$P:$P,  'Cargill SD Data'!M$11, 'User and System Abandoned'!$O:$O,  "Europe-Romanian", 'User and System Abandoned'!$M:$M,  "&lt; 60"), "")</f>
        <v>0</v>
      </c>
      <c r="N205" s="22">
        <f ca="1">IF(N$11 &lt; TODAY(), COUNTIFS('User and System Abandoned'!$P:$P,  'Cargill SD Data'!N$11, 'User and System Abandoned'!$O:$O,  "Europe-Romanian", 'User and System Abandoned'!$M:$M,  "&lt; 60"), "")</f>
        <v>0</v>
      </c>
      <c r="O205" s="22">
        <f ca="1">IF(O$11 &lt; TODAY(), COUNTIFS('User and System Abandoned'!$P:$P,  'Cargill SD Data'!O$11, 'User and System Abandoned'!$O:$O,  "Europe-Romanian", 'User and System Abandoned'!$M:$M,  "&lt; 60"), "")</f>
        <v>0</v>
      </c>
      <c r="P205" s="22">
        <f ca="1">IF(P$11 &lt; TODAY(), COUNTIFS('User and System Abandoned'!$P:$P,  'Cargill SD Data'!P$11, 'User and System Abandoned'!$O:$O,  "Europe-Romanian", 'User and System Abandoned'!$M:$M,  "&lt; 60"), "")</f>
        <v>0</v>
      </c>
      <c r="Q205" s="22">
        <f ca="1">IF(Q$11 &lt; TODAY(), COUNTIFS('User and System Abandoned'!$P:$P,  'Cargill SD Data'!Q$11, 'User and System Abandoned'!$O:$O,  "Europe-Romanian", 'User and System Abandoned'!$M:$M,  "&lt; 60"), "")</f>
        <v>0</v>
      </c>
      <c r="R205" s="22">
        <f ca="1">IF(R$11 &lt; TODAY(), COUNTIFS('User and System Abandoned'!$P:$P,  'Cargill SD Data'!R$11, 'User and System Abandoned'!$O:$O,  "Europe-Romanian", 'User and System Abandoned'!$M:$M,  "&lt; 60"), "")</f>
        <v>0</v>
      </c>
      <c r="S205" s="22">
        <f ca="1">IF(S$11 &lt; TODAY(), COUNTIFS('User and System Abandoned'!$P:$P,  'Cargill SD Data'!S$11, 'User and System Abandoned'!$O:$O,  "Europe-Romanian", 'User and System Abandoned'!$M:$M,  "&lt; 60"), "")</f>
        <v>0</v>
      </c>
      <c r="T205" s="22">
        <f ca="1">IF(T$11 &lt; TODAY(), COUNTIFS('User and System Abandoned'!$P:$P,  'Cargill SD Data'!T$11, 'User and System Abandoned'!$O:$O,  "Europe-Romanian", 'User and System Abandoned'!$M:$M,  "&lt; 60"), "")</f>
        <v>0</v>
      </c>
      <c r="U205" s="22">
        <f ca="1">IF(U$11 &lt; TODAY(), COUNTIFS('User and System Abandoned'!$P:$P,  'Cargill SD Data'!U$11, 'User and System Abandoned'!$O:$O,  "Europe-Romanian", 'User and System Abandoned'!$M:$M,  "&lt; 60"), "")</f>
        <v>0</v>
      </c>
      <c r="V205" s="22">
        <f ca="1">IF(V$11 &lt; TODAY(), COUNTIFS('User and System Abandoned'!$P:$P,  'Cargill SD Data'!V$11, 'User and System Abandoned'!$O:$O,  "Europe-Romanian", 'User and System Abandoned'!$M:$M,  "&lt; 60"), "")</f>
        <v>0</v>
      </c>
      <c r="W205" s="22" t="str">
        <f ca="1">IF(W$11 &lt; TODAY(), COUNTIFS('User and System Abandoned'!$P:$P,  'Cargill SD Data'!W$11, 'User and System Abandoned'!$O:$O,  "Europe-Romanian", 'User and System Abandoned'!$M:$M,  "&lt; 60"), "")</f>
        <v/>
      </c>
      <c r="X205" s="22" t="str">
        <f ca="1">IF(X$11 &lt; TODAY(), COUNTIFS('User and System Abandoned'!$P:$P,  'Cargill SD Data'!X$11, 'User and System Abandoned'!$O:$O,  "Europe-Romanian", 'User and System Abandoned'!$M:$M,  "&lt; 60"), "")</f>
        <v/>
      </c>
      <c r="Y205" s="22" t="str">
        <f ca="1">IF(Y$11 &lt; TODAY(), COUNTIFS('User and System Abandoned'!$P:$P,  'Cargill SD Data'!Y$11, 'User and System Abandoned'!$O:$O,  "Europe-Romanian", 'User and System Abandoned'!$M:$M,  "&lt; 60"), "")</f>
        <v/>
      </c>
      <c r="Z205" s="22" t="str">
        <f ca="1">IF(Z$11 &lt; TODAY(), COUNTIFS('User and System Abandoned'!$P:$P,  'Cargill SD Data'!Z$11, 'User and System Abandoned'!$O:$O,  "Europe-Romanian", 'User and System Abandoned'!$M:$M,  "&lt; 60"), "")</f>
        <v/>
      </c>
      <c r="AA205" s="22" t="str">
        <f ca="1">IF(AA$11 &lt; TODAY(), COUNTIFS('User and System Abandoned'!$P:$P,  'Cargill SD Data'!AA$11, 'User and System Abandoned'!$O:$O,  "Europe-Romanian", 'User and System Abandoned'!$M:$M,  "&lt; 60"), "")</f>
        <v/>
      </c>
      <c r="AB205" s="22" t="str">
        <f ca="1">IF(AB$11 &lt; TODAY(), COUNTIFS('User and System Abandoned'!$P:$P,  'Cargill SD Data'!AB$11, 'User and System Abandoned'!$O:$O,  "Europe-Romanian", 'User and System Abandoned'!$M:$M,  "&lt; 60"), "")</f>
        <v/>
      </c>
      <c r="AC205" s="22" t="str">
        <f ca="1">IF(AC$11 &lt; TODAY(), COUNTIFS('User and System Abandoned'!$P:$P,  'Cargill SD Data'!AC$11, 'User and System Abandoned'!$O:$O,  "Europe-Romanian", 'User and System Abandoned'!$M:$M,  "&lt; 60"), "")</f>
        <v/>
      </c>
      <c r="AD205" s="22" t="str">
        <f ca="1">IF(AD$11 &lt; TODAY(), COUNTIFS('User and System Abandoned'!$P:$P,  'Cargill SD Data'!AD$11, 'User and System Abandoned'!$O:$O,  "Europe-Romanian", 'User and System Abandoned'!$M:$M,  "&lt; 60"), "")</f>
        <v/>
      </c>
      <c r="AE205" s="22" t="str">
        <f ca="1">IF(AE$11 &lt; TODAY(), COUNTIFS('User and System Abandoned'!$P:$P,  'Cargill SD Data'!AE$11, 'User and System Abandoned'!$O:$O,  "Europe-Romanian", 'User and System Abandoned'!$M:$M,  "&lt; 60"), "")</f>
        <v/>
      </c>
      <c r="AF205" s="22" t="str">
        <f ca="1">IF(AF$11 &lt; TODAY(), COUNTIFS('User and System Abandoned'!$P:$P,  'Cargill SD Data'!AF$11, 'User and System Abandoned'!$O:$O,  "Europe-Romanian", 'User and System Abandoned'!$M:$M,  "&lt; 60"), "")</f>
        <v/>
      </c>
      <c r="AG205" s="22" t="str">
        <f ca="1">IF(AG$11 &lt; TODAY(), COUNTIFS('User and System Abandoned'!$P:$P,  'Cargill SD Data'!AG$11, 'User and System Abandoned'!$O:$O,  "Europe-Romanian", 'User and System Abandoned'!$M:$M,  "&lt; 60"), "")</f>
        <v/>
      </c>
      <c r="AH205" s="22" t="str">
        <f ca="1">IF(AH$11 &lt; TODAY(), COUNTIFS('User and System Abandoned'!$P:$P,  'Cargill SD Data'!AH$11, 'User and System Abandoned'!$O:$O,  "Europe-Romanian", 'User and System Abandoned'!$M:$M,  "&lt; 60"), "")</f>
        <v/>
      </c>
      <c r="AI205" s="22" t="str">
        <f ca="1">IF(AI$11 &lt; TODAY(), COUNTIFS('User and System Abandoned'!$P:$P,  'Cargill SD Data'!AI$11, 'User and System Abandoned'!$O:$O,  "Europe-Romanian", 'User and System Abandoned'!$M:$M,  "&lt; 60"), "")</f>
        <v/>
      </c>
      <c r="AJ205" s="22" t="str">
        <f ca="1">IF(AJ$11 &lt; TODAY(), COUNTIFS('User and System Abandoned'!$P:$P,  'Cargill SD Data'!AJ$11, 'User and System Abandoned'!$O:$O,  "Europe-Romanian", 'User and System Abandoned'!$M:$M,  "&lt; 60"), "")</f>
        <v/>
      </c>
      <c r="AK205" s="22" t="str">
        <f ca="1">IF(AK$11 &lt; TODAY(), COUNTIFS('User and System Abandoned'!$P:$P,  'Cargill SD Data'!AK$11, 'User and System Abandoned'!$O:$O,  "Europe-Romanian", 'User and System Abandoned'!$M:$M,  "&lt; 60"), "")</f>
        <v/>
      </c>
    </row>
    <row r="206" spans="1:37" hidden="1" outlineLevel="1" x14ac:dyDescent="0.25">
      <c r="B206" s="114" t="s">
        <v>24</v>
      </c>
      <c r="C206" s="10" t="s">
        <v>307</v>
      </c>
      <c r="D206" s="1"/>
      <c r="E206" s="40">
        <f t="shared" ca="1" si="162"/>
        <v>0</v>
      </c>
      <c r="F206" s="79" t="e">
        <f t="shared" ca="1" si="68"/>
        <v>#DIV/0!</v>
      </c>
      <c r="G206" s="22">
        <f ca="1">IF(G$11 &lt; TODAY(), COUNTIFS('User and System Abandoned'!$P:$P,  'Cargill SD Data'!G$11, 'User and System Abandoned'!$O:$O,  "Europe-Russian", 'User and System Abandoned'!$M:$M,  "&lt; 60"), "")</f>
        <v>0</v>
      </c>
      <c r="H206" s="22">
        <f ca="1">IF(H$11 &lt; TODAY(), COUNTIFS('User and System Abandoned'!$P:$P,  'Cargill SD Data'!H$11, 'User and System Abandoned'!$O:$O,  "Europe-Russian", 'User and System Abandoned'!$M:$M,  "&lt; 60"), "")</f>
        <v>0</v>
      </c>
      <c r="I206" s="22">
        <f ca="1">IF(I$11 &lt; TODAY(), COUNTIFS('User and System Abandoned'!$P:$P,  'Cargill SD Data'!I$11, 'User and System Abandoned'!$O:$O,  "Europe-Russian", 'User and System Abandoned'!$M:$M,  "&lt; 60"), "")</f>
        <v>0</v>
      </c>
      <c r="J206" s="22">
        <f ca="1">IF(J$11 &lt; TODAY(), COUNTIFS('User and System Abandoned'!$P:$P,  'Cargill SD Data'!J$11, 'User and System Abandoned'!$O:$O,  "Europe-Russian", 'User and System Abandoned'!$M:$M,  "&lt; 60"), "")</f>
        <v>0</v>
      </c>
      <c r="K206" s="22">
        <f ca="1">IF(K$11 &lt; TODAY(), COUNTIFS('User and System Abandoned'!$P:$P,  'Cargill SD Data'!K$11, 'User and System Abandoned'!$O:$O,  "Europe-Russian", 'User and System Abandoned'!$M:$M,  "&lt; 60"), "")</f>
        <v>0</v>
      </c>
      <c r="L206" s="22">
        <f ca="1">IF(L$11 &lt; TODAY(), COUNTIFS('User and System Abandoned'!$P:$P,  'Cargill SD Data'!L$11, 'User and System Abandoned'!$O:$O,  "Europe-Russian", 'User and System Abandoned'!$M:$M,  "&lt; 60"), "")</f>
        <v>0</v>
      </c>
      <c r="M206" s="22">
        <f ca="1">IF(M$11 &lt; TODAY(), COUNTIFS('User and System Abandoned'!$P:$P,  'Cargill SD Data'!M$11, 'User and System Abandoned'!$O:$O,  "Europe-Russian", 'User and System Abandoned'!$M:$M,  "&lt; 60"), "")</f>
        <v>0</v>
      </c>
      <c r="N206" s="22">
        <f ca="1">IF(N$11 &lt; TODAY(), COUNTIFS('User and System Abandoned'!$P:$P,  'Cargill SD Data'!N$11, 'User and System Abandoned'!$O:$O,  "Europe-Russian", 'User and System Abandoned'!$M:$M,  "&lt; 60"), "")</f>
        <v>0</v>
      </c>
      <c r="O206" s="22">
        <f ca="1">IF(O$11 &lt; TODAY(), COUNTIFS('User and System Abandoned'!$P:$P,  'Cargill SD Data'!O$11, 'User and System Abandoned'!$O:$O,  "Europe-Russian", 'User and System Abandoned'!$M:$M,  "&lt; 60"), "")</f>
        <v>0</v>
      </c>
      <c r="P206" s="22">
        <f ca="1">IF(P$11 &lt; TODAY(), COUNTIFS('User and System Abandoned'!$P:$P,  'Cargill SD Data'!P$11, 'User and System Abandoned'!$O:$O,  "Europe-Russian", 'User and System Abandoned'!$M:$M,  "&lt; 60"), "")</f>
        <v>0</v>
      </c>
      <c r="Q206" s="22">
        <f ca="1">IF(Q$11 &lt; TODAY(), COUNTIFS('User and System Abandoned'!$P:$P,  'Cargill SD Data'!Q$11, 'User and System Abandoned'!$O:$O,  "Europe-Russian", 'User and System Abandoned'!$M:$M,  "&lt; 60"), "")</f>
        <v>0</v>
      </c>
      <c r="R206" s="22">
        <f ca="1">IF(R$11 &lt; TODAY(), COUNTIFS('User and System Abandoned'!$P:$P,  'Cargill SD Data'!R$11, 'User and System Abandoned'!$O:$O,  "Europe-Russian", 'User and System Abandoned'!$M:$M,  "&lt; 60"), "")</f>
        <v>0</v>
      </c>
      <c r="S206" s="22">
        <f ca="1">IF(S$11 &lt; TODAY(), COUNTIFS('User and System Abandoned'!$P:$P,  'Cargill SD Data'!S$11, 'User and System Abandoned'!$O:$O,  "Europe-Russian", 'User and System Abandoned'!$M:$M,  "&lt; 60"), "")</f>
        <v>0</v>
      </c>
      <c r="T206" s="22">
        <f ca="1">IF(T$11 &lt; TODAY(), COUNTIFS('User and System Abandoned'!$P:$P,  'Cargill SD Data'!T$11, 'User and System Abandoned'!$O:$O,  "Europe-Russian", 'User and System Abandoned'!$M:$M,  "&lt; 60"), "")</f>
        <v>0</v>
      </c>
      <c r="U206" s="22">
        <f ca="1">IF(U$11 &lt; TODAY(), COUNTIFS('User and System Abandoned'!$P:$P,  'Cargill SD Data'!U$11, 'User and System Abandoned'!$O:$O,  "Europe-Russian", 'User and System Abandoned'!$M:$M,  "&lt; 60"), "")</f>
        <v>0</v>
      </c>
      <c r="V206" s="22">
        <f ca="1">IF(V$11 &lt; TODAY(), COUNTIFS('User and System Abandoned'!$P:$P,  'Cargill SD Data'!V$11, 'User and System Abandoned'!$O:$O,  "Europe-Russian", 'User and System Abandoned'!$M:$M,  "&lt; 60"), "")</f>
        <v>0</v>
      </c>
      <c r="W206" s="22" t="str">
        <f ca="1">IF(W$11 &lt; TODAY(), COUNTIFS('User and System Abandoned'!$P:$P,  'Cargill SD Data'!W$11, 'User and System Abandoned'!$O:$O,  "Europe-Russian", 'User and System Abandoned'!$M:$M,  "&lt; 60"), "")</f>
        <v/>
      </c>
      <c r="X206" s="22" t="str">
        <f ca="1">IF(X$11 &lt; TODAY(), COUNTIFS('User and System Abandoned'!$P:$P,  'Cargill SD Data'!X$11, 'User and System Abandoned'!$O:$O,  "Europe-Russian", 'User and System Abandoned'!$M:$M,  "&lt; 60"), "")</f>
        <v/>
      </c>
      <c r="Y206" s="22" t="str">
        <f ca="1">IF(Y$11 &lt; TODAY(), COUNTIFS('User and System Abandoned'!$P:$P,  'Cargill SD Data'!Y$11, 'User and System Abandoned'!$O:$O,  "Europe-Russian", 'User and System Abandoned'!$M:$M,  "&lt; 60"), "")</f>
        <v/>
      </c>
      <c r="Z206" s="22" t="str">
        <f ca="1">IF(Z$11 &lt; TODAY(), COUNTIFS('User and System Abandoned'!$P:$P,  'Cargill SD Data'!Z$11, 'User and System Abandoned'!$O:$O,  "Europe-Russian", 'User and System Abandoned'!$M:$M,  "&lt; 60"), "")</f>
        <v/>
      </c>
      <c r="AA206" s="22" t="str">
        <f ca="1">IF(AA$11 &lt; TODAY(), COUNTIFS('User and System Abandoned'!$P:$P,  'Cargill SD Data'!AA$11, 'User and System Abandoned'!$O:$O,  "Europe-Russian", 'User and System Abandoned'!$M:$M,  "&lt; 60"), "")</f>
        <v/>
      </c>
      <c r="AB206" s="22" t="str">
        <f ca="1">IF(AB$11 &lt; TODAY(), COUNTIFS('User and System Abandoned'!$P:$P,  'Cargill SD Data'!AB$11, 'User and System Abandoned'!$O:$O,  "Europe-Russian", 'User and System Abandoned'!$M:$M,  "&lt; 60"), "")</f>
        <v/>
      </c>
      <c r="AC206" s="22" t="str">
        <f ca="1">IF(AC$11 &lt; TODAY(), COUNTIFS('User and System Abandoned'!$P:$P,  'Cargill SD Data'!AC$11, 'User and System Abandoned'!$O:$O,  "Europe-Russian", 'User and System Abandoned'!$M:$M,  "&lt; 60"), "")</f>
        <v/>
      </c>
      <c r="AD206" s="22" t="str">
        <f ca="1">IF(AD$11 &lt; TODAY(), COUNTIFS('User and System Abandoned'!$P:$P,  'Cargill SD Data'!AD$11, 'User and System Abandoned'!$O:$O,  "Europe-Russian", 'User and System Abandoned'!$M:$M,  "&lt; 60"), "")</f>
        <v/>
      </c>
      <c r="AE206" s="22" t="str">
        <f ca="1">IF(AE$11 &lt; TODAY(), COUNTIFS('User and System Abandoned'!$P:$P,  'Cargill SD Data'!AE$11, 'User and System Abandoned'!$O:$O,  "Europe-Russian", 'User and System Abandoned'!$M:$M,  "&lt; 60"), "")</f>
        <v/>
      </c>
      <c r="AF206" s="22" t="str">
        <f ca="1">IF(AF$11 &lt; TODAY(), COUNTIFS('User and System Abandoned'!$P:$P,  'Cargill SD Data'!AF$11, 'User and System Abandoned'!$O:$O,  "Europe-Russian", 'User and System Abandoned'!$M:$M,  "&lt; 60"), "")</f>
        <v/>
      </c>
      <c r="AG206" s="22" t="str">
        <f ca="1">IF(AG$11 &lt; TODAY(), COUNTIFS('User and System Abandoned'!$P:$P,  'Cargill SD Data'!AG$11, 'User and System Abandoned'!$O:$O,  "Europe-Russian", 'User and System Abandoned'!$M:$M,  "&lt; 60"), "")</f>
        <v/>
      </c>
      <c r="AH206" s="22" t="str">
        <f ca="1">IF(AH$11 &lt; TODAY(), COUNTIFS('User and System Abandoned'!$P:$P,  'Cargill SD Data'!AH$11, 'User and System Abandoned'!$O:$O,  "Europe-Russian", 'User and System Abandoned'!$M:$M,  "&lt; 60"), "")</f>
        <v/>
      </c>
      <c r="AI206" s="22" t="str">
        <f ca="1">IF(AI$11 &lt; TODAY(), COUNTIFS('User and System Abandoned'!$P:$P,  'Cargill SD Data'!AI$11, 'User and System Abandoned'!$O:$O,  "Europe-Russian", 'User and System Abandoned'!$M:$M,  "&lt; 60"), "")</f>
        <v/>
      </c>
      <c r="AJ206" s="22" t="str">
        <f ca="1">IF(AJ$11 &lt; TODAY(), COUNTIFS('User and System Abandoned'!$P:$P,  'Cargill SD Data'!AJ$11, 'User and System Abandoned'!$O:$O,  "Europe-Russian", 'User and System Abandoned'!$M:$M,  "&lt; 60"), "")</f>
        <v/>
      </c>
      <c r="AK206" s="22" t="str">
        <f ca="1">IF(AK$11 &lt; TODAY(), COUNTIFS('User and System Abandoned'!$P:$P,  'Cargill SD Data'!AK$11, 'User and System Abandoned'!$O:$O,  "Europe-Russian", 'User and System Abandoned'!$M:$M,  "&lt; 60"), "")</f>
        <v/>
      </c>
    </row>
    <row r="207" spans="1:37" hidden="1" outlineLevel="1" x14ac:dyDescent="0.25">
      <c r="B207" s="114" t="s">
        <v>25</v>
      </c>
      <c r="C207" s="10" t="s">
        <v>307</v>
      </c>
      <c r="D207" s="1"/>
      <c r="E207" s="40">
        <f t="shared" ca="1" si="162"/>
        <v>0</v>
      </c>
      <c r="F207" s="79" t="e">
        <f t="shared" ca="1" si="68"/>
        <v>#DIV/0!</v>
      </c>
      <c r="G207" s="22">
        <f ca="1">IF(G$11 &lt; TODAY(), COUNTIFS('User and System Abandoned'!$P:$P,  'Cargill SD Data'!G$11, 'User and System Abandoned'!$O:$O,  "Europe-Spanish", 'User and System Abandoned'!$M:$M,  "&lt; 60"), "")</f>
        <v>0</v>
      </c>
      <c r="H207" s="22">
        <f ca="1">IF(H$11 &lt; TODAY(), COUNTIFS('User and System Abandoned'!$P:$P,  'Cargill SD Data'!H$11, 'User and System Abandoned'!$O:$O,  "Europe-Spanish", 'User and System Abandoned'!$M:$M,  "&lt; 60"), "")</f>
        <v>0</v>
      </c>
      <c r="I207" s="22">
        <f ca="1">IF(I$11 &lt; TODAY(), COUNTIFS('User and System Abandoned'!$P:$P,  'Cargill SD Data'!I$11, 'User and System Abandoned'!$O:$O,  "Europe-Spanish", 'User and System Abandoned'!$M:$M,  "&lt; 60"), "")</f>
        <v>0</v>
      </c>
      <c r="J207" s="22">
        <f ca="1">IF(J$11 &lt; TODAY(), COUNTIFS('User and System Abandoned'!$P:$P,  'Cargill SD Data'!J$11, 'User and System Abandoned'!$O:$O,  "Europe-Spanish", 'User and System Abandoned'!$M:$M,  "&lt; 60"), "")</f>
        <v>0</v>
      </c>
      <c r="K207" s="22">
        <f ca="1">IF(K$11 &lt; TODAY(), COUNTIFS('User and System Abandoned'!$P:$P,  'Cargill SD Data'!K$11, 'User and System Abandoned'!$O:$O,  "Europe-Spanish", 'User and System Abandoned'!$M:$M,  "&lt; 60"), "")</f>
        <v>0</v>
      </c>
      <c r="L207" s="22">
        <f ca="1">IF(L$11 &lt; TODAY(), COUNTIFS('User and System Abandoned'!$P:$P,  'Cargill SD Data'!L$11, 'User and System Abandoned'!$O:$O,  "Europe-Spanish", 'User and System Abandoned'!$M:$M,  "&lt; 60"), "")</f>
        <v>0</v>
      </c>
      <c r="M207" s="22">
        <f ca="1">IF(M$11 &lt; TODAY(), COUNTIFS('User and System Abandoned'!$P:$P,  'Cargill SD Data'!M$11, 'User and System Abandoned'!$O:$O,  "Europe-Spanish", 'User and System Abandoned'!$M:$M,  "&lt; 60"), "")</f>
        <v>0</v>
      </c>
      <c r="N207" s="22">
        <f ca="1">IF(N$11 &lt; TODAY(), COUNTIFS('User and System Abandoned'!$P:$P,  'Cargill SD Data'!N$11, 'User and System Abandoned'!$O:$O,  "Europe-Spanish", 'User and System Abandoned'!$M:$M,  "&lt; 60"), "")</f>
        <v>0</v>
      </c>
      <c r="O207" s="22">
        <f ca="1">IF(O$11 &lt; TODAY(), COUNTIFS('User and System Abandoned'!$P:$P,  'Cargill SD Data'!O$11, 'User and System Abandoned'!$O:$O,  "Europe-Spanish", 'User and System Abandoned'!$M:$M,  "&lt; 60"), "")</f>
        <v>0</v>
      </c>
      <c r="P207" s="22">
        <f ca="1">IF(P$11 &lt; TODAY(), COUNTIFS('User and System Abandoned'!$P:$P,  'Cargill SD Data'!P$11, 'User and System Abandoned'!$O:$O,  "Europe-Spanish", 'User and System Abandoned'!$M:$M,  "&lt; 60"), "")</f>
        <v>0</v>
      </c>
      <c r="Q207" s="22">
        <f ca="1">IF(Q$11 &lt; TODAY(), COUNTIFS('User and System Abandoned'!$P:$P,  'Cargill SD Data'!Q$11, 'User and System Abandoned'!$O:$O,  "Europe-Spanish", 'User and System Abandoned'!$M:$M,  "&lt; 60"), "")</f>
        <v>0</v>
      </c>
      <c r="R207" s="22">
        <f ca="1">IF(R$11 &lt; TODAY(), COUNTIFS('User and System Abandoned'!$P:$P,  'Cargill SD Data'!R$11, 'User and System Abandoned'!$O:$O,  "Europe-Spanish", 'User and System Abandoned'!$M:$M,  "&lt; 60"), "")</f>
        <v>0</v>
      </c>
      <c r="S207" s="22">
        <f ca="1">IF(S$11 &lt; TODAY(), COUNTIFS('User and System Abandoned'!$P:$P,  'Cargill SD Data'!S$11, 'User and System Abandoned'!$O:$O,  "Europe-Spanish", 'User and System Abandoned'!$M:$M,  "&lt; 60"), "")</f>
        <v>0</v>
      </c>
      <c r="T207" s="22">
        <f ca="1">IF(T$11 &lt; TODAY(), COUNTIFS('User and System Abandoned'!$P:$P,  'Cargill SD Data'!T$11, 'User and System Abandoned'!$O:$O,  "Europe-Spanish", 'User and System Abandoned'!$M:$M,  "&lt; 60"), "")</f>
        <v>0</v>
      </c>
      <c r="U207" s="22">
        <f ca="1">IF(U$11 &lt; TODAY(), COUNTIFS('User and System Abandoned'!$P:$P,  'Cargill SD Data'!U$11, 'User and System Abandoned'!$O:$O,  "Europe-Spanish", 'User and System Abandoned'!$M:$M,  "&lt; 60"), "")</f>
        <v>0</v>
      </c>
      <c r="V207" s="22">
        <f ca="1">IF(V$11 &lt; TODAY(), COUNTIFS('User and System Abandoned'!$P:$P,  'Cargill SD Data'!V$11, 'User and System Abandoned'!$O:$O,  "Europe-Spanish", 'User and System Abandoned'!$M:$M,  "&lt; 60"), "")</f>
        <v>0</v>
      </c>
      <c r="W207" s="22" t="str">
        <f ca="1">IF(W$11 &lt; TODAY(), COUNTIFS('User and System Abandoned'!$P:$P,  'Cargill SD Data'!W$11, 'User and System Abandoned'!$O:$O,  "Europe-Spanish", 'User and System Abandoned'!$M:$M,  "&lt; 60"), "")</f>
        <v/>
      </c>
      <c r="X207" s="22" t="str">
        <f ca="1">IF(X$11 &lt; TODAY(), COUNTIFS('User and System Abandoned'!$P:$P,  'Cargill SD Data'!X$11, 'User and System Abandoned'!$O:$O,  "Europe-Spanish", 'User and System Abandoned'!$M:$M,  "&lt; 60"), "")</f>
        <v/>
      </c>
      <c r="Y207" s="22" t="str">
        <f ca="1">IF(Y$11 &lt; TODAY(), COUNTIFS('User and System Abandoned'!$P:$P,  'Cargill SD Data'!Y$11, 'User and System Abandoned'!$O:$O,  "Europe-Spanish", 'User and System Abandoned'!$M:$M,  "&lt; 60"), "")</f>
        <v/>
      </c>
      <c r="Z207" s="22" t="str">
        <f ca="1">IF(Z$11 &lt; TODAY(), COUNTIFS('User and System Abandoned'!$P:$P,  'Cargill SD Data'!Z$11, 'User and System Abandoned'!$O:$O,  "Europe-Spanish", 'User and System Abandoned'!$M:$M,  "&lt; 60"), "")</f>
        <v/>
      </c>
      <c r="AA207" s="22" t="str">
        <f ca="1">IF(AA$11 &lt; TODAY(), COUNTIFS('User and System Abandoned'!$P:$P,  'Cargill SD Data'!AA$11, 'User and System Abandoned'!$O:$O,  "Europe-Spanish", 'User and System Abandoned'!$M:$M,  "&lt; 60"), "")</f>
        <v/>
      </c>
      <c r="AB207" s="22" t="str">
        <f ca="1">IF(AB$11 &lt; TODAY(), COUNTIFS('User and System Abandoned'!$P:$P,  'Cargill SD Data'!AB$11, 'User and System Abandoned'!$O:$O,  "Europe-Spanish", 'User and System Abandoned'!$M:$M,  "&lt; 60"), "")</f>
        <v/>
      </c>
      <c r="AC207" s="22" t="str">
        <f ca="1">IF(AC$11 &lt; TODAY(), COUNTIFS('User and System Abandoned'!$P:$P,  'Cargill SD Data'!AC$11, 'User and System Abandoned'!$O:$O,  "Europe-Spanish", 'User and System Abandoned'!$M:$M,  "&lt; 60"), "")</f>
        <v/>
      </c>
      <c r="AD207" s="22" t="str">
        <f ca="1">IF(AD$11 &lt; TODAY(), COUNTIFS('User and System Abandoned'!$P:$P,  'Cargill SD Data'!AD$11, 'User and System Abandoned'!$O:$O,  "Europe-Spanish", 'User and System Abandoned'!$M:$M,  "&lt; 60"), "")</f>
        <v/>
      </c>
      <c r="AE207" s="22" t="str">
        <f ca="1">IF(AE$11 &lt; TODAY(), COUNTIFS('User and System Abandoned'!$P:$P,  'Cargill SD Data'!AE$11, 'User and System Abandoned'!$O:$O,  "Europe-Spanish", 'User and System Abandoned'!$M:$M,  "&lt; 60"), "")</f>
        <v/>
      </c>
      <c r="AF207" s="22" t="str">
        <f ca="1">IF(AF$11 &lt; TODAY(), COUNTIFS('User and System Abandoned'!$P:$P,  'Cargill SD Data'!AF$11, 'User and System Abandoned'!$O:$O,  "Europe-Spanish", 'User and System Abandoned'!$M:$M,  "&lt; 60"), "")</f>
        <v/>
      </c>
      <c r="AG207" s="22" t="str">
        <f ca="1">IF(AG$11 &lt; TODAY(), COUNTIFS('User and System Abandoned'!$P:$P,  'Cargill SD Data'!AG$11, 'User and System Abandoned'!$O:$O,  "Europe-Spanish", 'User and System Abandoned'!$M:$M,  "&lt; 60"), "")</f>
        <v/>
      </c>
      <c r="AH207" s="22" t="str">
        <f ca="1">IF(AH$11 &lt; TODAY(), COUNTIFS('User and System Abandoned'!$P:$P,  'Cargill SD Data'!AH$11, 'User and System Abandoned'!$O:$O,  "Europe-Spanish", 'User and System Abandoned'!$M:$M,  "&lt; 60"), "")</f>
        <v/>
      </c>
      <c r="AI207" s="22" t="str">
        <f ca="1">IF(AI$11 &lt; TODAY(), COUNTIFS('User and System Abandoned'!$P:$P,  'Cargill SD Data'!AI$11, 'User and System Abandoned'!$O:$O,  "Europe-Spanish", 'User and System Abandoned'!$M:$M,  "&lt; 60"), "")</f>
        <v/>
      </c>
      <c r="AJ207" s="22" t="str">
        <f ca="1">IF(AJ$11 &lt; TODAY(), COUNTIFS('User and System Abandoned'!$P:$P,  'Cargill SD Data'!AJ$11, 'User and System Abandoned'!$O:$O,  "Europe-Spanish", 'User and System Abandoned'!$M:$M,  "&lt; 60"), "")</f>
        <v/>
      </c>
      <c r="AK207" s="22" t="str">
        <f ca="1">IF(AK$11 &lt; TODAY(), COUNTIFS('User and System Abandoned'!$P:$P,  'Cargill SD Data'!AK$11, 'User and System Abandoned'!$O:$O,  "Europe-Spanish", 'User and System Abandoned'!$M:$M,  "&lt; 60"), "")</f>
        <v/>
      </c>
    </row>
    <row r="208" spans="1:37" hidden="1" outlineLevel="1" x14ac:dyDescent="0.25">
      <c r="A208" s="25"/>
      <c r="B208" s="132" t="s">
        <v>26</v>
      </c>
      <c r="C208" s="10" t="s">
        <v>307</v>
      </c>
      <c r="D208" s="7"/>
      <c r="E208" s="41">
        <f t="shared" ca="1" si="162"/>
        <v>0</v>
      </c>
      <c r="F208" s="80" t="e">
        <f t="shared" ca="1" si="68"/>
        <v>#DIV/0!</v>
      </c>
      <c r="G208" s="22">
        <f ca="1">IF(G$11 &lt; TODAY(), COUNTIFS('User and System Abandoned'!$P:$P,  'Cargill SD Data'!G$11, 'User and System Abandoned'!$O:$O,  "Europe-Turkish", 'User and System Abandoned'!$M:$M,  "&lt; 60"), "")</f>
        <v>0</v>
      </c>
      <c r="H208" s="22">
        <f ca="1">IF(H$11 &lt; TODAY(), COUNTIFS('User and System Abandoned'!$P:$P,  'Cargill SD Data'!H$11, 'User and System Abandoned'!$O:$O,  "Europe-Turkish", 'User and System Abandoned'!$M:$M,  "&lt; 60"), "")</f>
        <v>0</v>
      </c>
      <c r="I208" s="22">
        <f ca="1">IF(I$11 &lt; TODAY(), COUNTIFS('User and System Abandoned'!$P:$P,  'Cargill SD Data'!I$11, 'User and System Abandoned'!$O:$O,  "Europe-Turkish", 'User and System Abandoned'!$M:$M,  "&lt; 60"), "")</f>
        <v>0</v>
      </c>
      <c r="J208" s="22">
        <f ca="1">IF(J$11 &lt; TODAY(), COUNTIFS('User and System Abandoned'!$P:$P,  'Cargill SD Data'!J$11, 'User and System Abandoned'!$O:$O,  "Europe-Turkish", 'User and System Abandoned'!$M:$M,  "&lt; 60"), "")</f>
        <v>0</v>
      </c>
      <c r="K208" s="22">
        <f ca="1">IF(K$11 &lt; TODAY(), COUNTIFS('User and System Abandoned'!$P:$P,  'Cargill SD Data'!K$11, 'User and System Abandoned'!$O:$O,  "Europe-Turkish", 'User and System Abandoned'!$M:$M,  "&lt; 60"), "")</f>
        <v>0</v>
      </c>
      <c r="L208" s="22">
        <f ca="1">IF(L$11 &lt; TODAY(), COUNTIFS('User and System Abandoned'!$P:$P,  'Cargill SD Data'!L$11, 'User and System Abandoned'!$O:$O,  "Europe-Turkish", 'User and System Abandoned'!$M:$M,  "&lt; 60"), "")</f>
        <v>0</v>
      </c>
      <c r="M208" s="22">
        <f ca="1">IF(M$11 &lt; TODAY(), COUNTIFS('User and System Abandoned'!$P:$P,  'Cargill SD Data'!M$11, 'User and System Abandoned'!$O:$O,  "Europe-Turkish", 'User and System Abandoned'!$M:$M,  "&lt; 60"), "")</f>
        <v>0</v>
      </c>
      <c r="N208" s="22">
        <f ca="1">IF(N$11 &lt; TODAY(), COUNTIFS('User and System Abandoned'!$P:$P,  'Cargill SD Data'!N$11, 'User and System Abandoned'!$O:$O,  "Europe-Turkish", 'User and System Abandoned'!$M:$M,  "&lt; 60"), "")</f>
        <v>0</v>
      </c>
      <c r="O208" s="22">
        <f ca="1">IF(O$11 &lt; TODAY(), COUNTIFS('User and System Abandoned'!$P:$P,  'Cargill SD Data'!O$11, 'User and System Abandoned'!$O:$O,  "Europe-Turkish", 'User and System Abandoned'!$M:$M,  "&lt; 60"), "")</f>
        <v>0</v>
      </c>
      <c r="P208" s="22">
        <f ca="1">IF(P$11 &lt; TODAY(), COUNTIFS('User and System Abandoned'!$P:$P,  'Cargill SD Data'!P$11, 'User and System Abandoned'!$O:$O,  "Europe-Turkish", 'User and System Abandoned'!$M:$M,  "&lt; 60"), "")</f>
        <v>0</v>
      </c>
      <c r="Q208" s="22">
        <f ca="1">IF(Q$11 &lt; TODAY(), COUNTIFS('User and System Abandoned'!$P:$P,  'Cargill SD Data'!Q$11, 'User and System Abandoned'!$O:$O,  "Europe-Turkish", 'User and System Abandoned'!$M:$M,  "&lt; 60"), "")</f>
        <v>0</v>
      </c>
      <c r="R208" s="22">
        <f ca="1">IF(R$11 &lt; TODAY(), COUNTIFS('User and System Abandoned'!$P:$P,  'Cargill SD Data'!R$11, 'User and System Abandoned'!$O:$O,  "Europe-Turkish", 'User and System Abandoned'!$M:$M,  "&lt; 60"), "")</f>
        <v>0</v>
      </c>
      <c r="S208" s="22">
        <f ca="1">IF(S$11 &lt; TODAY(), COUNTIFS('User and System Abandoned'!$P:$P,  'Cargill SD Data'!S$11, 'User and System Abandoned'!$O:$O,  "Europe-Turkish", 'User and System Abandoned'!$M:$M,  "&lt; 60"), "")</f>
        <v>0</v>
      </c>
      <c r="T208" s="22">
        <f ca="1">IF(T$11 &lt; TODAY(), COUNTIFS('User and System Abandoned'!$P:$P,  'Cargill SD Data'!T$11, 'User and System Abandoned'!$O:$O,  "Europe-Turkish", 'User and System Abandoned'!$M:$M,  "&lt; 60"), "")</f>
        <v>0</v>
      </c>
      <c r="U208" s="22">
        <f ca="1">IF(U$11 &lt; TODAY(), COUNTIFS('User and System Abandoned'!$P:$P,  'Cargill SD Data'!U$11, 'User and System Abandoned'!$O:$O,  "Europe-Turkish", 'User and System Abandoned'!$M:$M,  "&lt; 60"), "")</f>
        <v>0</v>
      </c>
      <c r="V208" s="22">
        <f ca="1">IF(V$11 &lt; TODAY(), COUNTIFS('User and System Abandoned'!$P:$P,  'Cargill SD Data'!V$11, 'User and System Abandoned'!$O:$O,  "Europe-Turkish", 'User and System Abandoned'!$M:$M,  "&lt; 60"), "")</f>
        <v>0</v>
      </c>
      <c r="W208" s="22" t="str">
        <f ca="1">IF(W$11 &lt; TODAY(), COUNTIFS('User and System Abandoned'!$P:$P,  'Cargill SD Data'!W$11, 'User and System Abandoned'!$O:$O,  "Europe-Turkish", 'User and System Abandoned'!$M:$M,  "&lt; 60"), "")</f>
        <v/>
      </c>
      <c r="X208" s="22" t="str">
        <f ca="1">IF(X$11 &lt; TODAY(), COUNTIFS('User and System Abandoned'!$P:$P,  'Cargill SD Data'!X$11, 'User and System Abandoned'!$O:$O,  "Europe-Turkish", 'User and System Abandoned'!$M:$M,  "&lt; 60"), "")</f>
        <v/>
      </c>
      <c r="Y208" s="22" t="str">
        <f ca="1">IF(Y$11 &lt; TODAY(), COUNTIFS('User and System Abandoned'!$P:$P,  'Cargill SD Data'!Y$11, 'User and System Abandoned'!$O:$O,  "Europe-Turkish", 'User and System Abandoned'!$M:$M,  "&lt; 60"), "")</f>
        <v/>
      </c>
      <c r="Z208" s="22" t="str">
        <f ca="1">IF(Z$11 &lt; TODAY(), COUNTIFS('User and System Abandoned'!$P:$P,  'Cargill SD Data'!Z$11, 'User and System Abandoned'!$O:$O,  "Europe-Turkish", 'User and System Abandoned'!$M:$M,  "&lt; 60"), "")</f>
        <v/>
      </c>
      <c r="AA208" s="22" t="str">
        <f ca="1">IF(AA$11 &lt; TODAY(), COUNTIFS('User and System Abandoned'!$P:$P,  'Cargill SD Data'!AA$11, 'User and System Abandoned'!$O:$O,  "Europe-Turkish", 'User and System Abandoned'!$M:$M,  "&lt; 60"), "")</f>
        <v/>
      </c>
      <c r="AB208" s="22" t="str">
        <f ca="1">IF(AB$11 &lt; TODAY(), COUNTIFS('User and System Abandoned'!$P:$P,  'Cargill SD Data'!AB$11, 'User and System Abandoned'!$O:$O,  "Europe-Turkish", 'User and System Abandoned'!$M:$M,  "&lt; 60"), "")</f>
        <v/>
      </c>
      <c r="AC208" s="22" t="str">
        <f ca="1">IF(AC$11 &lt; TODAY(), COUNTIFS('User and System Abandoned'!$P:$P,  'Cargill SD Data'!AC$11, 'User and System Abandoned'!$O:$O,  "Europe-Turkish", 'User and System Abandoned'!$M:$M,  "&lt; 60"), "")</f>
        <v/>
      </c>
      <c r="AD208" s="22" t="str">
        <f ca="1">IF(AD$11 &lt; TODAY(), COUNTIFS('User and System Abandoned'!$P:$P,  'Cargill SD Data'!AD$11, 'User and System Abandoned'!$O:$O,  "Europe-Turkish", 'User and System Abandoned'!$M:$M,  "&lt; 60"), "")</f>
        <v/>
      </c>
      <c r="AE208" s="22" t="str">
        <f ca="1">IF(AE$11 &lt; TODAY(), COUNTIFS('User and System Abandoned'!$P:$P,  'Cargill SD Data'!AE$11, 'User and System Abandoned'!$O:$O,  "Europe-Turkish", 'User and System Abandoned'!$M:$M,  "&lt; 60"), "")</f>
        <v/>
      </c>
      <c r="AF208" s="22" t="str">
        <f ca="1">IF(AF$11 &lt; TODAY(), COUNTIFS('User and System Abandoned'!$P:$P,  'Cargill SD Data'!AF$11, 'User and System Abandoned'!$O:$O,  "Europe-Turkish", 'User and System Abandoned'!$M:$M,  "&lt; 60"), "")</f>
        <v/>
      </c>
      <c r="AG208" s="22" t="str">
        <f ca="1">IF(AG$11 &lt; TODAY(), COUNTIFS('User and System Abandoned'!$P:$P,  'Cargill SD Data'!AG$11, 'User and System Abandoned'!$O:$O,  "Europe-Turkish", 'User and System Abandoned'!$M:$M,  "&lt; 60"), "")</f>
        <v/>
      </c>
      <c r="AH208" s="22" t="str">
        <f ca="1">IF(AH$11 &lt; TODAY(), COUNTIFS('User and System Abandoned'!$P:$P,  'Cargill SD Data'!AH$11, 'User and System Abandoned'!$O:$O,  "Europe-Turkish", 'User and System Abandoned'!$M:$M,  "&lt; 60"), "")</f>
        <v/>
      </c>
      <c r="AI208" s="22" t="str">
        <f ca="1">IF(AI$11 &lt; TODAY(), COUNTIFS('User and System Abandoned'!$P:$P,  'Cargill SD Data'!AI$11, 'User and System Abandoned'!$O:$O,  "Europe-Turkish", 'User and System Abandoned'!$M:$M,  "&lt; 60"), "")</f>
        <v/>
      </c>
      <c r="AJ208" s="22" t="str">
        <f ca="1">IF(AJ$11 &lt; TODAY(), COUNTIFS('User and System Abandoned'!$P:$P,  'Cargill SD Data'!AJ$11, 'User and System Abandoned'!$O:$O,  "Europe-Turkish", 'User and System Abandoned'!$M:$M,  "&lt; 60"), "")</f>
        <v/>
      </c>
      <c r="AK208" s="22" t="str">
        <f ca="1">IF(AK$11 &lt; TODAY(), COUNTIFS('User and System Abandoned'!$P:$P,  'Cargill SD Data'!AK$11, 'User and System Abandoned'!$O:$O,  "Europe-Turkish", 'User and System Abandoned'!$M:$M,  "&lt; 60"), "")</f>
        <v/>
      </c>
    </row>
    <row r="209" spans="1:37" ht="15.75" hidden="1" outlineLevel="1" thickBot="1" x14ac:dyDescent="0.3">
      <c r="A209" s="47"/>
      <c r="B209" s="116" t="s">
        <v>294</v>
      </c>
      <c r="C209" s="10" t="s">
        <v>307</v>
      </c>
      <c r="D209" s="7"/>
      <c r="E209" s="41">
        <f t="shared" ref="E209" ca="1" si="163">SUM(G209:AK209)</f>
        <v>0</v>
      </c>
      <c r="F209" s="80" t="e">
        <f t="shared" ca="1" si="68"/>
        <v>#DIV/0!</v>
      </c>
      <c r="G209" s="22">
        <f ca="1">IF(G$11 &lt; TODAY(), COUNTIFS('User and System Abandoned'!$P:$P,  'Cargill SD Data'!G$11, 'User and System Abandoned'!$O:$O,  "Europe-Norwegian", 'User and System Abandoned'!$M:$M,  "&lt; 60"), "")</f>
        <v>0</v>
      </c>
      <c r="H209" s="22">
        <f ca="1">IF(H$11 &lt; TODAY(), COUNTIFS('User and System Abandoned'!$P:$P,  'Cargill SD Data'!H$11, 'User and System Abandoned'!$O:$O,  "Europe-Norwegian", 'User and System Abandoned'!$M:$M,  "&lt; 60"), "")</f>
        <v>0</v>
      </c>
      <c r="I209" s="22">
        <f ca="1">IF(I$11 &lt; TODAY(), COUNTIFS('User and System Abandoned'!$P:$P,  'Cargill SD Data'!I$11, 'User and System Abandoned'!$O:$O,  "Europe-Norwegian", 'User and System Abandoned'!$M:$M,  "&lt; 60"), "")</f>
        <v>0</v>
      </c>
      <c r="J209" s="22">
        <f ca="1">IF(J$11 &lt; TODAY(), COUNTIFS('User and System Abandoned'!$P:$P,  'Cargill SD Data'!J$11, 'User and System Abandoned'!$O:$O,  "Europe-Norwegian", 'User and System Abandoned'!$M:$M,  "&lt; 60"), "")</f>
        <v>0</v>
      </c>
      <c r="K209" s="22">
        <f ca="1">IF(K$11 &lt; TODAY(), COUNTIFS('User and System Abandoned'!$P:$P,  'Cargill SD Data'!K$11, 'User and System Abandoned'!$O:$O,  "Europe-Norwegian", 'User and System Abandoned'!$M:$M,  "&lt; 60"), "")</f>
        <v>0</v>
      </c>
      <c r="L209" s="22">
        <f ca="1">IF(L$11 &lt; TODAY(), COUNTIFS('User and System Abandoned'!$P:$P,  'Cargill SD Data'!L$11, 'User and System Abandoned'!$O:$O,  "Europe-Norwegian", 'User and System Abandoned'!$M:$M,  "&lt; 60"), "")</f>
        <v>0</v>
      </c>
      <c r="M209" s="22">
        <f ca="1">IF(M$11 &lt; TODAY(), COUNTIFS('User and System Abandoned'!$P:$P,  'Cargill SD Data'!M$11, 'User and System Abandoned'!$O:$O,  "Europe-Norwegian", 'User and System Abandoned'!$M:$M,  "&lt; 60"), "")</f>
        <v>0</v>
      </c>
      <c r="N209" s="22">
        <f ca="1">IF(N$11 &lt; TODAY(), COUNTIFS('User and System Abandoned'!$P:$P,  'Cargill SD Data'!N$11, 'User and System Abandoned'!$O:$O,  "Europe-Norwegian", 'User and System Abandoned'!$M:$M,  "&lt; 60"), "")</f>
        <v>0</v>
      </c>
      <c r="O209" s="22">
        <f ca="1">IF(O$11 &lt; TODAY(), COUNTIFS('User and System Abandoned'!$P:$P,  'Cargill SD Data'!O$11, 'User and System Abandoned'!$O:$O,  "Europe-Norwegian", 'User and System Abandoned'!$M:$M,  "&lt; 60"), "")</f>
        <v>0</v>
      </c>
      <c r="P209" s="22">
        <f ca="1">IF(P$11 &lt; TODAY(), COUNTIFS('User and System Abandoned'!$P:$P,  'Cargill SD Data'!P$11, 'User and System Abandoned'!$O:$O,  "Europe-Norwegian", 'User and System Abandoned'!$M:$M,  "&lt; 60"), "")</f>
        <v>0</v>
      </c>
      <c r="Q209" s="22">
        <f ca="1">IF(Q$11 &lt; TODAY(), COUNTIFS('User and System Abandoned'!$P:$P,  'Cargill SD Data'!Q$11, 'User and System Abandoned'!$O:$O,  "Europe-Norwegian", 'User and System Abandoned'!$M:$M,  "&lt; 60"), "")</f>
        <v>0</v>
      </c>
      <c r="R209" s="22">
        <f ca="1">IF(R$11 &lt; TODAY(), COUNTIFS('User and System Abandoned'!$P:$P,  'Cargill SD Data'!R$11, 'User and System Abandoned'!$O:$O,  "Europe-Norwegian", 'User and System Abandoned'!$M:$M,  "&lt; 60"), "")</f>
        <v>0</v>
      </c>
      <c r="S209" s="22">
        <f ca="1">IF(S$11 &lt; TODAY(), COUNTIFS('User and System Abandoned'!$P:$P,  'Cargill SD Data'!S$11, 'User and System Abandoned'!$O:$O,  "Europe-Norwegian", 'User and System Abandoned'!$M:$M,  "&lt; 60"), "")</f>
        <v>0</v>
      </c>
      <c r="T209" s="22">
        <f ca="1">IF(T$11 &lt; TODAY(), COUNTIFS('User and System Abandoned'!$P:$P,  'Cargill SD Data'!T$11, 'User and System Abandoned'!$O:$O,  "Europe-Norwegian", 'User and System Abandoned'!$M:$M,  "&lt; 60"), "")</f>
        <v>0</v>
      </c>
      <c r="U209" s="22">
        <f ca="1">IF(U$11 &lt; TODAY(), COUNTIFS('User and System Abandoned'!$P:$P,  'Cargill SD Data'!U$11, 'User and System Abandoned'!$O:$O,  "Europe-Norwegian", 'User and System Abandoned'!$M:$M,  "&lt; 60"), "")</f>
        <v>0</v>
      </c>
      <c r="V209" s="22">
        <f ca="1">IF(V$11 &lt; TODAY(), COUNTIFS('User and System Abandoned'!$P:$P,  'Cargill SD Data'!V$11, 'User and System Abandoned'!$O:$O,  "Europe-Norwegian", 'User and System Abandoned'!$M:$M,  "&lt; 60"), "")</f>
        <v>0</v>
      </c>
      <c r="W209" s="22" t="str">
        <f ca="1">IF(W$11 &lt; TODAY(), COUNTIFS('User and System Abandoned'!$P:$P,  'Cargill SD Data'!W$11, 'User and System Abandoned'!$O:$O,  "Europe-Norwegian", 'User and System Abandoned'!$M:$M,  "&lt; 60"), "")</f>
        <v/>
      </c>
      <c r="X209" s="22" t="str">
        <f ca="1">IF(X$11 &lt; TODAY(), COUNTIFS('User and System Abandoned'!$P:$P,  'Cargill SD Data'!X$11, 'User and System Abandoned'!$O:$O,  "Europe-Norwegian", 'User and System Abandoned'!$M:$M,  "&lt; 60"), "")</f>
        <v/>
      </c>
      <c r="Y209" s="22" t="str">
        <f ca="1">IF(Y$11 &lt; TODAY(), COUNTIFS('User and System Abandoned'!$P:$P,  'Cargill SD Data'!Y$11, 'User and System Abandoned'!$O:$O,  "Europe-Norwegian", 'User and System Abandoned'!$M:$M,  "&lt; 60"), "")</f>
        <v/>
      </c>
      <c r="Z209" s="22" t="str">
        <f ca="1">IF(Z$11 &lt; TODAY(), COUNTIFS('User and System Abandoned'!$P:$P,  'Cargill SD Data'!Z$11, 'User and System Abandoned'!$O:$O,  "Europe-Norwegian", 'User and System Abandoned'!$M:$M,  "&lt; 60"), "")</f>
        <v/>
      </c>
      <c r="AA209" s="22" t="str">
        <f ca="1">IF(AA$11 &lt; TODAY(), COUNTIFS('User and System Abandoned'!$P:$P,  'Cargill SD Data'!AA$11, 'User and System Abandoned'!$O:$O,  "Europe-Norwegian", 'User and System Abandoned'!$M:$M,  "&lt; 60"), "")</f>
        <v/>
      </c>
      <c r="AB209" s="22" t="str">
        <f ca="1">IF(AB$11 &lt; TODAY(), COUNTIFS('User and System Abandoned'!$P:$P,  'Cargill SD Data'!AB$11, 'User and System Abandoned'!$O:$O,  "Europe-Norwegian", 'User and System Abandoned'!$M:$M,  "&lt; 60"), "")</f>
        <v/>
      </c>
      <c r="AC209" s="22" t="str">
        <f ca="1">IF(AC$11 &lt; TODAY(), COUNTIFS('User and System Abandoned'!$P:$P,  'Cargill SD Data'!AC$11, 'User and System Abandoned'!$O:$O,  "Europe-Norwegian", 'User and System Abandoned'!$M:$M,  "&lt; 60"), "")</f>
        <v/>
      </c>
      <c r="AD209" s="22" t="str">
        <f ca="1">IF(AD$11 &lt; TODAY(), COUNTIFS('User and System Abandoned'!$P:$P,  'Cargill SD Data'!AD$11, 'User and System Abandoned'!$O:$O,  "Europe-Norwegian", 'User and System Abandoned'!$M:$M,  "&lt; 60"), "")</f>
        <v/>
      </c>
      <c r="AE209" s="22" t="str">
        <f ca="1">IF(AE$11 &lt; TODAY(), COUNTIFS('User and System Abandoned'!$P:$P,  'Cargill SD Data'!AE$11, 'User and System Abandoned'!$O:$O,  "Europe-Norwegian", 'User and System Abandoned'!$M:$M,  "&lt; 60"), "")</f>
        <v/>
      </c>
      <c r="AF209" s="22" t="str">
        <f ca="1">IF(AF$11 &lt; TODAY(), COUNTIFS('User and System Abandoned'!$P:$P,  'Cargill SD Data'!AF$11, 'User and System Abandoned'!$O:$O,  "Europe-Norwegian", 'User and System Abandoned'!$M:$M,  "&lt; 60"), "")</f>
        <v/>
      </c>
      <c r="AG209" s="22" t="str">
        <f ca="1">IF(AG$11 &lt; TODAY(), COUNTIFS('User and System Abandoned'!$P:$P,  'Cargill SD Data'!AG$11, 'User and System Abandoned'!$O:$O,  "Europe-Norwegian", 'User and System Abandoned'!$M:$M,  "&lt; 60"), "")</f>
        <v/>
      </c>
      <c r="AH209" s="22" t="str">
        <f ca="1">IF(AH$11 &lt; TODAY(), COUNTIFS('User and System Abandoned'!$P:$P,  'Cargill SD Data'!AH$11, 'User and System Abandoned'!$O:$O,  "Europe-Norwegian", 'User and System Abandoned'!$M:$M,  "&lt; 60"), "")</f>
        <v/>
      </c>
      <c r="AI209" s="22" t="str">
        <f ca="1">IF(AI$11 &lt; TODAY(), COUNTIFS('User and System Abandoned'!$P:$P,  'Cargill SD Data'!AI$11, 'User and System Abandoned'!$O:$O,  "Europe-Norwegian", 'User and System Abandoned'!$M:$M,  "&lt; 60"), "")</f>
        <v/>
      </c>
      <c r="AJ209" s="22" t="str">
        <f ca="1">IF(AJ$11 &lt; TODAY(), COUNTIFS('User and System Abandoned'!$P:$P,  'Cargill SD Data'!AJ$11, 'User and System Abandoned'!$O:$O,  "Europe-Norwegian", 'User and System Abandoned'!$M:$M,  "&lt; 60"), "")</f>
        <v/>
      </c>
      <c r="AK209" s="22" t="str">
        <f ca="1">IF(AK$11 &lt; TODAY(), COUNTIFS('User and System Abandoned'!$P:$P,  'Cargill SD Data'!AK$11, 'User and System Abandoned'!$O:$O,  "Europe-Norwegian", 'User and System Abandoned'!$M:$M,  "&lt; 60"), "")</f>
        <v/>
      </c>
    </row>
    <row r="210" spans="1:37" s="86" customFormat="1" ht="16.5" hidden="1" collapsed="1" thickTop="1" thickBot="1" x14ac:dyDescent="0.3">
      <c r="A210" s="32"/>
      <c r="B210" s="32" t="s">
        <v>6</v>
      </c>
      <c r="C210" s="15" t="s">
        <v>306</v>
      </c>
      <c r="D210" s="16"/>
      <c r="E210" s="38">
        <f t="shared" ref="E210" ca="1" si="164">SUM(G210:AK210)</f>
        <v>0</v>
      </c>
      <c r="F210" s="78" t="e">
        <f t="shared" ca="1" si="68"/>
        <v>#DIV/0!</v>
      </c>
      <c r="G210" s="66">
        <f ca="1">SUM(G211:G223)</f>
        <v>0</v>
      </c>
      <c r="H210" s="66">
        <f t="shared" ref="H210" ca="1" si="165">SUM(H211:H223)</f>
        <v>0</v>
      </c>
      <c r="I210" s="66">
        <f t="shared" ref="I210" ca="1" si="166">SUM(I211:I223)</f>
        <v>0</v>
      </c>
      <c r="J210" s="66">
        <f t="shared" ref="J210" ca="1" si="167">SUM(J211:J223)</f>
        <v>0</v>
      </c>
      <c r="K210" s="66">
        <f t="shared" ref="K210" ca="1" si="168">SUM(K211:K223)</f>
        <v>0</v>
      </c>
      <c r="L210" s="66">
        <f t="shared" ref="L210" ca="1" si="169">SUM(L211:L223)</f>
        <v>0</v>
      </c>
      <c r="M210" s="66">
        <f t="shared" ref="M210" ca="1" si="170">SUM(M211:M223)</f>
        <v>0</v>
      </c>
      <c r="N210" s="66">
        <f t="shared" ref="N210" ca="1" si="171">SUM(N211:N223)</f>
        <v>0</v>
      </c>
      <c r="O210" s="66">
        <f t="shared" ref="O210" ca="1" si="172">SUM(O211:O223)</f>
        <v>0</v>
      </c>
      <c r="P210" s="66">
        <f t="shared" ref="P210" ca="1" si="173">SUM(P211:P223)</f>
        <v>0</v>
      </c>
      <c r="Q210" s="66">
        <f t="shared" ref="Q210" ca="1" si="174">SUM(Q211:Q223)</f>
        <v>0</v>
      </c>
      <c r="R210" s="66">
        <f t="shared" ref="R210" ca="1" si="175">SUM(R211:R223)</f>
        <v>0</v>
      </c>
      <c r="S210" s="66">
        <f t="shared" ref="S210" ca="1" si="176">SUM(S211:S223)</f>
        <v>0</v>
      </c>
      <c r="T210" s="66">
        <f t="shared" ref="T210" ca="1" si="177">SUM(T211:T223)</f>
        <v>0</v>
      </c>
      <c r="U210" s="66">
        <f t="shared" ref="U210" ca="1" si="178">SUM(U211:U223)</f>
        <v>0</v>
      </c>
      <c r="V210" s="66">
        <f t="shared" ref="V210" ca="1" si="179">SUM(V211:V223)</f>
        <v>0</v>
      </c>
      <c r="W210" s="66">
        <f t="shared" ref="W210" ca="1" si="180">SUM(W211:W223)</f>
        <v>0</v>
      </c>
      <c r="X210" s="66">
        <f t="shared" ref="X210" ca="1" si="181">SUM(X211:X223)</f>
        <v>0</v>
      </c>
      <c r="Y210" s="66">
        <f t="shared" ref="Y210" ca="1" si="182">SUM(Y211:Y223)</f>
        <v>0</v>
      </c>
      <c r="Z210" s="66">
        <f t="shared" ref="Z210" ca="1" si="183">SUM(Z211:Z223)</f>
        <v>0</v>
      </c>
      <c r="AA210" s="66">
        <f t="shared" ref="AA210" ca="1" si="184">SUM(AA211:AA223)</f>
        <v>0</v>
      </c>
      <c r="AB210" s="66">
        <f t="shared" ref="AB210" ca="1" si="185">SUM(AB211:AB223)</f>
        <v>0</v>
      </c>
      <c r="AC210" s="66">
        <f t="shared" ref="AC210" ca="1" si="186">SUM(AC211:AC223)</f>
        <v>0</v>
      </c>
      <c r="AD210" s="66">
        <f t="shared" ref="AD210" ca="1" si="187">SUM(AD211:AD223)</f>
        <v>0</v>
      </c>
      <c r="AE210" s="66">
        <f t="shared" ref="AE210" ca="1" si="188">SUM(AE211:AE223)</f>
        <v>0</v>
      </c>
      <c r="AF210" s="66">
        <f t="shared" ref="AF210" ca="1" si="189">SUM(AF211:AF223)</f>
        <v>0</v>
      </c>
      <c r="AG210" s="66">
        <f t="shared" ref="AG210" ca="1" si="190">SUM(AG211:AG223)</f>
        <v>0</v>
      </c>
      <c r="AH210" s="66">
        <f t="shared" ref="AH210" ca="1" si="191">SUM(AH211:AH223)</f>
        <v>0</v>
      </c>
      <c r="AI210" s="66">
        <f t="shared" ref="AI210" ca="1" si="192">SUM(AI211:AI223)</f>
        <v>0</v>
      </c>
      <c r="AJ210" s="66">
        <f t="shared" ref="AJ210:AK210" ca="1" si="193">SUM(AJ211:AJ223)</f>
        <v>0</v>
      </c>
      <c r="AK210" s="66">
        <f t="shared" ca="1" si="193"/>
        <v>0</v>
      </c>
    </row>
    <row r="211" spans="1:37" ht="15.75" hidden="1" outlineLevel="1" thickTop="1" x14ac:dyDescent="0.25">
      <c r="A211" s="24"/>
      <c r="B211" s="113" t="s">
        <v>15</v>
      </c>
      <c r="C211" s="10" t="s">
        <v>306</v>
      </c>
      <c r="D211" s="11"/>
      <c r="E211" s="39">
        <f t="shared" ref="E211:E222" ca="1" si="194">SUM(G211:AK211)</f>
        <v>0</v>
      </c>
      <c r="F211" s="77" t="e">
        <f t="shared" ca="1" si="68"/>
        <v>#DIV/0!</v>
      </c>
      <c r="G211" s="24">
        <f ca="1">IF(G$11 &lt; TODAY(), COUNTIFS('User and System Abandoned'!$P:$P,  'Cargill SD Data'!G$11, 'User and System Abandoned'!$O:$O,  "Europe, MiddleEast, Africa-English", 'User and System Abandoned'!$M:$M,  "&gt; 60"), "")</f>
        <v>0</v>
      </c>
      <c r="H211" s="24">
        <f ca="1">IF(H$11 &lt; TODAY(), COUNTIFS('User and System Abandoned'!$P:$P,  'Cargill SD Data'!H$11, 'User and System Abandoned'!$O:$O,  "Europe, MiddleEast, Africa-English", 'User and System Abandoned'!$M:$M,  "&gt; 60"), "")</f>
        <v>0</v>
      </c>
      <c r="I211" s="24">
        <f ca="1">IF(I$11 &lt; TODAY(), COUNTIFS('User and System Abandoned'!$P:$P,  'Cargill SD Data'!I$11, 'User and System Abandoned'!$O:$O,  "Europe, MiddleEast, Africa-English", 'User and System Abandoned'!$M:$M,  "&gt; 60"), "")</f>
        <v>0</v>
      </c>
      <c r="J211" s="24">
        <f ca="1">IF(J$11 &lt; TODAY(), COUNTIFS('User and System Abandoned'!$P:$P,  'Cargill SD Data'!J$11, 'User and System Abandoned'!$O:$O,  "Europe, MiddleEast, Africa-English", 'User and System Abandoned'!$M:$M,  "&gt; 60"), "")</f>
        <v>0</v>
      </c>
      <c r="K211" s="24">
        <f ca="1">IF(K$11 &lt; TODAY(), COUNTIFS('User and System Abandoned'!$P:$P,  'Cargill SD Data'!K$11, 'User and System Abandoned'!$O:$O,  "Europe, MiddleEast, Africa-English", 'User and System Abandoned'!$M:$M,  "&gt; 60"), "")</f>
        <v>0</v>
      </c>
      <c r="L211" s="24">
        <f ca="1">IF(L$11 &lt; TODAY(), COUNTIFS('User and System Abandoned'!$P:$P,  'Cargill SD Data'!L$11, 'User and System Abandoned'!$O:$O,  "Europe, MiddleEast, Africa-English", 'User and System Abandoned'!$M:$M,  "&gt; 60"), "")</f>
        <v>0</v>
      </c>
      <c r="M211" s="24">
        <f ca="1">IF(M$11 &lt; TODAY(), COUNTIFS('User and System Abandoned'!$P:$P,  'Cargill SD Data'!M$11, 'User and System Abandoned'!$O:$O,  "Europe, MiddleEast, Africa-English", 'User and System Abandoned'!$M:$M,  "&gt; 60"), "")</f>
        <v>0</v>
      </c>
      <c r="N211" s="24">
        <f ca="1">IF(N$11 &lt; TODAY(), COUNTIFS('User and System Abandoned'!$P:$P,  'Cargill SD Data'!N$11, 'User and System Abandoned'!$O:$O,  "Europe, MiddleEast, Africa-English", 'User and System Abandoned'!$M:$M,  "&gt; 60"), "")</f>
        <v>0</v>
      </c>
      <c r="O211" s="24">
        <f ca="1">IF(O$11 &lt; TODAY(), COUNTIFS('User and System Abandoned'!$P:$P,  'Cargill SD Data'!O$11, 'User and System Abandoned'!$O:$O,  "Europe, MiddleEast, Africa-English", 'User and System Abandoned'!$M:$M,  "&gt; 60"), "")</f>
        <v>0</v>
      </c>
      <c r="P211" s="24">
        <f ca="1">IF(P$11 &lt; TODAY(), COUNTIFS('User and System Abandoned'!$P:$P,  'Cargill SD Data'!P$11, 'User and System Abandoned'!$O:$O,  "Europe, MiddleEast, Africa-English", 'User and System Abandoned'!$M:$M,  "&gt; 60"), "")</f>
        <v>0</v>
      </c>
      <c r="Q211" s="24">
        <f ca="1">IF(Q$11 &lt; TODAY(), COUNTIFS('User and System Abandoned'!$P:$P,  'Cargill SD Data'!Q$11, 'User and System Abandoned'!$O:$O,  "Europe, MiddleEast, Africa-English", 'User and System Abandoned'!$M:$M,  "&gt; 60"), "")</f>
        <v>0</v>
      </c>
      <c r="R211" s="24">
        <f ca="1">IF(R$11 &lt; TODAY(), COUNTIFS('User and System Abandoned'!$P:$P,  'Cargill SD Data'!R$11, 'User and System Abandoned'!$O:$O,  "Europe, MiddleEast, Africa-English", 'User and System Abandoned'!$M:$M,  "&gt; 60"), "")</f>
        <v>0</v>
      </c>
      <c r="S211" s="24">
        <f ca="1">IF(S$11 &lt; TODAY(), COUNTIFS('User and System Abandoned'!$P:$P,  'Cargill SD Data'!S$11, 'User and System Abandoned'!$O:$O,  "Europe, MiddleEast, Africa-English", 'User and System Abandoned'!$M:$M,  "&gt; 60"), "")</f>
        <v>0</v>
      </c>
      <c r="T211" s="24">
        <f ca="1">IF(T$11 &lt; TODAY(), COUNTIFS('User and System Abandoned'!$P:$P,  'Cargill SD Data'!T$11, 'User and System Abandoned'!$O:$O,  "Europe, MiddleEast, Africa-English", 'User and System Abandoned'!$M:$M,  "&gt; 60"), "")</f>
        <v>0</v>
      </c>
      <c r="U211" s="24">
        <f ca="1">IF(U$11 &lt; TODAY(), COUNTIFS('User and System Abandoned'!$P:$P,  'Cargill SD Data'!U$11, 'User and System Abandoned'!$O:$O,  "Europe, MiddleEast, Africa-English", 'User and System Abandoned'!$M:$M,  "&gt; 60"), "")</f>
        <v>0</v>
      </c>
      <c r="V211" s="24">
        <f ca="1">IF(V$11 &lt; TODAY(), COUNTIFS('User and System Abandoned'!$P:$P,  'Cargill SD Data'!V$11, 'User and System Abandoned'!$O:$O,  "Europe, MiddleEast, Africa-English", 'User and System Abandoned'!$M:$M,  "&gt; 60"), "")</f>
        <v>0</v>
      </c>
      <c r="W211" s="24" t="str">
        <f ca="1">IF(W$11 &lt; TODAY(), COUNTIFS('User and System Abandoned'!$P:$P,  'Cargill SD Data'!W$11, 'User and System Abandoned'!$O:$O,  "Europe, MiddleEast, Africa-English", 'User and System Abandoned'!$M:$M,  "&gt; 60"), "")</f>
        <v/>
      </c>
      <c r="X211" s="24" t="str">
        <f ca="1">IF(X$11 &lt; TODAY(), COUNTIFS('User and System Abandoned'!$P:$P,  'Cargill SD Data'!X$11, 'User and System Abandoned'!$O:$O,  "Europe, MiddleEast, Africa-English", 'User and System Abandoned'!$M:$M,  "&gt; 60"), "")</f>
        <v/>
      </c>
      <c r="Y211" s="24" t="str">
        <f ca="1">IF(Y$11 &lt; TODAY(), COUNTIFS('User and System Abandoned'!$P:$P,  'Cargill SD Data'!Y$11, 'User and System Abandoned'!$O:$O,  "Europe, MiddleEast, Africa-English", 'User and System Abandoned'!$M:$M,  "&gt; 60"), "")</f>
        <v/>
      </c>
      <c r="Z211" s="24" t="str">
        <f ca="1">IF(Z$11 &lt; TODAY(), COUNTIFS('User and System Abandoned'!$P:$P,  'Cargill SD Data'!Z$11, 'User and System Abandoned'!$O:$O,  "Europe, MiddleEast, Africa-English", 'User and System Abandoned'!$M:$M,  "&gt; 60"), "")</f>
        <v/>
      </c>
      <c r="AA211" s="24" t="str">
        <f ca="1">IF(AA$11 &lt; TODAY(), COUNTIFS('User and System Abandoned'!$P:$P,  'Cargill SD Data'!AA$11, 'User and System Abandoned'!$O:$O,  "Europe, MiddleEast, Africa-English", 'User and System Abandoned'!$M:$M,  "&gt; 60"), "")</f>
        <v/>
      </c>
      <c r="AB211" s="24" t="str">
        <f ca="1">IF(AB$11 &lt; TODAY(), COUNTIFS('User and System Abandoned'!$P:$P,  'Cargill SD Data'!AB$11, 'User and System Abandoned'!$O:$O,  "Europe, MiddleEast, Africa-English", 'User and System Abandoned'!$M:$M,  "&gt; 60"), "")</f>
        <v/>
      </c>
      <c r="AC211" s="24" t="str">
        <f ca="1">IF(AC$11 &lt; TODAY(), COUNTIFS('User and System Abandoned'!$P:$P,  'Cargill SD Data'!AC$11, 'User and System Abandoned'!$O:$O,  "Europe, MiddleEast, Africa-English", 'User and System Abandoned'!$M:$M,  "&gt; 60"), "")</f>
        <v/>
      </c>
      <c r="AD211" s="24" t="str">
        <f ca="1">IF(AD$11 &lt; TODAY(), COUNTIFS('User and System Abandoned'!$P:$P,  'Cargill SD Data'!AD$11, 'User and System Abandoned'!$O:$O,  "Europe, MiddleEast, Africa-English", 'User and System Abandoned'!$M:$M,  "&gt; 60"), "")</f>
        <v/>
      </c>
      <c r="AE211" s="24" t="str">
        <f ca="1">IF(AE$11 &lt; TODAY(), COUNTIFS('User and System Abandoned'!$P:$P,  'Cargill SD Data'!AE$11, 'User and System Abandoned'!$O:$O,  "Europe, MiddleEast, Africa-English", 'User and System Abandoned'!$M:$M,  "&gt; 60"), "")</f>
        <v/>
      </c>
      <c r="AF211" s="24" t="str">
        <f ca="1">IF(AF$11 &lt; TODAY(), COUNTIFS('User and System Abandoned'!$P:$P,  'Cargill SD Data'!AF$11, 'User and System Abandoned'!$O:$O,  "Europe, MiddleEast, Africa-English", 'User and System Abandoned'!$M:$M,  "&gt; 60"), "")</f>
        <v/>
      </c>
      <c r="AG211" s="24" t="str">
        <f ca="1">IF(AG$11 &lt; TODAY(), COUNTIFS('User and System Abandoned'!$P:$P,  'Cargill SD Data'!AG$11, 'User and System Abandoned'!$O:$O,  "Europe, MiddleEast, Africa-English", 'User and System Abandoned'!$M:$M,  "&gt; 60"), "")</f>
        <v/>
      </c>
      <c r="AH211" s="24" t="str">
        <f ca="1">IF(AH$11 &lt; TODAY(), COUNTIFS('User and System Abandoned'!$P:$P,  'Cargill SD Data'!AH$11, 'User and System Abandoned'!$O:$O,  "Europe, MiddleEast, Africa-English", 'User and System Abandoned'!$M:$M,  "&gt; 60"), "")</f>
        <v/>
      </c>
      <c r="AI211" s="24" t="str">
        <f ca="1">IF(AI$11 &lt; TODAY(), COUNTIFS('User and System Abandoned'!$P:$P,  'Cargill SD Data'!AI$11, 'User and System Abandoned'!$O:$O,  "Europe, MiddleEast, Africa-English", 'User and System Abandoned'!$M:$M,  "&gt; 60"), "")</f>
        <v/>
      </c>
      <c r="AJ211" s="24" t="str">
        <f ca="1">IF(AJ$11 &lt; TODAY(), COUNTIFS('User and System Abandoned'!$P:$P,  'Cargill SD Data'!AJ$11, 'User and System Abandoned'!$O:$O,  "Europe, MiddleEast, Africa-English", 'User and System Abandoned'!$M:$M,  "&gt; 60"), "")</f>
        <v/>
      </c>
      <c r="AK211" s="24" t="str">
        <f ca="1">IF(AK$11 &lt; TODAY(), COUNTIFS('User and System Abandoned'!$P:$P,  'Cargill SD Data'!AK$11, 'User and System Abandoned'!$O:$O,  "Europe, MiddleEast, Africa-English", 'User and System Abandoned'!$M:$M,  "&gt; 60"), "")</f>
        <v/>
      </c>
    </row>
    <row r="212" spans="1:37" hidden="1" outlineLevel="1" x14ac:dyDescent="0.25">
      <c r="B212" s="114" t="s">
        <v>16</v>
      </c>
      <c r="C212" s="10" t="s">
        <v>306</v>
      </c>
      <c r="D212" s="1"/>
      <c r="E212" s="40">
        <f t="shared" ca="1" si="194"/>
        <v>0</v>
      </c>
      <c r="F212" s="79" t="e">
        <f t="shared" ca="1" si="68"/>
        <v>#DIV/0!</v>
      </c>
      <c r="G212" s="22">
        <f ca="1">IF(G$11 &lt; TODAY(), COUNTIFS('User and System Abandoned'!$P:$P,  'Cargill SD Data'!G$11, 'User and System Abandoned'!$O:$O,  "Europe-Dutch", 'User and System Abandoned'!$M:$M,  "&gt; 60"), "")</f>
        <v>0</v>
      </c>
      <c r="H212" s="22">
        <f ca="1">IF(H$11 &lt; TODAY(), COUNTIFS('User and System Abandoned'!$P:$P,  'Cargill SD Data'!H$11, 'User and System Abandoned'!$O:$O,  "Europe-Dutch", 'User and System Abandoned'!$M:$M,  "&gt; 60"), "")</f>
        <v>0</v>
      </c>
      <c r="I212" s="22">
        <f ca="1">IF(I$11 &lt; TODAY(), COUNTIFS('User and System Abandoned'!$P:$P,  'Cargill SD Data'!I$11, 'User and System Abandoned'!$O:$O,  "Europe-Dutch", 'User and System Abandoned'!$M:$M,  "&gt; 60"), "")</f>
        <v>0</v>
      </c>
      <c r="J212" s="22">
        <f ca="1">IF(J$11 &lt; TODAY(), COUNTIFS('User and System Abandoned'!$P:$P,  'Cargill SD Data'!J$11, 'User and System Abandoned'!$O:$O,  "Europe-Dutch", 'User and System Abandoned'!$M:$M,  "&gt; 60"), "")</f>
        <v>0</v>
      </c>
      <c r="K212" s="22">
        <f ca="1">IF(K$11 &lt; TODAY(), COUNTIFS('User and System Abandoned'!$P:$P,  'Cargill SD Data'!K$11, 'User and System Abandoned'!$O:$O,  "Europe-Dutch", 'User and System Abandoned'!$M:$M,  "&gt; 60"), "")</f>
        <v>0</v>
      </c>
      <c r="L212" s="22">
        <f ca="1">IF(L$11 &lt; TODAY(), COUNTIFS('User and System Abandoned'!$P:$P,  'Cargill SD Data'!L$11, 'User and System Abandoned'!$O:$O,  "Europe-Dutch", 'User and System Abandoned'!$M:$M,  "&gt; 60"), "")</f>
        <v>0</v>
      </c>
      <c r="M212" s="22">
        <f ca="1">IF(M$11 &lt; TODAY(), COUNTIFS('User and System Abandoned'!$P:$P,  'Cargill SD Data'!M$11, 'User and System Abandoned'!$O:$O,  "Europe-Dutch", 'User and System Abandoned'!$M:$M,  "&gt; 60"), "")</f>
        <v>0</v>
      </c>
      <c r="N212" s="22">
        <f ca="1">IF(N$11 &lt; TODAY(), COUNTIFS('User and System Abandoned'!$P:$P,  'Cargill SD Data'!N$11, 'User and System Abandoned'!$O:$O,  "Europe-Dutch", 'User and System Abandoned'!$M:$M,  "&gt; 60"), "")</f>
        <v>0</v>
      </c>
      <c r="O212" s="22">
        <f ca="1">IF(O$11 &lt; TODAY(), COUNTIFS('User and System Abandoned'!$P:$P,  'Cargill SD Data'!O$11, 'User and System Abandoned'!$O:$O,  "Europe-Dutch", 'User and System Abandoned'!$M:$M,  "&gt; 60"), "")</f>
        <v>0</v>
      </c>
      <c r="P212" s="22">
        <f ca="1">IF(P$11 &lt; TODAY(), COUNTIFS('User and System Abandoned'!$P:$P,  'Cargill SD Data'!P$11, 'User and System Abandoned'!$O:$O,  "Europe-Dutch", 'User and System Abandoned'!$M:$M,  "&gt; 60"), "")</f>
        <v>0</v>
      </c>
      <c r="Q212" s="22">
        <f ca="1">IF(Q$11 &lt; TODAY(), COUNTIFS('User and System Abandoned'!$P:$P,  'Cargill SD Data'!Q$11, 'User and System Abandoned'!$O:$O,  "Europe-Dutch", 'User and System Abandoned'!$M:$M,  "&gt; 60"), "")</f>
        <v>0</v>
      </c>
      <c r="R212" s="22">
        <f ca="1">IF(R$11 &lt; TODAY(), COUNTIFS('User and System Abandoned'!$P:$P,  'Cargill SD Data'!R$11, 'User and System Abandoned'!$O:$O,  "Europe-Dutch", 'User and System Abandoned'!$M:$M,  "&gt; 60"), "")</f>
        <v>0</v>
      </c>
      <c r="S212" s="22">
        <f ca="1">IF(S$11 &lt; TODAY(), COUNTIFS('User and System Abandoned'!$P:$P,  'Cargill SD Data'!S$11, 'User and System Abandoned'!$O:$O,  "Europe-Dutch", 'User and System Abandoned'!$M:$M,  "&gt; 60"), "")</f>
        <v>0</v>
      </c>
      <c r="T212" s="22">
        <f ca="1">IF(T$11 &lt; TODAY(), COUNTIFS('User and System Abandoned'!$P:$P,  'Cargill SD Data'!T$11, 'User and System Abandoned'!$O:$O,  "Europe-Dutch", 'User and System Abandoned'!$M:$M,  "&gt; 60"), "")</f>
        <v>0</v>
      </c>
      <c r="U212" s="22">
        <f ca="1">IF(U$11 &lt; TODAY(), COUNTIFS('User and System Abandoned'!$P:$P,  'Cargill SD Data'!U$11, 'User and System Abandoned'!$O:$O,  "Europe-Dutch", 'User and System Abandoned'!$M:$M,  "&gt; 60"), "")</f>
        <v>0</v>
      </c>
      <c r="V212" s="22">
        <f ca="1">IF(V$11 &lt; TODAY(), COUNTIFS('User and System Abandoned'!$P:$P,  'Cargill SD Data'!V$11, 'User and System Abandoned'!$O:$O,  "Europe-Dutch", 'User and System Abandoned'!$M:$M,  "&gt; 60"), "")</f>
        <v>0</v>
      </c>
      <c r="W212" s="22" t="str">
        <f ca="1">IF(W$11 &lt; TODAY(), COUNTIFS('User and System Abandoned'!$P:$P,  'Cargill SD Data'!W$11, 'User and System Abandoned'!$O:$O,  "Europe-Dutch", 'User and System Abandoned'!$M:$M,  "&gt; 60"), "")</f>
        <v/>
      </c>
      <c r="X212" s="22" t="str">
        <f ca="1">IF(X$11 &lt; TODAY(), COUNTIFS('User and System Abandoned'!$P:$P,  'Cargill SD Data'!X$11, 'User and System Abandoned'!$O:$O,  "Europe-Dutch", 'User and System Abandoned'!$M:$M,  "&gt; 60"), "")</f>
        <v/>
      </c>
      <c r="Y212" s="22" t="str">
        <f ca="1">IF(Y$11 &lt; TODAY(), COUNTIFS('User and System Abandoned'!$P:$P,  'Cargill SD Data'!Y$11, 'User and System Abandoned'!$O:$O,  "Europe-Dutch", 'User and System Abandoned'!$M:$M,  "&gt; 60"), "")</f>
        <v/>
      </c>
      <c r="Z212" s="22" t="str">
        <f ca="1">IF(Z$11 &lt; TODAY(), COUNTIFS('User and System Abandoned'!$P:$P,  'Cargill SD Data'!Z$11, 'User and System Abandoned'!$O:$O,  "Europe-Dutch", 'User and System Abandoned'!$M:$M,  "&gt; 60"), "")</f>
        <v/>
      </c>
      <c r="AA212" s="22" t="str">
        <f ca="1">IF(AA$11 &lt; TODAY(), COUNTIFS('User and System Abandoned'!$P:$P,  'Cargill SD Data'!AA$11, 'User and System Abandoned'!$O:$O,  "Europe-Dutch", 'User and System Abandoned'!$M:$M,  "&gt; 60"), "")</f>
        <v/>
      </c>
      <c r="AB212" s="22" t="str">
        <f ca="1">IF(AB$11 &lt; TODAY(), COUNTIFS('User and System Abandoned'!$P:$P,  'Cargill SD Data'!AB$11, 'User and System Abandoned'!$O:$O,  "Europe-Dutch", 'User and System Abandoned'!$M:$M,  "&gt; 60"), "")</f>
        <v/>
      </c>
      <c r="AC212" s="22" t="str">
        <f ca="1">IF(AC$11 &lt; TODAY(), COUNTIFS('User and System Abandoned'!$P:$P,  'Cargill SD Data'!AC$11, 'User and System Abandoned'!$O:$O,  "Europe-Dutch", 'User and System Abandoned'!$M:$M,  "&gt; 60"), "")</f>
        <v/>
      </c>
      <c r="AD212" s="22" t="str">
        <f ca="1">IF(AD$11 &lt; TODAY(), COUNTIFS('User and System Abandoned'!$P:$P,  'Cargill SD Data'!AD$11, 'User and System Abandoned'!$O:$O,  "Europe-Dutch", 'User and System Abandoned'!$M:$M,  "&gt; 60"), "")</f>
        <v/>
      </c>
      <c r="AE212" s="22" t="str">
        <f ca="1">IF(AE$11 &lt; TODAY(), COUNTIFS('User and System Abandoned'!$P:$P,  'Cargill SD Data'!AE$11, 'User and System Abandoned'!$O:$O,  "Europe-Dutch", 'User and System Abandoned'!$M:$M,  "&gt; 60"), "")</f>
        <v/>
      </c>
      <c r="AF212" s="22" t="str">
        <f ca="1">IF(AF$11 &lt; TODAY(), COUNTIFS('User and System Abandoned'!$P:$P,  'Cargill SD Data'!AF$11, 'User and System Abandoned'!$O:$O,  "Europe-Dutch", 'User and System Abandoned'!$M:$M,  "&gt; 60"), "")</f>
        <v/>
      </c>
      <c r="AG212" s="22" t="str">
        <f ca="1">IF(AG$11 &lt; TODAY(), COUNTIFS('User and System Abandoned'!$P:$P,  'Cargill SD Data'!AG$11, 'User and System Abandoned'!$O:$O,  "Europe-Dutch", 'User and System Abandoned'!$M:$M,  "&gt; 60"), "")</f>
        <v/>
      </c>
      <c r="AH212" s="22" t="str">
        <f ca="1">IF(AH$11 &lt; TODAY(), COUNTIFS('User and System Abandoned'!$P:$P,  'Cargill SD Data'!AH$11, 'User and System Abandoned'!$O:$O,  "Europe-Dutch", 'User and System Abandoned'!$M:$M,  "&gt; 60"), "")</f>
        <v/>
      </c>
      <c r="AI212" s="22" t="str">
        <f ca="1">IF(AI$11 &lt; TODAY(), COUNTIFS('User and System Abandoned'!$P:$P,  'Cargill SD Data'!AI$11, 'User and System Abandoned'!$O:$O,  "Europe-Dutch", 'User and System Abandoned'!$M:$M,  "&gt; 60"), "")</f>
        <v/>
      </c>
      <c r="AJ212" s="22" t="str">
        <f ca="1">IF(AJ$11 &lt; TODAY(), COUNTIFS('User and System Abandoned'!$P:$P,  'Cargill SD Data'!AJ$11, 'User and System Abandoned'!$O:$O,  "Europe-Dutch", 'User and System Abandoned'!$M:$M,  "&gt; 60"), "")</f>
        <v/>
      </c>
      <c r="AK212" s="22" t="str">
        <f ca="1">IF(AK$11 &lt; TODAY(), COUNTIFS('User and System Abandoned'!$P:$P,  'Cargill SD Data'!AK$11, 'User and System Abandoned'!$O:$O,  "Europe-Dutch", 'User and System Abandoned'!$M:$M,  "&gt; 60"), "")</f>
        <v/>
      </c>
    </row>
    <row r="213" spans="1:37" hidden="1" outlineLevel="1" x14ac:dyDescent="0.25">
      <c r="B213" s="114" t="s">
        <v>17</v>
      </c>
      <c r="C213" s="10" t="s">
        <v>306</v>
      </c>
      <c r="D213" s="1"/>
      <c r="E213" s="40">
        <f t="shared" ca="1" si="194"/>
        <v>0</v>
      </c>
      <c r="F213" s="79" t="e">
        <f t="shared" ca="1" si="68"/>
        <v>#DIV/0!</v>
      </c>
      <c r="G213" s="22">
        <f ca="1">IF(G$11 &lt; TODAY(), COUNTIFS('User and System Abandoned'!$P:$P,  'Cargill SD Data'!G$11, 'User and System Abandoned'!$O:$O,  "Europe-French", 'User and System Abandoned'!$M:$M,  "&gt; 60"), "")</f>
        <v>0</v>
      </c>
      <c r="H213" s="22">
        <f ca="1">IF(H$11 &lt; TODAY(), COUNTIFS('User and System Abandoned'!$P:$P,  'Cargill SD Data'!H$11, 'User and System Abandoned'!$O:$O,  "Europe-French", 'User and System Abandoned'!$M:$M,  "&gt; 60"), "")</f>
        <v>0</v>
      </c>
      <c r="I213" s="22">
        <f ca="1">IF(I$11 &lt; TODAY(), COUNTIFS('User and System Abandoned'!$P:$P,  'Cargill SD Data'!I$11, 'User and System Abandoned'!$O:$O,  "Europe-French", 'User and System Abandoned'!$M:$M,  "&gt; 60"), "")</f>
        <v>0</v>
      </c>
      <c r="J213" s="22">
        <f ca="1">IF(J$11 &lt; TODAY(), COUNTIFS('User and System Abandoned'!$P:$P,  'Cargill SD Data'!J$11, 'User and System Abandoned'!$O:$O,  "Europe-French", 'User and System Abandoned'!$M:$M,  "&gt; 60"), "")</f>
        <v>0</v>
      </c>
      <c r="K213" s="22">
        <f ca="1">IF(K$11 &lt; TODAY(), COUNTIFS('User and System Abandoned'!$P:$P,  'Cargill SD Data'!K$11, 'User and System Abandoned'!$O:$O,  "Europe-French", 'User and System Abandoned'!$M:$M,  "&gt; 60"), "")</f>
        <v>0</v>
      </c>
      <c r="L213" s="22">
        <f ca="1">IF(L$11 &lt; TODAY(), COUNTIFS('User and System Abandoned'!$P:$P,  'Cargill SD Data'!L$11, 'User and System Abandoned'!$O:$O,  "Europe-French", 'User and System Abandoned'!$M:$M,  "&gt; 60"), "")</f>
        <v>0</v>
      </c>
      <c r="M213" s="22">
        <f ca="1">IF(M$11 &lt; TODAY(), COUNTIFS('User and System Abandoned'!$P:$P,  'Cargill SD Data'!M$11, 'User and System Abandoned'!$O:$O,  "Europe-French", 'User and System Abandoned'!$M:$M,  "&gt; 60"), "")</f>
        <v>0</v>
      </c>
      <c r="N213" s="22">
        <f ca="1">IF(N$11 &lt; TODAY(), COUNTIFS('User and System Abandoned'!$P:$P,  'Cargill SD Data'!N$11, 'User and System Abandoned'!$O:$O,  "Europe-French", 'User and System Abandoned'!$M:$M,  "&gt; 60"), "")</f>
        <v>0</v>
      </c>
      <c r="O213" s="22">
        <f ca="1">IF(O$11 &lt; TODAY(), COUNTIFS('User and System Abandoned'!$P:$P,  'Cargill SD Data'!O$11, 'User and System Abandoned'!$O:$O,  "Europe-French", 'User and System Abandoned'!$M:$M,  "&gt; 60"), "")</f>
        <v>0</v>
      </c>
      <c r="P213" s="22">
        <f ca="1">IF(P$11 &lt; TODAY(), COUNTIFS('User and System Abandoned'!$P:$P,  'Cargill SD Data'!P$11, 'User and System Abandoned'!$O:$O,  "Europe-French", 'User and System Abandoned'!$M:$M,  "&gt; 60"), "")</f>
        <v>0</v>
      </c>
      <c r="Q213" s="22">
        <f ca="1">IF(Q$11 &lt; TODAY(), COUNTIFS('User and System Abandoned'!$P:$P,  'Cargill SD Data'!Q$11, 'User and System Abandoned'!$O:$O,  "Europe-French", 'User and System Abandoned'!$M:$M,  "&gt; 60"), "")</f>
        <v>0</v>
      </c>
      <c r="R213" s="22">
        <f ca="1">IF(R$11 &lt; TODAY(), COUNTIFS('User and System Abandoned'!$P:$P,  'Cargill SD Data'!R$11, 'User and System Abandoned'!$O:$O,  "Europe-French", 'User and System Abandoned'!$M:$M,  "&gt; 60"), "")</f>
        <v>0</v>
      </c>
      <c r="S213" s="22">
        <f ca="1">IF(S$11 &lt; TODAY(), COUNTIFS('User and System Abandoned'!$P:$P,  'Cargill SD Data'!S$11, 'User and System Abandoned'!$O:$O,  "Europe-French", 'User and System Abandoned'!$M:$M,  "&gt; 60"), "")</f>
        <v>0</v>
      </c>
      <c r="T213" s="22">
        <f ca="1">IF(T$11 &lt; TODAY(), COUNTIFS('User and System Abandoned'!$P:$P,  'Cargill SD Data'!T$11, 'User and System Abandoned'!$O:$O,  "Europe-French", 'User and System Abandoned'!$M:$M,  "&gt; 60"), "")</f>
        <v>0</v>
      </c>
      <c r="U213" s="22">
        <f ca="1">IF(U$11 &lt; TODAY(), COUNTIFS('User and System Abandoned'!$P:$P,  'Cargill SD Data'!U$11, 'User and System Abandoned'!$O:$O,  "Europe-French", 'User and System Abandoned'!$M:$M,  "&gt; 60"), "")</f>
        <v>0</v>
      </c>
      <c r="V213" s="22">
        <f ca="1">IF(V$11 &lt; TODAY(), COUNTIFS('User and System Abandoned'!$P:$P,  'Cargill SD Data'!V$11, 'User and System Abandoned'!$O:$O,  "Europe-French", 'User and System Abandoned'!$M:$M,  "&gt; 60"), "")</f>
        <v>0</v>
      </c>
      <c r="W213" s="22" t="str">
        <f ca="1">IF(W$11 &lt; TODAY(), COUNTIFS('User and System Abandoned'!$P:$P,  'Cargill SD Data'!W$11, 'User and System Abandoned'!$O:$O,  "Europe-French", 'User and System Abandoned'!$M:$M,  "&gt; 60"), "")</f>
        <v/>
      </c>
      <c r="X213" s="22" t="str">
        <f ca="1">IF(X$11 &lt; TODAY(), COUNTIFS('User and System Abandoned'!$P:$P,  'Cargill SD Data'!X$11, 'User and System Abandoned'!$O:$O,  "Europe-French", 'User and System Abandoned'!$M:$M,  "&gt; 60"), "")</f>
        <v/>
      </c>
      <c r="Y213" s="22" t="str">
        <f ca="1">IF(Y$11 &lt; TODAY(), COUNTIFS('User and System Abandoned'!$P:$P,  'Cargill SD Data'!Y$11, 'User and System Abandoned'!$O:$O,  "Europe-French", 'User and System Abandoned'!$M:$M,  "&gt; 60"), "")</f>
        <v/>
      </c>
      <c r="Z213" s="22" t="str">
        <f ca="1">IF(Z$11 &lt; TODAY(), COUNTIFS('User and System Abandoned'!$P:$P,  'Cargill SD Data'!Z$11, 'User and System Abandoned'!$O:$O,  "Europe-French", 'User and System Abandoned'!$M:$M,  "&gt; 60"), "")</f>
        <v/>
      </c>
      <c r="AA213" s="22" t="str">
        <f ca="1">IF(AA$11 &lt; TODAY(), COUNTIFS('User and System Abandoned'!$P:$P,  'Cargill SD Data'!AA$11, 'User and System Abandoned'!$O:$O,  "Europe-French", 'User and System Abandoned'!$M:$M,  "&gt; 60"), "")</f>
        <v/>
      </c>
      <c r="AB213" s="22" t="str">
        <f ca="1">IF(AB$11 &lt; TODAY(), COUNTIFS('User and System Abandoned'!$P:$P,  'Cargill SD Data'!AB$11, 'User and System Abandoned'!$O:$O,  "Europe-French", 'User and System Abandoned'!$M:$M,  "&gt; 60"), "")</f>
        <v/>
      </c>
      <c r="AC213" s="22" t="str">
        <f ca="1">IF(AC$11 &lt; TODAY(), COUNTIFS('User and System Abandoned'!$P:$P,  'Cargill SD Data'!AC$11, 'User and System Abandoned'!$O:$O,  "Europe-French", 'User and System Abandoned'!$M:$M,  "&gt; 60"), "")</f>
        <v/>
      </c>
      <c r="AD213" s="22" t="str">
        <f ca="1">IF(AD$11 &lt; TODAY(), COUNTIFS('User and System Abandoned'!$P:$P,  'Cargill SD Data'!AD$11, 'User and System Abandoned'!$O:$O,  "Europe-French", 'User and System Abandoned'!$M:$M,  "&gt; 60"), "")</f>
        <v/>
      </c>
      <c r="AE213" s="22" t="str">
        <f ca="1">IF(AE$11 &lt; TODAY(), COUNTIFS('User and System Abandoned'!$P:$P,  'Cargill SD Data'!AE$11, 'User and System Abandoned'!$O:$O,  "Europe-French", 'User and System Abandoned'!$M:$M,  "&gt; 60"), "")</f>
        <v/>
      </c>
      <c r="AF213" s="22" t="str">
        <f ca="1">IF(AF$11 &lt; TODAY(), COUNTIFS('User and System Abandoned'!$P:$P,  'Cargill SD Data'!AF$11, 'User and System Abandoned'!$O:$O,  "Europe-French", 'User and System Abandoned'!$M:$M,  "&gt; 60"), "")</f>
        <v/>
      </c>
      <c r="AG213" s="22" t="str">
        <f ca="1">IF(AG$11 &lt; TODAY(), COUNTIFS('User and System Abandoned'!$P:$P,  'Cargill SD Data'!AG$11, 'User and System Abandoned'!$O:$O,  "Europe-French", 'User and System Abandoned'!$M:$M,  "&gt; 60"), "")</f>
        <v/>
      </c>
      <c r="AH213" s="22" t="str">
        <f ca="1">IF(AH$11 &lt; TODAY(), COUNTIFS('User and System Abandoned'!$P:$P,  'Cargill SD Data'!AH$11, 'User and System Abandoned'!$O:$O,  "Europe-French", 'User and System Abandoned'!$M:$M,  "&gt; 60"), "")</f>
        <v/>
      </c>
      <c r="AI213" s="22" t="str">
        <f ca="1">IF(AI$11 &lt; TODAY(), COUNTIFS('User and System Abandoned'!$P:$P,  'Cargill SD Data'!AI$11, 'User and System Abandoned'!$O:$O,  "Europe-French", 'User and System Abandoned'!$M:$M,  "&gt; 60"), "")</f>
        <v/>
      </c>
      <c r="AJ213" s="22" t="str">
        <f ca="1">IF(AJ$11 &lt; TODAY(), COUNTIFS('User and System Abandoned'!$P:$P,  'Cargill SD Data'!AJ$11, 'User and System Abandoned'!$O:$O,  "Europe-French", 'User and System Abandoned'!$M:$M,  "&gt; 60"), "")</f>
        <v/>
      </c>
      <c r="AK213" s="22" t="str">
        <f ca="1">IF(AK$11 &lt; TODAY(), COUNTIFS('User and System Abandoned'!$P:$P,  'Cargill SD Data'!AK$11, 'User and System Abandoned'!$O:$O,  "Europe-French", 'User and System Abandoned'!$M:$M,  "&gt; 60"), "")</f>
        <v/>
      </c>
    </row>
    <row r="214" spans="1:37" hidden="1" outlineLevel="1" x14ac:dyDescent="0.25">
      <c r="B214" s="114" t="s">
        <v>18</v>
      </c>
      <c r="C214" s="10" t="s">
        <v>306</v>
      </c>
      <c r="D214" s="1"/>
      <c r="E214" s="40">
        <f t="shared" ca="1" si="194"/>
        <v>0</v>
      </c>
      <c r="F214" s="79" t="e">
        <f t="shared" ca="1" si="68"/>
        <v>#DIV/0!</v>
      </c>
      <c r="G214" s="22">
        <f ca="1">IF(G$11 &lt; TODAY(), COUNTIFS('User and System Abandoned'!$P:$P,  'Cargill SD Data'!G$11, 'User and System Abandoned'!$O:$O,  "Europe-German", 'User and System Abandoned'!$M:$M,  "&gt; 60"), "")</f>
        <v>0</v>
      </c>
      <c r="H214" s="22">
        <f ca="1">IF(H$11 &lt; TODAY(), COUNTIFS('User and System Abandoned'!$P:$P,  'Cargill SD Data'!H$11, 'User and System Abandoned'!$O:$O,  "Europe-German", 'User and System Abandoned'!$M:$M,  "&gt; 60"), "")</f>
        <v>0</v>
      </c>
      <c r="I214" s="22">
        <f ca="1">IF(I$11 &lt; TODAY(), COUNTIFS('User and System Abandoned'!$P:$P,  'Cargill SD Data'!I$11, 'User and System Abandoned'!$O:$O,  "Europe-German", 'User and System Abandoned'!$M:$M,  "&gt; 60"), "")</f>
        <v>0</v>
      </c>
      <c r="J214" s="22">
        <f ca="1">IF(J$11 &lt; TODAY(), COUNTIFS('User and System Abandoned'!$P:$P,  'Cargill SD Data'!J$11, 'User and System Abandoned'!$O:$O,  "Europe-German", 'User and System Abandoned'!$M:$M,  "&gt; 60"), "")</f>
        <v>0</v>
      </c>
      <c r="K214" s="22">
        <f ca="1">IF(K$11 &lt; TODAY(), COUNTIFS('User and System Abandoned'!$P:$P,  'Cargill SD Data'!K$11, 'User and System Abandoned'!$O:$O,  "Europe-German", 'User and System Abandoned'!$M:$M,  "&gt; 60"), "")</f>
        <v>0</v>
      </c>
      <c r="L214" s="22">
        <f ca="1">IF(L$11 &lt; TODAY(), COUNTIFS('User and System Abandoned'!$P:$P,  'Cargill SD Data'!L$11, 'User and System Abandoned'!$O:$O,  "Europe-German", 'User and System Abandoned'!$M:$M,  "&gt; 60"), "")</f>
        <v>0</v>
      </c>
      <c r="M214" s="22">
        <f ca="1">IF(M$11 &lt; TODAY(), COUNTIFS('User and System Abandoned'!$P:$P,  'Cargill SD Data'!M$11, 'User and System Abandoned'!$O:$O,  "Europe-German", 'User and System Abandoned'!$M:$M,  "&gt; 60"), "")</f>
        <v>0</v>
      </c>
      <c r="N214" s="22">
        <f ca="1">IF(N$11 &lt; TODAY(), COUNTIFS('User and System Abandoned'!$P:$P,  'Cargill SD Data'!N$11, 'User and System Abandoned'!$O:$O,  "Europe-German", 'User and System Abandoned'!$M:$M,  "&gt; 60"), "")</f>
        <v>0</v>
      </c>
      <c r="O214" s="22">
        <f ca="1">IF(O$11 &lt; TODAY(), COUNTIFS('User and System Abandoned'!$P:$P,  'Cargill SD Data'!O$11, 'User and System Abandoned'!$O:$O,  "Europe-German", 'User and System Abandoned'!$M:$M,  "&gt; 60"), "")</f>
        <v>0</v>
      </c>
      <c r="P214" s="22">
        <f ca="1">IF(P$11 &lt; TODAY(), COUNTIFS('User and System Abandoned'!$P:$P,  'Cargill SD Data'!P$11, 'User and System Abandoned'!$O:$O,  "Europe-German", 'User and System Abandoned'!$M:$M,  "&gt; 60"), "")</f>
        <v>0</v>
      </c>
      <c r="Q214" s="22">
        <f ca="1">IF(Q$11 &lt; TODAY(), COUNTIFS('User and System Abandoned'!$P:$P,  'Cargill SD Data'!Q$11, 'User and System Abandoned'!$O:$O,  "Europe-German", 'User and System Abandoned'!$M:$M,  "&gt; 60"), "")</f>
        <v>0</v>
      </c>
      <c r="R214" s="22">
        <f ca="1">IF(R$11 &lt; TODAY(), COUNTIFS('User and System Abandoned'!$P:$P,  'Cargill SD Data'!R$11, 'User and System Abandoned'!$O:$O,  "Europe-German", 'User and System Abandoned'!$M:$M,  "&gt; 60"), "")</f>
        <v>0</v>
      </c>
      <c r="S214" s="22">
        <f ca="1">IF(S$11 &lt; TODAY(), COUNTIFS('User and System Abandoned'!$P:$P,  'Cargill SD Data'!S$11, 'User and System Abandoned'!$O:$O,  "Europe-German", 'User and System Abandoned'!$M:$M,  "&gt; 60"), "")</f>
        <v>0</v>
      </c>
      <c r="T214" s="22">
        <f ca="1">IF(T$11 &lt; TODAY(), COUNTIFS('User and System Abandoned'!$P:$P,  'Cargill SD Data'!T$11, 'User and System Abandoned'!$O:$O,  "Europe-German", 'User and System Abandoned'!$M:$M,  "&gt; 60"), "")</f>
        <v>0</v>
      </c>
      <c r="U214" s="22">
        <f ca="1">IF(U$11 &lt; TODAY(), COUNTIFS('User and System Abandoned'!$P:$P,  'Cargill SD Data'!U$11, 'User and System Abandoned'!$O:$O,  "Europe-German", 'User and System Abandoned'!$M:$M,  "&gt; 60"), "")</f>
        <v>0</v>
      </c>
      <c r="V214" s="22">
        <f ca="1">IF(V$11 &lt; TODAY(), COUNTIFS('User and System Abandoned'!$P:$P,  'Cargill SD Data'!V$11, 'User and System Abandoned'!$O:$O,  "Europe-German", 'User and System Abandoned'!$M:$M,  "&gt; 60"), "")</f>
        <v>0</v>
      </c>
      <c r="W214" s="22" t="str">
        <f ca="1">IF(W$11 &lt; TODAY(), COUNTIFS('User and System Abandoned'!$P:$P,  'Cargill SD Data'!W$11, 'User and System Abandoned'!$O:$O,  "Europe-German", 'User and System Abandoned'!$M:$M,  "&gt; 60"), "")</f>
        <v/>
      </c>
      <c r="X214" s="22" t="str">
        <f ca="1">IF(X$11 &lt; TODAY(), COUNTIFS('User and System Abandoned'!$P:$P,  'Cargill SD Data'!X$11, 'User and System Abandoned'!$O:$O,  "Europe-German", 'User and System Abandoned'!$M:$M,  "&gt; 60"), "")</f>
        <v/>
      </c>
      <c r="Y214" s="22" t="str">
        <f ca="1">IF(Y$11 &lt; TODAY(), COUNTIFS('User and System Abandoned'!$P:$P,  'Cargill SD Data'!Y$11, 'User and System Abandoned'!$O:$O,  "Europe-German", 'User and System Abandoned'!$M:$M,  "&gt; 60"), "")</f>
        <v/>
      </c>
      <c r="Z214" s="22" t="str">
        <f ca="1">IF(Z$11 &lt; TODAY(), COUNTIFS('User and System Abandoned'!$P:$P,  'Cargill SD Data'!Z$11, 'User and System Abandoned'!$O:$O,  "Europe-German", 'User and System Abandoned'!$M:$M,  "&gt; 60"), "")</f>
        <v/>
      </c>
      <c r="AA214" s="22" t="str">
        <f ca="1">IF(AA$11 &lt; TODAY(), COUNTIFS('User and System Abandoned'!$P:$P,  'Cargill SD Data'!AA$11, 'User and System Abandoned'!$O:$O,  "Europe-German", 'User and System Abandoned'!$M:$M,  "&gt; 60"), "")</f>
        <v/>
      </c>
      <c r="AB214" s="22" t="str">
        <f ca="1">IF(AB$11 &lt; TODAY(), COUNTIFS('User and System Abandoned'!$P:$P,  'Cargill SD Data'!AB$11, 'User and System Abandoned'!$O:$O,  "Europe-German", 'User and System Abandoned'!$M:$M,  "&gt; 60"), "")</f>
        <v/>
      </c>
      <c r="AC214" s="22" t="str">
        <f ca="1">IF(AC$11 &lt; TODAY(), COUNTIFS('User and System Abandoned'!$P:$P,  'Cargill SD Data'!AC$11, 'User and System Abandoned'!$O:$O,  "Europe-German", 'User and System Abandoned'!$M:$M,  "&gt; 60"), "")</f>
        <v/>
      </c>
      <c r="AD214" s="22" t="str">
        <f ca="1">IF(AD$11 &lt; TODAY(), COUNTIFS('User and System Abandoned'!$P:$P,  'Cargill SD Data'!AD$11, 'User and System Abandoned'!$O:$O,  "Europe-German", 'User and System Abandoned'!$M:$M,  "&gt; 60"), "")</f>
        <v/>
      </c>
      <c r="AE214" s="22" t="str">
        <f ca="1">IF(AE$11 &lt; TODAY(), COUNTIFS('User and System Abandoned'!$P:$P,  'Cargill SD Data'!AE$11, 'User and System Abandoned'!$O:$O,  "Europe-German", 'User and System Abandoned'!$M:$M,  "&gt; 60"), "")</f>
        <v/>
      </c>
      <c r="AF214" s="22" t="str">
        <f ca="1">IF(AF$11 &lt; TODAY(), COUNTIFS('User and System Abandoned'!$P:$P,  'Cargill SD Data'!AF$11, 'User and System Abandoned'!$O:$O,  "Europe-German", 'User and System Abandoned'!$M:$M,  "&gt; 60"), "")</f>
        <v/>
      </c>
      <c r="AG214" s="22" t="str">
        <f ca="1">IF(AG$11 &lt; TODAY(), COUNTIFS('User and System Abandoned'!$P:$P,  'Cargill SD Data'!AG$11, 'User and System Abandoned'!$O:$O,  "Europe-German", 'User and System Abandoned'!$M:$M,  "&gt; 60"), "")</f>
        <v/>
      </c>
      <c r="AH214" s="22" t="str">
        <f ca="1">IF(AH$11 &lt; TODAY(), COUNTIFS('User and System Abandoned'!$P:$P,  'Cargill SD Data'!AH$11, 'User and System Abandoned'!$O:$O,  "Europe-German", 'User and System Abandoned'!$M:$M,  "&gt; 60"), "")</f>
        <v/>
      </c>
      <c r="AI214" s="22" t="str">
        <f ca="1">IF(AI$11 &lt; TODAY(), COUNTIFS('User and System Abandoned'!$P:$P,  'Cargill SD Data'!AI$11, 'User and System Abandoned'!$O:$O,  "Europe-German", 'User and System Abandoned'!$M:$M,  "&gt; 60"), "")</f>
        <v/>
      </c>
      <c r="AJ214" s="22" t="str">
        <f ca="1">IF(AJ$11 &lt; TODAY(), COUNTIFS('User and System Abandoned'!$P:$P,  'Cargill SD Data'!AJ$11, 'User and System Abandoned'!$O:$O,  "Europe-German", 'User and System Abandoned'!$M:$M,  "&gt; 60"), "")</f>
        <v/>
      </c>
      <c r="AK214" s="22" t="str">
        <f ca="1">IF(AK$11 &lt; TODAY(), COUNTIFS('User and System Abandoned'!$P:$P,  'Cargill SD Data'!AK$11, 'User and System Abandoned'!$O:$O,  "Europe-German", 'User and System Abandoned'!$M:$M,  "&gt; 60"), "")</f>
        <v/>
      </c>
    </row>
    <row r="215" spans="1:37" hidden="1" outlineLevel="1" x14ac:dyDescent="0.25">
      <c r="B215" s="114" t="s">
        <v>19</v>
      </c>
      <c r="C215" s="10" t="s">
        <v>306</v>
      </c>
      <c r="D215" s="1"/>
      <c r="E215" s="40">
        <f t="shared" ca="1" si="194"/>
        <v>0</v>
      </c>
      <c r="F215" s="79" t="e">
        <f t="shared" ca="1" si="68"/>
        <v>#DIV/0!</v>
      </c>
      <c r="G215" s="22">
        <f ca="1">IF(G$11 &lt; TODAY(), COUNTIFS('User and System Abandoned'!$P:$P,  'Cargill SD Data'!G$11, 'User and System Abandoned'!$O:$O,  "Europe-Hungarian", 'User and System Abandoned'!$M:$M,  "&gt; 60"), "")</f>
        <v>0</v>
      </c>
      <c r="H215" s="22">
        <f ca="1">IF(H$11 &lt; TODAY(), COUNTIFS('User and System Abandoned'!$P:$P,  'Cargill SD Data'!H$11, 'User and System Abandoned'!$O:$O,  "Europe-Hungarian", 'User and System Abandoned'!$M:$M,  "&gt; 60"), "")</f>
        <v>0</v>
      </c>
      <c r="I215" s="22">
        <f ca="1">IF(I$11 &lt; TODAY(), COUNTIFS('User and System Abandoned'!$P:$P,  'Cargill SD Data'!I$11, 'User and System Abandoned'!$O:$O,  "Europe-Hungarian", 'User and System Abandoned'!$M:$M,  "&gt; 60"), "")</f>
        <v>0</v>
      </c>
      <c r="J215" s="22">
        <f ca="1">IF(J$11 &lt; TODAY(), COUNTIFS('User and System Abandoned'!$P:$P,  'Cargill SD Data'!J$11, 'User and System Abandoned'!$O:$O,  "Europe-Hungarian", 'User and System Abandoned'!$M:$M,  "&gt; 60"), "")</f>
        <v>0</v>
      </c>
      <c r="K215" s="22">
        <f ca="1">IF(K$11 &lt; TODAY(), COUNTIFS('User and System Abandoned'!$P:$P,  'Cargill SD Data'!K$11, 'User and System Abandoned'!$O:$O,  "Europe-Hungarian", 'User and System Abandoned'!$M:$M,  "&gt; 60"), "")</f>
        <v>0</v>
      </c>
      <c r="L215" s="22">
        <f ca="1">IF(L$11 &lt; TODAY(), COUNTIFS('User and System Abandoned'!$P:$P,  'Cargill SD Data'!L$11, 'User and System Abandoned'!$O:$O,  "Europe-Hungarian", 'User and System Abandoned'!$M:$M,  "&gt; 60"), "")</f>
        <v>0</v>
      </c>
      <c r="M215" s="22">
        <f ca="1">IF(M$11 &lt; TODAY(), COUNTIFS('User and System Abandoned'!$P:$P,  'Cargill SD Data'!M$11, 'User and System Abandoned'!$O:$O,  "Europe-Hungarian", 'User and System Abandoned'!$M:$M,  "&gt; 60"), "")</f>
        <v>0</v>
      </c>
      <c r="N215" s="22">
        <f ca="1">IF(N$11 &lt; TODAY(), COUNTIFS('User and System Abandoned'!$P:$P,  'Cargill SD Data'!N$11, 'User and System Abandoned'!$O:$O,  "Europe-Hungarian", 'User and System Abandoned'!$M:$M,  "&gt; 60"), "")</f>
        <v>0</v>
      </c>
      <c r="O215" s="22">
        <f ca="1">IF(O$11 &lt; TODAY(), COUNTIFS('User and System Abandoned'!$P:$P,  'Cargill SD Data'!O$11, 'User and System Abandoned'!$O:$O,  "Europe-Hungarian", 'User and System Abandoned'!$M:$M,  "&gt; 60"), "")</f>
        <v>0</v>
      </c>
      <c r="P215" s="22">
        <f ca="1">IF(P$11 &lt; TODAY(), COUNTIFS('User and System Abandoned'!$P:$P,  'Cargill SD Data'!P$11, 'User and System Abandoned'!$O:$O,  "Europe-Hungarian", 'User and System Abandoned'!$M:$M,  "&gt; 60"), "")</f>
        <v>0</v>
      </c>
      <c r="Q215" s="22">
        <f ca="1">IF(Q$11 &lt; TODAY(), COUNTIFS('User and System Abandoned'!$P:$P,  'Cargill SD Data'!Q$11, 'User and System Abandoned'!$O:$O,  "Europe-Hungarian", 'User and System Abandoned'!$M:$M,  "&gt; 60"), "")</f>
        <v>0</v>
      </c>
      <c r="R215" s="22">
        <f ca="1">IF(R$11 &lt; TODAY(), COUNTIFS('User and System Abandoned'!$P:$P,  'Cargill SD Data'!R$11, 'User and System Abandoned'!$O:$O,  "Europe-Hungarian", 'User and System Abandoned'!$M:$M,  "&gt; 60"), "")</f>
        <v>0</v>
      </c>
      <c r="S215" s="22">
        <f ca="1">IF(S$11 &lt; TODAY(), COUNTIFS('User and System Abandoned'!$P:$P,  'Cargill SD Data'!S$11, 'User and System Abandoned'!$O:$O,  "Europe-Hungarian", 'User and System Abandoned'!$M:$M,  "&gt; 60"), "")</f>
        <v>0</v>
      </c>
      <c r="T215" s="22">
        <f ca="1">IF(T$11 &lt; TODAY(), COUNTIFS('User and System Abandoned'!$P:$P,  'Cargill SD Data'!T$11, 'User and System Abandoned'!$O:$O,  "Europe-Hungarian", 'User and System Abandoned'!$M:$M,  "&gt; 60"), "")</f>
        <v>0</v>
      </c>
      <c r="U215" s="22">
        <f ca="1">IF(U$11 &lt; TODAY(), COUNTIFS('User and System Abandoned'!$P:$P,  'Cargill SD Data'!U$11, 'User and System Abandoned'!$O:$O,  "Europe-Hungarian", 'User and System Abandoned'!$M:$M,  "&gt; 60"), "")</f>
        <v>0</v>
      </c>
      <c r="V215" s="22">
        <f ca="1">IF(V$11 &lt; TODAY(), COUNTIFS('User and System Abandoned'!$P:$P,  'Cargill SD Data'!V$11, 'User and System Abandoned'!$O:$O,  "Europe-Hungarian", 'User and System Abandoned'!$M:$M,  "&gt; 60"), "")</f>
        <v>0</v>
      </c>
      <c r="W215" s="22" t="str">
        <f ca="1">IF(W$11 &lt; TODAY(), COUNTIFS('User and System Abandoned'!$P:$P,  'Cargill SD Data'!W$11, 'User and System Abandoned'!$O:$O,  "Europe-Hungarian", 'User and System Abandoned'!$M:$M,  "&gt; 60"), "")</f>
        <v/>
      </c>
      <c r="X215" s="22" t="str">
        <f ca="1">IF(X$11 &lt; TODAY(), COUNTIFS('User and System Abandoned'!$P:$P,  'Cargill SD Data'!X$11, 'User and System Abandoned'!$O:$O,  "Europe-Hungarian", 'User and System Abandoned'!$M:$M,  "&gt; 60"), "")</f>
        <v/>
      </c>
      <c r="Y215" s="22" t="str">
        <f ca="1">IF(Y$11 &lt; TODAY(), COUNTIFS('User and System Abandoned'!$P:$P,  'Cargill SD Data'!Y$11, 'User and System Abandoned'!$O:$O,  "Europe-Hungarian", 'User and System Abandoned'!$M:$M,  "&gt; 60"), "")</f>
        <v/>
      </c>
      <c r="Z215" s="22" t="str">
        <f ca="1">IF(Z$11 &lt; TODAY(), COUNTIFS('User and System Abandoned'!$P:$P,  'Cargill SD Data'!Z$11, 'User and System Abandoned'!$O:$O,  "Europe-Hungarian", 'User and System Abandoned'!$M:$M,  "&gt; 60"), "")</f>
        <v/>
      </c>
      <c r="AA215" s="22" t="str">
        <f ca="1">IF(AA$11 &lt; TODAY(), COUNTIFS('User and System Abandoned'!$P:$P,  'Cargill SD Data'!AA$11, 'User and System Abandoned'!$O:$O,  "Europe-Hungarian", 'User and System Abandoned'!$M:$M,  "&gt; 60"), "")</f>
        <v/>
      </c>
      <c r="AB215" s="22" t="str">
        <f ca="1">IF(AB$11 &lt; TODAY(), COUNTIFS('User and System Abandoned'!$P:$P,  'Cargill SD Data'!AB$11, 'User and System Abandoned'!$O:$O,  "Europe-Hungarian", 'User and System Abandoned'!$M:$M,  "&gt; 60"), "")</f>
        <v/>
      </c>
      <c r="AC215" s="22" t="str">
        <f ca="1">IF(AC$11 &lt; TODAY(), COUNTIFS('User and System Abandoned'!$P:$P,  'Cargill SD Data'!AC$11, 'User and System Abandoned'!$O:$O,  "Europe-Hungarian", 'User and System Abandoned'!$M:$M,  "&gt; 60"), "")</f>
        <v/>
      </c>
      <c r="AD215" s="22" t="str">
        <f ca="1">IF(AD$11 &lt; TODAY(), COUNTIFS('User and System Abandoned'!$P:$P,  'Cargill SD Data'!AD$11, 'User and System Abandoned'!$O:$O,  "Europe-Hungarian", 'User and System Abandoned'!$M:$M,  "&gt; 60"), "")</f>
        <v/>
      </c>
      <c r="AE215" s="22" t="str">
        <f ca="1">IF(AE$11 &lt; TODAY(), COUNTIFS('User and System Abandoned'!$P:$P,  'Cargill SD Data'!AE$11, 'User and System Abandoned'!$O:$O,  "Europe-Hungarian", 'User and System Abandoned'!$M:$M,  "&gt; 60"), "")</f>
        <v/>
      </c>
      <c r="AF215" s="22" t="str">
        <f ca="1">IF(AF$11 &lt; TODAY(), COUNTIFS('User and System Abandoned'!$P:$P,  'Cargill SD Data'!AF$11, 'User and System Abandoned'!$O:$O,  "Europe-Hungarian", 'User and System Abandoned'!$M:$M,  "&gt; 60"), "")</f>
        <v/>
      </c>
      <c r="AG215" s="22" t="str">
        <f ca="1">IF(AG$11 &lt; TODAY(), COUNTIFS('User and System Abandoned'!$P:$P,  'Cargill SD Data'!AG$11, 'User and System Abandoned'!$O:$O,  "Europe-Hungarian", 'User and System Abandoned'!$M:$M,  "&gt; 60"), "")</f>
        <v/>
      </c>
      <c r="AH215" s="22" t="str">
        <f ca="1">IF(AH$11 &lt; TODAY(), COUNTIFS('User and System Abandoned'!$P:$P,  'Cargill SD Data'!AH$11, 'User and System Abandoned'!$O:$O,  "Europe-Hungarian", 'User and System Abandoned'!$M:$M,  "&gt; 60"), "")</f>
        <v/>
      </c>
      <c r="AI215" s="22" t="str">
        <f ca="1">IF(AI$11 &lt; TODAY(), COUNTIFS('User and System Abandoned'!$P:$P,  'Cargill SD Data'!AI$11, 'User and System Abandoned'!$O:$O,  "Europe-Hungarian", 'User and System Abandoned'!$M:$M,  "&gt; 60"), "")</f>
        <v/>
      </c>
      <c r="AJ215" s="22" t="str">
        <f ca="1">IF(AJ$11 &lt; TODAY(), COUNTIFS('User and System Abandoned'!$P:$P,  'Cargill SD Data'!AJ$11, 'User and System Abandoned'!$O:$O,  "Europe-Hungarian", 'User and System Abandoned'!$M:$M,  "&gt; 60"), "")</f>
        <v/>
      </c>
      <c r="AK215" s="22" t="str">
        <f ca="1">IF(AK$11 &lt; TODAY(), COUNTIFS('User and System Abandoned'!$P:$P,  'Cargill SD Data'!AK$11, 'User and System Abandoned'!$O:$O,  "Europe-Hungarian", 'User and System Abandoned'!$M:$M,  "&gt; 60"), "")</f>
        <v/>
      </c>
    </row>
    <row r="216" spans="1:37" hidden="1" outlineLevel="1" x14ac:dyDescent="0.25">
      <c r="B216" s="114" t="s">
        <v>20</v>
      </c>
      <c r="C216" s="10" t="s">
        <v>306</v>
      </c>
      <c r="D216" s="1"/>
      <c r="E216" s="40">
        <f t="shared" ca="1" si="194"/>
        <v>0</v>
      </c>
      <c r="F216" s="79" t="e">
        <f t="shared" ca="1" si="68"/>
        <v>#DIV/0!</v>
      </c>
      <c r="G216" s="22">
        <f ca="1">IF(G$11 &lt; TODAY(), COUNTIFS('User and System Abandoned'!$P:$P,  'Cargill SD Data'!G$11, 'User and System Abandoned'!$O:$O,  "Europe-Italian", 'User and System Abandoned'!$M:$M,  "&gt; 60"), "")</f>
        <v>0</v>
      </c>
      <c r="H216" s="22">
        <f ca="1">IF(H$11 &lt; TODAY(), COUNTIFS('User and System Abandoned'!$P:$P,  'Cargill SD Data'!H$11, 'User and System Abandoned'!$O:$O,  "Europe-Italian", 'User and System Abandoned'!$M:$M,  "&gt; 60"), "")</f>
        <v>0</v>
      </c>
      <c r="I216" s="22">
        <f ca="1">IF(I$11 &lt; TODAY(), COUNTIFS('User and System Abandoned'!$P:$P,  'Cargill SD Data'!I$11, 'User and System Abandoned'!$O:$O,  "Europe-Italian", 'User and System Abandoned'!$M:$M,  "&gt; 60"), "")</f>
        <v>0</v>
      </c>
      <c r="J216" s="22">
        <f ca="1">IF(J$11 &lt; TODAY(), COUNTIFS('User and System Abandoned'!$P:$P,  'Cargill SD Data'!J$11, 'User and System Abandoned'!$O:$O,  "Europe-Italian", 'User and System Abandoned'!$M:$M,  "&gt; 60"), "")</f>
        <v>0</v>
      </c>
      <c r="K216" s="22">
        <f ca="1">IF(K$11 &lt; TODAY(), COUNTIFS('User and System Abandoned'!$P:$P,  'Cargill SD Data'!K$11, 'User and System Abandoned'!$O:$O,  "Europe-Italian", 'User and System Abandoned'!$M:$M,  "&gt; 60"), "")</f>
        <v>0</v>
      </c>
      <c r="L216" s="22">
        <f ca="1">IF(L$11 &lt; TODAY(), COUNTIFS('User and System Abandoned'!$P:$P,  'Cargill SD Data'!L$11, 'User and System Abandoned'!$O:$O,  "Europe-Italian", 'User and System Abandoned'!$M:$M,  "&gt; 60"), "")</f>
        <v>0</v>
      </c>
      <c r="M216" s="22">
        <f ca="1">IF(M$11 &lt; TODAY(), COUNTIFS('User and System Abandoned'!$P:$P,  'Cargill SD Data'!M$11, 'User and System Abandoned'!$O:$O,  "Europe-Italian", 'User and System Abandoned'!$M:$M,  "&gt; 60"), "")</f>
        <v>0</v>
      </c>
      <c r="N216" s="22">
        <f ca="1">IF(N$11 &lt; TODAY(), COUNTIFS('User and System Abandoned'!$P:$P,  'Cargill SD Data'!N$11, 'User and System Abandoned'!$O:$O,  "Europe-Italian", 'User and System Abandoned'!$M:$M,  "&gt; 60"), "")</f>
        <v>0</v>
      </c>
      <c r="O216" s="22">
        <f ca="1">IF(O$11 &lt; TODAY(), COUNTIFS('User and System Abandoned'!$P:$P,  'Cargill SD Data'!O$11, 'User and System Abandoned'!$O:$O,  "Europe-Italian", 'User and System Abandoned'!$M:$M,  "&gt; 60"), "")</f>
        <v>0</v>
      </c>
      <c r="P216" s="22">
        <f ca="1">IF(P$11 &lt; TODAY(), COUNTIFS('User and System Abandoned'!$P:$P,  'Cargill SD Data'!P$11, 'User and System Abandoned'!$O:$O,  "Europe-Italian", 'User and System Abandoned'!$M:$M,  "&gt; 60"), "")</f>
        <v>0</v>
      </c>
      <c r="Q216" s="22">
        <f ca="1">IF(Q$11 &lt; TODAY(), COUNTIFS('User and System Abandoned'!$P:$P,  'Cargill SD Data'!Q$11, 'User and System Abandoned'!$O:$O,  "Europe-Italian", 'User and System Abandoned'!$M:$M,  "&gt; 60"), "")</f>
        <v>0</v>
      </c>
      <c r="R216" s="22">
        <f ca="1">IF(R$11 &lt; TODAY(), COUNTIFS('User and System Abandoned'!$P:$P,  'Cargill SD Data'!R$11, 'User and System Abandoned'!$O:$O,  "Europe-Italian", 'User and System Abandoned'!$M:$M,  "&gt; 60"), "")</f>
        <v>0</v>
      </c>
      <c r="S216" s="22">
        <f ca="1">IF(S$11 &lt; TODAY(), COUNTIFS('User and System Abandoned'!$P:$P,  'Cargill SD Data'!S$11, 'User and System Abandoned'!$O:$O,  "Europe-Italian", 'User and System Abandoned'!$M:$M,  "&gt; 60"), "")</f>
        <v>0</v>
      </c>
      <c r="T216" s="22">
        <f ca="1">IF(T$11 &lt; TODAY(), COUNTIFS('User and System Abandoned'!$P:$P,  'Cargill SD Data'!T$11, 'User and System Abandoned'!$O:$O,  "Europe-Italian", 'User and System Abandoned'!$M:$M,  "&gt; 60"), "")</f>
        <v>0</v>
      </c>
      <c r="U216" s="22">
        <f ca="1">IF(U$11 &lt; TODAY(), COUNTIFS('User and System Abandoned'!$P:$P,  'Cargill SD Data'!U$11, 'User and System Abandoned'!$O:$O,  "Europe-Italian", 'User and System Abandoned'!$M:$M,  "&gt; 60"), "")</f>
        <v>0</v>
      </c>
      <c r="V216" s="22">
        <f ca="1">IF(V$11 &lt; TODAY(), COUNTIFS('User and System Abandoned'!$P:$P,  'Cargill SD Data'!V$11, 'User and System Abandoned'!$O:$O,  "Europe-Italian", 'User and System Abandoned'!$M:$M,  "&gt; 60"), "")</f>
        <v>0</v>
      </c>
      <c r="W216" s="22" t="str">
        <f ca="1">IF(W$11 &lt; TODAY(), COUNTIFS('User and System Abandoned'!$P:$P,  'Cargill SD Data'!W$11, 'User and System Abandoned'!$O:$O,  "Europe-Italian", 'User and System Abandoned'!$M:$M,  "&gt; 60"), "")</f>
        <v/>
      </c>
      <c r="X216" s="22" t="str">
        <f ca="1">IF(X$11 &lt; TODAY(), COUNTIFS('User and System Abandoned'!$P:$P,  'Cargill SD Data'!X$11, 'User and System Abandoned'!$O:$O,  "Europe-Italian", 'User and System Abandoned'!$M:$M,  "&gt; 60"), "")</f>
        <v/>
      </c>
      <c r="Y216" s="22" t="str">
        <f ca="1">IF(Y$11 &lt; TODAY(), COUNTIFS('User and System Abandoned'!$P:$P,  'Cargill SD Data'!Y$11, 'User and System Abandoned'!$O:$O,  "Europe-Italian", 'User and System Abandoned'!$M:$M,  "&gt; 60"), "")</f>
        <v/>
      </c>
      <c r="Z216" s="22" t="str">
        <f ca="1">IF(Z$11 &lt; TODAY(), COUNTIFS('User and System Abandoned'!$P:$P,  'Cargill SD Data'!Z$11, 'User and System Abandoned'!$O:$O,  "Europe-Italian", 'User and System Abandoned'!$M:$M,  "&gt; 60"), "")</f>
        <v/>
      </c>
      <c r="AA216" s="22" t="str">
        <f ca="1">IF(AA$11 &lt; TODAY(), COUNTIFS('User and System Abandoned'!$P:$P,  'Cargill SD Data'!AA$11, 'User and System Abandoned'!$O:$O,  "Europe-Italian", 'User and System Abandoned'!$M:$M,  "&gt; 60"), "")</f>
        <v/>
      </c>
      <c r="AB216" s="22" t="str">
        <f ca="1">IF(AB$11 &lt; TODAY(), COUNTIFS('User and System Abandoned'!$P:$P,  'Cargill SD Data'!AB$11, 'User and System Abandoned'!$O:$O,  "Europe-Italian", 'User and System Abandoned'!$M:$M,  "&gt; 60"), "")</f>
        <v/>
      </c>
      <c r="AC216" s="22" t="str">
        <f ca="1">IF(AC$11 &lt; TODAY(), COUNTIFS('User and System Abandoned'!$P:$P,  'Cargill SD Data'!AC$11, 'User and System Abandoned'!$O:$O,  "Europe-Italian", 'User and System Abandoned'!$M:$M,  "&gt; 60"), "")</f>
        <v/>
      </c>
      <c r="AD216" s="22" t="str">
        <f ca="1">IF(AD$11 &lt; TODAY(), COUNTIFS('User and System Abandoned'!$P:$P,  'Cargill SD Data'!AD$11, 'User and System Abandoned'!$O:$O,  "Europe-Italian", 'User and System Abandoned'!$M:$M,  "&gt; 60"), "")</f>
        <v/>
      </c>
      <c r="AE216" s="22" t="str">
        <f ca="1">IF(AE$11 &lt; TODAY(), COUNTIFS('User and System Abandoned'!$P:$P,  'Cargill SD Data'!AE$11, 'User and System Abandoned'!$O:$O,  "Europe-Italian", 'User and System Abandoned'!$M:$M,  "&gt; 60"), "")</f>
        <v/>
      </c>
      <c r="AF216" s="22" t="str">
        <f ca="1">IF(AF$11 &lt; TODAY(), COUNTIFS('User and System Abandoned'!$P:$P,  'Cargill SD Data'!AF$11, 'User and System Abandoned'!$O:$O,  "Europe-Italian", 'User and System Abandoned'!$M:$M,  "&gt; 60"), "")</f>
        <v/>
      </c>
      <c r="AG216" s="22" t="str">
        <f ca="1">IF(AG$11 &lt; TODAY(), COUNTIFS('User and System Abandoned'!$P:$P,  'Cargill SD Data'!AG$11, 'User and System Abandoned'!$O:$O,  "Europe-Italian", 'User and System Abandoned'!$M:$M,  "&gt; 60"), "")</f>
        <v/>
      </c>
      <c r="AH216" s="22" t="str">
        <f ca="1">IF(AH$11 &lt; TODAY(), COUNTIFS('User and System Abandoned'!$P:$P,  'Cargill SD Data'!AH$11, 'User and System Abandoned'!$O:$O,  "Europe-Italian", 'User and System Abandoned'!$M:$M,  "&gt; 60"), "")</f>
        <v/>
      </c>
      <c r="AI216" s="22" t="str">
        <f ca="1">IF(AI$11 &lt; TODAY(), COUNTIFS('User and System Abandoned'!$P:$P,  'Cargill SD Data'!AI$11, 'User and System Abandoned'!$O:$O,  "Europe-Italian", 'User and System Abandoned'!$M:$M,  "&gt; 60"), "")</f>
        <v/>
      </c>
      <c r="AJ216" s="22" t="str">
        <f ca="1">IF(AJ$11 &lt; TODAY(), COUNTIFS('User and System Abandoned'!$P:$P,  'Cargill SD Data'!AJ$11, 'User and System Abandoned'!$O:$O,  "Europe-Italian", 'User and System Abandoned'!$M:$M,  "&gt; 60"), "")</f>
        <v/>
      </c>
      <c r="AK216" s="22" t="str">
        <f ca="1">IF(AK$11 &lt; TODAY(), COUNTIFS('User and System Abandoned'!$P:$P,  'Cargill SD Data'!AK$11, 'User and System Abandoned'!$O:$O,  "Europe-Italian", 'User and System Abandoned'!$M:$M,  "&gt; 60"), "")</f>
        <v/>
      </c>
    </row>
    <row r="217" spans="1:37" hidden="1" outlineLevel="1" x14ac:dyDescent="0.25">
      <c r="B217" s="115" t="s">
        <v>21</v>
      </c>
      <c r="C217" s="10" t="s">
        <v>306</v>
      </c>
      <c r="D217" s="1"/>
      <c r="E217" s="40">
        <f t="shared" ca="1" si="194"/>
        <v>0</v>
      </c>
      <c r="F217" s="79" t="e">
        <f t="shared" ca="1" si="68"/>
        <v>#DIV/0!</v>
      </c>
      <c r="G217" s="22">
        <f ca="1">IF(G$11 &lt; TODAY(), COUNTIFS('User and System Abandoned'!$P:$P,  'Cargill SD Data'!G$11, 'User and System Abandoned'!$O:$O,  "Europe-Polish", 'User and System Abandoned'!$M:$M,  "&gt; 60"), "")</f>
        <v>0</v>
      </c>
      <c r="H217" s="22">
        <f ca="1">IF(H$11 &lt; TODAY(), COUNTIFS('User and System Abandoned'!$P:$P,  'Cargill SD Data'!H$11, 'User and System Abandoned'!$O:$O,  "Europe-Polish", 'User and System Abandoned'!$M:$M,  "&gt; 60"), "")</f>
        <v>0</v>
      </c>
      <c r="I217" s="22">
        <f ca="1">IF(I$11 &lt; TODAY(), COUNTIFS('User and System Abandoned'!$P:$P,  'Cargill SD Data'!I$11, 'User and System Abandoned'!$O:$O,  "Europe-Polish", 'User and System Abandoned'!$M:$M,  "&gt; 60"), "")</f>
        <v>0</v>
      </c>
      <c r="J217" s="22">
        <f ca="1">IF(J$11 &lt; TODAY(), COUNTIFS('User and System Abandoned'!$P:$P,  'Cargill SD Data'!J$11, 'User and System Abandoned'!$O:$O,  "Europe-Polish", 'User and System Abandoned'!$M:$M,  "&gt; 60"), "")</f>
        <v>0</v>
      </c>
      <c r="K217" s="22">
        <f ca="1">IF(K$11 &lt; TODAY(), COUNTIFS('User and System Abandoned'!$P:$P,  'Cargill SD Data'!K$11, 'User and System Abandoned'!$O:$O,  "Europe-Polish", 'User and System Abandoned'!$M:$M,  "&gt; 60"), "")</f>
        <v>0</v>
      </c>
      <c r="L217" s="22">
        <f ca="1">IF(L$11 &lt; TODAY(), COUNTIFS('User and System Abandoned'!$P:$P,  'Cargill SD Data'!L$11, 'User and System Abandoned'!$O:$O,  "Europe-Polish", 'User and System Abandoned'!$M:$M,  "&gt; 60"), "")</f>
        <v>0</v>
      </c>
      <c r="M217" s="22">
        <f ca="1">IF(M$11 &lt; TODAY(), COUNTIFS('User and System Abandoned'!$P:$P,  'Cargill SD Data'!M$11, 'User and System Abandoned'!$O:$O,  "Europe-Polish", 'User and System Abandoned'!$M:$M,  "&gt; 60"), "")</f>
        <v>0</v>
      </c>
      <c r="N217" s="22">
        <f ca="1">IF(N$11 &lt; TODAY(), COUNTIFS('User and System Abandoned'!$P:$P,  'Cargill SD Data'!N$11, 'User and System Abandoned'!$O:$O,  "Europe-Polish", 'User and System Abandoned'!$M:$M,  "&gt; 60"), "")</f>
        <v>0</v>
      </c>
      <c r="O217" s="22">
        <f ca="1">IF(O$11 &lt; TODAY(), COUNTIFS('User and System Abandoned'!$P:$P,  'Cargill SD Data'!O$11, 'User and System Abandoned'!$O:$O,  "Europe-Polish", 'User and System Abandoned'!$M:$M,  "&gt; 60"), "")</f>
        <v>0</v>
      </c>
      <c r="P217" s="22">
        <f ca="1">IF(P$11 &lt; TODAY(), COUNTIFS('User and System Abandoned'!$P:$P,  'Cargill SD Data'!P$11, 'User and System Abandoned'!$O:$O,  "Europe-Polish", 'User and System Abandoned'!$M:$M,  "&gt; 60"), "")</f>
        <v>0</v>
      </c>
      <c r="Q217" s="22">
        <f ca="1">IF(Q$11 &lt; TODAY(), COUNTIFS('User and System Abandoned'!$P:$P,  'Cargill SD Data'!Q$11, 'User and System Abandoned'!$O:$O,  "Europe-Polish", 'User and System Abandoned'!$M:$M,  "&gt; 60"), "")</f>
        <v>0</v>
      </c>
      <c r="R217" s="22">
        <f ca="1">IF(R$11 &lt; TODAY(), COUNTIFS('User and System Abandoned'!$P:$P,  'Cargill SD Data'!R$11, 'User and System Abandoned'!$O:$O,  "Europe-Polish", 'User and System Abandoned'!$M:$M,  "&gt; 60"), "")</f>
        <v>0</v>
      </c>
      <c r="S217" s="22">
        <f ca="1">IF(S$11 &lt; TODAY(), COUNTIFS('User and System Abandoned'!$P:$P,  'Cargill SD Data'!S$11, 'User and System Abandoned'!$O:$O,  "Europe-Polish", 'User and System Abandoned'!$M:$M,  "&gt; 60"), "")</f>
        <v>0</v>
      </c>
      <c r="T217" s="22">
        <f ca="1">IF(T$11 &lt; TODAY(), COUNTIFS('User and System Abandoned'!$P:$P,  'Cargill SD Data'!T$11, 'User and System Abandoned'!$O:$O,  "Europe-Polish", 'User and System Abandoned'!$M:$M,  "&gt; 60"), "")</f>
        <v>0</v>
      </c>
      <c r="U217" s="22">
        <f ca="1">IF(U$11 &lt; TODAY(), COUNTIFS('User and System Abandoned'!$P:$P,  'Cargill SD Data'!U$11, 'User and System Abandoned'!$O:$O,  "Europe-Polish", 'User and System Abandoned'!$M:$M,  "&gt; 60"), "")</f>
        <v>0</v>
      </c>
      <c r="V217" s="22">
        <f ca="1">IF(V$11 &lt; TODAY(), COUNTIFS('User and System Abandoned'!$P:$P,  'Cargill SD Data'!V$11, 'User and System Abandoned'!$O:$O,  "Europe-Polish", 'User and System Abandoned'!$M:$M,  "&gt; 60"), "")</f>
        <v>0</v>
      </c>
      <c r="W217" s="22" t="str">
        <f ca="1">IF(W$11 &lt; TODAY(), COUNTIFS('User and System Abandoned'!$P:$P,  'Cargill SD Data'!W$11, 'User and System Abandoned'!$O:$O,  "Europe-Polish", 'User and System Abandoned'!$M:$M,  "&gt; 60"), "")</f>
        <v/>
      </c>
      <c r="X217" s="22" t="str">
        <f ca="1">IF(X$11 &lt; TODAY(), COUNTIFS('User and System Abandoned'!$P:$P,  'Cargill SD Data'!X$11, 'User and System Abandoned'!$O:$O,  "Europe-Polish", 'User and System Abandoned'!$M:$M,  "&gt; 60"), "")</f>
        <v/>
      </c>
      <c r="Y217" s="22" t="str">
        <f ca="1">IF(Y$11 &lt; TODAY(), COUNTIFS('User and System Abandoned'!$P:$P,  'Cargill SD Data'!Y$11, 'User and System Abandoned'!$O:$O,  "Europe-Polish", 'User and System Abandoned'!$M:$M,  "&gt; 60"), "")</f>
        <v/>
      </c>
      <c r="Z217" s="22" t="str">
        <f ca="1">IF(Z$11 &lt; TODAY(), COUNTIFS('User and System Abandoned'!$P:$P,  'Cargill SD Data'!Z$11, 'User and System Abandoned'!$O:$O,  "Europe-Polish", 'User and System Abandoned'!$M:$M,  "&gt; 60"), "")</f>
        <v/>
      </c>
      <c r="AA217" s="22" t="str">
        <f ca="1">IF(AA$11 &lt; TODAY(), COUNTIFS('User and System Abandoned'!$P:$P,  'Cargill SD Data'!AA$11, 'User and System Abandoned'!$O:$O,  "Europe-Polish", 'User and System Abandoned'!$M:$M,  "&gt; 60"), "")</f>
        <v/>
      </c>
      <c r="AB217" s="22" t="str">
        <f ca="1">IF(AB$11 &lt; TODAY(), COUNTIFS('User and System Abandoned'!$P:$P,  'Cargill SD Data'!AB$11, 'User and System Abandoned'!$O:$O,  "Europe-Polish", 'User and System Abandoned'!$M:$M,  "&gt; 60"), "")</f>
        <v/>
      </c>
      <c r="AC217" s="22" t="str">
        <f ca="1">IF(AC$11 &lt; TODAY(), COUNTIFS('User and System Abandoned'!$P:$P,  'Cargill SD Data'!AC$11, 'User and System Abandoned'!$O:$O,  "Europe-Polish", 'User and System Abandoned'!$M:$M,  "&gt; 60"), "")</f>
        <v/>
      </c>
      <c r="AD217" s="22" t="str">
        <f ca="1">IF(AD$11 &lt; TODAY(), COUNTIFS('User and System Abandoned'!$P:$P,  'Cargill SD Data'!AD$11, 'User and System Abandoned'!$O:$O,  "Europe-Polish", 'User and System Abandoned'!$M:$M,  "&gt; 60"), "")</f>
        <v/>
      </c>
      <c r="AE217" s="22" t="str">
        <f ca="1">IF(AE$11 &lt; TODAY(), COUNTIFS('User and System Abandoned'!$P:$P,  'Cargill SD Data'!AE$11, 'User and System Abandoned'!$O:$O,  "Europe-Polish", 'User and System Abandoned'!$M:$M,  "&gt; 60"), "")</f>
        <v/>
      </c>
      <c r="AF217" s="22" t="str">
        <f ca="1">IF(AF$11 &lt; TODAY(), COUNTIFS('User and System Abandoned'!$P:$P,  'Cargill SD Data'!AF$11, 'User and System Abandoned'!$O:$O,  "Europe-Polish", 'User and System Abandoned'!$M:$M,  "&gt; 60"), "")</f>
        <v/>
      </c>
      <c r="AG217" s="22" t="str">
        <f ca="1">IF(AG$11 &lt; TODAY(), COUNTIFS('User and System Abandoned'!$P:$P,  'Cargill SD Data'!AG$11, 'User and System Abandoned'!$O:$O,  "Europe-Polish", 'User and System Abandoned'!$M:$M,  "&gt; 60"), "")</f>
        <v/>
      </c>
      <c r="AH217" s="22" t="str">
        <f ca="1">IF(AH$11 &lt; TODAY(), COUNTIFS('User and System Abandoned'!$P:$P,  'Cargill SD Data'!AH$11, 'User and System Abandoned'!$O:$O,  "Europe-Polish", 'User and System Abandoned'!$M:$M,  "&gt; 60"), "")</f>
        <v/>
      </c>
      <c r="AI217" s="22" t="str">
        <f ca="1">IF(AI$11 &lt; TODAY(), COUNTIFS('User and System Abandoned'!$P:$P,  'Cargill SD Data'!AI$11, 'User and System Abandoned'!$O:$O,  "Europe-Polish", 'User and System Abandoned'!$M:$M,  "&gt; 60"), "")</f>
        <v/>
      </c>
      <c r="AJ217" s="22" t="str">
        <f ca="1">IF(AJ$11 &lt; TODAY(), COUNTIFS('User and System Abandoned'!$P:$P,  'Cargill SD Data'!AJ$11, 'User and System Abandoned'!$O:$O,  "Europe-Polish", 'User and System Abandoned'!$M:$M,  "&gt; 60"), "")</f>
        <v/>
      </c>
      <c r="AK217" s="22" t="str">
        <f ca="1">IF(AK$11 &lt; TODAY(), COUNTIFS('User and System Abandoned'!$P:$P,  'Cargill SD Data'!AK$11, 'User and System Abandoned'!$O:$O,  "Europe-Polish", 'User and System Abandoned'!$M:$M,  "&gt; 60"), "")</f>
        <v/>
      </c>
    </row>
    <row r="218" spans="1:37" hidden="1" outlineLevel="1" x14ac:dyDescent="0.25">
      <c r="B218" s="114" t="s">
        <v>22</v>
      </c>
      <c r="C218" s="10" t="s">
        <v>306</v>
      </c>
      <c r="D218" s="1"/>
      <c r="E218" s="40">
        <f t="shared" ca="1" si="194"/>
        <v>0</v>
      </c>
      <c r="F218" s="79" t="e">
        <f t="shared" ca="1" si="68"/>
        <v>#DIV/0!</v>
      </c>
      <c r="G218" s="22">
        <f ca="1">IF(G$11 &lt; TODAY(), COUNTIFS('User and System Abandoned'!$P:$P,  'Cargill SD Data'!G$11, 'User and System Abandoned'!$O:$O,  "Europe-Portuguese", 'User and System Abandoned'!$M:$M,  "&gt; 60"), "")</f>
        <v>0</v>
      </c>
      <c r="H218" s="22">
        <f ca="1">IF(H$11 &lt; TODAY(), COUNTIFS('User and System Abandoned'!$P:$P,  'Cargill SD Data'!H$11, 'User and System Abandoned'!$O:$O,  "Europe-Portuguese", 'User and System Abandoned'!$M:$M,  "&gt; 60"), "")</f>
        <v>0</v>
      </c>
      <c r="I218" s="22">
        <f ca="1">IF(I$11 &lt; TODAY(), COUNTIFS('User and System Abandoned'!$P:$P,  'Cargill SD Data'!I$11, 'User and System Abandoned'!$O:$O,  "Europe-Portuguese", 'User and System Abandoned'!$M:$M,  "&gt; 60"), "")</f>
        <v>0</v>
      </c>
      <c r="J218" s="22">
        <f ca="1">IF(J$11 &lt; TODAY(), COUNTIFS('User and System Abandoned'!$P:$P,  'Cargill SD Data'!J$11, 'User and System Abandoned'!$O:$O,  "Europe-Portuguese", 'User and System Abandoned'!$M:$M,  "&gt; 60"), "")</f>
        <v>0</v>
      </c>
      <c r="K218" s="22">
        <f ca="1">IF(K$11 &lt; TODAY(), COUNTIFS('User and System Abandoned'!$P:$P,  'Cargill SD Data'!K$11, 'User and System Abandoned'!$O:$O,  "Europe-Portuguese", 'User and System Abandoned'!$M:$M,  "&gt; 60"), "")</f>
        <v>0</v>
      </c>
      <c r="L218" s="22">
        <f ca="1">IF(L$11 &lt; TODAY(), COUNTIFS('User and System Abandoned'!$P:$P,  'Cargill SD Data'!L$11, 'User and System Abandoned'!$O:$O,  "Europe-Portuguese", 'User and System Abandoned'!$M:$M,  "&gt; 60"), "")</f>
        <v>0</v>
      </c>
      <c r="M218" s="22">
        <f ca="1">IF(M$11 &lt; TODAY(), COUNTIFS('User and System Abandoned'!$P:$P,  'Cargill SD Data'!M$11, 'User and System Abandoned'!$O:$O,  "Europe-Portuguese", 'User and System Abandoned'!$M:$M,  "&gt; 60"), "")</f>
        <v>0</v>
      </c>
      <c r="N218" s="22">
        <f ca="1">IF(N$11 &lt; TODAY(), COUNTIFS('User and System Abandoned'!$P:$P,  'Cargill SD Data'!N$11, 'User and System Abandoned'!$O:$O,  "Europe-Portuguese", 'User and System Abandoned'!$M:$M,  "&gt; 60"), "")</f>
        <v>0</v>
      </c>
      <c r="O218" s="22">
        <f ca="1">IF(O$11 &lt; TODAY(), COUNTIFS('User and System Abandoned'!$P:$P,  'Cargill SD Data'!O$11, 'User and System Abandoned'!$O:$O,  "Europe-Portuguese", 'User and System Abandoned'!$M:$M,  "&gt; 60"), "")</f>
        <v>0</v>
      </c>
      <c r="P218" s="22">
        <f ca="1">IF(P$11 &lt; TODAY(), COUNTIFS('User and System Abandoned'!$P:$P,  'Cargill SD Data'!P$11, 'User and System Abandoned'!$O:$O,  "Europe-Portuguese", 'User and System Abandoned'!$M:$M,  "&gt; 60"), "")</f>
        <v>0</v>
      </c>
      <c r="Q218" s="22">
        <f ca="1">IF(Q$11 &lt; TODAY(), COUNTIFS('User and System Abandoned'!$P:$P,  'Cargill SD Data'!Q$11, 'User and System Abandoned'!$O:$O,  "Europe-Portuguese", 'User and System Abandoned'!$M:$M,  "&gt; 60"), "")</f>
        <v>0</v>
      </c>
      <c r="R218" s="22">
        <f ca="1">IF(R$11 &lt; TODAY(), COUNTIFS('User and System Abandoned'!$P:$P,  'Cargill SD Data'!R$11, 'User and System Abandoned'!$O:$O,  "Europe-Portuguese", 'User and System Abandoned'!$M:$M,  "&gt; 60"), "")</f>
        <v>0</v>
      </c>
      <c r="S218" s="22">
        <f ca="1">IF(S$11 &lt; TODAY(), COUNTIFS('User and System Abandoned'!$P:$P,  'Cargill SD Data'!S$11, 'User and System Abandoned'!$O:$O,  "Europe-Portuguese", 'User and System Abandoned'!$M:$M,  "&gt; 60"), "")</f>
        <v>0</v>
      </c>
      <c r="T218" s="22">
        <f ca="1">IF(T$11 &lt; TODAY(), COUNTIFS('User and System Abandoned'!$P:$P,  'Cargill SD Data'!T$11, 'User and System Abandoned'!$O:$O,  "Europe-Portuguese", 'User and System Abandoned'!$M:$M,  "&gt; 60"), "")</f>
        <v>0</v>
      </c>
      <c r="U218" s="22">
        <f ca="1">IF(U$11 &lt; TODAY(), COUNTIFS('User and System Abandoned'!$P:$P,  'Cargill SD Data'!U$11, 'User and System Abandoned'!$O:$O,  "Europe-Portuguese", 'User and System Abandoned'!$M:$M,  "&gt; 60"), "")</f>
        <v>0</v>
      </c>
      <c r="V218" s="22">
        <f ca="1">IF(V$11 &lt; TODAY(), COUNTIFS('User and System Abandoned'!$P:$P,  'Cargill SD Data'!V$11, 'User and System Abandoned'!$O:$O,  "Europe-Portuguese", 'User and System Abandoned'!$M:$M,  "&gt; 60"), "")</f>
        <v>0</v>
      </c>
      <c r="W218" s="22" t="str">
        <f ca="1">IF(W$11 &lt; TODAY(), COUNTIFS('User and System Abandoned'!$P:$P,  'Cargill SD Data'!W$11, 'User and System Abandoned'!$O:$O,  "Europe-Portuguese", 'User and System Abandoned'!$M:$M,  "&gt; 60"), "")</f>
        <v/>
      </c>
      <c r="X218" s="22" t="str">
        <f ca="1">IF(X$11 &lt; TODAY(), COUNTIFS('User and System Abandoned'!$P:$P,  'Cargill SD Data'!X$11, 'User and System Abandoned'!$O:$O,  "Europe-Portuguese", 'User and System Abandoned'!$M:$M,  "&gt; 60"), "")</f>
        <v/>
      </c>
      <c r="Y218" s="22" t="str">
        <f ca="1">IF(Y$11 &lt; TODAY(), COUNTIFS('User and System Abandoned'!$P:$P,  'Cargill SD Data'!Y$11, 'User and System Abandoned'!$O:$O,  "Europe-Portuguese", 'User and System Abandoned'!$M:$M,  "&gt; 60"), "")</f>
        <v/>
      </c>
      <c r="Z218" s="22" t="str">
        <f ca="1">IF(Z$11 &lt; TODAY(), COUNTIFS('User and System Abandoned'!$P:$P,  'Cargill SD Data'!Z$11, 'User and System Abandoned'!$O:$O,  "Europe-Portuguese", 'User and System Abandoned'!$M:$M,  "&gt; 60"), "")</f>
        <v/>
      </c>
      <c r="AA218" s="22" t="str">
        <f ca="1">IF(AA$11 &lt; TODAY(), COUNTIFS('User and System Abandoned'!$P:$P,  'Cargill SD Data'!AA$11, 'User and System Abandoned'!$O:$O,  "Europe-Portuguese", 'User and System Abandoned'!$M:$M,  "&gt; 60"), "")</f>
        <v/>
      </c>
      <c r="AB218" s="22" t="str">
        <f ca="1">IF(AB$11 &lt; TODAY(), COUNTIFS('User and System Abandoned'!$P:$P,  'Cargill SD Data'!AB$11, 'User and System Abandoned'!$O:$O,  "Europe-Portuguese", 'User and System Abandoned'!$M:$M,  "&gt; 60"), "")</f>
        <v/>
      </c>
      <c r="AC218" s="22" t="str">
        <f ca="1">IF(AC$11 &lt; TODAY(), COUNTIFS('User and System Abandoned'!$P:$P,  'Cargill SD Data'!AC$11, 'User and System Abandoned'!$O:$O,  "Europe-Portuguese", 'User and System Abandoned'!$M:$M,  "&gt; 60"), "")</f>
        <v/>
      </c>
      <c r="AD218" s="22" t="str">
        <f ca="1">IF(AD$11 &lt; TODAY(), COUNTIFS('User and System Abandoned'!$P:$P,  'Cargill SD Data'!AD$11, 'User and System Abandoned'!$O:$O,  "Europe-Portuguese", 'User and System Abandoned'!$M:$M,  "&gt; 60"), "")</f>
        <v/>
      </c>
      <c r="AE218" s="22" t="str">
        <f ca="1">IF(AE$11 &lt; TODAY(), COUNTIFS('User and System Abandoned'!$P:$P,  'Cargill SD Data'!AE$11, 'User and System Abandoned'!$O:$O,  "Europe-Portuguese", 'User and System Abandoned'!$M:$M,  "&gt; 60"), "")</f>
        <v/>
      </c>
      <c r="AF218" s="22" t="str">
        <f ca="1">IF(AF$11 &lt; TODAY(), COUNTIFS('User and System Abandoned'!$P:$P,  'Cargill SD Data'!AF$11, 'User and System Abandoned'!$O:$O,  "Europe-Portuguese", 'User and System Abandoned'!$M:$M,  "&gt; 60"), "")</f>
        <v/>
      </c>
      <c r="AG218" s="22" t="str">
        <f ca="1">IF(AG$11 &lt; TODAY(), COUNTIFS('User and System Abandoned'!$P:$P,  'Cargill SD Data'!AG$11, 'User and System Abandoned'!$O:$O,  "Europe-Portuguese", 'User and System Abandoned'!$M:$M,  "&gt; 60"), "")</f>
        <v/>
      </c>
      <c r="AH218" s="22" t="str">
        <f ca="1">IF(AH$11 &lt; TODAY(), COUNTIFS('User and System Abandoned'!$P:$P,  'Cargill SD Data'!AH$11, 'User and System Abandoned'!$O:$O,  "Europe-Portuguese", 'User and System Abandoned'!$M:$M,  "&gt; 60"), "")</f>
        <v/>
      </c>
      <c r="AI218" s="22" t="str">
        <f ca="1">IF(AI$11 &lt; TODAY(), COUNTIFS('User and System Abandoned'!$P:$P,  'Cargill SD Data'!AI$11, 'User and System Abandoned'!$O:$O,  "Europe-Portuguese", 'User and System Abandoned'!$M:$M,  "&gt; 60"), "")</f>
        <v/>
      </c>
      <c r="AJ218" s="22" t="str">
        <f ca="1">IF(AJ$11 &lt; TODAY(), COUNTIFS('User and System Abandoned'!$P:$P,  'Cargill SD Data'!AJ$11, 'User and System Abandoned'!$O:$O,  "Europe-Portuguese", 'User and System Abandoned'!$M:$M,  "&gt; 60"), "")</f>
        <v/>
      </c>
      <c r="AK218" s="22" t="str">
        <f ca="1">IF(AK$11 &lt; TODAY(), COUNTIFS('User and System Abandoned'!$P:$P,  'Cargill SD Data'!AK$11, 'User and System Abandoned'!$O:$O,  "Europe-Portuguese", 'User and System Abandoned'!$M:$M,  "&gt; 60"), "")</f>
        <v/>
      </c>
    </row>
    <row r="219" spans="1:37" hidden="1" outlineLevel="1" x14ac:dyDescent="0.25">
      <c r="B219" s="114" t="s">
        <v>23</v>
      </c>
      <c r="C219" s="10" t="s">
        <v>306</v>
      </c>
      <c r="D219" s="1"/>
      <c r="E219" s="40">
        <f t="shared" ca="1" si="194"/>
        <v>0</v>
      </c>
      <c r="F219" s="79" t="e">
        <f t="shared" ca="1" si="68"/>
        <v>#DIV/0!</v>
      </c>
      <c r="G219" s="22">
        <f ca="1">IF(G$11 &lt; TODAY(), COUNTIFS('User and System Abandoned'!$P:$P,  'Cargill SD Data'!G$11, 'User and System Abandoned'!$O:$O,  "Europe-Romanian", 'User and System Abandoned'!$M:$M,  "&gt; 60"), "")</f>
        <v>0</v>
      </c>
      <c r="H219" s="22">
        <f ca="1">IF(H$11 &lt; TODAY(), COUNTIFS('User and System Abandoned'!$P:$P,  'Cargill SD Data'!H$11, 'User and System Abandoned'!$O:$O,  "Europe-Romanian", 'User and System Abandoned'!$M:$M,  "&gt; 60"), "")</f>
        <v>0</v>
      </c>
      <c r="I219" s="22">
        <f ca="1">IF(I$11 &lt; TODAY(), COUNTIFS('User and System Abandoned'!$P:$P,  'Cargill SD Data'!I$11, 'User and System Abandoned'!$O:$O,  "Europe-Romanian", 'User and System Abandoned'!$M:$M,  "&gt; 60"), "")</f>
        <v>0</v>
      </c>
      <c r="J219" s="22">
        <f ca="1">IF(J$11 &lt; TODAY(), COUNTIFS('User and System Abandoned'!$P:$P,  'Cargill SD Data'!J$11, 'User and System Abandoned'!$O:$O,  "Europe-Romanian", 'User and System Abandoned'!$M:$M,  "&gt; 60"), "")</f>
        <v>0</v>
      </c>
      <c r="K219" s="22">
        <f ca="1">IF(K$11 &lt; TODAY(), COUNTIFS('User and System Abandoned'!$P:$P,  'Cargill SD Data'!K$11, 'User and System Abandoned'!$O:$O,  "Europe-Romanian", 'User and System Abandoned'!$M:$M,  "&gt; 60"), "")</f>
        <v>0</v>
      </c>
      <c r="L219" s="22">
        <f ca="1">IF(L$11 &lt; TODAY(), COUNTIFS('User and System Abandoned'!$P:$P,  'Cargill SD Data'!L$11, 'User and System Abandoned'!$O:$O,  "Europe-Romanian", 'User and System Abandoned'!$M:$M,  "&gt; 60"), "")</f>
        <v>0</v>
      </c>
      <c r="M219" s="22">
        <f ca="1">IF(M$11 &lt; TODAY(), COUNTIFS('User and System Abandoned'!$P:$P,  'Cargill SD Data'!M$11, 'User and System Abandoned'!$O:$O,  "Europe-Romanian", 'User and System Abandoned'!$M:$M,  "&gt; 60"), "")</f>
        <v>0</v>
      </c>
      <c r="N219" s="22">
        <f ca="1">IF(N$11 &lt; TODAY(), COUNTIFS('User and System Abandoned'!$P:$P,  'Cargill SD Data'!N$11, 'User and System Abandoned'!$O:$O,  "Europe-Romanian", 'User and System Abandoned'!$M:$M,  "&gt; 60"), "")</f>
        <v>0</v>
      </c>
      <c r="O219" s="22">
        <f ca="1">IF(O$11 &lt; TODAY(), COUNTIFS('User and System Abandoned'!$P:$P,  'Cargill SD Data'!O$11, 'User and System Abandoned'!$O:$O,  "Europe-Romanian", 'User and System Abandoned'!$M:$M,  "&gt; 60"), "")</f>
        <v>0</v>
      </c>
      <c r="P219" s="22">
        <f ca="1">IF(P$11 &lt; TODAY(), COUNTIFS('User and System Abandoned'!$P:$P,  'Cargill SD Data'!P$11, 'User and System Abandoned'!$O:$O,  "Europe-Romanian", 'User and System Abandoned'!$M:$M,  "&gt; 60"), "")</f>
        <v>0</v>
      </c>
      <c r="Q219" s="22">
        <f ca="1">IF(Q$11 &lt; TODAY(), COUNTIFS('User and System Abandoned'!$P:$P,  'Cargill SD Data'!Q$11, 'User and System Abandoned'!$O:$O,  "Europe-Romanian", 'User and System Abandoned'!$M:$M,  "&gt; 60"), "")</f>
        <v>0</v>
      </c>
      <c r="R219" s="22">
        <f ca="1">IF(R$11 &lt; TODAY(), COUNTIFS('User and System Abandoned'!$P:$P,  'Cargill SD Data'!R$11, 'User and System Abandoned'!$O:$O,  "Europe-Romanian", 'User and System Abandoned'!$M:$M,  "&gt; 60"), "")</f>
        <v>0</v>
      </c>
      <c r="S219" s="22">
        <f ca="1">IF(S$11 &lt; TODAY(), COUNTIFS('User and System Abandoned'!$P:$P,  'Cargill SD Data'!S$11, 'User and System Abandoned'!$O:$O,  "Europe-Romanian", 'User and System Abandoned'!$M:$M,  "&gt; 60"), "")</f>
        <v>0</v>
      </c>
      <c r="T219" s="22">
        <f ca="1">IF(T$11 &lt; TODAY(), COUNTIFS('User and System Abandoned'!$P:$P,  'Cargill SD Data'!T$11, 'User and System Abandoned'!$O:$O,  "Europe-Romanian", 'User and System Abandoned'!$M:$M,  "&gt; 60"), "")</f>
        <v>0</v>
      </c>
      <c r="U219" s="22">
        <f ca="1">IF(U$11 &lt; TODAY(), COUNTIFS('User and System Abandoned'!$P:$P,  'Cargill SD Data'!U$11, 'User and System Abandoned'!$O:$O,  "Europe-Romanian", 'User and System Abandoned'!$M:$M,  "&gt; 60"), "")</f>
        <v>0</v>
      </c>
      <c r="V219" s="22">
        <f ca="1">IF(V$11 &lt; TODAY(), COUNTIFS('User and System Abandoned'!$P:$P,  'Cargill SD Data'!V$11, 'User and System Abandoned'!$O:$O,  "Europe-Romanian", 'User and System Abandoned'!$M:$M,  "&gt; 60"), "")</f>
        <v>0</v>
      </c>
      <c r="W219" s="22" t="str">
        <f ca="1">IF(W$11 &lt; TODAY(), COUNTIFS('User and System Abandoned'!$P:$P,  'Cargill SD Data'!W$11, 'User and System Abandoned'!$O:$O,  "Europe-Romanian", 'User and System Abandoned'!$M:$M,  "&gt; 60"), "")</f>
        <v/>
      </c>
      <c r="X219" s="22" t="str">
        <f ca="1">IF(X$11 &lt; TODAY(), COUNTIFS('User and System Abandoned'!$P:$P,  'Cargill SD Data'!X$11, 'User and System Abandoned'!$O:$O,  "Europe-Romanian", 'User and System Abandoned'!$M:$M,  "&gt; 60"), "")</f>
        <v/>
      </c>
      <c r="Y219" s="22" t="str">
        <f ca="1">IF(Y$11 &lt; TODAY(), COUNTIFS('User and System Abandoned'!$P:$P,  'Cargill SD Data'!Y$11, 'User and System Abandoned'!$O:$O,  "Europe-Romanian", 'User and System Abandoned'!$M:$M,  "&gt; 60"), "")</f>
        <v/>
      </c>
      <c r="Z219" s="22" t="str">
        <f ca="1">IF(Z$11 &lt; TODAY(), COUNTIFS('User and System Abandoned'!$P:$P,  'Cargill SD Data'!Z$11, 'User and System Abandoned'!$O:$O,  "Europe-Romanian", 'User and System Abandoned'!$M:$M,  "&gt; 60"), "")</f>
        <v/>
      </c>
      <c r="AA219" s="22" t="str">
        <f ca="1">IF(AA$11 &lt; TODAY(), COUNTIFS('User and System Abandoned'!$P:$P,  'Cargill SD Data'!AA$11, 'User and System Abandoned'!$O:$O,  "Europe-Romanian", 'User and System Abandoned'!$M:$M,  "&gt; 60"), "")</f>
        <v/>
      </c>
      <c r="AB219" s="22" t="str">
        <f ca="1">IF(AB$11 &lt; TODAY(), COUNTIFS('User and System Abandoned'!$P:$P,  'Cargill SD Data'!AB$11, 'User and System Abandoned'!$O:$O,  "Europe-Romanian", 'User and System Abandoned'!$M:$M,  "&gt; 60"), "")</f>
        <v/>
      </c>
      <c r="AC219" s="22" t="str">
        <f ca="1">IF(AC$11 &lt; TODAY(), COUNTIFS('User and System Abandoned'!$P:$P,  'Cargill SD Data'!AC$11, 'User and System Abandoned'!$O:$O,  "Europe-Romanian", 'User and System Abandoned'!$M:$M,  "&gt; 60"), "")</f>
        <v/>
      </c>
      <c r="AD219" s="22" t="str">
        <f ca="1">IF(AD$11 &lt; TODAY(), COUNTIFS('User and System Abandoned'!$P:$P,  'Cargill SD Data'!AD$11, 'User and System Abandoned'!$O:$O,  "Europe-Romanian", 'User and System Abandoned'!$M:$M,  "&gt; 60"), "")</f>
        <v/>
      </c>
      <c r="AE219" s="22" t="str">
        <f ca="1">IF(AE$11 &lt; TODAY(), COUNTIFS('User and System Abandoned'!$P:$P,  'Cargill SD Data'!AE$11, 'User and System Abandoned'!$O:$O,  "Europe-Romanian", 'User and System Abandoned'!$M:$M,  "&gt; 60"), "")</f>
        <v/>
      </c>
      <c r="AF219" s="22" t="str">
        <f ca="1">IF(AF$11 &lt; TODAY(), COUNTIFS('User and System Abandoned'!$P:$P,  'Cargill SD Data'!AF$11, 'User and System Abandoned'!$O:$O,  "Europe-Romanian", 'User and System Abandoned'!$M:$M,  "&gt; 60"), "")</f>
        <v/>
      </c>
      <c r="AG219" s="22" t="str">
        <f ca="1">IF(AG$11 &lt; TODAY(), COUNTIFS('User and System Abandoned'!$P:$P,  'Cargill SD Data'!AG$11, 'User and System Abandoned'!$O:$O,  "Europe-Romanian", 'User and System Abandoned'!$M:$M,  "&gt; 60"), "")</f>
        <v/>
      </c>
      <c r="AH219" s="22" t="str">
        <f ca="1">IF(AH$11 &lt; TODAY(), COUNTIFS('User and System Abandoned'!$P:$P,  'Cargill SD Data'!AH$11, 'User and System Abandoned'!$O:$O,  "Europe-Romanian", 'User and System Abandoned'!$M:$M,  "&gt; 60"), "")</f>
        <v/>
      </c>
      <c r="AI219" s="22" t="str">
        <f ca="1">IF(AI$11 &lt; TODAY(), COUNTIFS('User and System Abandoned'!$P:$P,  'Cargill SD Data'!AI$11, 'User and System Abandoned'!$O:$O,  "Europe-Romanian", 'User and System Abandoned'!$M:$M,  "&gt; 60"), "")</f>
        <v/>
      </c>
      <c r="AJ219" s="22" t="str">
        <f ca="1">IF(AJ$11 &lt; TODAY(), COUNTIFS('User and System Abandoned'!$P:$P,  'Cargill SD Data'!AJ$11, 'User and System Abandoned'!$O:$O,  "Europe-Romanian", 'User and System Abandoned'!$M:$M,  "&gt; 60"), "")</f>
        <v/>
      </c>
      <c r="AK219" s="22" t="str">
        <f ca="1">IF(AK$11 &lt; TODAY(), COUNTIFS('User and System Abandoned'!$P:$P,  'Cargill SD Data'!AK$11, 'User and System Abandoned'!$O:$O,  "Europe-Romanian", 'User and System Abandoned'!$M:$M,  "&gt; 60"), "")</f>
        <v/>
      </c>
    </row>
    <row r="220" spans="1:37" hidden="1" outlineLevel="1" x14ac:dyDescent="0.25">
      <c r="B220" s="114" t="s">
        <v>24</v>
      </c>
      <c r="C220" s="10" t="s">
        <v>306</v>
      </c>
      <c r="D220" s="1"/>
      <c r="E220" s="40">
        <f t="shared" ca="1" si="194"/>
        <v>0</v>
      </c>
      <c r="F220" s="79" t="e">
        <f t="shared" ca="1" si="68"/>
        <v>#DIV/0!</v>
      </c>
      <c r="G220" s="22">
        <f ca="1">IF(G$11 &lt; TODAY(), COUNTIFS('User and System Abandoned'!$P:$P,  'Cargill SD Data'!G$11, 'User and System Abandoned'!$O:$O,  "Europe-Russian", 'User and System Abandoned'!$M:$M,  "&gt; 60"), "")</f>
        <v>0</v>
      </c>
      <c r="H220" s="22">
        <f ca="1">IF(H$11 &lt; TODAY(), COUNTIFS('User and System Abandoned'!$P:$P,  'Cargill SD Data'!H$11, 'User and System Abandoned'!$O:$O,  "Europe-Russian", 'User and System Abandoned'!$M:$M,  "&gt; 60"), "")</f>
        <v>0</v>
      </c>
      <c r="I220" s="22">
        <f ca="1">IF(I$11 &lt; TODAY(), COUNTIFS('User and System Abandoned'!$P:$P,  'Cargill SD Data'!I$11, 'User and System Abandoned'!$O:$O,  "Europe-Russian", 'User and System Abandoned'!$M:$M,  "&gt; 60"), "")</f>
        <v>0</v>
      </c>
      <c r="J220" s="22">
        <f ca="1">IF(J$11 &lt; TODAY(), COUNTIFS('User and System Abandoned'!$P:$P,  'Cargill SD Data'!J$11, 'User and System Abandoned'!$O:$O,  "Europe-Russian", 'User and System Abandoned'!$M:$M,  "&gt; 60"), "")</f>
        <v>0</v>
      </c>
      <c r="K220" s="22">
        <f ca="1">IF(K$11 &lt; TODAY(), COUNTIFS('User and System Abandoned'!$P:$P,  'Cargill SD Data'!K$11, 'User and System Abandoned'!$O:$O,  "Europe-Russian", 'User and System Abandoned'!$M:$M,  "&gt; 60"), "")</f>
        <v>0</v>
      </c>
      <c r="L220" s="22">
        <f ca="1">IF(L$11 &lt; TODAY(), COUNTIFS('User and System Abandoned'!$P:$P,  'Cargill SD Data'!L$11, 'User and System Abandoned'!$O:$O,  "Europe-Russian", 'User and System Abandoned'!$M:$M,  "&gt; 60"), "")</f>
        <v>0</v>
      </c>
      <c r="M220" s="22">
        <f ca="1">IF(M$11 &lt; TODAY(), COUNTIFS('User and System Abandoned'!$P:$P,  'Cargill SD Data'!M$11, 'User and System Abandoned'!$O:$O,  "Europe-Russian", 'User and System Abandoned'!$M:$M,  "&gt; 60"), "")</f>
        <v>0</v>
      </c>
      <c r="N220" s="22">
        <f ca="1">IF(N$11 &lt; TODAY(), COUNTIFS('User and System Abandoned'!$P:$P,  'Cargill SD Data'!N$11, 'User and System Abandoned'!$O:$O,  "Europe-Russian", 'User and System Abandoned'!$M:$M,  "&gt; 60"), "")</f>
        <v>0</v>
      </c>
      <c r="O220" s="22">
        <f ca="1">IF(O$11 &lt; TODAY(), COUNTIFS('User and System Abandoned'!$P:$P,  'Cargill SD Data'!O$11, 'User and System Abandoned'!$O:$O,  "Europe-Russian", 'User and System Abandoned'!$M:$M,  "&gt; 60"), "")</f>
        <v>0</v>
      </c>
      <c r="P220" s="22">
        <f ca="1">IF(P$11 &lt; TODAY(), COUNTIFS('User and System Abandoned'!$P:$P,  'Cargill SD Data'!P$11, 'User and System Abandoned'!$O:$O,  "Europe-Russian", 'User and System Abandoned'!$M:$M,  "&gt; 60"), "")</f>
        <v>0</v>
      </c>
      <c r="Q220" s="22">
        <f ca="1">IF(Q$11 &lt; TODAY(), COUNTIFS('User and System Abandoned'!$P:$P,  'Cargill SD Data'!Q$11, 'User and System Abandoned'!$O:$O,  "Europe-Russian", 'User and System Abandoned'!$M:$M,  "&gt; 60"), "")</f>
        <v>0</v>
      </c>
      <c r="R220" s="22">
        <f ca="1">IF(R$11 &lt; TODAY(), COUNTIFS('User and System Abandoned'!$P:$P,  'Cargill SD Data'!R$11, 'User and System Abandoned'!$O:$O,  "Europe-Russian", 'User and System Abandoned'!$M:$M,  "&gt; 60"), "")</f>
        <v>0</v>
      </c>
      <c r="S220" s="22">
        <f ca="1">IF(S$11 &lt; TODAY(), COUNTIFS('User and System Abandoned'!$P:$P,  'Cargill SD Data'!S$11, 'User and System Abandoned'!$O:$O,  "Europe-Russian", 'User and System Abandoned'!$M:$M,  "&gt; 60"), "")</f>
        <v>0</v>
      </c>
      <c r="T220" s="22">
        <f ca="1">IF(T$11 &lt; TODAY(), COUNTIFS('User and System Abandoned'!$P:$P,  'Cargill SD Data'!T$11, 'User and System Abandoned'!$O:$O,  "Europe-Russian", 'User and System Abandoned'!$M:$M,  "&gt; 60"), "")</f>
        <v>0</v>
      </c>
      <c r="U220" s="22">
        <f ca="1">IF(U$11 &lt; TODAY(), COUNTIFS('User and System Abandoned'!$P:$P,  'Cargill SD Data'!U$11, 'User and System Abandoned'!$O:$O,  "Europe-Russian", 'User and System Abandoned'!$M:$M,  "&gt; 60"), "")</f>
        <v>0</v>
      </c>
      <c r="V220" s="22">
        <f ca="1">IF(V$11 &lt; TODAY(), COUNTIFS('User and System Abandoned'!$P:$P,  'Cargill SD Data'!V$11, 'User and System Abandoned'!$O:$O,  "Europe-Russian", 'User and System Abandoned'!$M:$M,  "&gt; 60"), "")</f>
        <v>0</v>
      </c>
      <c r="W220" s="22" t="str">
        <f ca="1">IF(W$11 &lt; TODAY(), COUNTIFS('User and System Abandoned'!$P:$P,  'Cargill SD Data'!W$11, 'User and System Abandoned'!$O:$O,  "Europe-Russian", 'User and System Abandoned'!$M:$M,  "&gt; 60"), "")</f>
        <v/>
      </c>
      <c r="X220" s="22" t="str">
        <f ca="1">IF(X$11 &lt; TODAY(), COUNTIFS('User and System Abandoned'!$P:$P,  'Cargill SD Data'!X$11, 'User and System Abandoned'!$O:$O,  "Europe-Russian", 'User and System Abandoned'!$M:$M,  "&gt; 60"), "")</f>
        <v/>
      </c>
      <c r="Y220" s="22" t="str">
        <f ca="1">IF(Y$11 &lt; TODAY(), COUNTIFS('User and System Abandoned'!$P:$P,  'Cargill SD Data'!Y$11, 'User and System Abandoned'!$O:$O,  "Europe-Russian", 'User and System Abandoned'!$M:$M,  "&gt; 60"), "")</f>
        <v/>
      </c>
      <c r="Z220" s="22" t="str">
        <f ca="1">IF(Z$11 &lt; TODAY(), COUNTIFS('User and System Abandoned'!$P:$P,  'Cargill SD Data'!Z$11, 'User and System Abandoned'!$O:$O,  "Europe-Russian", 'User and System Abandoned'!$M:$M,  "&gt; 60"), "")</f>
        <v/>
      </c>
      <c r="AA220" s="22" t="str">
        <f ca="1">IF(AA$11 &lt; TODAY(), COUNTIFS('User and System Abandoned'!$P:$P,  'Cargill SD Data'!AA$11, 'User and System Abandoned'!$O:$O,  "Europe-Russian", 'User and System Abandoned'!$M:$M,  "&gt; 60"), "")</f>
        <v/>
      </c>
      <c r="AB220" s="22" t="str">
        <f ca="1">IF(AB$11 &lt; TODAY(), COUNTIFS('User and System Abandoned'!$P:$P,  'Cargill SD Data'!AB$11, 'User and System Abandoned'!$O:$O,  "Europe-Russian", 'User and System Abandoned'!$M:$M,  "&gt; 60"), "")</f>
        <v/>
      </c>
      <c r="AC220" s="22" t="str">
        <f ca="1">IF(AC$11 &lt; TODAY(), COUNTIFS('User and System Abandoned'!$P:$P,  'Cargill SD Data'!AC$11, 'User and System Abandoned'!$O:$O,  "Europe-Russian", 'User and System Abandoned'!$M:$M,  "&gt; 60"), "")</f>
        <v/>
      </c>
      <c r="AD220" s="22" t="str">
        <f ca="1">IF(AD$11 &lt; TODAY(), COUNTIFS('User and System Abandoned'!$P:$P,  'Cargill SD Data'!AD$11, 'User and System Abandoned'!$O:$O,  "Europe-Russian", 'User and System Abandoned'!$M:$M,  "&gt; 60"), "")</f>
        <v/>
      </c>
      <c r="AE220" s="22" t="str">
        <f ca="1">IF(AE$11 &lt; TODAY(), COUNTIFS('User and System Abandoned'!$P:$P,  'Cargill SD Data'!AE$11, 'User and System Abandoned'!$O:$O,  "Europe-Russian", 'User and System Abandoned'!$M:$M,  "&gt; 60"), "")</f>
        <v/>
      </c>
      <c r="AF220" s="22" t="str">
        <f ca="1">IF(AF$11 &lt; TODAY(), COUNTIFS('User and System Abandoned'!$P:$P,  'Cargill SD Data'!AF$11, 'User and System Abandoned'!$O:$O,  "Europe-Russian", 'User and System Abandoned'!$M:$M,  "&gt; 60"), "")</f>
        <v/>
      </c>
      <c r="AG220" s="22" t="str">
        <f ca="1">IF(AG$11 &lt; TODAY(), COUNTIFS('User and System Abandoned'!$P:$P,  'Cargill SD Data'!AG$11, 'User and System Abandoned'!$O:$O,  "Europe-Russian", 'User and System Abandoned'!$M:$M,  "&gt; 60"), "")</f>
        <v/>
      </c>
      <c r="AH220" s="22" t="str">
        <f ca="1">IF(AH$11 &lt; TODAY(), COUNTIFS('User and System Abandoned'!$P:$P,  'Cargill SD Data'!AH$11, 'User and System Abandoned'!$O:$O,  "Europe-Russian", 'User and System Abandoned'!$M:$M,  "&gt; 60"), "")</f>
        <v/>
      </c>
      <c r="AI220" s="22" t="str">
        <f ca="1">IF(AI$11 &lt; TODAY(), COUNTIFS('User and System Abandoned'!$P:$P,  'Cargill SD Data'!AI$11, 'User and System Abandoned'!$O:$O,  "Europe-Russian", 'User and System Abandoned'!$M:$M,  "&gt; 60"), "")</f>
        <v/>
      </c>
      <c r="AJ220" s="22" t="str">
        <f ca="1">IF(AJ$11 &lt; TODAY(), COUNTIFS('User and System Abandoned'!$P:$P,  'Cargill SD Data'!AJ$11, 'User and System Abandoned'!$O:$O,  "Europe-Russian", 'User and System Abandoned'!$M:$M,  "&gt; 60"), "")</f>
        <v/>
      </c>
      <c r="AK220" s="22" t="str">
        <f ca="1">IF(AK$11 &lt; TODAY(), COUNTIFS('User and System Abandoned'!$P:$P,  'Cargill SD Data'!AK$11, 'User and System Abandoned'!$O:$O,  "Europe-Russian", 'User and System Abandoned'!$M:$M,  "&gt; 60"), "")</f>
        <v/>
      </c>
    </row>
    <row r="221" spans="1:37" hidden="1" outlineLevel="1" x14ac:dyDescent="0.25">
      <c r="B221" s="114" t="s">
        <v>25</v>
      </c>
      <c r="C221" s="10" t="s">
        <v>306</v>
      </c>
      <c r="D221" s="1"/>
      <c r="E221" s="40">
        <f t="shared" ca="1" si="194"/>
        <v>0</v>
      </c>
      <c r="F221" s="79" t="e">
        <f t="shared" ca="1" si="68"/>
        <v>#DIV/0!</v>
      </c>
      <c r="G221" s="22">
        <f ca="1">IF(G$11 &lt; TODAY(), COUNTIFS('User and System Abandoned'!$P:$P,  'Cargill SD Data'!G$11, 'User and System Abandoned'!$O:$O,  "Europe-Spanish", 'User and System Abandoned'!$M:$M,  "&gt; 60"), "")</f>
        <v>0</v>
      </c>
      <c r="H221" s="22">
        <f ca="1">IF(H$11 &lt; TODAY(), COUNTIFS('User and System Abandoned'!$P:$P,  'Cargill SD Data'!H$11, 'User and System Abandoned'!$O:$O,  "Europe-Spanish", 'User and System Abandoned'!$M:$M,  "&gt; 60"), "")</f>
        <v>0</v>
      </c>
      <c r="I221" s="22">
        <f ca="1">IF(I$11 &lt; TODAY(), COUNTIFS('User and System Abandoned'!$P:$P,  'Cargill SD Data'!I$11, 'User and System Abandoned'!$O:$O,  "Europe-Spanish", 'User and System Abandoned'!$M:$M,  "&gt; 60"), "")</f>
        <v>0</v>
      </c>
      <c r="J221" s="22">
        <f ca="1">IF(J$11 &lt; TODAY(), COUNTIFS('User and System Abandoned'!$P:$P,  'Cargill SD Data'!J$11, 'User and System Abandoned'!$O:$O,  "Europe-Spanish", 'User and System Abandoned'!$M:$M,  "&gt; 60"), "")</f>
        <v>0</v>
      </c>
      <c r="K221" s="22">
        <f ca="1">IF(K$11 &lt; TODAY(), COUNTIFS('User and System Abandoned'!$P:$P,  'Cargill SD Data'!K$11, 'User and System Abandoned'!$O:$O,  "Europe-Spanish", 'User and System Abandoned'!$M:$M,  "&gt; 60"), "")</f>
        <v>0</v>
      </c>
      <c r="L221" s="22">
        <f ca="1">IF(L$11 &lt; TODAY(), COUNTIFS('User and System Abandoned'!$P:$P,  'Cargill SD Data'!L$11, 'User and System Abandoned'!$O:$O,  "Europe-Spanish", 'User and System Abandoned'!$M:$M,  "&gt; 60"), "")</f>
        <v>0</v>
      </c>
      <c r="M221" s="22">
        <f ca="1">IF(M$11 &lt; TODAY(), COUNTIFS('User and System Abandoned'!$P:$P,  'Cargill SD Data'!M$11, 'User and System Abandoned'!$O:$O,  "Europe-Spanish", 'User and System Abandoned'!$M:$M,  "&gt; 60"), "")</f>
        <v>0</v>
      </c>
      <c r="N221" s="22">
        <f ca="1">IF(N$11 &lt; TODAY(), COUNTIFS('User and System Abandoned'!$P:$P,  'Cargill SD Data'!N$11, 'User and System Abandoned'!$O:$O,  "Europe-Spanish", 'User and System Abandoned'!$M:$M,  "&gt; 60"), "")</f>
        <v>0</v>
      </c>
      <c r="O221" s="22">
        <f ca="1">IF(O$11 &lt; TODAY(), COUNTIFS('User and System Abandoned'!$P:$P,  'Cargill SD Data'!O$11, 'User and System Abandoned'!$O:$O,  "Europe-Spanish", 'User and System Abandoned'!$M:$M,  "&gt; 60"), "")</f>
        <v>0</v>
      </c>
      <c r="P221" s="22">
        <f ca="1">IF(P$11 &lt; TODAY(), COUNTIFS('User and System Abandoned'!$P:$P,  'Cargill SD Data'!P$11, 'User and System Abandoned'!$O:$O,  "Europe-Spanish", 'User and System Abandoned'!$M:$M,  "&gt; 60"), "")</f>
        <v>0</v>
      </c>
      <c r="Q221" s="22">
        <f ca="1">IF(Q$11 &lt; TODAY(), COUNTIFS('User and System Abandoned'!$P:$P,  'Cargill SD Data'!Q$11, 'User and System Abandoned'!$O:$O,  "Europe-Spanish", 'User and System Abandoned'!$M:$M,  "&gt; 60"), "")</f>
        <v>0</v>
      </c>
      <c r="R221" s="22">
        <f ca="1">IF(R$11 &lt; TODAY(), COUNTIFS('User and System Abandoned'!$P:$P,  'Cargill SD Data'!R$11, 'User and System Abandoned'!$O:$O,  "Europe-Spanish", 'User and System Abandoned'!$M:$M,  "&gt; 60"), "")</f>
        <v>0</v>
      </c>
      <c r="S221" s="22">
        <f ca="1">IF(S$11 &lt; TODAY(), COUNTIFS('User and System Abandoned'!$P:$P,  'Cargill SD Data'!S$11, 'User and System Abandoned'!$O:$O,  "Europe-Spanish", 'User and System Abandoned'!$M:$M,  "&gt; 60"), "")</f>
        <v>0</v>
      </c>
      <c r="T221" s="22">
        <f ca="1">IF(T$11 &lt; TODAY(), COUNTIFS('User and System Abandoned'!$P:$P,  'Cargill SD Data'!T$11, 'User and System Abandoned'!$O:$O,  "Europe-Spanish", 'User and System Abandoned'!$M:$M,  "&gt; 60"), "")</f>
        <v>0</v>
      </c>
      <c r="U221" s="22">
        <f ca="1">IF(U$11 &lt; TODAY(), COUNTIFS('User and System Abandoned'!$P:$P,  'Cargill SD Data'!U$11, 'User and System Abandoned'!$O:$O,  "Europe-Spanish", 'User and System Abandoned'!$M:$M,  "&gt; 60"), "")</f>
        <v>0</v>
      </c>
      <c r="V221" s="22">
        <f ca="1">IF(V$11 &lt; TODAY(), COUNTIFS('User and System Abandoned'!$P:$P,  'Cargill SD Data'!V$11, 'User and System Abandoned'!$O:$O,  "Europe-Spanish", 'User and System Abandoned'!$M:$M,  "&gt; 60"), "")</f>
        <v>0</v>
      </c>
      <c r="W221" s="22" t="str">
        <f ca="1">IF(W$11 &lt; TODAY(), COUNTIFS('User and System Abandoned'!$P:$P,  'Cargill SD Data'!W$11, 'User and System Abandoned'!$O:$O,  "Europe-Spanish", 'User and System Abandoned'!$M:$M,  "&gt; 60"), "")</f>
        <v/>
      </c>
      <c r="X221" s="22" t="str">
        <f ca="1">IF(X$11 &lt; TODAY(), COUNTIFS('User and System Abandoned'!$P:$P,  'Cargill SD Data'!X$11, 'User and System Abandoned'!$O:$O,  "Europe-Spanish", 'User and System Abandoned'!$M:$M,  "&gt; 60"), "")</f>
        <v/>
      </c>
      <c r="Y221" s="22" t="str">
        <f ca="1">IF(Y$11 &lt; TODAY(), COUNTIFS('User and System Abandoned'!$P:$P,  'Cargill SD Data'!Y$11, 'User and System Abandoned'!$O:$O,  "Europe-Spanish", 'User and System Abandoned'!$M:$M,  "&gt; 60"), "")</f>
        <v/>
      </c>
      <c r="Z221" s="22" t="str">
        <f ca="1">IF(Z$11 &lt; TODAY(), COUNTIFS('User and System Abandoned'!$P:$P,  'Cargill SD Data'!Z$11, 'User and System Abandoned'!$O:$O,  "Europe-Spanish", 'User and System Abandoned'!$M:$M,  "&gt; 60"), "")</f>
        <v/>
      </c>
      <c r="AA221" s="22" t="str">
        <f ca="1">IF(AA$11 &lt; TODAY(), COUNTIFS('User and System Abandoned'!$P:$P,  'Cargill SD Data'!AA$11, 'User and System Abandoned'!$O:$O,  "Europe-Spanish", 'User and System Abandoned'!$M:$M,  "&gt; 60"), "")</f>
        <v/>
      </c>
      <c r="AB221" s="22" t="str">
        <f ca="1">IF(AB$11 &lt; TODAY(), COUNTIFS('User and System Abandoned'!$P:$P,  'Cargill SD Data'!AB$11, 'User and System Abandoned'!$O:$O,  "Europe-Spanish", 'User and System Abandoned'!$M:$M,  "&gt; 60"), "")</f>
        <v/>
      </c>
      <c r="AC221" s="22" t="str">
        <f ca="1">IF(AC$11 &lt; TODAY(), COUNTIFS('User and System Abandoned'!$P:$P,  'Cargill SD Data'!AC$11, 'User and System Abandoned'!$O:$O,  "Europe-Spanish", 'User and System Abandoned'!$M:$M,  "&gt; 60"), "")</f>
        <v/>
      </c>
      <c r="AD221" s="22" t="str">
        <f ca="1">IF(AD$11 &lt; TODAY(), COUNTIFS('User and System Abandoned'!$P:$P,  'Cargill SD Data'!AD$11, 'User and System Abandoned'!$O:$O,  "Europe-Spanish", 'User and System Abandoned'!$M:$M,  "&gt; 60"), "")</f>
        <v/>
      </c>
      <c r="AE221" s="22" t="str">
        <f ca="1">IF(AE$11 &lt; TODAY(), COUNTIFS('User and System Abandoned'!$P:$P,  'Cargill SD Data'!AE$11, 'User and System Abandoned'!$O:$O,  "Europe-Spanish", 'User and System Abandoned'!$M:$M,  "&gt; 60"), "")</f>
        <v/>
      </c>
      <c r="AF221" s="22" t="str">
        <f ca="1">IF(AF$11 &lt; TODAY(), COUNTIFS('User and System Abandoned'!$P:$P,  'Cargill SD Data'!AF$11, 'User and System Abandoned'!$O:$O,  "Europe-Spanish", 'User and System Abandoned'!$M:$M,  "&gt; 60"), "")</f>
        <v/>
      </c>
      <c r="AG221" s="22" t="str">
        <f ca="1">IF(AG$11 &lt; TODAY(), COUNTIFS('User and System Abandoned'!$P:$P,  'Cargill SD Data'!AG$11, 'User and System Abandoned'!$O:$O,  "Europe-Spanish", 'User and System Abandoned'!$M:$M,  "&gt; 60"), "")</f>
        <v/>
      </c>
      <c r="AH221" s="22" t="str">
        <f ca="1">IF(AH$11 &lt; TODAY(), COUNTIFS('User and System Abandoned'!$P:$P,  'Cargill SD Data'!AH$11, 'User and System Abandoned'!$O:$O,  "Europe-Spanish", 'User and System Abandoned'!$M:$M,  "&gt; 60"), "")</f>
        <v/>
      </c>
      <c r="AI221" s="22" t="str">
        <f ca="1">IF(AI$11 &lt; TODAY(), COUNTIFS('User and System Abandoned'!$P:$P,  'Cargill SD Data'!AI$11, 'User and System Abandoned'!$O:$O,  "Europe-Spanish", 'User and System Abandoned'!$M:$M,  "&gt; 60"), "")</f>
        <v/>
      </c>
      <c r="AJ221" s="22" t="str">
        <f ca="1">IF(AJ$11 &lt; TODAY(), COUNTIFS('User and System Abandoned'!$P:$P,  'Cargill SD Data'!AJ$11, 'User and System Abandoned'!$O:$O,  "Europe-Spanish", 'User and System Abandoned'!$M:$M,  "&gt; 60"), "")</f>
        <v/>
      </c>
      <c r="AK221" s="22" t="str">
        <f ca="1">IF(AK$11 &lt; TODAY(), COUNTIFS('User and System Abandoned'!$P:$P,  'Cargill SD Data'!AK$11, 'User and System Abandoned'!$O:$O,  "Europe-Spanish", 'User and System Abandoned'!$M:$M,  "&gt; 60"), "")</f>
        <v/>
      </c>
    </row>
    <row r="222" spans="1:37" hidden="1" outlineLevel="1" x14ac:dyDescent="0.25">
      <c r="A222" s="25"/>
      <c r="B222" s="132" t="s">
        <v>26</v>
      </c>
      <c r="C222" s="10" t="s">
        <v>306</v>
      </c>
      <c r="D222" s="7"/>
      <c r="E222" s="41">
        <f t="shared" ca="1" si="194"/>
        <v>0</v>
      </c>
      <c r="F222" s="80" t="e">
        <f t="shared" ca="1" si="68"/>
        <v>#DIV/0!</v>
      </c>
      <c r="G222" s="22">
        <f ca="1">IF(G$11 &lt; TODAY(), COUNTIFS('User and System Abandoned'!$P:$P,  'Cargill SD Data'!G$11, 'User and System Abandoned'!$O:$O,  "Europe-Turkish", 'User and System Abandoned'!$M:$M,  "&gt; 60"), "")</f>
        <v>0</v>
      </c>
      <c r="H222" s="22">
        <f ca="1">IF(H$11 &lt; TODAY(), COUNTIFS('User and System Abandoned'!$P:$P,  'Cargill SD Data'!H$11, 'User and System Abandoned'!$O:$O,  "Europe-Turkish", 'User and System Abandoned'!$M:$M,  "&gt; 60"), "")</f>
        <v>0</v>
      </c>
      <c r="I222" s="22">
        <f ca="1">IF(I$11 &lt; TODAY(), COUNTIFS('User and System Abandoned'!$P:$P,  'Cargill SD Data'!I$11, 'User and System Abandoned'!$O:$O,  "Europe-Turkish", 'User and System Abandoned'!$M:$M,  "&gt; 60"), "")</f>
        <v>0</v>
      </c>
      <c r="J222" s="22">
        <f ca="1">IF(J$11 &lt; TODAY(), COUNTIFS('User and System Abandoned'!$P:$P,  'Cargill SD Data'!J$11, 'User and System Abandoned'!$O:$O,  "Europe-Turkish", 'User and System Abandoned'!$M:$M,  "&gt; 60"), "")</f>
        <v>0</v>
      </c>
      <c r="K222" s="22">
        <f ca="1">IF(K$11 &lt; TODAY(), COUNTIFS('User and System Abandoned'!$P:$P,  'Cargill SD Data'!K$11, 'User and System Abandoned'!$O:$O,  "Europe-Turkish", 'User and System Abandoned'!$M:$M,  "&gt; 60"), "")</f>
        <v>0</v>
      </c>
      <c r="L222" s="22">
        <f ca="1">IF(L$11 &lt; TODAY(), COUNTIFS('User and System Abandoned'!$P:$P,  'Cargill SD Data'!L$11, 'User and System Abandoned'!$O:$O,  "Europe-Turkish", 'User and System Abandoned'!$M:$M,  "&gt; 60"), "")</f>
        <v>0</v>
      </c>
      <c r="M222" s="22">
        <f ca="1">IF(M$11 &lt; TODAY(), COUNTIFS('User and System Abandoned'!$P:$P,  'Cargill SD Data'!M$11, 'User and System Abandoned'!$O:$O,  "Europe-Turkish", 'User and System Abandoned'!$M:$M,  "&gt; 60"), "")</f>
        <v>0</v>
      </c>
      <c r="N222" s="22">
        <f ca="1">IF(N$11 &lt; TODAY(), COUNTIFS('User and System Abandoned'!$P:$P,  'Cargill SD Data'!N$11, 'User and System Abandoned'!$O:$O,  "Europe-Turkish", 'User and System Abandoned'!$M:$M,  "&gt; 60"), "")</f>
        <v>0</v>
      </c>
      <c r="O222" s="22">
        <f ca="1">IF(O$11 &lt; TODAY(), COUNTIFS('User and System Abandoned'!$P:$P,  'Cargill SD Data'!O$11, 'User and System Abandoned'!$O:$O,  "Europe-Turkish", 'User and System Abandoned'!$M:$M,  "&gt; 60"), "")</f>
        <v>0</v>
      </c>
      <c r="P222" s="22">
        <f ca="1">IF(P$11 &lt; TODAY(), COUNTIFS('User and System Abandoned'!$P:$P,  'Cargill SD Data'!P$11, 'User and System Abandoned'!$O:$O,  "Europe-Turkish", 'User and System Abandoned'!$M:$M,  "&gt; 60"), "")</f>
        <v>0</v>
      </c>
      <c r="Q222" s="22">
        <f ca="1">IF(Q$11 &lt; TODAY(), COUNTIFS('User and System Abandoned'!$P:$P,  'Cargill SD Data'!Q$11, 'User and System Abandoned'!$O:$O,  "Europe-Turkish", 'User and System Abandoned'!$M:$M,  "&gt; 60"), "")</f>
        <v>0</v>
      </c>
      <c r="R222" s="22">
        <f ca="1">IF(R$11 &lt; TODAY(), COUNTIFS('User and System Abandoned'!$P:$P,  'Cargill SD Data'!R$11, 'User and System Abandoned'!$O:$O,  "Europe-Turkish", 'User and System Abandoned'!$M:$M,  "&gt; 60"), "")</f>
        <v>0</v>
      </c>
      <c r="S222" s="22">
        <f ca="1">IF(S$11 &lt; TODAY(), COUNTIFS('User and System Abandoned'!$P:$P,  'Cargill SD Data'!S$11, 'User and System Abandoned'!$O:$O,  "Europe-Turkish", 'User and System Abandoned'!$M:$M,  "&gt; 60"), "")</f>
        <v>0</v>
      </c>
      <c r="T222" s="22">
        <f ca="1">IF(T$11 &lt; TODAY(), COUNTIFS('User and System Abandoned'!$P:$P,  'Cargill SD Data'!T$11, 'User and System Abandoned'!$O:$O,  "Europe-Turkish", 'User and System Abandoned'!$M:$M,  "&gt; 60"), "")</f>
        <v>0</v>
      </c>
      <c r="U222" s="22">
        <f ca="1">IF(U$11 &lt; TODAY(), COUNTIFS('User and System Abandoned'!$P:$P,  'Cargill SD Data'!U$11, 'User and System Abandoned'!$O:$O,  "Europe-Turkish", 'User and System Abandoned'!$M:$M,  "&gt; 60"), "")</f>
        <v>0</v>
      </c>
      <c r="V222" s="22">
        <f ca="1">IF(V$11 &lt; TODAY(), COUNTIFS('User and System Abandoned'!$P:$P,  'Cargill SD Data'!V$11, 'User and System Abandoned'!$O:$O,  "Europe-Turkish", 'User and System Abandoned'!$M:$M,  "&gt; 60"), "")</f>
        <v>0</v>
      </c>
      <c r="W222" s="22" t="str">
        <f ca="1">IF(W$11 &lt; TODAY(), COUNTIFS('User and System Abandoned'!$P:$P,  'Cargill SD Data'!W$11, 'User and System Abandoned'!$O:$O,  "Europe-Turkish", 'User and System Abandoned'!$M:$M,  "&gt; 60"), "")</f>
        <v/>
      </c>
      <c r="X222" s="22" t="str">
        <f ca="1">IF(X$11 &lt; TODAY(), COUNTIFS('User and System Abandoned'!$P:$P,  'Cargill SD Data'!X$11, 'User and System Abandoned'!$O:$O,  "Europe-Turkish", 'User and System Abandoned'!$M:$M,  "&gt; 60"), "")</f>
        <v/>
      </c>
      <c r="Y222" s="22" t="str">
        <f ca="1">IF(Y$11 &lt; TODAY(), COUNTIFS('User and System Abandoned'!$P:$P,  'Cargill SD Data'!Y$11, 'User and System Abandoned'!$O:$O,  "Europe-Turkish", 'User and System Abandoned'!$M:$M,  "&gt; 60"), "")</f>
        <v/>
      </c>
      <c r="Z222" s="22" t="str">
        <f ca="1">IF(Z$11 &lt; TODAY(), COUNTIFS('User and System Abandoned'!$P:$P,  'Cargill SD Data'!Z$11, 'User and System Abandoned'!$O:$O,  "Europe-Turkish", 'User and System Abandoned'!$M:$M,  "&gt; 60"), "")</f>
        <v/>
      </c>
      <c r="AA222" s="22" t="str">
        <f ca="1">IF(AA$11 &lt; TODAY(), COUNTIFS('User and System Abandoned'!$P:$P,  'Cargill SD Data'!AA$11, 'User and System Abandoned'!$O:$O,  "Europe-Turkish", 'User and System Abandoned'!$M:$M,  "&gt; 60"), "")</f>
        <v/>
      </c>
      <c r="AB222" s="22" t="str">
        <f ca="1">IF(AB$11 &lt; TODAY(), COUNTIFS('User and System Abandoned'!$P:$P,  'Cargill SD Data'!AB$11, 'User and System Abandoned'!$O:$O,  "Europe-Turkish", 'User and System Abandoned'!$M:$M,  "&gt; 60"), "")</f>
        <v/>
      </c>
      <c r="AC222" s="22" t="str">
        <f ca="1">IF(AC$11 &lt; TODAY(), COUNTIFS('User and System Abandoned'!$P:$P,  'Cargill SD Data'!AC$11, 'User and System Abandoned'!$O:$O,  "Europe-Turkish", 'User and System Abandoned'!$M:$M,  "&gt; 60"), "")</f>
        <v/>
      </c>
      <c r="AD222" s="22" t="str">
        <f ca="1">IF(AD$11 &lt; TODAY(), COUNTIFS('User and System Abandoned'!$P:$P,  'Cargill SD Data'!AD$11, 'User and System Abandoned'!$O:$O,  "Europe-Turkish", 'User and System Abandoned'!$M:$M,  "&gt; 60"), "")</f>
        <v/>
      </c>
      <c r="AE222" s="22" t="str">
        <f ca="1">IF(AE$11 &lt; TODAY(), COUNTIFS('User and System Abandoned'!$P:$P,  'Cargill SD Data'!AE$11, 'User and System Abandoned'!$O:$O,  "Europe-Turkish", 'User and System Abandoned'!$M:$M,  "&gt; 60"), "")</f>
        <v/>
      </c>
      <c r="AF222" s="22" t="str">
        <f ca="1">IF(AF$11 &lt; TODAY(), COUNTIFS('User and System Abandoned'!$P:$P,  'Cargill SD Data'!AF$11, 'User and System Abandoned'!$O:$O,  "Europe-Turkish", 'User and System Abandoned'!$M:$M,  "&gt; 60"), "")</f>
        <v/>
      </c>
      <c r="AG222" s="22" t="str">
        <f ca="1">IF(AG$11 &lt; TODAY(), COUNTIFS('User and System Abandoned'!$P:$P,  'Cargill SD Data'!AG$11, 'User and System Abandoned'!$O:$O,  "Europe-Turkish", 'User and System Abandoned'!$M:$M,  "&gt; 60"), "")</f>
        <v/>
      </c>
      <c r="AH222" s="22" t="str">
        <f ca="1">IF(AH$11 &lt; TODAY(), COUNTIFS('User and System Abandoned'!$P:$P,  'Cargill SD Data'!AH$11, 'User and System Abandoned'!$O:$O,  "Europe-Turkish", 'User and System Abandoned'!$M:$M,  "&gt; 60"), "")</f>
        <v/>
      </c>
      <c r="AI222" s="22" t="str">
        <f ca="1">IF(AI$11 &lt; TODAY(), COUNTIFS('User and System Abandoned'!$P:$P,  'Cargill SD Data'!AI$11, 'User and System Abandoned'!$O:$O,  "Europe-Turkish", 'User and System Abandoned'!$M:$M,  "&gt; 60"), "")</f>
        <v/>
      </c>
      <c r="AJ222" s="22" t="str">
        <f ca="1">IF(AJ$11 &lt; TODAY(), COUNTIFS('User and System Abandoned'!$P:$P,  'Cargill SD Data'!AJ$11, 'User and System Abandoned'!$O:$O,  "Europe-Turkish", 'User and System Abandoned'!$M:$M,  "&gt; 60"), "")</f>
        <v/>
      </c>
      <c r="AK222" s="22" t="str">
        <f ca="1">IF(AK$11 &lt; TODAY(), COUNTIFS('User and System Abandoned'!$P:$P,  'Cargill SD Data'!AK$11, 'User and System Abandoned'!$O:$O,  "Europe-Turkish", 'User and System Abandoned'!$M:$M,  "&gt; 60"), "")</f>
        <v/>
      </c>
    </row>
    <row r="223" spans="1:37" ht="15.75" hidden="1" outlineLevel="1" thickBot="1" x14ac:dyDescent="0.3">
      <c r="A223" s="47"/>
      <c r="B223" s="116" t="s">
        <v>294</v>
      </c>
      <c r="C223" s="10" t="s">
        <v>306</v>
      </c>
      <c r="D223" s="7"/>
      <c r="E223" s="41">
        <f t="shared" ref="E223" ca="1" si="195">SUM(G223:AK223)</f>
        <v>0</v>
      </c>
      <c r="F223" s="80" t="e">
        <f t="shared" ca="1" si="68"/>
        <v>#DIV/0!</v>
      </c>
      <c r="G223" s="22">
        <f ca="1">IF(G$11 &lt; TODAY(), COUNTIFS('User and System Abandoned'!$P:$P,  'Cargill SD Data'!G$11, 'User and System Abandoned'!$O:$O,  "Europe-Norwegian", 'User and System Abandoned'!$M:$M,  "&gt; 60"), "")</f>
        <v>0</v>
      </c>
      <c r="H223" s="22">
        <f ca="1">IF(H$11 &lt; TODAY(), COUNTIFS('User and System Abandoned'!$P:$P,  'Cargill SD Data'!H$11, 'User and System Abandoned'!$O:$O,  "Europe-Norwegian", 'User and System Abandoned'!$M:$M,  "&gt; 60"), "")</f>
        <v>0</v>
      </c>
      <c r="I223" s="22">
        <f ca="1">IF(I$11 &lt; TODAY(), COUNTIFS('User and System Abandoned'!$P:$P,  'Cargill SD Data'!I$11, 'User and System Abandoned'!$O:$O,  "Europe-Norwegian", 'User and System Abandoned'!$M:$M,  "&gt; 60"), "")</f>
        <v>0</v>
      </c>
      <c r="J223" s="22">
        <f ca="1">IF(J$11 &lt; TODAY(), COUNTIFS('User and System Abandoned'!$P:$P,  'Cargill SD Data'!J$11, 'User and System Abandoned'!$O:$O,  "Europe-Norwegian", 'User and System Abandoned'!$M:$M,  "&gt; 60"), "")</f>
        <v>0</v>
      </c>
      <c r="K223" s="22">
        <f ca="1">IF(K$11 &lt; TODAY(), COUNTIFS('User and System Abandoned'!$P:$P,  'Cargill SD Data'!K$11, 'User and System Abandoned'!$O:$O,  "Europe-Norwegian", 'User and System Abandoned'!$M:$M,  "&gt; 60"), "")</f>
        <v>0</v>
      </c>
      <c r="L223" s="22">
        <f ca="1">IF(L$11 &lt; TODAY(), COUNTIFS('User and System Abandoned'!$P:$P,  'Cargill SD Data'!L$11, 'User and System Abandoned'!$O:$O,  "Europe-Norwegian", 'User and System Abandoned'!$M:$M,  "&gt; 60"), "")</f>
        <v>0</v>
      </c>
      <c r="M223" s="22">
        <f ca="1">IF(M$11 &lt; TODAY(), COUNTIFS('User and System Abandoned'!$P:$P,  'Cargill SD Data'!M$11, 'User and System Abandoned'!$O:$O,  "Europe-Norwegian", 'User and System Abandoned'!$M:$M,  "&gt; 60"), "")</f>
        <v>0</v>
      </c>
      <c r="N223" s="22">
        <f ca="1">IF(N$11 &lt; TODAY(), COUNTIFS('User and System Abandoned'!$P:$P,  'Cargill SD Data'!N$11, 'User and System Abandoned'!$O:$O,  "Europe-Norwegian", 'User and System Abandoned'!$M:$M,  "&gt; 60"), "")</f>
        <v>0</v>
      </c>
      <c r="O223" s="22">
        <f ca="1">IF(O$11 &lt; TODAY(), COUNTIFS('User and System Abandoned'!$P:$P,  'Cargill SD Data'!O$11, 'User and System Abandoned'!$O:$O,  "Europe-Norwegian", 'User and System Abandoned'!$M:$M,  "&gt; 60"), "")</f>
        <v>0</v>
      </c>
      <c r="P223" s="22">
        <f ca="1">IF(P$11 &lt; TODAY(), COUNTIFS('User and System Abandoned'!$P:$P,  'Cargill SD Data'!P$11, 'User and System Abandoned'!$O:$O,  "Europe-Norwegian", 'User and System Abandoned'!$M:$M,  "&gt; 60"), "")</f>
        <v>0</v>
      </c>
      <c r="Q223" s="22">
        <f ca="1">IF(Q$11 &lt; TODAY(), COUNTIFS('User and System Abandoned'!$P:$P,  'Cargill SD Data'!Q$11, 'User and System Abandoned'!$O:$O,  "Europe-Norwegian", 'User and System Abandoned'!$M:$M,  "&gt; 60"), "")</f>
        <v>0</v>
      </c>
      <c r="R223" s="22">
        <f ca="1">IF(R$11 &lt; TODAY(), COUNTIFS('User and System Abandoned'!$P:$P,  'Cargill SD Data'!R$11, 'User and System Abandoned'!$O:$O,  "Europe-Norwegian", 'User and System Abandoned'!$M:$M,  "&gt; 60"), "")</f>
        <v>0</v>
      </c>
      <c r="S223" s="22">
        <f ca="1">IF(S$11 &lt; TODAY(), COUNTIFS('User and System Abandoned'!$P:$P,  'Cargill SD Data'!S$11, 'User and System Abandoned'!$O:$O,  "Europe-Norwegian", 'User and System Abandoned'!$M:$M,  "&gt; 60"), "")</f>
        <v>0</v>
      </c>
      <c r="T223" s="22">
        <f ca="1">IF(T$11 &lt; TODAY(), COUNTIFS('User and System Abandoned'!$P:$P,  'Cargill SD Data'!T$11, 'User and System Abandoned'!$O:$O,  "Europe-Norwegian", 'User and System Abandoned'!$M:$M,  "&gt; 60"), "")</f>
        <v>0</v>
      </c>
      <c r="U223" s="22">
        <f ca="1">IF(U$11 &lt; TODAY(), COUNTIFS('User and System Abandoned'!$P:$P,  'Cargill SD Data'!U$11, 'User and System Abandoned'!$O:$O,  "Europe-Norwegian", 'User and System Abandoned'!$M:$M,  "&gt; 60"), "")</f>
        <v>0</v>
      </c>
      <c r="V223" s="22">
        <f ca="1">IF(V$11 &lt; TODAY(), COUNTIFS('User and System Abandoned'!$P:$P,  'Cargill SD Data'!V$11, 'User and System Abandoned'!$O:$O,  "Europe-Norwegian", 'User and System Abandoned'!$M:$M,  "&gt; 60"), "")</f>
        <v>0</v>
      </c>
      <c r="W223" s="22" t="str">
        <f ca="1">IF(W$11 &lt; TODAY(), COUNTIFS('User and System Abandoned'!$P:$P,  'Cargill SD Data'!W$11, 'User and System Abandoned'!$O:$O,  "Europe-Norwegian", 'User and System Abandoned'!$M:$M,  "&gt; 60"), "")</f>
        <v/>
      </c>
      <c r="X223" s="22" t="str">
        <f ca="1">IF(X$11 &lt; TODAY(), COUNTIFS('User and System Abandoned'!$P:$P,  'Cargill SD Data'!X$11, 'User and System Abandoned'!$O:$O,  "Europe-Norwegian", 'User and System Abandoned'!$M:$M,  "&gt; 60"), "")</f>
        <v/>
      </c>
      <c r="Y223" s="22" t="str">
        <f ca="1">IF(Y$11 &lt; TODAY(), COUNTIFS('User and System Abandoned'!$P:$P,  'Cargill SD Data'!Y$11, 'User and System Abandoned'!$O:$O,  "Europe-Norwegian", 'User and System Abandoned'!$M:$M,  "&gt; 60"), "")</f>
        <v/>
      </c>
      <c r="Z223" s="22" t="str">
        <f ca="1">IF(Z$11 &lt; TODAY(), COUNTIFS('User and System Abandoned'!$P:$P,  'Cargill SD Data'!Z$11, 'User and System Abandoned'!$O:$O,  "Europe-Norwegian", 'User and System Abandoned'!$M:$M,  "&gt; 60"), "")</f>
        <v/>
      </c>
      <c r="AA223" s="22" t="str">
        <f ca="1">IF(AA$11 &lt; TODAY(), COUNTIFS('User and System Abandoned'!$P:$P,  'Cargill SD Data'!AA$11, 'User and System Abandoned'!$O:$O,  "Europe-Norwegian", 'User and System Abandoned'!$M:$M,  "&gt; 60"), "")</f>
        <v/>
      </c>
      <c r="AB223" s="22" t="str">
        <f ca="1">IF(AB$11 &lt; TODAY(), COUNTIFS('User and System Abandoned'!$P:$P,  'Cargill SD Data'!AB$11, 'User and System Abandoned'!$O:$O,  "Europe-Norwegian", 'User and System Abandoned'!$M:$M,  "&gt; 60"), "")</f>
        <v/>
      </c>
      <c r="AC223" s="22" t="str">
        <f ca="1">IF(AC$11 &lt; TODAY(), COUNTIFS('User and System Abandoned'!$P:$P,  'Cargill SD Data'!AC$11, 'User and System Abandoned'!$O:$O,  "Europe-Norwegian", 'User and System Abandoned'!$M:$M,  "&gt; 60"), "")</f>
        <v/>
      </c>
      <c r="AD223" s="22" t="str">
        <f ca="1">IF(AD$11 &lt; TODAY(), COUNTIFS('User and System Abandoned'!$P:$P,  'Cargill SD Data'!AD$11, 'User and System Abandoned'!$O:$O,  "Europe-Norwegian", 'User and System Abandoned'!$M:$M,  "&gt; 60"), "")</f>
        <v/>
      </c>
      <c r="AE223" s="22" t="str">
        <f ca="1">IF(AE$11 &lt; TODAY(), COUNTIFS('User and System Abandoned'!$P:$P,  'Cargill SD Data'!AE$11, 'User and System Abandoned'!$O:$O,  "Europe-Norwegian", 'User and System Abandoned'!$M:$M,  "&gt; 60"), "")</f>
        <v/>
      </c>
      <c r="AF223" s="22" t="str">
        <f ca="1">IF(AF$11 &lt; TODAY(), COUNTIFS('User and System Abandoned'!$P:$P,  'Cargill SD Data'!AF$11, 'User and System Abandoned'!$O:$O,  "Europe-Norwegian", 'User and System Abandoned'!$M:$M,  "&gt; 60"), "")</f>
        <v/>
      </c>
      <c r="AG223" s="22" t="str">
        <f ca="1">IF(AG$11 &lt; TODAY(), COUNTIFS('User and System Abandoned'!$P:$P,  'Cargill SD Data'!AG$11, 'User and System Abandoned'!$O:$O,  "Europe-Norwegian", 'User and System Abandoned'!$M:$M,  "&gt; 60"), "")</f>
        <v/>
      </c>
      <c r="AH223" s="22" t="str">
        <f ca="1">IF(AH$11 &lt; TODAY(), COUNTIFS('User and System Abandoned'!$P:$P,  'Cargill SD Data'!AH$11, 'User and System Abandoned'!$O:$O,  "Europe-Norwegian", 'User and System Abandoned'!$M:$M,  "&gt; 60"), "")</f>
        <v/>
      </c>
      <c r="AI223" s="22" t="str">
        <f ca="1">IF(AI$11 &lt; TODAY(), COUNTIFS('User and System Abandoned'!$P:$P,  'Cargill SD Data'!AI$11, 'User and System Abandoned'!$O:$O,  "Europe-Norwegian", 'User and System Abandoned'!$M:$M,  "&gt; 60"), "")</f>
        <v/>
      </c>
      <c r="AJ223" s="22" t="str">
        <f ca="1">IF(AJ$11 &lt; TODAY(), COUNTIFS('User and System Abandoned'!$P:$P,  'Cargill SD Data'!AJ$11, 'User and System Abandoned'!$O:$O,  "Europe-Norwegian", 'User and System Abandoned'!$M:$M,  "&gt; 60"), "")</f>
        <v/>
      </c>
      <c r="AK223" s="22" t="str">
        <f ca="1">IF(AK$11 &lt; TODAY(), COUNTIFS('User and System Abandoned'!$P:$P,  'Cargill SD Data'!AK$11, 'User and System Abandoned'!$O:$O,  "Europe-Norwegian", 'User and System Abandoned'!$M:$M,  "&gt; 60"), "")</f>
        <v/>
      </c>
    </row>
    <row r="224" spans="1:37" s="86" customFormat="1" ht="16.5" hidden="1" collapsed="1" thickTop="1" thickBot="1" x14ac:dyDescent="0.3">
      <c r="A224" s="32"/>
      <c r="B224" s="32" t="s">
        <v>6</v>
      </c>
      <c r="C224" s="15" t="s">
        <v>309</v>
      </c>
      <c r="D224" s="16"/>
      <c r="E224" s="38">
        <f t="shared" ref="E224" ca="1" si="196">SUM(G224:AK224)</f>
        <v>0</v>
      </c>
      <c r="F224" s="227" t="str">
        <f ca="1">IFERROR(E224/COUNTIF(G224:AK224,"&gt;0"),"0")</f>
        <v>0</v>
      </c>
      <c r="G224" s="66">
        <f ca="1">SUM(G225:G237)</f>
        <v>0</v>
      </c>
      <c r="H224" s="66">
        <f t="shared" ref="H224:AK224" ca="1" si="197">SUM(H225:H237)</f>
        <v>0</v>
      </c>
      <c r="I224" s="66">
        <f t="shared" ca="1" si="197"/>
        <v>0</v>
      </c>
      <c r="J224" s="66">
        <f t="shared" ca="1" si="197"/>
        <v>0</v>
      </c>
      <c r="K224" s="66">
        <f t="shared" ca="1" si="197"/>
        <v>0</v>
      </c>
      <c r="L224" s="66">
        <f t="shared" ca="1" si="197"/>
        <v>0</v>
      </c>
      <c r="M224" s="66">
        <f ca="1">SUM(M225:M237)</f>
        <v>0</v>
      </c>
      <c r="N224" s="66">
        <f ca="1">SUM(N225:N237)</f>
        <v>0</v>
      </c>
      <c r="O224" s="66">
        <f ca="1">SUM(O225:O237)</f>
        <v>0</v>
      </c>
      <c r="P224" s="66">
        <f ca="1">SUM(P225:P237)</f>
        <v>0</v>
      </c>
      <c r="Q224" s="66">
        <f t="shared" ca="1" si="197"/>
        <v>0</v>
      </c>
      <c r="R224" s="66">
        <f t="shared" ca="1" si="197"/>
        <v>0</v>
      </c>
      <c r="S224" s="66">
        <f t="shared" ca="1" si="197"/>
        <v>0</v>
      </c>
      <c r="T224" s="66">
        <f t="shared" ca="1" si="197"/>
        <v>0</v>
      </c>
      <c r="U224" s="66">
        <f t="shared" ca="1" si="197"/>
        <v>0</v>
      </c>
      <c r="V224" s="66">
        <f t="shared" ca="1" si="197"/>
        <v>0</v>
      </c>
      <c r="W224" s="66">
        <f t="shared" ca="1" si="197"/>
        <v>0</v>
      </c>
      <c r="X224" s="66">
        <f t="shared" ca="1" si="197"/>
        <v>0</v>
      </c>
      <c r="Y224" s="66">
        <f t="shared" ca="1" si="197"/>
        <v>0</v>
      </c>
      <c r="Z224" s="66">
        <f t="shared" ca="1" si="197"/>
        <v>0</v>
      </c>
      <c r="AA224" s="66">
        <f t="shared" ca="1" si="197"/>
        <v>0</v>
      </c>
      <c r="AB224" s="66">
        <f t="shared" ca="1" si="197"/>
        <v>0</v>
      </c>
      <c r="AC224" s="66">
        <f t="shared" ca="1" si="197"/>
        <v>0</v>
      </c>
      <c r="AD224" s="66">
        <f t="shared" ca="1" si="197"/>
        <v>0</v>
      </c>
      <c r="AE224" s="66">
        <f t="shared" ca="1" si="197"/>
        <v>0</v>
      </c>
      <c r="AF224" s="66">
        <f t="shared" ca="1" si="197"/>
        <v>0</v>
      </c>
      <c r="AG224" s="66">
        <f t="shared" ca="1" si="197"/>
        <v>0</v>
      </c>
      <c r="AH224" s="66">
        <f t="shared" ca="1" si="197"/>
        <v>0</v>
      </c>
      <c r="AI224" s="66">
        <f t="shared" ca="1" si="197"/>
        <v>0</v>
      </c>
      <c r="AJ224" s="66">
        <f t="shared" ca="1" si="197"/>
        <v>0</v>
      </c>
      <c r="AK224" s="66">
        <f t="shared" ca="1" si="197"/>
        <v>0</v>
      </c>
    </row>
    <row r="225" spans="1:37" ht="16.5" hidden="1" outlineLevel="1" thickTop="1" thickBot="1" x14ac:dyDescent="0.3">
      <c r="A225" s="24"/>
      <c r="B225" s="113" t="s">
        <v>15</v>
      </c>
      <c r="C225" s="10" t="s">
        <v>309</v>
      </c>
      <c r="D225" s="11"/>
      <c r="E225" s="39">
        <f t="shared" ref="E225:E237" ca="1" si="198">SUM(G225:AK225)</f>
        <v>0</v>
      </c>
      <c r="F225" s="227" t="str">
        <f t="shared" ref="F225:F237" ca="1" si="199">IFERROR(E225/COUNTIF(G225:AK225,"&gt;0"),"0")</f>
        <v>0</v>
      </c>
      <c r="G225" s="24">
        <f ca="1">IFERROR(SUM(G155+G183+G211),"")</f>
        <v>0</v>
      </c>
      <c r="H225" s="24">
        <f t="shared" ref="H225:AK233" ca="1" si="200">IFERROR(SUM(H155+H183+H211),"")</f>
        <v>0</v>
      </c>
      <c r="I225" s="24">
        <f t="shared" ca="1" si="200"/>
        <v>0</v>
      </c>
      <c r="J225" s="24">
        <f t="shared" ca="1" si="200"/>
        <v>0</v>
      </c>
      <c r="K225" s="24">
        <f t="shared" ca="1" si="200"/>
        <v>0</v>
      </c>
      <c r="L225" s="24">
        <f t="shared" ca="1" si="200"/>
        <v>0</v>
      </c>
      <c r="M225" s="24">
        <f t="shared" ca="1" si="200"/>
        <v>0</v>
      </c>
      <c r="N225" s="24">
        <f t="shared" ca="1" si="200"/>
        <v>0</v>
      </c>
      <c r="O225" s="24">
        <f t="shared" ca="1" si="200"/>
        <v>0</v>
      </c>
      <c r="P225" s="24">
        <f t="shared" ca="1" si="200"/>
        <v>0</v>
      </c>
      <c r="Q225" s="24">
        <f t="shared" ca="1" si="200"/>
        <v>0</v>
      </c>
      <c r="R225" s="24">
        <f t="shared" ca="1" si="200"/>
        <v>0</v>
      </c>
      <c r="S225" s="24">
        <f t="shared" ca="1" si="200"/>
        <v>0</v>
      </c>
      <c r="T225" s="24">
        <f t="shared" ca="1" si="200"/>
        <v>0</v>
      </c>
      <c r="U225" s="24">
        <f t="shared" ca="1" si="200"/>
        <v>0</v>
      </c>
      <c r="V225" s="24">
        <f t="shared" ca="1" si="200"/>
        <v>0</v>
      </c>
      <c r="W225" s="24" t="str">
        <f t="shared" ca="1" si="200"/>
        <v/>
      </c>
      <c r="X225" s="24" t="str">
        <f t="shared" ca="1" si="200"/>
        <v/>
      </c>
      <c r="Y225" s="24" t="str">
        <f t="shared" ca="1" si="200"/>
        <v/>
      </c>
      <c r="Z225" s="24" t="str">
        <f t="shared" ca="1" si="200"/>
        <v/>
      </c>
      <c r="AA225" s="24" t="str">
        <f t="shared" ca="1" si="200"/>
        <v/>
      </c>
      <c r="AB225" s="24" t="str">
        <f t="shared" ca="1" si="200"/>
        <v/>
      </c>
      <c r="AC225" s="24" t="str">
        <f t="shared" ca="1" si="200"/>
        <v/>
      </c>
      <c r="AD225" s="24" t="str">
        <f t="shared" ca="1" si="200"/>
        <v/>
      </c>
      <c r="AE225" s="24" t="str">
        <f t="shared" ca="1" si="200"/>
        <v/>
      </c>
      <c r="AF225" s="24" t="str">
        <f t="shared" ca="1" si="200"/>
        <v/>
      </c>
      <c r="AG225" s="24" t="str">
        <f t="shared" ca="1" si="200"/>
        <v/>
      </c>
      <c r="AH225" s="24" t="str">
        <f t="shared" ca="1" si="200"/>
        <v/>
      </c>
      <c r="AI225" s="24" t="str">
        <f t="shared" ca="1" si="200"/>
        <v/>
      </c>
      <c r="AJ225" s="24" t="str">
        <f t="shared" ca="1" si="200"/>
        <v/>
      </c>
      <c r="AK225" s="24" t="str">
        <f t="shared" ca="1" si="200"/>
        <v/>
      </c>
    </row>
    <row r="226" spans="1:37" ht="16.5" hidden="1" outlineLevel="1" thickTop="1" thickBot="1" x14ac:dyDescent="0.3">
      <c r="B226" s="114" t="s">
        <v>16</v>
      </c>
      <c r="C226" s="10" t="s">
        <v>309</v>
      </c>
      <c r="D226" s="1"/>
      <c r="E226" s="40">
        <f t="shared" ca="1" si="198"/>
        <v>0</v>
      </c>
      <c r="F226" s="227" t="str">
        <f t="shared" ca="1" si="199"/>
        <v>0</v>
      </c>
      <c r="G226" s="24">
        <f t="shared" ref="G226:V237" ca="1" si="201">IFERROR(SUM(G156+G184+G212),"")</f>
        <v>0</v>
      </c>
      <c r="H226" s="24">
        <f t="shared" ca="1" si="201"/>
        <v>0</v>
      </c>
      <c r="I226" s="24">
        <f t="shared" ca="1" si="201"/>
        <v>0</v>
      </c>
      <c r="J226" s="24">
        <f t="shared" ca="1" si="201"/>
        <v>0</v>
      </c>
      <c r="K226" s="24">
        <f t="shared" ca="1" si="201"/>
        <v>0</v>
      </c>
      <c r="L226" s="24">
        <f t="shared" ca="1" si="201"/>
        <v>0</v>
      </c>
      <c r="M226" s="24">
        <f t="shared" ca="1" si="201"/>
        <v>0</v>
      </c>
      <c r="N226" s="24">
        <f t="shared" ca="1" si="201"/>
        <v>0</v>
      </c>
      <c r="O226" s="24">
        <f t="shared" ca="1" si="201"/>
        <v>0</v>
      </c>
      <c r="P226" s="24">
        <f t="shared" ca="1" si="201"/>
        <v>0</v>
      </c>
      <c r="Q226" s="24">
        <f t="shared" ca="1" si="201"/>
        <v>0</v>
      </c>
      <c r="R226" s="24">
        <f t="shared" ca="1" si="201"/>
        <v>0</v>
      </c>
      <c r="S226" s="24">
        <f t="shared" ca="1" si="201"/>
        <v>0</v>
      </c>
      <c r="T226" s="24">
        <f t="shared" ca="1" si="201"/>
        <v>0</v>
      </c>
      <c r="U226" s="24">
        <f t="shared" ca="1" si="201"/>
        <v>0</v>
      </c>
      <c r="V226" s="24">
        <f t="shared" ca="1" si="201"/>
        <v>0</v>
      </c>
      <c r="W226" s="24" t="str">
        <f t="shared" ca="1" si="200"/>
        <v/>
      </c>
      <c r="X226" s="24" t="str">
        <f t="shared" ca="1" si="200"/>
        <v/>
      </c>
      <c r="Y226" s="24" t="str">
        <f t="shared" ca="1" si="200"/>
        <v/>
      </c>
      <c r="Z226" s="24" t="str">
        <f t="shared" ca="1" si="200"/>
        <v/>
      </c>
      <c r="AA226" s="24" t="str">
        <f t="shared" ca="1" si="200"/>
        <v/>
      </c>
      <c r="AB226" s="24" t="str">
        <f t="shared" ca="1" si="200"/>
        <v/>
      </c>
      <c r="AC226" s="24" t="str">
        <f t="shared" ca="1" si="200"/>
        <v/>
      </c>
      <c r="AD226" s="24" t="str">
        <f t="shared" ca="1" si="200"/>
        <v/>
      </c>
      <c r="AE226" s="24" t="str">
        <f t="shared" ca="1" si="200"/>
        <v/>
      </c>
      <c r="AF226" s="24" t="str">
        <f t="shared" ca="1" si="200"/>
        <v/>
      </c>
      <c r="AG226" s="24" t="str">
        <f t="shared" ca="1" si="200"/>
        <v/>
      </c>
      <c r="AH226" s="24" t="str">
        <f t="shared" ca="1" si="200"/>
        <v/>
      </c>
      <c r="AI226" s="24" t="str">
        <f t="shared" ca="1" si="200"/>
        <v/>
      </c>
      <c r="AJ226" s="24" t="str">
        <f t="shared" ca="1" si="200"/>
        <v/>
      </c>
      <c r="AK226" s="24" t="str">
        <f t="shared" ca="1" si="200"/>
        <v/>
      </c>
    </row>
    <row r="227" spans="1:37" ht="16.5" hidden="1" outlineLevel="1" thickTop="1" thickBot="1" x14ac:dyDescent="0.3">
      <c r="B227" s="114" t="s">
        <v>17</v>
      </c>
      <c r="C227" s="10" t="s">
        <v>309</v>
      </c>
      <c r="D227" s="1"/>
      <c r="E227" s="40">
        <f t="shared" ca="1" si="198"/>
        <v>0</v>
      </c>
      <c r="F227" s="227" t="str">
        <f t="shared" ca="1" si="199"/>
        <v>0</v>
      </c>
      <c r="G227" s="24">
        <f t="shared" ca="1" si="201"/>
        <v>0</v>
      </c>
      <c r="H227" s="24">
        <f t="shared" ca="1" si="200"/>
        <v>0</v>
      </c>
      <c r="I227" s="24">
        <f t="shared" ca="1" si="200"/>
        <v>0</v>
      </c>
      <c r="J227" s="24">
        <f t="shared" ca="1" si="200"/>
        <v>0</v>
      </c>
      <c r="K227" s="24">
        <f t="shared" ca="1" si="200"/>
        <v>0</v>
      </c>
      <c r="L227" s="24">
        <f t="shared" ca="1" si="200"/>
        <v>0</v>
      </c>
      <c r="M227" s="24">
        <f t="shared" ca="1" si="200"/>
        <v>0</v>
      </c>
      <c r="N227" s="24">
        <f t="shared" ca="1" si="200"/>
        <v>0</v>
      </c>
      <c r="O227" s="24">
        <f t="shared" ca="1" si="200"/>
        <v>0</v>
      </c>
      <c r="P227" s="24">
        <f t="shared" ca="1" si="200"/>
        <v>0</v>
      </c>
      <c r="Q227" s="24">
        <f t="shared" ca="1" si="200"/>
        <v>0</v>
      </c>
      <c r="R227" s="24">
        <f t="shared" ca="1" si="200"/>
        <v>0</v>
      </c>
      <c r="S227" s="24">
        <f t="shared" ca="1" si="200"/>
        <v>0</v>
      </c>
      <c r="T227" s="24">
        <f t="shared" ca="1" si="200"/>
        <v>0</v>
      </c>
      <c r="U227" s="24">
        <f t="shared" ca="1" si="200"/>
        <v>0</v>
      </c>
      <c r="V227" s="24">
        <f t="shared" ca="1" si="200"/>
        <v>0</v>
      </c>
      <c r="W227" s="24" t="str">
        <f t="shared" ca="1" si="200"/>
        <v/>
      </c>
      <c r="X227" s="24" t="str">
        <f t="shared" ca="1" si="200"/>
        <v/>
      </c>
      <c r="Y227" s="24" t="str">
        <f t="shared" ca="1" si="200"/>
        <v/>
      </c>
      <c r="Z227" s="24" t="str">
        <f t="shared" ca="1" si="200"/>
        <v/>
      </c>
      <c r="AA227" s="24" t="str">
        <f t="shared" ca="1" si="200"/>
        <v/>
      </c>
      <c r="AB227" s="24" t="str">
        <f t="shared" ca="1" si="200"/>
        <v/>
      </c>
      <c r="AC227" s="24" t="str">
        <f t="shared" ca="1" si="200"/>
        <v/>
      </c>
      <c r="AD227" s="24" t="str">
        <f t="shared" ca="1" si="200"/>
        <v/>
      </c>
      <c r="AE227" s="24" t="str">
        <f t="shared" ca="1" si="200"/>
        <v/>
      </c>
      <c r="AF227" s="24" t="str">
        <f t="shared" ca="1" si="200"/>
        <v/>
      </c>
      <c r="AG227" s="24" t="str">
        <f t="shared" ca="1" si="200"/>
        <v/>
      </c>
      <c r="AH227" s="24" t="str">
        <f t="shared" ca="1" si="200"/>
        <v/>
      </c>
      <c r="AI227" s="24" t="str">
        <f t="shared" ca="1" si="200"/>
        <v/>
      </c>
      <c r="AJ227" s="24" t="str">
        <f t="shared" ca="1" si="200"/>
        <v/>
      </c>
      <c r="AK227" s="24" t="str">
        <f t="shared" ca="1" si="200"/>
        <v/>
      </c>
    </row>
    <row r="228" spans="1:37" ht="16.5" hidden="1" outlineLevel="1" thickTop="1" thickBot="1" x14ac:dyDescent="0.3">
      <c r="B228" s="114" t="s">
        <v>18</v>
      </c>
      <c r="C228" s="10" t="s">
        <v>309</v>
      </c>
      <c r="D228" s="1"/>
      <c r="E228" s="40">
        <f t="shared" ca="1" si="198"/>
        <v>0</v>
      </c>
      <c r="F228" s="227" t="str">
        <f t="shared" ca="1" si="199"/>
        <v>0</v>
      </c>
      <c r="G228" s="24">
        <f t="shared" ca="1" si="201"/>
        <v>0</v>
      </c>
      <c r="H228" s="24">
        <f t="shared" ca="1" si="200"/>
        <v>0</v>
      </c>
      <c r="I228" s="24">
        <f t="shared" ca="1" si="200"/>
        <v>0</v>
      </c>
      <c r="J228" s="24">
        <f t="shared" ca="1" si="200"/>
        <v>0</v>
      </c>
      <c r="K228" s="24">
        <f t="shared" ca="1" si="200"/>
        <v>0</v>
      </c>
      <c r="L228" s="24">
        <f t="shared" ca="1" si="200"/>
        <v>0</v>
      </c>
      <c r="M228" s="24">
        <f t="shared" ca="1" si="200"/>
        <v>0</v>
      </c>
      <c r="N228" s="24">
        <f t="shared" ca="1" si="200"/>
        <v>0</v>
      </c>
      <c r="O228" s="24">
        <f t="shared" ca="1" si="200"/>
        <v>0</v>
      </c>
      <c r="P228" s="24">
        <f t="shared" ca="1" si="200"/>
        <v>0</v>
      </c>
      <c r="Q228" s="24">
        <f t="shared" ca="1" si="200"/>
        <v>0</v>
      </c>
      <c r="R228" s="24">
        <f t="shared" ca="1" si="200"/>
        <v>0</v>
      </c>
      <c r="S228" s="24">
        <f t="shared" ca="1" si="200"/>
        <v>0</v>
      </c>
      <c r="T228" s="24">
        <f t="shared" ca="1" si="200"/>
        <v>0</v>
      </c>
      <c r="U228" s="24">
        <f t="shared" ca="1" si="200"/>
        <v>0</v>
      </c>
      <c r="V228" s="24">
        <f t="shared" ca="1" si="200"/>
        <v>0</v>
      </c>
      <c r="W228" s="24" t="str">
        <f t="shared" ca="1" si="200"/>
        <v/>
      </c>
      <c r="X228" s="24" t="str">
        <f t="shared" ca="1" si="200"/>
        <v/>
      </c>
      <c r="Y228" s="24" t="str">
        <f t="shared" ca="1" si="200"/>
        <v/>
      </c>
      <c r="Z228" s="24" t="str">
        <f t="shared" ca="1" si="200"/>
        <v/>
      </c>
      <c r="AA228" s="24" t="str">
        <f t="shared" ca="1" si="200"/>
        <v/>
      </c>
      <c r="AB228" s="24" t="str">
        <f t="shared" ca="1" si="200"/>
        <v/>
      </c>
      <c r="AC228" s="24" t="str">
        <f t="shared" ca="1" si="200"/>
        <v/>
      </c>
      <c r="AD228" s="24" t="str">
        <f t="shared" ca="1" si="200"/>
        <v/>
      </c>
      <c r="AE228" s="24" t="str">
        <f t="shared" ca="1" si="200"/>
        <v/>
      </c>
      <c r="AF228" s="24" t="str">
        <f t="shared" ca="1" si="200"/>
        <v/>
      </c>
      <c r="AG228" s="24" t="str">
        <f t="shared" ca="1" si="200"/>
        <v/>
      </c>
      <c r="AH228" s="24" t="str">
        <f t="shared" ca="1" si="200"/>
        <v/>
      </c>
      <c r="AI228" s="24" t="str">
        <f t="shared" ca="1" si="200"/>
        <v/>
      </c>
      <c r="AJ228" s="24" t="str">
        <f t="shared" ca="1" si="200"/>
        <v/>
      </c>
      <c r="AK228" s="24" t="str">
        <f t="shared" ca="1" si="200"/>
        <v/>
      </c>
    </row>
    <row r="229" spans="1:37" ht="16.5" hidden="1" outlineLevel="1" thickTop="1" thickBot="1" x14ac:dyDescent="0.3">
      <c r="B229" s="114" t="s">
        <v>19</v>
      </c>
      <c r="C229" s="10" t="s">
        <v>309</v>
      </c>
      <c r="D229" s="1"/>
      <c r="E229" s="40">
        <f t="shared" ca="1" si="198"/>
        <v>0</v>
      </c>
      <c r="F229" s="227" t="str">
        <f t="shared" ca="1" si="199"/>
        <v>0</v>
      </c>
      <c r="G229" s="24">
        <f t="shared" ca="1" si="201"/>
        <v>0</v>
      </c>
      <c r="H229" s="24">
        <f t="shared" ca="1" si="200"/>
        <v>0</v>
      </c>
      <c r="I229" s="24">
        <f t="shared" ca="1" si="200"/>
        <v>0</v>
      </c>
      <c r="J229" s="24">
        <f t="shared" ca="1" si="200"/>
        <v>0</v>
      </c>
      <c r="K229" s="24">
        <f t="shared" ca="1" si="200"/>
        <v>0</v>
      </c>
      <c r="L229" s="24">
        <f t="shared" ca="1" si="200"/>
        <v>0</v>
      </c>
      <c r="M229" s="24">
        <f t="shared" ca="1" si="200"/>
        <v>0</v>
      </c>
      <c r="N229" s="24">
        <f t="shared" ca="1" si="200"/>
        <v>0</v>
      </c>
      <c r="O229" s="24">
        <f t="shared" ca="1" si="200"/>
        <v>0</v>
      </c>
      <c r="P229" s="24">
        <f t="shared" ca="1" si="200"/>
        <v>0</v>
      </c>
      <c r="Q229" s="24">
        <f t="shared" ca="1" si="200"/>
        <v>0</v>
      </c>
      <c r="R229" s="24">
        <f t="shared" ca="1" si="200"/>
        <v>0</v>
      </c>
      <c r="S229" s="24">
        <f t="shared" ca="1" si="200"/>
        <v>0</v>
      </c>
      <c r="T229" s="24">
        <f t="shared" ca="1" si="200"/>
        <v>0</v>
      </c>
      <c r="U229" s="24">
        <f t="shared" ca="1" si="200"/>
        <v>0</v>
      </c>
      <c r="V229" s="24">
        <f t="shared" ca="1" si="200"/>
        <v>0</v>
      </c>
      <c r="W229" s="24" t="str">
        <f t="shared" ca="1" si="200"/>
        <v/>
      </c>
      <c r="X229" s="24" t="str">
        <f t="shared" ca="1" si="200"/>
        <v/>
      </c>
      <c r="Y229" s="24" t="str">
        <f t="shared" ca="1" si="200"/>
        <v/>
      </c>
      <c r="Z229" s="24" t="str">
        <f t="shared" ca="1" si="200"/>
        <v/>
      </c>
      <c r="AA229" s="24" t="str">
        <f t="shared" ca="1" si="200"/>
        <v/>
      </c>
      <c r="AB229" s="24" t="str">
        <f t="shared" ca="1" si="200"/>
        <v/>
      </c>
      <c r="AC229" s="24" t="str">
        <f t="shared" ca="1" si="200"/>
        <v/>
      </c>
      <c r="AD229" s="24" t="str">
        <f t="shared" ca="1" si="200"/>
        <v/>
      </c>
      <c r="AE229" s="24" t="str">
        <f t="shared" ca="1" si="200"/>
        <v/>
      </c>
      <c r="AF229" s="24" t="str">
        <f t="shared" ca="1" si="200"/>
        <v/>
      </c>
      <c r="AG229" s="24" t="str">
        <f t="shared" ca="1" si="200"/>
        <v/>
      </c>
      <c r="AH229" s="24" t="str">
        <f t="shared" ca="1" si="200"/>
        <v/>
      </c>
      <c r="AI229" s="24" t="str">
        <f t="shared" ca="1" si="200"/>
        <v/>
      </c>
      <c r="AJ229" s="24" t="str">
        <f t="shared" ca="1" si="200"/>
        <v/>
      </c>
      <c r="AK229" s="24" t="str">
        <f t="shared" ca="1" si="200"/>
        <v/>
      </c>
    </row>
    <row r="230" spans="1:37" ht="16.5" hidden="1" outlineLevel="1" thickTop="1" thickBot="1" x14ac:dyDescent="0.3">
      <c r="B230" s="114" t="s">
        <v>20</v>
      </c>
      <c r="C230" s="10" t="s">
        <v>309</v>
      </c>
      <c r="D230" s="1"/>
      <c r="E230" s="40">
        <f t="shared" ca="1" si="198"/>
        <v>0</v>
      </c>
      <c r="F230" s="227" t="str">
        <f t="shared" ca="1" si="199"/>
        <v>0</v>
      </c>
      <c r="G230" s="24">
        <f t="shared" ca="1" si="201"/>
        <v>0</v>
      </c>
      <c r="H230" s="24">
        <f t="shared" ca="1" si="200"/>
        <v>0</v>
      </c>
      <c r="I230" s="24">
        <f t="shared" ca="1" si="200"/>
        <v>0</v>
      </c>
      <c r="J230" s="24">
        <f t="shared" ca="1" si="200"/>
        <v>0</v>
      </c>
      <c r="K230" s="24">
        <f t="shared" ca="1" si="200"/>
        <v>0</v>
      </c>
      <c r="L230" s="24">
        <f t="shared" ca="1" si="200"/>
        <v>0</v>
      </c>
      <c r="M230" s="24">
        <f t="shared" ca="1" si="200"/>
        <v>0</v>
      </c>
      <c r="N230" s="24">
        <f t="shared" ca="1" si="200"/>
        <v>0</v>
      </c>
      <c r="O230" s="24">
        <f t="shared" ca="1" si="200"/>
        <v>0</v>
      </c>
      <c r="P230" s="24">
        <f t="shared" ca="1" si="200"/>
        <v>0</v>
      </c>
      <c r="Q230" s="24">
        <f t="shared" ca="1" si="200"/>
        <v>0</v>
      </c>
      <c r="R230" s="24">
        <f t="shared" ca="1" si="200"/>
        <v>0</v>
      </c>
      <c r="S230" s="24">
        <f t="shared" ca="1" si="200"/>
        <v>0</v>
      </c>
      <c r="T230" s="24">
        <f t="shared" ca="1" si="200"/>
        <v>0</v>
      </c>
      <c r="U230" s="24">
        <f t="shared" ca="1" si="200"/>
        <v>0</v>
      </c>
      <c r="V230" s="24">
        <f t="shared" ca="1" si="200"/>
        <v>0</v>
      </c>
      <c r="W230" s="24" t="str">
        <f t="shared" ca="1" si="200"/>
        <v/>
      </c>
      <c r="X230" s="24" t="str">
        <f t="shared" ca="1" si="200"/>
        <v/>
      </c>
      <c r="Y230" s="24" t="str">
        <f t="shared" ca="1" si="200"/>
        <v/>
      </c>
      <c r="Z230" s="24" t="str">
        <f t="shared" ca="1" si="200"/>
        <v/>
      </c>
      <c r="AA230" s="24" t="str">
        <f t="shared" ca="1" si="200"/>
        <v/>
      </c>
      <c r="AB230" s="24" t="str">
        <f t="shared" ca="1" si="200"/>
        <v/>
      </c>
      <c r="AC230" s="24" t="str">
        <f t="shared" ca="1" si="200"/>
        <v/>
      </c>
      <c r="AD230" s="24" t="str">
        <f t="shared" ca="1" si="200"/>
        <v/>
      </c>
      <c r="AE230" s="24" t="str">
        <f t="shared" ca="1" si="200"/>
        <v/>
      </c>
      <c r="AF230" s="24" t="str">
        <f t="shared" ca="1" si="200"/>
        <v/>
      </c>
      <c r="AG230" s="24" t="str">
        <f t="shared" ca="1" si="200"/>
        <v/>
      </c>
      <c r="AH230" s="24" t="str">
        <f t="shared" ca="1" si="200"/>
        <v/>
      </c>
      <c r="AI230" s="24" t="str">
        <f t="shared" ca="1" si="200"/>
        <v/>
      </c>
      <c r="AJ230" s="24" t="str">
        <f t="shared" ca="1" si="200"/>
        <v/>
      </c>
      <c r="AK230" s="24" t="str">
        <f t="shared" ca="1" si="200"/>
        <v/>
      </c>
    </row>
    <row r="231" spans="1:37" ht="16.5" hidden="1" outlineLevel="1" thickTop="1" thickBot="1" x14ac:dyDescent="0.3">
      <c r="B231" s="115" t="s">
        <v>21</v>
      </c>
      <c r="C231" s="10" t="s">
        <v>309</v>
      </c>
      <c r="D231" s="1"/>
      <c r="E231" s="40">
        <f t="shared" ca="1" si="198"/>
        <v>0</v>
      </c>
      <c r="F231" s="227" t="str">
        <f t="shared" ca="1" si="199"/>
        <v>0</v>
      </c>
      <c r="G231" s="24">
        <f t="shared" ca="1" si="201"/>
        <v>0</v>
      </c>
      <c r="H231" s="24">
        <f t="shared" ca="1" si="200"/>
        <v>0</v>
      </c>
      <c r="I231" s="24">
        <f t="shared" ca="1" si="200"/>
        <v>0</v>
      </c>
      <c r="J231" s="24">
        <f t="shared" ca="1" si="200"/>
        <v>0</v>
      </c>
      <c r="K231" s="24">
        <f t="shared" ca="1" si="200"/>
        <v>0</v>
      </c>
      <c r="L231" s="24">
        <f t="shared" ca="1" si="200"/>
        <v>0</v>
      </c>
      <c r="M231" s="24">
        <f t="shared" ca="1" si="200"/>
        <v>0</v>
      </c>
      <c r="N231" s="24">
        <f t="shared" ca="1" si="200"/>
        <v>0</v>
      </c>
      <c r="O231" s="24">
        <f t="shared" ca="1" si="200"/>
        <v>0</v>
      </c>
      <c r="P231" s="24">
        <f t="shared" ca="1" si="200"/>
        <v>0</v>
      </c>
      <c r="Q231" s="24">
        <f t="shared" ca="1" si="200"/>
        <v>0</v>
      </c>
      <c r="R231" s="24">
        <f t="shared" ca="1" si="200"/>
        <v>0</v>
      </c>
      <c r="S231" s="24">
        <f t="shared" ca="1" si="200"/>
        <v>0</v>
      </c>
      <c r="T231" s="24">
        <f t="shared" ca="1" si="200"/>
        <v>0</v>
      </c>
      <c r="U231" s="24">
        <f t="shared" ca="1" si="200"/>
        <v>0</v>
      </c>
      <c r="V231" s="24">
        <f t="shared" ca="1" si="200"/>
        <v>0</v>
      </c>
      <c r="W231" s="24" t="str">
        <f t="shared" ca="1" si="200"/>
        <v/>
      </c>
      <c r="X231" s="24" t="str">
        <f t="shared" ca="1" si="200"/>
        <v/>
      </c>
      <c r="Y231" s="24" t="str">
        <f t="shared" ca="1" si="200"/>
        <v/>
      </c>
      <c r="Z231" s="24" t="str">
        <f t="shared" ca="1" si="200"/>
        <v/>
      </c>
      <c r="AA231" s="24" t="str">
        <f t="shared" ca="1" si="200"/>
        <v/>
      </c>
      <c r="AB231" s="24" t="str">
        <f t="shared" ca="1" si="200"/>
        <v/>
      </c>
      <c r="AC231" s="24" t="str">
        <f t="shared" ca="1" si="200"/>
        <v/>
      </c>
      <c r="AD231" s="24" t="str">
        <f t="shared" ca="1" si="200"/>
        <v/>
      </c>
      <c r="AE231" s="24" t="str">
        <f t="shared" ca="1" si="200"/>
        <v/>
      </c>
      <c r="AF231" s="24" t="str">
        <f t="shared" ca="1" si="200"/>
        <v/>
      </c>
      <c r="AG231" s="24" t="str">
        <f t="shared" ca="1" si="200"/>
        <v/>
      </c>
      <c r="AH231" s="24" t="str">
        <f t="shared" ca="1" si="200"/>
        <v/>
      </c>
      <c r="AI231" s="24" t="str">
        <f t="shared" ca="1" si="200"/>
        <v/>
      </c>
      <c r="AJ231" s="24" t="str">
        <f t="shared" ca="1" si="200"/>
        <v/>
      </c>
      <c r="AK231" s="24" t="str">
        <f t="shared" ca="1" si="200"/>
        <v/>
      </c>
    </row>
    <row r="232" spans="1:37" ht="16.5" hidden="1" outlineLevel="1" thickTop="1" thickBot="1" x14ac:dyDescent="0.3">
      <c r="B232" s="114" t="s">
        <v>22</v>
      </c>
      <c r="C232" s="10" t="s">
        <v>309</v>
      </c>
      <c r="D232" s="1"/>
      <c r="E232" s="40">
        <f t="shared" ca="1" si="198"/>
        <v>0</v>
      </c>
      <c r="F232" s="227" t="str">
        <f t="shared" ca="1" si="199"/>
        <v>0</v>
      </c>
      <c r="G232" s="24">
        <f t="shared" ca="1" si="201"/>
        <v>0</v>
      </c>
      <c r="H232" s="24">
        <f t="shared" ca="1" si="200"/>
        <v>0</v>
      </c>
      <c r="I232" s="24">
        <f t="shared" ca="1" si="200"/>
        <v>0</v>
      </c>
      <c r="J232" s="24">
        <f t="shared" ca="1" si="200"/>
        <v>0</v>
      </c>
      <c r="K232" s="24">
        <f t="shared" ca="1" si="200"/>
        <v>0</v>
      </c>
      <c r="L232" s="24">
        <f t="shared" ca="1" si="200"/>
        <v>0</v>
      </c>
      <c r="M232" s="24">
        <f t="shared" ca="1" si="200"/>
        <v>0</v>
      </c>
      <c r="N232" s="24">
        <f t="shared" ca="1" si="200"/>
        <v>0</v>
      </c>
      <c r="O232" s="24">
        <f t="shared" ca="1" si="200"/>
        <v>0</v>
      </c>
      <c r="P232" s="24">
        <f t="shared" ca="1" si="200"/>
        <v>0</v>
      </c>
      <c r="Q232" s="24">
        <f t="shared" ca="1" si="200"/>
        <v>0</v>
      </c>
      <c r="R232" s="24">
        <f t="shared" ca="1" si="200"/>
        <v>0</v>
      </c>
      <c r="S232" s="24">
        <f t="shared" ca="1" si="200"/>
        <v>0</v>
      </c>
      <c r="T232" s="24">
        <f t="shared" ca="1" si="200"/>
        <v>0</v>
      </c>
      <c r="U232" s="24">
        <f t="shared" ca="1" si="200"/>
        <v>0</v>
      </c>
      <c r="V232" s="24">
        <f t="shared" ca="1" si="200"/>
        <v>0</v>
      </c>
      <c r="W232" s="24" t="str">
        <f t="shared" ca="1" si="200"/>
        <v/>
      </c>
      <c r="X232" s="24" t="str">
        <f t="shared" ca="1" si="200"/>
        <v/>
      </c>
      <c r="Y232" s="24" t="str">
        <f t="shared" ca="1" si="200"/>
        <v/>
      </c>
      <c r="Z232" s="24" t="str">
        <f t="shared" ca="1" si="200"/>
        <v/>
      </c>
      <c r="AA232" s="24" t="str">
        <f t="shared" ca="1" si="200"/>
        <v/>
      </c>
      <c r="AB232" s="24" t="str">
        <f t="shared" ca="1" si="200"/>
        <v/>
      </c>
      <c r="AC232" s="24" t="str">
        <f t="shared" ca="1" si="200"/>
        <v/>
      </c>
      <c r="AD232" s="24" t="str">
        <f t="shared" ca="1" si="200"/>
        <v/>
      </c>
      <c r="AE232" s="24" t="str">
        <f t="shared" ca="1" si="200"/>
        <v/>
      </c>
      <c r="AF232" s="24" t="str">
        <f t="shared" ca="1" si="200"/>
        <v/>
      </c>
      <c r="AG232" s="24" t="str">
        <f t="shared" ca="1" si="200"/>
        <v/>
      </c>
      <c r="AH232" s="24" t="str">
        <f t="shared" ca="1" si="200"/>
        <v/>
      </c>
      <c r="AI232" s="24" t="str">
        <f t="shared" ca="1" si="200"/>
        <v/>
      </c>
      <c r="AJ232" s="24" t="str">
        <f t="shared" ca="1" si="200"/>
        <v/>
      </c>
      <c r="AK232" s="24" t="str">
        <f t="shared" ca="1" si="200"/>
        <v/>
      </c>
    </row>
    <row r="233" spans="1:37" ht="16.5" hidden="1" outlineLevel="1" thickTop="1" thickBot="1" x14ac:dyDescent="0.3">
      <c r="B233" s="114" t="s">
        <v>23</v>
      </c>
      <c r="C233" s="10" t="s">
        <v>309</v>
      </c>
      <c r="D233" s="1"/>
      <c r="E233" s="40">
        <f t="shared" ca="1" si="198"/>
        <v>0</v>
      </c>
      <c r="F233" s="227" t="str">
        <f t="shared" ca="1" si="199"/>
        <v>0</v>
      </c>
      <c r="G233" s="24">
        <f t="shared" ca="1" si="201"/>
        <v>0</v>
      </c>
      <c r="H233" s="24">
        <f t="shared" ca="1" si="200"/>
        <v>0</v>
      </c>
      <c r="I233" s="24">
        <f t="shared" ca="1" si="200"/>
        <v>0</v>
      </c>
      <c r="J233" s="24">
        <f t="shared" ca="1" si="200"/>
        <v>0</v>
      </c>
      <c r="K233" s="24">
        <f t="shared" ca="1" si="200"/>
        <v>0</v>
      </c>
      <c r="L233" s="24">
        <f t="shared" ca="1" si="200"/>
        <v>0</v>
      </c>
      <c r="M233" s="24">
        <f t="shared" ca="1" si="200"/>
        <v>0</v>
      </c>
      <c r="N233" s="24">
        <f t="shared" ca="1" si="200"/>
        <v>0</v>
      </c>
      <c r="O233" s="24">
        <f t="shared" ca="1" si="200"/>
        <v>0</v>
      </c>
      <c r="P233" s="24">
        <f t="shared" ca="1" si="200"/>
        <v>0</v>
      </c>
      <c r="Q233" s="24">
        <f t="shared" ca="1" si="200"/>
        <v>0</v>
      </c>
      <c r="R233" s="24">
        <f t="shared" ca="1" si="200"/>
        <v>0</v>
      </c>
      <c r="S233" s="24">
        <f t="shared" ca="1" si="200"/>
        <v>0</v>
      </c>
      <c r="T233" s="24">
        <f t="shared" ca="1" si="200"/>
        <v>0</v>
      </c>
      <c r="U233" s="24">
        <f t="shared" ca="1" si="200"/>
        <v>0</v>
      </c>
      <c r="V233" s="24">
        <f t="shared" ca="1" si="200"/>
        <v>0</v>
      </c>
      <c r="W233" s="24" t="str">
        <f t="shared" ca="1" si="200"/>
        <v/>
      </c>
      <c r="X233" s="24" t="str">
        <f t="shared" ca="1" si="200"/>
        <v/>
      </c>
      <c r="Y233" s="24" t="str">
        <f t="shared" ca="1" si="200"/>
        <v/>
      </c>
      <c r="Z233" s="24" t="str">
        <f t="shared" ca="1" si="200"/>
        <v/>
      </c>
      <c r="AA233" s="24" t="str">
        <f t="shared" ca="1" si="200"/>
        <v/>
      </c>
      <c r="AB233" s="24" t="str">
        <f t="shared" ca="1" si="200"/>
        <v/>
      </c>
      <c r="AC233" s="24" t="str">
        <f t="shared" ca="1" si="200"/>
        <v/>
      </c>
      <c r="AD233" s="24" t="str">
        <f t="shared" ca="1" si="200"/>
        <v/>
      </c>
      <c r="AE233" s="24" t="str">
        <f t="shared" ca="1" si="200"/>
        <v/>
      </c>
      <c r="AF233" s="24" t="str">
        <f t="shared" ca="1" si="200"/>
        <v/>
      </c>
      <c r="AG233" s="24" t="str">
        <f t="shared" ca="1" si="200"/>
        <v/>
      </c>
      <c r="AH233" s="24" t="str">
        <f t="shared" ca="1" si="200"/>
        <v/>
      </c>
      <c r="AI233" s="24" t="str">
        <f t="shared" ca="1" si="200"/>
        <v/>
      </c>
      <c r="AJ233" s="24" t="str">
        <f t="shared" ca="1" si="200"/>
        <v/>
      </c>
      <c r="AK233" s="24" t="str">
        <f t="shared" ca="1" si="200"/>
        <v/>
      </c>
    </row>
    <row r="234" spans="1:37" ht="16.5" hidden="1" outlineLevel="1" thickTop="1" thickBot="1" x14ac:dyDescent="0.3">
      <c r="B234" s="114" t="s">
        <v>24</v>
      </c>
      <c r="C234" s="10" t="s">
        <v>309</v>
      </c>
      <c r="D234" s="1"/>
      <c r="E234" s="40">
        <f t="shared" ca="1" si="198"/>
        <v>0</v>
      </c>
      <c r="F234" s="227" t="str">
        <f t="shared" ca="1" si="199"/>
        <v>0</v>
      </c>
      <c r="G234" s="24">
        <f t="shared" ca="1" si="201"/>
        <v>0</v>
      </c>
      <c r="H234" s="24">
        <f t="shared" ref="H234:AK237" ca="1" si="202">IFERROR(SUM(H164+H192+H220),"")</f>
        <v>0</v>
      </c>
      <c r="I234" s="24">
        <f t="shared" ca="1" si="202"/>
        <v>0</v>
      </c>
      <c r="J234" s="24">
        <f t="shared" ca="1" si="202"/>
        <v>0</v>
      </c>
      <c r="K234" s="24">
        <f t="shared" ca="1" si="202"/>
        <v>0</v>
      </c>
      <c r="L234" s="24">
        <f t="shared" ca="1" si="202"/>
        <v>0</v>
      </c>
      <c r="M234" s="24">
        <f t="shared" ca="1" si="202"/>
        <v>0</v>
      </c>
      <c r="N234" s="24">
        <f t="shared" ca="1" si="202"/>
        <v>0</v>
      </c>
      <c r="O234" s="24">
        <f t="shared" ca="1" si="202"/>
        <v>0</v>
      </c>
      <c r="P234" s="24">
        <f t="shared" ca="1" si="202"/>
        <v>0</v>
      </c>
      <c r="Q234" s="24">
        <f t="shared" ca="1" si="202"/>
        <v>0</v>
      </c>
      <c r="R234" s="24">
        <f t="shared" ca="1" si="202"/>
        <v>0</v>
      </c>
      <c r="S234" s="24">
        <f t="shared" ca="1" si="202"/>
        <v>0</v>
      </c>
      <c r="T234" s="24">
        <f t="shared" ca="1" si="202"/>
        <v>0</v>
      </c>
      <c r="U234" s="24">
        <f t="shared" ca="1" si="202"/>
        <v>0</v>
      </c>
      <c r="V234" s="24">
        <f t="shared" ca="1" si="202"/>
        <v>0</v>
      </c>
      <c r="W234" s="24" t="str">
        <f t="shared" ca="1" si="202"/>
        <v/>
      </c>
      <c r="X234" s="24" t="str">
        <f t="shared" ca="1" si="202"/>
        <v/>
      </c>
      <c r="Y234" s="24" t="str">
        <f t="shared" ca="1" si="202"/>
        <v/>
      </c>
      <c r="Z234" s="24" t="str">
        <f t="shared" ca="1" si="202"/>
        <v/>
      </c>
      <c r="AA234" s="24" t="str">
        <f t="shared" ca="1" si="202"/>
        <v/>
      </c>
      <c r="AB234" s="24" t="str">
        <f t="shared" ca="1" si="202"/>
        <v/>
      </c>
      <c r="AC234" s="24" t="str">
        <f t="shared" ca="1" si="202"/>
        <v/>
      </c>
      <c r="AD234" s="24" t="str">
        <f t="shared" ca="1" si="202"/>
        <v/>
      </c>
      <c r="AE234" s="24" t="str">
        <f t="shared" ca="1" si="202"/>
        <v/>
      </c>
      <c r="AF234" s="24" t="str">
        <f t="shared" ca="1" si="202"/>
        <v/>
      </c>
      <c r="AG234" s="24" t="str">
        <f t="shared" ca="1" si="202"/>
        <v/>
      </c>
      <c r="AH234" s="24" t="str">
        <f t="shared" ca="1" si="202"/>
        <v/>
      </c>
      <c r="AI234" s="24" t="str">
        <f t="shared" ca="1" si="202"/>
        <v/>
      </c>
      <c r="AJ234" s="24" t="str">
        <f t="shared" ca="1" si="202"/>
        <v/>
      </c>
      <c r="AK234" s="24" t="str">
        <f t="shared" ca="1" si="202"/>
        <v/>
      </c>
    </row>
    <row r="235" spans="1:37" ht="16.5" hidden="1" outlineLevel="1" thickTop="1" thickBot="1" x14ac:dyDescent="0.3">
      <c r="B235" s="114" t="s">
        <v>25</v>
      </c>
      <c r="C235" s="10" t="s">
        <v>309</v>
      </c>
      <c r="D235" s="1"/>
      <c r="E235" s="40">
        <f t="shared" ca="1" si="198"/>
        <v>0</v>
      </c>
      <c r="F235" s="227" t="str">
        <f t="shared" ca="1" si="199"/>
        <v>0</v>
      </c>
      <c r="G235" s="24">
        <f t="shared" ca="1" si="201"/>
        <v>0</v>
      </c>
      <c r="H235" s="24">
        <f t="shared" ca="1" si="202"/>
        <v>0</v>
      </c>
      <c r="I235" s="24">
        <f t="shared" ca="1" si="202"/>
        <v>0</v>
      </c>
      <c r="J235" s="24">
        <f t="shared" ca="1" si="202"/>
        <v>0</v>
      </c>
      <c r="K235" s="24">
        <f t="shared" ca="1" si="202"/>
        <v>0</v>
      </c>
      <c r="L235" s="24">
        <f t="shared" ca="1" si="202"/>
        <v>0</v>
      </c>
      <c r="M235" s="24">
        <f t="shared" ca="1" si="202"/>
        <v>0</v>
      </c>
      <c r="N235" s="24">
        <f t="shared" ca="1" si="202"/>
        <v>0</v>
      </c>
      <c r="O235" s="24">
        <f t="shared" ca="1" si="202"/>
        <v>0</v>
      </c>
      <c r="P235" s="24">
        <f t="shared" ca="1" si="202"/>
        <v>0</v>
      </c>
      <c r="Q235" s="24">
        <f t="shared" ca="1" si="202"/>
        <v>0</v>
      </c>
      <c r="R235" s="24">
        <f t="shared" ca="1" si="202"/>
        <v>0</v>
      </c>
      <c r="S235" s="24">
        <f t="shared" ca="1" si="202"/>
        <v>0</v>
      </c>
      <c r="T235" s="24">
        <f t="shared" ca="1" si="202"/>
        <v>0</v>
      </c>
      <c r="U235" s="24">
        <f t="shared" ca="1" si="202"/>
        <v>0</v>
      </c>
      <c r="V235" s="24">
        <f t="shared" ca="1" si="202"/>
        <v>0</v>
      </c>
      <c r="W235" s="24" t="str">
        <f t="shared" ca="1" si="202"/>
        <v/>
      </c>
      <c r="X235" s="24" t="str">
        <f t="shared" ca="1" si="202"/>
        <v/>
      </c>
      <c r="Y235" s="24" t="str">
        <f t="shared" ca="1" si="202"/>
        <v/>
      </c>
      <c r="Z235" s="24" t="str">
        <f t="shared" ca="1" si="202"/>
        <v/>
      </c>
      <c r="AA235" s="24" t="str">
        <f t="shared" ca="1" si="202"/>
        <v/>
      </c>
      <c r="AB235" s="24" t="str">
        <f t="shared" ca="1" si="202"/>
        <v/>
      </c>
      <c r="AC235" s="24" t="str">
        <f t="shared" ca="1" si="202"/>
        <v/>
      </c>
      <c r="AD235" s="24" t="str">
        <f t="shared" ca="1" si="202"/>
        <v/>
      </c>
      <c r="AE235" s="24" t="str">
        <f t="shared" ca="1" si="202"/>
        <v/>
      </c>
      <c r="AF235" s="24" t="str">
        <f t="shared" ca="1" si="202"/>
        <v/>
      </c>
      <c r="AG235" s="24" t="str">
        <f t="shared" ca="1" si="202"/>
        <v/>
      </c>
      <c r="AH235" s="24" t="str">
        <f t="shared" ca="1" si="202"/>
        <v/>
      </c>
      <c r="AI235" s="24" t="str">
        <f t="shared" ca="1" si="202"/>
        <v/>
      </c>
      <c r="AJ235" s="24" t="str">
        <f t="shared" ca="1" si="202"/>
        <v/>
      </c>
      <c r="AK235" s="24" t="str">
        <f t="shared" ca="1" si="202"/>
        <v/>
      </c>
    </row>
    <row r="236" spans="1:37" ht="16.5" hidden="1" outlineLevel="1" thickTop="1" thickBot="1" x14ac:dyDescent="0.3">
      <c r="A236" s="25"/>
      <c r="B236" s="132" t="s">
        <v>26</v>
      </c>
      <c r="C236" s="10" t="s">
        <v>309</v>
      </c>
      <c r="D236" s="7"/>
      <c r="E236" s="41">
        <f t="shared" ca="1" si="198"/>
        <v>0</v>
      </c>
      <c r="F236" s="227" t="str">
        <f t="shared" ca="1" si="199"/>
        <v>0</v>
      </c>
      <c r="G236" s="24">
        <f t="shared" ca="1" si="201"/>
        <v>0</v>
      </c>
      <c r="H236" s="24">
        <f t="shared" ca="1" si="202"/>
        <v>0</v>
      </c>
      <c r="I236" s="24">
        <f t="shared" ca="1" si="202"/>
        <v>0</v>
      </c>
      <c r="J236" s="24">
        <f t="shared" ca="1" si="202"/>
        <v>0</v>
      </c>
      <c r="K236" s="24">
        <f t="shared" ca="1" si="202"/>
        <v>0</v>
      </c>
      <c r="L236" s="24">
        <f t="shared" ca="1" si="202"/>
        <v>0</v>
      </c>
      <c r="M236" s="24">
        <f t="shared" ca="1" si="202"/>
        <v>0</v>
      </c>
      <c r="N236" s="24">
        <f t="shared" ca="1" si="202"/>
        <v>0</v>
      </c>
      <c r="O236" s="24">
        <f t="shared" ca="1" si="202"/>
        <v>0</v>
      </c>
      <c r="P236" s="24">
        <f t="shared" ca="1" si="202"/>
        <v>0</v>
      </c>
      <c r="Q236" s="24">
        <f t="shared" ca="1" si="202"/>
        <v>0</v>
      </c>
      <c r="R236" s="24">
        <f t="shared" ca="1" si="202"/>
        <v>0</v>
      </c>
      <c r="S236" s="24">
        <f t="shared" ca="1" si="202"/>
        <v>0</v>
      </c>
      <c r="T236" s="24">
        <f t="shared" ca="1" si="202"/>
        <v>0</v>
      </c>
      <c r="U236" s="24">
        <f t="shared" ca="1" si="202"/>
        <v>0</v>
      </c>
      <c r="V236" s="24">
        <f t="shared" ca="1" si="202"/>
        <v>0</v>
      </c>
      <c r="W236" s="24" t="str">
        <f t="shared" ca="1" si="202"/>
        <v/>
      </c>
      <c r="X236" s="24" t="str">
        <f t="shared" ca="1" si="202"/>
        <v/>
      </c>
      <c r="Y236" s="24" t="str">
        <f t="shared" ca="1" si="202"/>
        <v/>
      </c>
      <c r="Z236" s="24" t="str">
        <f t="shared" ca="1" si="202"/>
        <v/>
      </c>
      <c r="AA236" s="24" t="str">
        <f t="shared" ca="1" si="202"/>
        <v/>
      </c>
      <c r="AB236" s="24" t="str">
        <f t="shared" ca="1" si="202"/>
        <v/>
      </c>
      <c r="AC236" s="24" t="str">
        <f t="shared" ca="1" si="202"/>
        <v/>
      </c>
      <c r="AD236" s="24" t="str">
        <f t="shared" ca="1" si="202"/>
        <v/>
      </c>
      <c r="AE236" s="24" t="str">
        <f t="shared" ca="1" si="202"/>
        <v/>
      </c>
      <c r="AF236" s="24" t="str">
        <f t="shared" ca="1" si="202"/>
        <v/>
      </c>
      <c r="AG236" s="24" t="str">
        <f t="shared" ca="1" si="202"/>
        <v/>
      </c>
      <c r="AH236" s="24" t="str">
        <f t="shared" ca="1" si="202"/>
        <v/>
      </c>
      <c r="AI236" s="24" t="str">
        <f t="shared" ca="1" si="202"/>
        <v/>
      </c>
      <c r="AJ236" s="24" t="str">
        <f t="shared" ca="1" si="202"/>
        <v/>
      </c>
      <c r="AK236" s="24" t="str">
        <f t="shared" ca="1" si="202"/>
        <v/>
      </c>
    </row>
    <row r="237" spans="1:37" ht="16.5" hidden="1" outlineLevel="1" thickTop="1" thickBot="1" x14ac:dyDescent="0.3">
      <c r="A237" s="47"/>
      <c r="B237" s="116" t="s">
        <v>294</v>
      </c>
      <c r="C237" s="10" t="s">
        <v>309</v>
      </c>
      <c r="D237" s="7"/>
      <c r="E237" s="41">
        <f t="shared" ca="1" si="198"/>
        <v>0</v>
      </c>
      <c r="F237" s="227" t="str">
        <f t="shared" ca="1" si="199"/>
        <v>0</v>
      </c>
      <c r="G237" s="24">
        <f t="shared" ca="1" si="201"/>
        <v>0</v>
      </c>
      <c r="H237" s="24">
        <f t="shared" ca="1" si="202"/>
        <v>0</v>
      </c>
      <c r="I237" s="24">
        <f t="shared" ca="1" si="202"/>
        <v>0</v>
      </c>
      <c r="J237" s="24">
        <f t="shared" ca="1" si="202"/>
        <v>0</v>
      </c>
      <c r="K237" s="24">
        <f t="shared" ca="1" si="202"/>
        <v>0</v>
      </c>
      <c r="L237" s="24">
        <f t="shared" ca="1" si="202"/>
        <v>0</v>
      </c>
      <c r="M237" s="24">
        <f t="shared" ca="1" si="202"/>
        <v>0</v>
      </c>
      <c r="N237" s="24">
        <f t="shared" ca="1" si="202"/>
        <v>0</v>
      </c>
      <c r="O237" s="24">
        <f t="shared" ca="1" si="202"/>
        <v>0</v>
      </c>
      <c r="P237" s="24">
        <f t="shared" ca="1" si="202"/>
        <v>0</v>
      </c>
      <c r="Q237" s="24">
        <f t="shared" ca="1" si="202"/>
        <v>0</v>
      </c>
      <c r="R237" s="24">
        <f t="shared" ca="1" si="202"/>
        <v>0</v>
      </c>
      <c r="S237" s="24">
        <f t="shared" ca="1" si="202"/>
        <v>0</v>
      </c>
      <c r="T237" s="24">
        <f t="shared" ca="1" si="202"/>
        <v>0</v>
      </c>
      <c r="U237" s="24">
        <f t="shared" ca="1" si="202"/>
        <v>0</v>
      </c>
      <c r="V237" s="24">
        <f t="shared" ca="1" si="202"/>
        <v>0</v>
      </c>
      <c r="W237" s="24" t="str">
        <f t="shared" ca="1" si="202"/>
        <v/>
      </c>
      <c r="X237" s="24" t="str">
        <f t="shared" ca="1" si="202"/>
        <v/>
      </c>
      <c r="Y237" s="24" t="str">
        <f t="shared" ca="1" si="202"/>
        <v/>
      </c>
      <c r="Z237" s="24" t="str">
        <f t="shared" ca="1" si="202"/>
        <v/>
      </c>
      <c r="AA237" s="24" t="str">
        <f t="shared" ca="1" si="202"/>
        <v/>
      </c>
      <c r="AB237" s="24" t="str">
        <f t="shared" ca="1" si="202"/>
        <v/>
      </c>
      <c r="AC237" s="24" t="str">
        <f t="shared" ca="1" si="202"/>
        <v/>
      </c>
      <c r="AD237" s="24" t="str">
        <f t="shared" ca="1" si="202"/>
        <v/>
      </c>
      <c r="AE237" s="24" t="str">
        <f t="shared" ca="1" si="202"/>
        <v/>
      </c>
      <c r="AF237" s="24" t="str">
        <f t="shared" ca="1" si="202"/>
        <v/>
      </c>
      <c r="AG237" s="24" t="str">
        <f t="shared" ca="1" si="202"/>
        <v/>
      </c>
      <c r="AH237" s="24" t="str">
        <f t="shared" ca="1" si="202"/>
        <v/>
      </c>
      <c r="AI237" s="24" t="str">
        <f t="shared" ca="1" si="202"/>
        <v/>
      </c>
      <c r="AJ237" s="24" t="str">
        <f t="shared" ca="1" si="202"/>
        <v/>
      </c>
      <c r="AK237" s="24" t="str">
        <f t="shared" ca="1" si="202"/>
        <v/>
      </c>
    </row>
    <row r="238" spans="1:37" s="86" customFormat="1" ht="16.5" hidden="1" collapsed="1" thickTop="1" thickBot="1" x14ac:dyDescent="0.3">
      <c r="A238" s="32" t="s">
        <v>10</v>
      </c>
      <c r="B238" s="32" t="s">
        <v>6</v>
      </c>
      <c r="C238" s="17" t="s">
        <v>290</v>
      </c>
      <c r="D238" s="21" t="s">
        <v>45</v>
      </c>
      <c r="E238" s="228" t="str">
        <f ca="1">IFERROR(E210/E224,"100%")</f>
        <v>100%</v>
      </c>
      <c r="F238" s="73"/>
      <c r="G238" s="73">
        <f ca="1">IF(G$11&lt;TODAY(),IFERROR(G210/G224,0),"")</f>
        <v>0</v>
      </c>
      <c r="H238" s="73">
        <f t="shared" ref="H238:AK238" ca="1" si="203">IF(H$11&lt;TODAY(),IFERROR(H210/H224,0),"")</f>
        <v>0</v>
      </c>
      <c r="I238" s="73">
        <f t="shared" ca="1" si="203"/>
        <v>0</v>
      </c>
      <c r="J238" s="73">
        <f t="shared" ca="1" si="203"/>
        <v>0</v>
      </c>
      <c r="K238" s="73">
        <f t="shared" ca="1" si="203"/>
        <v>0</v>
      </c>
      <c r="L238" s="73">
        <f t="shared" ca="1" si="203"/>
        <v>0</v>
      </c>
      <c r="M238" s="73">
        <f t="shared" ca="1" si="203"/>
        <v>0</v>
      </c>
      <c r="N238" s="73">
        <f t="shared" ca="1" si="203"/>
        <v>0</v>
      </c>
      <c r="O238" s="73">
        <f t="shared" ca="1" si="203"/>
        <v>0</v>
      </c>
      <c r="P238" s="73">
        <f t="shared" ca="1" si="203"/>
        <v>0</v>
      </c>
      <c r="Q238" s="73">
        <f t="shared" ca="1" si="203"/>
        <v>0</v>
      </c>
      <c r="R238" s="73">
        <f t="shared" ca="1" si="203"/>
        <v>0</v>
      </c>
      <c r="S238" s="73">
        <f t="shared" ca="1" si="203"/>
        <v>0</v>
      </c>
      <c r="T238" s="73">
        <f t="shared" ca="1" si="203"/>
        <v>0</v>
      </c>
      <c r="U238" s="73">
        <f t="shared" ca="1" si="203"/>
        <v>0</v>
      </c>
      <c r="V238" s="73">
        <f t="shared" ca="1" si="203"/>
        <v>0</v>
      </c>
      <c r="W238" s="73" t="str">
        <f t="shared" ca="1" si="203"/>
        <v/>
      </c>
      <c r="X238" s="73" t="str">
        <f t="shared" ca="1" si="203"/>
        <v/>
      </c>
      <c r="Y238" s="73" t="str">
        <f t="shared" ca="1" si="203"/>
        <v/>
      </c>
      <c r="Z238" s="73" t="str">
        <f t="shared" ca="1" si="203"/>
        <v/>
      </c>
      <c r="AA238" s="73" t="str">
        <f t="shared" ca="1" si="203"/>
        <v/>
      </c>
      <c r="AB238" s="73" t="str">
        <f t="shared" ca="1" si="203"/>
        <v/>
      </c>
      <c r="AC238" s="73" t="str">
        <f t="shared" ca="1" si="203"/>
        <v/>
      </c>
      <c r="AD238" s="73" t="str">
        <f t="shared" ca="1" si="203"/>
        <v/>
      </c>
      <c r="AE238" s="73" t="str">
        <f t="shared" ca="1" si="203"/>
        <v/>
      </c>
      <c r="AF238" s="73" t="str">
        <f t="shared" ca="1" si="203"/>
        <v/>
      </c>
      <c r="AG238" s="73" t="str">
        <f t="shared" ca="1" si="203"/>
        <v/>
      </c>
      <c r="AH238" s="73" t="str">
        <f t="shared" ca="1" si="203"/>
        <v/>
      </c>
      <c r="AI238" s="73" t="str">
        <f t="shared" ca="1" si="203"/>
        <v/>
      </c>
      <c r="AJ238" s="73" t="str">
        <f t="shared" ca="1" si="203"/>
        <v/>
      </c>
      <c r="AK238" s="73" t="str">
        <f t="shared" ca="1" si="203"/>
        <v/>
      </c>
    </row>
    <row r="239" spans="1:37" ht="16.5" hidden="1" outlineLevel="1" thickTop="1" thickBot="1" x14ac:dyDescent="0.3">
      <c r="A239" s="24"/>
      <c r="B239" s="113" t="s">
        <v>15</v>
      </c>
      <c r="C239" s="10" t="s">
        <v>290</v>
      </c>
      <c r="D239" s="14" t="s">
        <v>45</v>
      </c>
      <c r="E239" s="228" t="str">
        <f t="shared" ref="E239:E251" ca="1" si="204">IFERROR(E211/E225,"100%")</f>
        <v>100%</v>
      </c>
      <c r="F239" s="79"/>
      <c r="G239" s="29">
        <f ca="1">IF(G$11&lt;TODAY(),IFERROR(G211/G225,0),"")</f>
        <v>0</v>
      </c>
      <c r="H239" s="29">
        <f t="shared" ref="H239:AK247" ca="1" si="205">IF(H$11&lt;TODAY(),IFERROR(H211/H225,0),"")</f>
        <v>0</v>
      </c>
      <c r="I239" s="29">
        <f t="shared" ca="1" si="205"/>
        <v>0</v>
      </c>
      <c r="J239" s="29">
        <f t="shared" ca="1" si="205"/>
        <v>0</v>
      </c>
      <c r="K239" s="29">
        <f t="shared" ca="1" si="205"/>
        <v>0</v>
      </c>
      <c r="L239" s="29">
        <f t="shared" ca="1" si="205"/>
        <v>0</v>
      </c>
      <c r="M239" s="29">
        <f t="shared" ref="M239:P251" ca="1" si="206">IF(M$11&lt;TODAY(),IFERROR(M211/M225,0),"")</f>
        <v>0</v>
      </c>
      <c r="N239" s="29">
        <f t="shared" ca="1" si="206"/>
        <v>0</v>
      </c>
      <c r="O239" s="29">
        <f t="shared" ca="1" si="206"/>
        <v>0</v>
      </c>
      <c r="P239" s="29">
        <f t="shared" ca="1" si="206"/>
        <v>0</v>
      </c>
      <c r="Q239" s="29">
        <f t="shared" ca="1" si="205"/>
        <v>0</v>
      </c>
      <c r="R239" s="29">
        <f t="shared" ca="1" si="205"/>
        <v>0</v>
      </c>
      <c r="S239" s="29">
        <f t="shared" ca="1" si="205"/>
        <v>0</v>
      </c>
      <c r="T239" s="29">
        <f t="shared" ca="1" si="205"/>
        <v>0</v>
      </c>
      <c r="U239" s="29">
        <f t="shared" ca="1" si="205"/>
        <v>0</v>
      </c>
      <c r="V239" s="29">
        <f t="shared" ca="1" si="205"/>
        <v>0</v>
      </c>
      <c r="W239" s="29" t="str">
        <f t="shared" ca="1" si="205"/>
        <v/>
      </c>
      <c r="X239" s="29" t="str">
        <f t="shared" ca="1" si="205"/>
        <v/>
      </c>
      <c r="Y239" s="29" t="str">
        <f t="shared" ca="1" si="205"/>
        <v/>
      </c>
      <c r="Z239" s="29" t="str">
        <f t="shared" ca="1" si="205"/>
        <v/>
      </c>
      <c r="AA239" s="29" t="str">
        <f t="shared" ca="1" si="205"/>
        <v/>
      </c>
      <c r="AB239" s="29" t="str">
        <f t="shared" ca="1" si="205"/>
        <v/>
      </c>
      <c r="AC239" s="29" t="str">
        <f t="shared" ca="1" si="205"/>
        <v/>
      </c>
      <c r="AD239" s="29" t="str">
        <f t="shared" ca="1" si="205"/>
        <v/>
      </c>
      <c r="AE239" s="29" t="str">
        <f t="shared" ca="1" si="205"/>
        <v/>
      </c>
      <c r="AF239" s="29" t="str">
        <f t="shared" ca="1" si="205"/>
        <v/>
      </c>
      <c r="AG239" s="29" t="str">
        <f t="shared" ca="1" si="205"/>
        <v/>
      </c>
      <c r="AH239" s="29" t="str">
        <f t="shared" ca="1" si="205"/>
        <v/>
      </c>
      <c r="AI239" s="29" t="str">
        <f t="shared" ca="1" si="205"/>
        <v/>
      </c>
      <c r="AJ239" s="29" t="str">
        <f t="shared" ca="1" si="205"/>
        <v/>
      </c>
      <c r="AK239" s="29" t="str">
        <f t="shared" ca="1" si="205"/>
        <v/>
      </c>
    </row>
    <row r="240" spans="1:37" ht="16.5" hidden="1" outlineLevel="1" thickTop="1" thickBot="1" x14ac:dyDescent="0.3">
      <c r="B240" s="114" t="s">
        <v>16</v>
      </c>
      <c r="C240" s="4" t="s">
        <v>290</v>
      </c>
      <c r="D240" s="5" t="s">
        <v>45</v>
      </c>
      <c r="E240" s="228" t="str">
        <f t="shared" ca="1" si="204"/>
        <v>100%</v>
      </c>
      <c r="F240" s="79"/>
      <c r="G240" s="29">
        <f t="shared" ref="G240:V251" ca="1" si="207">IF(G$11&lt;TODAY(),IFERROR(G212/G226,0),"")</f>
        <v>0</v>
      </c>
      <c r="H240" s="29">
        <f t="shared" ca="1" si="207"/>
        <v>0</v>
      </c>
      <c r="I240" s="29">
        <f t="shared" ca="1" si="207"/>
        <v>0</v>
      </c>
      <c r="J240" s="29">
        <f t="shared" ca="1" si="207"/>
        <v>0</v>
      </c>
      <c r="K240" s="29">
        <f t="shared" ca="1" si="207"/>
        <v>0</v>
      </c>
      <c r="L240" s="29">
        <f t="shared" ca="1" si="207"/>
        <v>0</v>
      </c>
      <c r="M240" s="29">
        <f t="shared" ca="1" si="206"/>
        <v>0</v>
      </c>
      <c r="N240" s="29">
        <f t="shared" ca="1" si="206"/>
        <v>0</v>
      </c>
      <c r="O240" s="29">
        <f t="shared" ca="1" si="206"/>
        <v>0</v>
      </c>
      <c r="P240" s="29">
        <f t="shared" ca="1" si="206"/>
        <v>0</v>
      </c>
      <c r="Q240" s="29">
        <f t="shared" ca="1" si="207"/>
        <v>0</v>
      </c>
      <c r="R240" s="29">
        <f t="shared" ca="1" si="207"/>
        <v>0</v>
      </c>
      <c r="S240" s="29">
        <f t="shared" ca="1" si="207"/>
        <v>0</v>
      </c>
      <c r="T240" s="29">
        <f t="shared" ca="1" si="207"/>
        <v>0</v>
      </c>
      <c r="U240" s="29">
        <f t="shared" ca="1" si="207"/>
        <v>0</v>
      </c>
      <c r="V240" s="29">
        <f t="shared" ca="1" si="207"/>
        <v>0</v>
      </c>
      <c r="W240" s="29" t="str">
        <f t="shared" ca="1" si="205"/>
        <v/>
      </c>
      <c r="X240" s="29" t="str">
        <f t="shared" ca="1" si="205"/>
        <v/>
      </c>
      <c r="Y240" s="29" t="str">
        <f t="shared" ca="1" si="205"/>
        <v/>
      </c>
      <c r="Z240" s="29" t="str">
        <f t="shared" ca="1" si="205"/>
        <v/>
      </c>
      <c r="AA240" s="29" t="str">
        <f t="shared" ca="1" si="205"/>
        <v/>
      </c>
      <c r="AB240" s="29" t="str">
        <f t="shared" ca="1" si="205"/>
        <v/>
      </c>
      <c r="AC240" s="29" t="str">
        <f t="shared" ca="1" si="205"/>
        <v/>
      </c>
      <c r="AD240" s="29" t="str">
        <f t="shared" ca="1" si="205"/>
        <v/>
      </c>
      <c r="AE240" s="29" t="str">
        <f t="shared" ca="1" si="205"/>
        <v/>
      </c>
      <c r="AF240" s="29" t="str">
        <f t="shared" ca="1" si="205"/>
        <v/>
      </c>
      <c r="AG240" s="29" t="str">
        <f t="shared" ca="1" si="205"/>
        <v/>
      </c>
      <c r="AH240" s="29" t="str">
        <f t="shared" ca="1" si="205"/>
        <v/>
      </c>
      <c r="AI240" s="29" t="str">
        <f t="shared" ca="1" si="205"/>
        <v/>
      </c>
      <c r="AJ240" s="29" t="str">
        <f t="shared" ca="1" si="205"/>
        <v/>
      </c>
      <c r="AK240" s="29" t="str">
        <f t="shared" ca="1" si="205"/>
        <v/>
      </c>
    </row>
    <row r="241" spans="1:46" ht="16.5" hidden="1" outlineLevel="1" thickTop="1" thickBot="1" x14ac:dyDescent="0.3">
      <c r="B241" s="114" t="s">
        <v>17</v>
      </c>
      <c r="C241" s="4" t="s">
        <v>290</v>
      </c>
      <c r="D241" s="5" t="s">
        <v>45</v>
      </c>
      <c r="E241" s="228" t="str">
        <f t="shared" ca="1" si="204"/>
        <v>100%</v>
      </c>
      <c r="F241" s="79"/>
      <c r="G241" s="29">
        <f t="shared" ca="1" si="207"/>
        <v>0</v>
      </c>
      <c r="H241" s="29">
        <f t="shared" ca="1" si="205"/>
        <v>0</v>
      </c>
      <c r="I241" s="29">
        <f t="shared" ca="1" si="205"/>
        <v>0</v>
      </c>
      <c r="J241" s="29">
        <f t="shared" ca="1" si="205"/>
        <v>0</v>
      </c>
      <c r="K241" s="29">
        <f t="shared" ca="1" si="205"/>
        <v>0</v>
      </c>
      <c r="L241" s="29">
        <f t="shared" ca="1" si="205"/>
        <v>0</v>
      </c>
      <c r="M241" s="29">
        <f t="shared" ca="1" si="206"/>
        <v>0</v>
      </c>
      <c r="N241" s="29">
        <f t="shared" ca="1" si="206"/>
        <v>0</v>
      </c>
      <c r="O241" s="29">
        <f t="shared" ca="1" si="206"/>
        <v>0</v>
      </c>
      <c r="P241" s="29">
        <f t="shared" ca="1" si="206"/>
        <v>0</v>
      </c>
      <c r="Q241" s="29">
        <f t="shared" ca="1" si="205"/>
        <v>0</v>
      </c>
      <c r="R241" s="29">
        <f t="shared" ca="1" si="205"/>
        <v>0</v>
      </c>
      <c r="S241" s="29">
        <f t="shared" ca="1" si="205"/>
        <v>0</v>
      </c>
      <c r="T241" s="29">
        <f t="shared" ca="1" si="205"/>
        <v>0</v>
      </c>
      <c r="U241" s="29">
        <f t="shared" ca="1" si="205"/>
        <v>0</v>
      </c>
      <c r="V241" s="29">
        <f t="shared" ca="1" si="205"/>
        <v>0</v>
      </c>
      <c r="W241" s="29" t="str">
        <f t="shared" ca="1" si="205"/>
        <v/>
      </c>
      <c r="X241" s="29" t="str">
        <f t="shared" ca="1" si="205"/>
        <v/>
      </c>
      <c r="Y241" s="29" t="str">
        <f t="shared" ca="1" si="205"/>
        <v/>
      </c>
      <c r="Z241" s="29" t="str">
        <f t="shared" ca="1" si="205"/>
        <v/>
      </c>
      <c r="AA241" s="29" t="str">
        <f t="shared" ca="1" si="205"/>
        <v/>
      </c>
      <c r="AB241" s="29" t="str">
        <f t="shared" ca="1" si="205"/>
        <v/>
      </c>
      <c r="AC241" s="29" t="str">
        <f t="shared" ca="1" si="205"/>
        <v/>
      </c>
      <c r="AD241" s="29" t="str">
        <f t="shared" ca="1" si="205"/>
        <v/>
      </c>
      <c r="AE241" s="29" t="str">
        <f t="shared" ca="1" si="205"/>
        <v/>
      </c>
      <c r="AF241" s="29" t="str">
        <f t="shared" ca="1" si="205"/>
        <v/>
      </c>
      <c r="AG241" s="29" t="str">
        <f t="shared" ca="1" si="205"/>
        <v/>
      </c>
      <c r="AH241" s="29" t="str">
        <f t="shared" ca="1" si="205"/>
        <v/>
      </c>
      <c r="AI241" s="29" t="str">
        <f t="shared" ca="1" si="205"/>
        <v/>
      </c>
      <c r="AJ241" s="29" t="str">
        <f t="shared" ca="1" si="205"/>
        <v/>
      </c>
      <c r="AK241" s="29" t="str">
        <f t="shared" ca="1" si="205"/>
        <v/>
      </c>
    </row>
    <row r="242" spans="1:46" ht="16.5" hidden="1" outlineLevel="1" thickTop="1" thickBot="1" x14ac:dyDescent="0.3">
      <c r="B242" s="114" t="s">
        <v>18</v>
      </c>
      <c r="C242" s="4" t="s">
        <v>290</v>
      </c>
      <c r="D242" s="5" t="s">
        <v>45</v>
      </c>
      <c r="E242" s="228" t="str">
        <f t="shared" ca="1" si="204"/>
        <v>100%</v>
      </c>
      <c r="F242" s="79"/>
      <c r="G242" s="29">
        <f t="shared" ca="1" si="207"/>
        <v>0</v>
      </c>
      <c r="H242" s="29">
        <f t="shared" ca="1" si="205"/>
        <v>0</v>
      </c>
      <c r="I242" s="29">
        <f t="shared" ca="1" si="205"/>
        <v>0</v>
      </c>
      <c r="J242" s="29">
        <f t="shared" ca="1" si="205"/>
        <v>0</v>
      </c>
      <c r="K242" s="29">
        <f t="shared" ca="1" si="205"/>
        <v>0</v>
      </c>
      <c r="L242" s="29">
        <f t="shared" ca="1" si="205"/>
        <v>0</v>
      </c>
      <c r="M242" s="29">
        <f t="shared" ca="1" si="206"/>
        <v>0</v>
      </c>
      <c r="N242" s="29">
        <f t="shared" ca="1" si="206"/>
        <v>0</v>
      </c>
      <c r="O242" s="29">
        <f t="shared" ca="1" si="206"/>
        <v>0</v>
      </c>
      <c r="P242" s="29">
        <f t="shared" ca="1" si="206"/>
        <v>0</v>
      </c>
      <c r="Q242" s="29">
        <f t="shared" ca="1" si="205"/>
        <v>0</v>
      </c>
      <c r="R242" s="29">
        <f t="shared" ca="1" si="205"/>
        <v>0</v>
      </c>
      <c r="S242" s="29">
        <f t="shared" ca="1" si="205"/>
        <v>0</v>
      </c>
      <c r="T242" s="29">
        <f t="shared" ca="1" si="205"/>
        <v>0</v>
      </c>
      <c r="U242" s="29">
        <f t="shared" ca="1" si="205"/>
        <v>0</v>
      </c>
      <c r="V242" s="29">
        <f t="shared" ca="1" si="205"/>
        <v>0</v>
      </c>
      <c r="W242" s="29" t="str">
        <f t="shared" ca="1" si="205"/>
        <v/>
      </c>
      <c r="X242" s="29" t="str">
        <f t="shared" ca="1" si="205"/>
        <v/>
      </c>
      <c r="Y242" s="29" t="str">
        <f t="shared" ca="1" si="205"/>
        <v/>
      </c>
      <c r="Z242" s="29" t="str">
        <f t="shared" ca="1" si="205"/>
        <v/>
      </c>
      <c r="AA242" s="29" t="str">
        <f t="shared" ca="1" si="205"/>
        <v/>
      </c>
      <c r="AB242" s="29" t="str">
        <f t="shared" ca="1" si="205"/>
        <v/>
      </c>
      <c r="AC242" s="29" t="str">
        <f t="shared" ca="1" si="205"/>
        <v/>
      </c>
      <c r="AD242" s="29" t="str">
        <f t="shared" ca="1" si="205"/>
        <v/>
      </c>
      <c r="AE242" s="29" t="str">
        <f t="shared" ca="1" si="205"/>
        <v/>
      </c>
      <c r="AF242" s="29" t="str">
        <f t="shared" ca="1" si="205"/>
        <v/>
      </c>
      <c r="AG242" s="29" t="str">
        <f t="shared" ca="1" si="205"/>
        <v/>
      </c>
      <c r="AH242" s="29" t="str">
        <f t="shared" ca="1" si="205"/>
        <v/>
      </c>
      <c r="AI242" s="29" t="str">
        <f t="shared" ca="1" si="205"/>
        <v/>
      </c>
      <c r="AJ242" s="29" t="str">
        <f t="shared" ca="1" si="205"/>
        <v/>
      </c>
      <c r="AK242" s="29" t="str">
        <f t="shared" ca="1" si="205"/>
        <v/>
      </c>
    </row>
    <row r="243" spans="1:46" ht="16.5" hidden="1" outlineLevel="1" thickTop="1" thickBot="1" x14ac:dyDescent="0.3">
      <c r="B243" s="114" t="s">
        <v>19</v>
      </c>
      <c r="C243" s="4" t="s">
        <v>290</v>
      </c>
      <c r="D243" s="5" t="s">
        <v>45</v>
      </c>
      <c r="E243" s="228" t="str">
        <f t="shared" ca="1" si="204"/>
        <v>100%</v>
      </c>
      <c r="F243" s="79"/>
      <c r="G243" s="29">
        <f t="shared" ca="1" si="207"/>
        <v>0</v>
      </c>
      <c r="H243" s="29">
        <f t="shared" ca="1" si="205"/>
        <v>0</v>
      </c>
      <c r="I243" s="29">
        <f t="shared" ca="1" si="205"/>
        <v>0</v>
      </c>
      <c r="J243" s="29">
        <f t="shared" ca="1" si="205"/>
        <v>0</v>
      </c>
      <c r="K243" s="29">
        <f t="shared" ca="1" si="205"/>
        <v>0</v>
      </c>
      <c r="L243" s="29">
        <f t="shared" ca="1" si="205"/>
        <v>0</v>
      </c>
      <c r="M243" s="29">
        <f t="shared" ca="1" si="206"/>
        <v>0</v>
      </c>
      <c r="N243" s="29">
        <f t="shared" ca="1" si="206"/>
        <v>0</v>
      </c>
      <c r="O243" s="29">
        <f t="shared" ca="1" si="206"/>
        <v>0</v>
      </c>
      <c r="P243" s="29">
        <f t="shared" ca="1" si="206"/>
        <v>0</v>
      </c>
      <c r="Q243" s="29">
        <f t="shared" ca="1" si="205"/>
        <v>0</v>
      </c>
      <c r="R243" s="29">
        <f t="shared" ca="1" si="205"/>
        <v>0</v>
      </c>
      <c r="S243" s="29">
        <f t="shared" ca="1" si="205"/>
        <v>0</v>
      </c>
      <c r="T243" s="29">
        <f t="shared" ca="1" si="205"/>
        <v>0</v>
      </c>
      <c r="U243" s="29">
        <f t="shared" ca="1" si="205"/>
        <v>0</v>
      </c>
      <c r="V243" s="29">
        <f t="shared" ca="1" si="205"/>
        <v>0</v>
      </c>
      <c r="W243" s="29" t="str">
        <f t="shared" ca="1" si="205"/>
        <v/>
      </c>
      <c r="X243" s="29" t="str">
        <f t="shared" ca="1" si="205"/>
        <v/>
      </c>
      <c r="Y243" s="29" t="str">
        <f t="shared" ca="1" si="205"/>
        <v/>
      </c>
      <c r="Z243" s="29" t="str">
        <f t="shared" ca="1" si="205"/>
        <v/>
      </c>
      <c r="AA243" s="29" t="str">
        <f t="shared" ca="1" si="205"/>
        <v/>
      </c>
      <c r="AB243" s="29" t="str">
        <f t="shared" ca="1" si="205"/>
        <v/>
      </c>
      <c r="AC243" s="29" t="str">
        <f t="shared" ca="1" si="205"/>
        <v/>
      </c>
      <c r="AD243" s="29" t="str">
        <f t="shared" ca="1" si="205"/>
        <v/>
      </c>
      <c r="AE243" s="29" t="str">
        <f t="shared" ca="1" si="205"/>
        <v/>
      </c>
      <c r="AF243" s="29" t="str">
        <f t="shared" ca="1" si="205"/>
        <v/>
      </c>
      <c r="AG243" s="29" t="str">
        <f t="shared" ca="1" si="205"/>
        <v/>
      </c>
      <c r="AH243" s="29" t="str">
        <f t="shared" ca="1" si="205"/>
        <v/>
      </c>
      <c r="AI243" s="29" t="str">
        <f t="shared" ca="1" si="205"/>
        <v/>
      </c>
      <c r="AJ243" s="29" t="str">
        <f t="shared" ca="1" si="205"/>
        <v/>
      </c>
      <c r="AK243" s="29" t="str">
        <f t="shared" ca="1" si="205"/>
        <v/>
      </c>
    </row>
    <row r="244" spans="1:46" ht="16.5" hidden="1" outlineLevel="1" thickTop="1" thickBot="1" x14ac:dyDescent="0.3">
      <c r="B244" s="114" t="s">
        <v>20</v>
      </c>
      <c r="C244" s="4" t="s">
        <v>290</v>
      </c>
      <c r="D244" s="5" t="s">
        <v>45</v>
      </c>
      <c r="E244" s="228" t="str">
        <f t="shared" ca="1" si="204"/>
        <v>100%</v>
      </c>
      <c r="F244" s="79"/>
      <c r="G244" s="29">
        <f t="shared" ca="1" si="207"/>
        <v>0</v>
      </c>
      <c r="H244" s="29">
        <f t="shared" ca="1" si="205"/>
        <v>0</v>
      </c>
      <c r="I244" s="29">
        <f t="shared" ca="1" si="205"/>
        <v>0</v>
      </c>
      <c r="J244" s="29">
        <f t="shared" ca="1" si="205"/>
        <v>0</v>
      </c>
      <c r="K244" s="29">
        <f t="shared" ca="1" si="205"/>
        <v>0</v>
      </c>
      <c r="L244" s="29">
        <f t="shared" ca="1" si="205"/>
        <v>0</v>
      </c>
      <c r="M244" s="29">
        <f t="shared" ca="1" si="206"/>
        <v>0</v>
      </c>
      <c r="N244" s="29">
        <f t="shared" ca="1" si="206"/>
        <v>0</v>
      </c>
      <c r="O244" s="29">
        <f t="shared" ca="1" si="206"/>
        <v>0</v>
      </c>
      <c r="P244" s="29">
        <f t="shared" ca="1" si="206"/>
        <v>0</v>
      </c>
      <c r="Q244" s="29">
        <f t="shared" ca="1" si="205"/>
        <v>0</v>
      </c>
      <c r="R244" s="29">
        <f t="shared" ca="1" si="205"/>
        <v>0</v>
      </c>
      <c r="S244" s="29">
        <f t="shared" ca="1" si="205"/>
        <v>0</v>
      </c>
      <c r="T244" s="29">
        <f t="shared" ca="1" si="205"/>
        <v>0</v>
      </c>
      <c r="U244" s="29">
        <f t="shared" ca="1" si="205"/>
        <v>0</v>
      </c>
      <c r="V244" s="29">
        <f t="shared" ca="1" si="205"/>
        <v>0</v>
      </c>
      <c r="W244" s="29" t="str">
        <f t="shared" ca="1" si="205"/>
        <v/>
      </c>
      <c r="X244" s="29" t="str">
        <f t="shared" ca="1" si="205"/>
        <v/>
      </c>
      <c r="Y244" s="29" t="str">
        <f t="shared" ca="1" si="205"/>
        <v/>
      </c>
      <c r="Z244" s="29" t="str">
        <f t="shared" ca="1" si="205"/>
        <v/>
      </c>
      <c r="AA244" s="29" t="str">
        <f t="shared" ca="1" si="205"/>
        <v/>
      </c>
      <c r="AB244" s="29" t="str">
        <f t="shared" ca="1" si="205"/>
        <v/>
      </c>
      <c r="AC244" s="29" t="str">
        <f t="shared" ca="1" si="205"/>
        <v/>
      </c>
      <c r="AD244" s="29" t="str">
        <f t="shared" ca="1" si="205"/>
        <v/>
      </c>
      <c r="AE244" s="29" t="str">
        <f t="shared" ca="1" si="205"/>
        <v/>
      </c>
      <c r="AF244" s="29" t="str">
        <f t="shared" ca="1" si="205"/>
        <v/>
      </c>
      <c r="AG244" s="29" t="str">
        <f t="shared" ca="1" si="205"/>
        <v/>
      </c>
      <c r="AH244" s="29" t="str">
        <f t="shared" ca="1" si="205"/>
        <v/>
      </c>
      <c r="AI244" s="29" t="str">
        <f t="shared" ca="1" si="205"/>
        <v/>
      </c>
      <c r="AJ244" s="29" t="str">
        <f t="shared" ca="1" si="205"/>
        <v/>
      </c>
      <c r="AK244" s="29" t="str">
        <f t="shared" ca="1" si="205"/>
        <v/>
      </c>
    </row>
    <row r="245" spans="1:46" ht="16.5" hidden="1" outlineLevel="1" thickTop="1" thickBot="1" x14ac:dyDescent="0.3">
      <c r="B245" s="115" t="s">
        <v>21</v>
      </c>
      <c r="C245" s="4" t="s">
        <v>290</v>
      </c>
      <c r="D245" s="5" t="s">
        <v>45</v>
      </c>
      <c r="E245" s="228" t="str">
        <f t="shared" ca="1" si="204"/>
        <v>100%</v>
      </c>
      <c r="F245" s="79"/>
      <c r="G245" s="29">
        <f t="shared" ca="1" si="207"/>
        <v>0</v>
      </c>
      <c r="H245" s="29">
        <f t="shared" ca="1" si="205"/>
        <v>0</v>
      </c>
      <c r="I245" s="29">
        <f t="shared" ca="1" si="205"/>
        <v>0</v>
      </c>
      <c r="J245" s="29">
        <f t="shared" ca="1" si="205"/>
        <v>0</v>
      </c>
      <c r="K245" s="29">
        <f t="shared" ca="1" si="205"/>
        <v>0</v>
      </c>
      <c r="L245" s="29">
        <f t="shared" ca="1" si="205"/>
        <v>0</v>
      </c>
      <c r="M245" s="29">
        <f t="shared" ca="1" si="206"/>
        <v>0</v>
      </c>
      <c r="N245" s="29">
        <f t="shared" ca="1" si="206"/>
        <v>0</v>
      </c>
      <c r="O245" s="29">
        <f t="shared" ca="1" si="206"/>
        <v>0</v>
      </c>
      <c r="P245" s="29">
        <f t="shared" ca="1" si="206"/>
        <v>0</v>
      </c>
      <c r="Q245" s="29">
        <f t="shared" ca="1" si="205"/>
        <v>0</v>
      </c>
      <c r="R245" s="29">
        <f t="shared" ca="1" si="205"/>
        <v>0</v>
      </c>
      <c r="S245" s="29">
        <f t="shared" ca="1" si="205"/>
        <v>0</v>
      </c>
      <c r="T245" s="29">
        <f t="shared" ca="1" si="205"/>
        <v>0</v>
      </c>
      <c r="U245" s="29">
        <f t="shared" ca="1" si="205"/>
        <v>0</v>
      </c>
      <c r="V245" s="29">
        <f t="shared" ca="1" si="205"/>
        <v>0</v>
      </c>
      <c r="W245" s="29" t="str">
        <f t="shared" ca="1" si="205"/>
        <v/>
      </c>
      <c r="X245" s="29" t="str">
        <f t="shared" ca="1" si="205"/>
        <v/>
      </c>
      <c r="Y245" s="29" t="str">
        <f t="shared" ca="1" si="205"/>
        <v/>
      </c>
      <c r="Z245" s="29" t="str">
        <f t="shared" ca="1" si="205"/>
        <v/>
      </c>
      <c r="AA245" s="29" t="str">
        <f t="shared" ca="1" si="205"/>
        <v/>
      </c>
      <c r="AB245" s="29" t="str">
        <f t="shared" ca="1" si="205"/>
        <v/>
      </c>
      <c r="AC245" s="29" t="str">
        <f t="shared" ca="1" si="205"/>
        <v/>
      </c>
      <c r="AD245" s="29" t="str">
        <f t="shared" ca="1" si="205"/>
        <v/>
      </c>
      <c r="AE245" s="29" t="str">
        <f t="shared" ca="1" si="205"/>
        <v/>
      </c>
      <c r="AF245" s="29" t="str">
        <f t="shared" ca="1" si="205"/>
        <v/>
      </c>
      <c r="AG245" s="29" t="str">
        <f t="shared" ca="1" si="205"/>
        <v/>
      </c>
      <c r="AH245" s="29" t="str">
        <f t="shared" ca="1" si="205"/>
        <v/>
      </c>
      <c r="AI245" s="29" t="str">
        <f t="shared" ca="1" si="205"/>
        <v/>
      </c>
      <c r="AJ245" s="29" t="str">
        <f t="shared" ca="1" si="205"/>
        <v/>
      </c>
      <c r="AK245" s="29" t="str">
        <f t="shared" ca="1" si="205"/>
        <v/>
      </c>
    </row>
    <row r="246" spans="1:46" ht="16.5" hidden="1" outlineLevel="1" thickTop="1" thickBot="1" x14ac:dyDescent="0.3">
      <c r="B246" s="114" t="s">
        <v>22</v>
      </c>
      <c r="C246" s="4" t="s">
        <v>290</v>
      </c>
      <c r="D246" s="5" t="s">
        <v>45</v>
      </c>
      <c r="E246" s="228" t="str">
        <f t="shared" ca="1" si="204"/>
        <v>100%</v>
      </c>
      <c r="F246" s="79"/>
      <c r="G246" s="29">
        <f t="shared" ca="1" si="207"/>
        <v>0</v>
      </c>
      <c r="H246" s="29">
        <f t="shared" ca="1" si="205"/>
        <v>0</v>
      </c>
      <c r="I246" s="29">
        <f t="shared" ca="1" si="205"/>
        <v>0</v>
      </c>
      <c r="J246" s="29">
        <f t="shared" ca="1" si="205"/>
        <v>0</v>
      </c>
      <c r="K246" s="29">
        <f t="shared" ca="1" si="205"/>
        <v>0</v>
      </c>
      <c r="L246" s="29">
        <f t="shared" ca="1" si="205"/>
        <v>0</v>
      </c>
      <c r="M246" s="29">
        <f t="shared" ca="1" si="206"/>
        <v>0</v>
      </c>
      <c r="N246" s="29">
        <f t="shared" ca="1" si="206"/>
        <v>0</v>
      </c>
      <c r="O246" s="29">
        <f t="shared" ca="1" si="206"/>
        <v>0</v>
      </c>
      <c r="P246" s="29">
        <f t="shared" ca="1" si="206"/>
        <v>0</v>
      </c>
      <c r="Q246" s="29">
        <f t="shared" ca="1" si="205"/>
        <v>0</v>
      </c>
      <c r="R246" s="29">
        <f t="shared" ca="1" si="205"/>
        <v>0</v>
      </c>
      <c r="S246" s="29">
        <f t="shared" ca="1" si="205"/>
        <v>0</v>
      </c>
      <c r="T246" s="29">
        <f t="shared" ca="1" si="205"/>
        <v>0</v>
      </c>
      <c r="U246" s="29">
        <f t="shared" ca="1" si="205"/>
        <v>0</v>
      </c>
      <c r="V246" s="29">
        <f t="shared" ca="1" si="205"/>
        <v>0</v>
      </c>
      <c r="W246" s="29" t="str">
        <f t="shared" ca="1" si="205"/>
        <v/>
      </c>
      <c r="X246" s="29" t="str">
        <f t="shared" ca="1" si="205"/>
        <v/>
      </c>
      <c r="Y246" s="29" t="str">
        <f t="shared" ca="1" si="205"/>
        <v/>
      </c>
      <c r="Z246" s="29" t="str">
        <f t="shared" ca="1" si="205"/>
        <v/>
      </c>
      <c r="AA246" s="29" t="str">
        <f t="shared" ca="1" si="205"/>
        <v/>
      </c>
      <c r="AB246" s="29" t="str">
        <f t="shared" ca="1" si="205"/>
        <v/>
      </c>
      <c r="AC246" s="29" t="str">
        <f t="shared" ca="1" si="205"/>
        <v/>
      </c>
      <c r="AD246" s="29" t="str">
        <f t="shared" ca="1" si="205"/>
        <v/>
      </c>
      <c r="AE246" s="29" t="str">
        <f t="shared" ca="1" si="205"/>
        <v/>
      </c>
      <c r="AF246" s="29" t="str">
        <f t="shared" ca="1" si="205"/>
        <v/>
      </c>
      <c r="AG246" s="29" t="str">
        <f t="shared" ca="1" si="205"/>
        <v/>
      </c>
      <c r="AH246" s="29" t="str">
        <f t="shared" ca="1" si="205"/>
        <v/>
      </c>
      <c r="AI246" s="29" t="str">
        <f t="shared" ca="1" si="205"/>
        <v/>
      </c>
      <c r="AJ246" s="29" t="str">
        <f t="shared" ca="1" si="205"/>
        <v/>
      </c>
      <c r="AK246" s="29" t="str">
        <f t="shared" ca="1" si="205"/>
        <v/>
      </c>
    </row>
    <row r="247" spans="1:46" ht="16.5" hidden="1" outlineLevel="1" thickTop="1" thickBot="1" x14ac:dyDescent="0.3">
      <c r="B247" s="114" t="s">
        <v>23</v>
      </c>
      <c r="C247" s="4" t="s">
        <v>290</v>
      </c>
      <c r="D247" s="5" t="s">
        <v>45</v>
      </c>
      <c r="E247" s="228" t="str">
        <f t="shared" ca="1" si="204"/>
        <v>100%</v>
      </c>
      <c r="F247" s="79"/>
      <c r="G247" s="29">
        <f t="shared" ca="1" si="207"/>
        <v>0</v>
      </c>
      <c r="H247" s="29">
        <f t="shared" ca="1" si="205"/>
        <v>0</v>
      </c>
      <c r="I247" s="29">
        <f t="shared" ca="1" si="205"/>
        <v>0</v>
      </c>
      <c r="J247" s="29">
        <f t="shared" ca="1" si="205"/>
        <v>0</v>
      </c>
      <c r="K247" s="29">
        <f t="shared" ca="1" si="205"/>
        <v>0</v>
      </c>
      <c r="L247" s="29">
        <f t="shared" ca="1" si="205"/>
        <v>0</v>
      </c>
      <c r="M247" s="29">
        <f t="shared" ca="1" si="206"/>
        <v>0</v>
      </c>
      <c r="N247" s="29">
        <f t="shared" ca="1" si="206"/>
        <v>0</v>
      </c>
      <c r="O247" s="29">
        <f t="shared" ca="1" si="206"/>
        <v>0</v>
      </c>
      <c r="P247" s="29">
        <f t="shared" ca="1" si="206"/>
        <v>0</v>
      </c>
      <c r="Q247" s="29">
        <f t="shared" ca="1" si="205"/>
        <v>0</v>
      </c>
      <c r="R247" s="29">
        <f t="shared" ca="1" si="205"/>
        <v>0</v>
      </c>
      <c r="S247" s="29">
        <f t="shared" ca="1" si="205"/>
        <v>0</v>
      </c>
      <c r="T247" s="29">
        <f t="shared" ca="1" si="205"/>
        <v>0</v>
      </c>
      <c r="U247" s="29">
        <f t="shared" ca="1" si="205"/>
        <v>0</v>
      </c>
      <c r="V247" s="29">
        <f t="shared" ca="1" si="205"/>
        <v>0</v>
      </c>
      <c r="W247" s="29" t="str">
        <f t="shared" ca="1" si="205"/>
        <v/>
      </c>
      <c r="X247" s="29" t="str">
        <f t="shared" ca="1" si="205"/>
        <v/>
      </c>
      <c r="Y247" s="29" t="str">
        <f t="shared" ca="1" si="205"/>
        <v/>
      </c>
      <c r="Z247" s="29" t="str">
        <f t="shared" ca="1" si="205"/>
        <v/>
      </c>
      <c r="AA247" s="29" t="str">
        <f t="shared" ca="1" si="205"/>
        <v/>
      </c>
      <c r="AB247" s="29" t="str">
        <f t="shared" ca="1" si="205"/>
        <v/>
      </c>
      <c r="AC247" s="29" t="str">
        <f t="shared" ca="1" si="205"/>
        <v/>
      </c>
      <c r="AD247" s="29" t="str">
        <f t="shared" ca="1" si="205"/>
        <v/>
      </c>
      <c r="AE247" s="29" t="str">
        <f t="shared" ca="1" si="205"/>
        <v/>
      </c>
      <c r="AF247" s="29" t="str">
        <f t="shared" ca="1" si="205"/>
        <v/>
      </c>
      <c r="AG247" s="29" t="str">
        <f t="shared" ca="1" si="205"/>
        <v/>
      </c>
      <c r="AH247" s="29" t="str">
        <f t="shared" ca="1" si="205"/>
        <v/>
      </c>
      <c r="AI247" s="29" t="str">
        <f t="shared" ca="1" si="205"/>
        <v/>
      </c>
      <c r="AJ247" s="29" t="str">
        <f t="shared" ca="1" si="205"/>
        <v/>
      </c>
      <c r="AK247" s="29" t="str">
        <f t="shared" ca="1" si="205"/>
        <v/>
      </c>
    </row>
    <row r="248" spans="1:46" ht="16.5" hidden="1" outlineLevel="1" thickTop="1" thickBot="1" x14ac:dyDescent="0.3">
      <c r="B248" s="114" t="s">
        <v>24</v>
      </c>
      <c r="C248" s="4" t="s">
        <v>290</v>
      </c>
      <c r="D248" s="5" t="s">
        <v>45</v>
      </c>
      <c r="E248" s="228" t="str">
        <f t="shared" ca="1" si="204"/>
        <v>100%</v>
      </c>
      <c r="F248" s="79"/>
      <c r="G248" s="29">
        <f t="shared" ca="1" si="207"/>
        <v>0</v>
      </c>
      <c r="H248" s="29">
        <f t="shared" ref="H248:AK251" ca="1" si="208">IF(H$11&lt;TODAY(),IFERROR(H220/H234,0),"")</f>
        <v>0</v>
      </c>
      <c r="I248" s="29">
        <f t="shared" ca="1" si="208"/>
        <v>0</v>
      </c>
      <c r="J248" s="29">
        <f t="shared" ca="1" si="208"/>
        <v>0</v>
      </c>
      <c r="K248" s="29">
        <f t="shared" ca="1" si="208"/>
        <v>0</v>
      </c>
      <c r="L248" s="29">
        <f t="shared" ca="1" si="208"/>
        <v>0</v>
      </c>
      <c r="M248" s="29">
        <f t="shared" ca="1" si="206"/>
        <v>0</v>
      </c>
      <c r="N248" s="29">
        <f t="shared" ca="1" si="206"/>
        <v>0</v>
      </c>
      <c r="O248" s="29">
        <f t="shared" ca="1" si="206"/>
        <v>0</v>
      </c>
      <c r="P248" s="29">
        <f t="shared" ca="1" si="206"/>
        <v>0</v>
      </c>
      <c r="Q248" s="29">
        <f t="shared" ca="1" si="208"/>
        <v>0</v>
      </c>
      <c r="R248" s="29">
        <f t="shared" ca="1" si="208"/>
        <v>0</v>
      </c>
      <c r="S248" s="29">
        <f t="shared" ca="1" si="208"/>
        <v>0</v>
      </c>
      <c r="T248" s="29">
        <f t="shared" ca="1" si="208"/>
        <v>0</v>
      </c>
      <c r="U248" s="29">
        <f t="shared" ca="1" si="208"/>
        <v>0</v>
      </c>
      <c r="V248" s="29">
        <f t="shared" ca="1" si="208"/>
        <v>0</v>
      </c>
      <c r="W248" s="29" t="str">
        <f t="shared" ca="1" si="208"/>
        <v/>
      </c>
      <c r="X248" s="29" t="str">
        <f t="shared" ca="1" si="208"/>
        <v/>
      </c>
      <c r="Y248" s="29" t="str">
        <f t="shared" ca="1" si="208"/>
        <v/>
      </c>
      <c r="Z248" s="29" t="str">
        <f t="shared" ca="1" si="208"/>
        <v/>
      </c>
      <c r="AA248" s="29" t="str">
        <f t="shared" ca="1" si="208"/>
        <v/>
      </c>
      <c r="AB248" s="29" t="str">
        <f t="shared" ca="1" si="208"/>
        <v/>
      </c>
      <c r="AC248" s="29" t="str">
        <f t="shared" ca="1" si="208"/>
        <v/>
      </c>
      <c r="AD248" s="29" t="str">
        <f t="shared" ca="1" si="208"/>
        <v/>
      </c>
      <c r="AE248" s="29" t="str">
        <f t="shared" ca="1" si="208"/>
        <v/>
      </c>
      <c r="AF248" s="29" t="str">
        <f t="shared" ca="1" si="208"/>
        <v/>
      </c>
      <c r="AG248" s="29" t="str">
        <f t="shared" ca="1" si="208"/>
        <v/>
      </c>
      <c r="AH248" s="29" t="str">
        <f t="shared" ca="1" si="208"/>
        <v/>
      </c>
      <c r="AI248" s="29" t="str">
        <f t="shared" ca="1" si="208"/>
        <v/>
      </c>
      <c r="AJ248" s="29" t="str">
        <f t="shared" ca="1" si="208"/>
        <v/>
      </c>
      <c r="AK248" s="29" t="str">
        <f t="shared" ca="1" si="208"/>
        <v/>
      </c>
    </row>
    <row r="249" spans="1:46" ht="16.5" hidden="1" outlineLevel="1" thickTop="1" thickBot="1" x14ac:dyDescent="0.3">
      <c r="B249" s="114" t="s">
        <v>25</v>
      </c>
      <c r="C249" s="4" t="s">
        <v>290</v>
      </c>
      <c r="D249" s="5" t="s">
        <v>45</v>
      </c>
      <c r="E249" s="228" t="str">
        <f t="shared" ca="1" si="204"/>
        <v>100%</v>
      </c>
      <c r="F249" s="79"/>
      <c r="G249" s="29">
        <f t="shared" ca="1" si="207"/>
        <v>0</v>
      </c>
      <c r="H249" s="29">
        <f t="shared" ca="1" si="208"/>
        <v>0</v>
      </c>
      <c r="I249" s="29">
        <f t="shared" ca="1" si="208"/>
        <v>0</v>
      </c>
      <c r="J249" s="29">
        <f t="shared" ca="1" si="208"/>
        <v>0</v>
      </c>
      <c r="K249" s="29">
        <f t="shared" ca="1" si="208"/>
        <v>0</v>
      </c>
      <c r="L249" s="29">
        <f t="shared" ca="1" si="208"/>
        <v>0</v>
      </c>
      <c r="M249" s="29">
        <f t="shared" ca="1" si="206"/>
        <v>0</v>
      </c>
      <c r="N249" s="29">
        <f t="shared" ca="1" si="206"/>
        <v>0</v>
      </c>
      <c r="O249" s="29">
        <f t="shared" ca="1" si="206"/>
        <v>0</v>
      </c>
      <c r="P249" s="29">
        <f t="shared" ca="1" si="206"/>
        <v>0</v>
      </c>
      <c r="Q249" s="29">
        <f t="shared" ca="1" si="208"/>
        <v>0</v>
      </c>
      <c r="R249" s="29">
        <f t="shared" ca="1" si="208"/>
        <v>0</v>
      </c>
      <c r="S249" s="29">
        <f t="shared" ca="1" si="208"/>
        <v>0</v>
      </c>
      <c r="T249" s="29">
        <f t="shared" ca="1" si="208"/>
        <v>0</v>
      </c>
      <c r="U249" s="29">
        <f t="shared" ca="1" si="208"/>
        <v>0</v>
      </c>
      <c r="V249" s="29">
        <f t="shared" ca="1" si="208"/>
        <v>0</v>
      </c>
      <c r="W249" s="29" t="str">
        <f t="shared" ca="1" si="208"/>
        <v/>
      </c>
      <c r="X249" s="29" t="str">
        <f t="shared" ca="1" si="208"/>
        <v/>
      </c>
      <c r="Y249" s="29" t="str">
        <f t="shared" ca="1" si="208"/>
        <v/>
      </c>
      <c r="Z249" s="29" t="str">
        <f t="shared" ca="1" si="208"/>
        <v/>
      </c>
      <c r="AA249" s="29" t="str">
        <f t="shared" ca="1" si="208"/>
        <v/>
      </c>
      <c r="AB249" s="29" t="str">
        <f t="shared" ca="1" si="208"/>
        <v/>
      </c>
      <c r="AC249" s="29" t="str">
        <f t="shared" ca="1" si="208"/>
        <v/>
      </c>
      <c r="AD249" s="29" t="str">
        <f t="shared" ca="1" si="208"/>
        <v/>
      </c>
      <c r="AE249" s="29" t="str">
        <f t="shared" ca="1" si="208"/>
        <v/>
      </c>
      <c r="AF249" s="29" t="str">
        <f t="shared" ca="1" si="208"/>
        <v/>
      </c>
      <c r="AG249" s="29" t="str">
        <f t="shared" ca="1" si="208"/>
        <v/>
      </c>
      <c r="AH249" s="29" t="str">
        <f t="shared" ca="1" si="208"/>
        <v/>
      </c>
      <c r="AI249" s="29" t="str">
        <f t="shared" ca="1" si="208"/>
        <v/>
      </c>
      <c r="AJ249" s="29" t="str">
        <f t="shared" ca="1" si="208"/>
        <v/>
      </c>
      <c r="AK249" s="29" t="str">
        <f t="shared" ca="1" si="208"/>
        <v/>
      </c>
    </row>
    <row r="250" spans="1:46" ht="16.5" hidden="1" outlineLevel="1" thickTop="1" thickBot="1" x14ac:dyDescent="0.3">
      <c r="B250" s="132" t="s">
        <v>26</v>
      </c>
      <c r="C250" s="4" t="s">
        <v>290</v>
      </c>
      <c r="D250" s="5" t="s">
        <v>45</v>
      </c>
      <c r="E250" s="228" t="str">
        <f t="shared" ca="1" si="204"/>
        <v>100%</v>
      </c>
      <c r="F250" s="79"/>
      <c r="G250" s="29">
        <f t="shared" ca="1" si="207"/>
        <v>0</v>
      </c>
      <c r="H250" s="29">
        <f t="shared" ca="1" si="208"/>
        <v>0</v>
      </c>
      <c r="I250" s="29">
        <f t="shared" ca="1" si="208"/>
        <v>0</v>
      </c>
      <c r="J250" s="29">
        <f t="shared" ca="1" si="208"/>
        <v>0</v>
      </c>
      <c r="K250" s="29">
        <f t="shared" ca="1" si="208"/>
        <v>0</v>
      </c>
      <c r="L250" s="29">
        <f t="shared" ca="1" si="208"/>
        <v>0</v>
      </c>
      <c r="M250" s="29">
        <f t="shared" ca="1" si="206"/>
        <v>0</v>
      </c>
      <c r="N250" s="29">
        <f t="shared" ca="1" si="206"/>
        <v>0</v>
      </c>
      <c r="O250" s="29">
        <f t="shared" ca="1" si="206"/>
        <v>0</v>
      </c>
      <c r="P250" s="29">
        <f t="shared" ca="1" si="206"/>
        <v>0</v>
      </c>
      <c r="Q250" s="29">
        <f t="shared" ca="1" si="208"/>
        <v>0</v>
      </c>
      <c r="R250" s="29">
        <f t="shared" ca="1" si="208"/>
        <v>0</v>
      </c>
      <c r="S250" s="29">
        <f t="shared" ca="1" si="208"/>
        <v>0</v>
      </c>
      <c r="T250" s="29">
        <f t="shared" ca="1" si="208"/>
        <v>0</v>
      </c>
      <c r="U250" s="29">
        <f t="shared" ca="1" si="208"/>
        <v>0</v>
      </c>
      <c r="V250" s="29">
        <f t="shared" ca="1" si="208"/>
        <v>0</v>
      </c>
      <c r="W250" s="29" t="str">
        <f t="shared" ca="1" si="208"/>
        <v/>
      </c>
      <c r="X250" s="29" t="str">
        <f t="shared" ca="1" si="208"/>
        <v/>
      </c>
      <c r="Y250" s="29" t="str">
        <f t="shared" ca="1" si="208"/>
        <v/>
      </c>
      <c r="Z250" s="29" t="str">
        <f t="shared" ca="1" si="208"/>
        <v/>
      </c>
      <c r="AA250" s="29" t="str">
        <f t="shared" ca="1" si="208"/>
        <v/>
      </c>
      <c r="AB250" s="29" t="str">
        <f t="shared" ca="1" si="208"/>
        <v/>
      </c>
      <c r="AC250" s="29" t="str">
        <f t="shared" ca="1" si="208"/>
        <v/>
      </c>
      <c r="AD250" s="29" t="str">
        <f t="shared" ca="1" si="208"/>
        <v/>
      </c>
      <c r="AE250" s="29" t="str">
        <f t="shared" ca="1" si="208"/>
        <v/>
      </c>
      <c r="AF250" s="29" t="str">
        <f t="shared" ca="1" si="208"/>
        <v/>
      </c>
      <c r="AG250" s="29" t="str">
        <f t="shared" ca="1" si="208"/>
        <v/>
      </c>
      <c r="AH250" s="29" t="str">
        <f t="shared" ca="1" si="208"/>
        <v/>
      </c>
      <c r="AI250" s="29" t="str">
        <f t="shared" ca="1" si="208"/>
        <v/>
      </c>
      <c r="AJ250" s="29" t="str">
        <f t="shared" ca="1" si="208"/>
        <v/>
      </c>
      <c r="AK250" s="29" t="str">
        <f t="shared" ca="1" si="208"/>
        <v/>
      </c>
    </row>
    <row r="251" spans="1:46" ht="16.5" hidden="1" outlineLevel="1" thickTop="1" thickBot="1" x14ac:dyDescent="0.3">
      <c r="A251" s="188"/>
      <c r="B251" s="114" t="s">
        <v>294</v>
      </c>
      <c r="C251" s="4" t="s">
        <v>290</v>
      </c>
      <c r="D251" s="5" t="s">
        <v>45</v>
      </c>
      <c r="E251" s="228" t="str">
        <f t="shared" ca="1" si="204"/>
        <v>100%</v>
      </c>
      <c r="F251" s="79"/>
      <c r="G251" s="29">
        <f t="shared" ca="1" si="207"/>
        <v>0</v>
      </c>
      <c r="H251" s="29">
        <f t="shared" ca="1" si="208"/>
        <v>0</v>
      </c>
      <c r="I251" s="29">
        <f t="shared" ca="1" si="208"/>
        <v>0</v>
      </c>
      <c r="J251" s="29">
        <f t="shared" ca="1" si="208"/>
        <v>0</v>
      </c>
      <c r="K251" s="29">
        <f t="shared" ca="1" si="208"/>
        <v>0</v>
      </c>
      <c r="L251" s="29">
        <f t="shared" ca="1" si="208"/>
        <v>0</v>
      </c>
      <c r="M251" s="29">
        <f t="shared" ca="1" si="206"/>
        <v>0</v>
      </c>
      <c r="N251" s="29">
        <f t="shared" ca="1" si="206"/>
        <v>0</v>
      </c>
      <c r="O251" s="29">
        <f t="shared" ca="1" si="206"/>
        <v>0</v>
      </c>
      <c r="P251" s="29">
        <f t="shared" ca="1" si="206"/>
        <v>0</v>
      </c>
      <c r="Q251" s="29">
        <f t="shared" ca="1" si="208"/>
        <v>0</v>
      </c>
      <c r="R251" s="29">
        <f t="shared" ca="1" si="208"/>
        <v>0</v>
      </c>
      <c r="S251" s="29">
        <f t="shared" ca="1" si="208"/>
        <v>0</v>
      </c>
      <c r="T251" s="29">
        <f t="shared" ca="1" si="208"/>
        <v>0</v>
      </c>
      <c r="U251" s="29">
        <f t="shared" ca="1" si="208"/>
        <v>0</v>
      </c>
      <c r="V251" s="29">
        <f t="shared" ca="1" si="208"/>
        <v>0</v>
      </c>
      <c r="W251" s="29" t="str">
        <f t="shared" ca="1" si="208"/>
        <v/>
      </c>
      <c r="X251" s="29" t="str">
        <f t="shared" ca="1" si="208"/>
        <v/>
      </c>
      <c r="Y251" s="29" t="str">
        <f t="shared" ca="1" si="208"/>
        <v/>
      </c>
      <c r="Z251" s="29" t="str">
        <f t="shared" ca="1" si="208"/>
        <v/>
      </c>
      <c r="AA251" s="29" t="str">
        <f t="shared" ca="1" si="208"/>
        <v/>
      </c>
      <c r="AB251" s="29" t="str">
        <f t="shared" ca="1" si="208"/>
        <v/>
      </c>
      <c r="AC251" s="29" t="str">
        <f t="shared" ca="1" si="208"/>
        <v/>
      </c>
      <c r="AD251" s="29" t="str">
        <f t="shared" ca="1" si="208"/>
        <v/>
      </c>
      <c r="AE251" s="29" t="str">
        <f t="shared" ca="1" si="208"/>
        <v/>
      </c>
      <c r="AF251" s="29" t="str">
        <f t="shared" ca="1" si="208"/>
        <v/>
      </c>
      <c r="AG251" s="29" t="str">
        <f t="shared" ca="1" si="208"/>
        <v/>
      </c>
      <c r="AH251" s="29" t="str">
        <f t="shared" ca="1" si="208"/>
        <v/>
      </c>
      <c r="AI251" s="29" t="str">
        <f t="shared" ca="1" si="208"/>
        <v/>
      </c>
      <c r="AJ251" s="29" t="str">
        <f t="shared" ca="1" si="208"/>
        <v/>
      </c>
      <c r="AK251" s="29" t="str">
        <f t="shared" ca="1" si="208"/>
        <v/>
      </c>
    </row>
    <row r="252" spans="1:46" ht="15.75" hidden="1" collapsed="1" thickTop="1" x14ac:dyDescent="0.25">
      <c r="A252" s="194"/>
      <c r="B252" s="195"/>
      <c r="C252" s="196"/>
      <c r="D252" s="205"/>
      <c r="E252" s="197"/>
      <c r="F252" s="198"/>
      <c r="G252" s="199"/>
      <c r="H252" s="199"/>
      <c r="I252" s="199"/>
      <c r="J252" s="199"/>
      <c r="K252" s="199"/>
      <c r="L252" s="199"/>
      <c r="M252" s="199"/>
      <c r="N252" s="199"/>
      <c r="O252" s="199"/>
      <c r="P252" s="199"/>
      <c r="Q252" s="199"/>
      <c r="R252" s="199"/>
      <c r="S252" s="199"/>
      <c r="T252" s="199"/>
      <c r="U252" s="199"/>
      <c r="V252" s="199"/>
      <c r="W252" s="199"/>
      <c r="X252" s="199"/>
      <c r="Y252" s="199"/>
      <c r="Z252" s="199"/>
      <c r="AA252" s="199"/>
      <c r="AB252" s="199"/>
      <c r="AC252" s="199"/>
      <c r="AD252" s="199"/>
      <c r="AE252" s="199"/>
      <c r="AF252" s="199"/>
      <c r="AG252" s="199"/>
      <c r="AH252" s="199"/>
      <c r="AI252" s="199"/>
      <c r="AJ252" s="199"/>
      <c r="AK252" s="199"/>
    </row>
    <row r="253" spans="1:46" x14ac:dyDescent="0.25">
      <c r="A253" s="200"/>
      <c r="B253" s="201"/>
      <c r="C253" s="202"/>
      <c r="D253" s="202"/>
      <c r="E253" s="203"/>
      <c r="F253" s="203"/>
      <c r="G253" s="204"/>
      <c r="H253" s="204"/>
      <c r="I253" s="204"/>
      <c r="J253" s="204"/>
      <c r="K253" s="204"/>
      <c r="L253" s="204"/>
      <c r="M253" s="204"/>
      <c r="N253" s="204"/>
      <c r="O253" s="204"/>
      <c r="P253" s="204"/>
      <c r="Q253" s="204"/>
      <c r="R253" s="204"/>
      <c r="S253" s="204"/>
      <c r="T253" s="204"/>
      <c r="U253" s="204"/>
      <c r="V253" s="204"/>
      <c r="W253" s="204"/>
      <c r="X253" s="204"/>
      <c r="Y253" s="204"/>
      <c r="Z253" s="204"/>
      <c r="AA253" s="204"/>
      <c r="AB253" s="204"/>
      <c r="AC253" s="204"/>
      <c r="AD253" s="204"/>
      <c r="AE253" s="204"/>
      <c r="AF253" s="204"/>
      <c r="AG253" s="204"/>
      <c r="AH253" s="204"/>
      <c r="AI253" s="204"/>
      <c r="AJ253" s="204"/>
      <c r="AK253" s="204"/>
    </row>
    <row r="254" spans="1:46" outlineLevel="1" x14ac:dyDescent="0.25">
      <c r="A254" s="127"/>
      <c r="B254" s="127" t="s">
        <v>6</v>
      </c>
      <c r="C254" s="128" t="s">
        <v>442</v>
      </c>
      <c r="D254" s="128"/>
      <c r="E254" s="143">
        <f>SUM(G254:AK254)</f>
        <v>773</v>
      </c>
      <c r="F254" s="149"/>
      <c r="G254" s="146">
        <v>1</v>
      </c>
      <c r="H254" s="129">
        <v>2</v>
      </c>
      <c r="I254" s="129">
        <v>70</v>
      </c>
      <c r="J254" s="129">
        <v>61</v>
      </c>
      <c r="K254" s="129">
        <v>48</v>
      </c>
      <c r="L254" s="129">
        <v>55</v>
      </c>
      <c r="M254" s="129">
        <v>70</v>
      </c>
      <c r="N254" s="129">
        <v>4</v>
      </c>
      <c r="O254" s="129">
        <v>1</v>
      </c>
      <c r="P254" s="129">
        <v>129</v>
      </c>
      <c r="Q254" s="129">
        <v>90</v>
      </c>
      <c r="R254" s="129">
        <v>83</v>
      </c>
      <c r="S254" s="129">
        <v>73</v>
      </c>
      <c r="T254" s="129">
        <v>75</v>
      </c>
      <c r="U254" s="129">
        <v>3</v>
      </c>
      <c r="V254" s="129">
        <v>8</v>
      </c>
      <c r="W254" s="129"/>
      <c r="X254" s="129"/>
      <c r="Y254" s="129"/>
      <c r="Z254" s="129"/>
      <c r="AA254" s="129"/>
      <c r="AB254" s="129"/>
      <c r="AC254" s="129"/>
      <c r="AD254" s="129"/>
      <c r="AE254" s="129"/>
      <c r="AF254" s="129"/>
      <c r="AG254" s="129"/>
      <c r="AH254" s="129"/>
      <c r="AI254" s="129"/>
      <c r="AJ254" s="129"/>
      <c r="AK254" s="129"/>
    </row>
    <row r="255" spans="1:46" outlineLevel="1" x14ac:dyDescent="0.25">
      <c r="A255" s="127"/>
      <c r="B255" s="127" t="s">
        <v>6</v>
      </c>
      <c r="C255" s="128" t="s">
        <v>50</v>
      </c>
      <c r="D255" s="128"/>
      <c r="E255" s="143">
        <f>SUM(G255:AK255)</f>
        <v>28</v>
      </c>
      <c r="F255" s="149"/>
      <c r="G255" s="146">
        <v>0</v>
      </c>
      <c r="H255" s="129">
        <v>0</v>
      </c>
      <c r="I255" s="129">
        <v>2</v>
      </c>
      <c r="J255" s="129">
        <v>1</v>
      </c>
      <c r="K255" s="129">
        <v>5</v>
      </c>
      <c r="L255" s="129">
        <v>0</v>
      </c>
      <c r="M255" s="129">
        <v>2</v>
      </c>
      <c r="N255" s="129">
        <v>0</v>
      </c>
      <c r="O255" s="129">
        <v>1</v>
      </c>
      <c r="P255" s="129">
        <v>5</v>
      </c>
      <c r="Q255" s="129">
        <v>3</v>
      </c>
      <c r="R255" s="129">
        <v>3</v>
      </c>
      <c r="S255" s="129">
        <v>2</v>
      </c>
      <c r="T255" s="129">
        <v>4</v>
      </c>
      <c r="U255" s="129">
        <v>0</v>
      </c>
      <c r="V255" s="129">
        <v>0</v>
      </c>
      <c r="W255" s="129"/>
      <c r="X255" s="129"/>
      <c r="Y255" s="129"/>
      <c r="Z255" s="129"/>
      <c r="AA255" s="129"/>
      <c r="AB255" s="129"/>
      <c r="AC255" s="129"/>
      <c r="AD255" s="129"/>
      <c r="AE255" s="129"/>
      <c r="AF255" s="129"/>
      <c r="AG255" s="129"/>
      <c r="AH255" s="129"/>
      <c r="AI255" s="129"/>
      <c r="AJ255" s="129"/>
      <c r="AK255" s="129"/>
    </row>
    <row r="256" spans="1:46" s="86" customFormat="1" outlineLevel="1" x14ac:dyDescent="0.25">
      <c r="A256" s="127" t="s">
        <v>10</v>
      </c>
      <c r="B256" s="127" t="s">
        <v>6</v>
      </c>
      <c r="C256" s="130" t="s">
        <v>49</v>
      </c>
      <c r="D256" s="131" t="s">
        <v>359</v>
      </c>
      <c r="E256" s="144">
        <f>IFERROR(E255/E254,0)</f>
        <v>3.6222509702457953E-2</v>
      </c>
      <c r="F256" s="36"/>
      <c r="G256" s="147">
        <f t="shared" ref="G256:AK256" ca="1" si="209">IFERROR(IF(G11&lt;TODAY(),G255/G254,""),"")</f>
        <v>0</v>
      </c>
      <c r="H256" s="147">
        <f t="shared" ca="1" si="209"/>
        <v>0</v>
      </c>
      <c r="I256" s="147">
        <f t="shared" ca="1" si="209"/>
        <v>2.8571428571428571E-2</v>
      </c>
      <c r="J256" s="147">
        <f t="shared" ca="1" si="209"/>
        <v>1.6393442622950821E-2</v>
      </c>
      <c r="K256" s="147">
        <f t="shared" ca="1" si="209"/>
        <v>0.10416666666666667</v>
      </c>
      <c r="L256" s="147">
        <f t="shared" ca="1" si="209"/>
        <v>0</v>
      </c>
      <c r="M256" s="147">
        <f t="shared" ca="1" si="209"/>
        <v>2.8571428571428571E-2</v>
      </c>
      <c r="N256" s="147">
        <f t="shared" ca="1" si="209"/>
        <v>0</v>
      </c>
      <c r="O256" s="147">
        <f t="shared" ca="1" si="209"/>
        <v>1</v>
      </c>
      <c r="P256" s="147">
        <f t="shared" ca="1" si="209"/>
        <v>3.875968992248062E-2</v>
      </c>
      <c r="Q256" s="147">
        <f t="shared" ca="1" si="209"/>
        <v>3.3333333333333333E-2</v>
      </c>
      <c r="R256" s="147">
        <f t="shared" ca="1" si="209"/>
        <v>3.614457831325301E-2</v>
      </c>
      <c r="S256" s="147">
        <f t="shared" ca="1" si="209"/>
        <v>2.7397260273972601E-2</v>
      </c>
      <c r="T256" s="147">
        <f t="shared" ca="1" si="209"/>
        <v>5.3333333333333337E-2</v>
      </c>
      <c r="U256" s="147">
        <f ca="1">IFERROR(IF(U11&lt;TODAY(),U255/U254,""),"")</f>
        <v>0</v>
      </c>
      <c r="V256" s="147">
        <f t="shared" ca="1" si="209"/>
        <v>0</v>
      </c>
      <c r="W256" s="147" t="str">
        <f t="shared" ca="1" si="209"/>
        <v/>
      </c>
      <c r="X256" s="147" t="str">
        <f t="shared" ca="1" si="209"/>
        <v/>
      </c>
      <c r="Y256" s="147" t="str">
        <f t="shared" ca="1" si="209"/>
        <v/>
      </c>
      <c r="Z256" s="147" t="str">
        <f t="shared" ca="1" si="209"/>
        <v/>
      </c>
      <c r="AA256" s="147" t="str">
        <f ca="1">IFERROR(IF(AA11&lt;TODAY(),AA255/AA254,""),"")</f>
        <v/>
      </c>
      <c r="AB256" s="147" t="str">
        <f t="shared" ca="1" si="209"/>
        <v/>
      </c>
      <c r="AC256" s="147" t="str">
        <f t="shared" ca="1" si="209"/>
        <v/>
      </c>
      <c r="AD256" s="147" t="str">
        <f t="shared" ca="1" si="209"/>
        <v/>
      </c>
      <c r="AE256" s="147" t="str">
        <f t="shared" ca="1" si="209"/>
        <v/>
      </c>
      <c r="AF256" s="147" t="str">
        <f t="shared" ca="1" si="209"/>
        <v/>
      </c>
      <c r="AG256" s="147" t="str">
        <f t="shared" ca="1" si="209"/>
        <v/>
      </c>
      <c r="AH256" s="147" t="str">
        <f t="shared" ca="1" si="209"/>
        <v/>
      </c>
      <c r="AI256" s="147" t="str">
        <f t="shared" ca="1" si="209"/>
        <v/>
      </c>
      <c r="AJ256" s="147" t="str">
        <f ca="1">IFERROR(IF(AJ11&lt;TODAY(),AJ255/AJ254,""),"")</f>
        <v/>
      </c>
      <c r="AK256" s="147" t="str">
        <f t="shared" ca="1" si="209"/>
        <v/>
      </c>
      <c r="AL256" s="87"/>
      <c r="AM256" s="87" t="s">
        <v>377</v>
      </c>
      <c r="AN256" s="87"/>
      <c r="AO256" s="87"/>
      <c r="AP256" s="87"/>
      <c r="AQ256" s="87"/>
      <c r="AR256" s="87"/>
      <c r="AS256" s="87"/>
      <c r="AT256" s="87"/>
    </row>
    <row r="257" spans="1:46" s="86" customFormat="1" outlineLevel="1" x14ac:dyDescent="0.25">
      <c r="A257" s="127"/>
      <c r="B257" s="127" t="s">
        <v>6</v>
      </c>
      <c r="C257" s="128" t="s">
        <v>443</v>
      </c>
      <c r="D257" s="131"/>
      <c r="E257" s="143">
        <f>SUM(G257:AK257)</f>
        <v>738</v>
      </c>
      <c r="F257" s="149"/>
      <c r="G257" s="146">
        <v>3</v>
      </c>
      <c r="H257" s="146">
        <v>1</v>
      </c>
      <c r="I257" s="146">
        <v>94</v>
      </c>
      <c r="J257" s="146">
        <v>79</v>
      </c>
      <c r="K257" s="146">
        <v>66</v>
      </c>
      <c r="L257" s="146">
        <v>66</v>
      </c>
      <c r="M257" s="146">
        <v>66</v>
      </c>
      <c r="N257" s="146">
        <v>2</v>
      </c>
      <c r="O257" s="146">
        <v>7</v>
      </c>
      <c r="P257" s="146">
        <v>74</v>
      </c>
      <c r="Q257" s="146">
        <v>71</v>
      </c>
      <c r="R257" s="146">
        <v>72</v>
      </c>
      <c r="S257" s="146">
        <v>73</v>
      </c>
      <c r="T257" s="146">
        <v>55</v>
      </c>
      <c r="U257" s="146">
        <v>2</v>
      </c>
      <c r="V257" s="146">
        <v>7</v>
      </c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  <c r="AH257" s="146"/>
      <c r="AI257" s="146"/>
      <c r="AJ257" s="146"/>
      <c r="AK257" s="146"/>
      <c r="AL257" s="87"/>
      <c r="AM257" s="87"/>
      <c r="AN257" s="87"/>
      <c r="AO257" s="87"/>
      <c r="AP257" s="87"/>
      <c r="AQ257" s="87"/>
      <c r="AR257" s="87"/>
      <c r="AS257" s="87"/>
      <c r="AT257" s="87"/>
    </row>
    <row r="258" spans="1:46" s="86" customFormat="1" outlineLevel="1" x14ac:dyDescent="0.25">
      <c r="A258" s="127"/>
      <c r="B258" s="127" t="s">
        <v>6</v>
      </c>
      <c r="C258" s="128" t="s">
        <v>108</v>
      </c>
      <c r="D258" s="131"/>
      <c r="E258" s="143">
        <f>SUM(G258:AK258)</f>
        <v>40</v>
      </c>
      <c r="F258" s="149"/>
      <c r="G258" s="146">
        <v>0</v>
      </c>
      <c r="H258" s="146">
        <v>0</v>
      </c>
      <c r="I258" s="146">
        <v>6</v>
      </c>
      <c r="J258" s="146">
        <v>6</v>
      </c>
      <c r="K258" s="146">
        <v>3</v>
      </c>
      <c r="L258" s="146">
        <v>3</v>
      </c>
      <c r="M258" s="146">
        <v>2</v>
      </c>
      <c r="N258" s="146">
        <v>0</v>
      </c>
      <c r="O258" s="146">
        <v>1</v>
      </c>
      <c r="P258" s="146">
        <v>4</v>
      </c>
      <c r="Q258" s="146">
        <v>2</v>
      </c>
      <c r="R258" s="146">
        <v>2</v>
      </c>
      <c r="S258" s="146">
        <v>4</v>
      </c>
      <c r="T258" s="146">
        <v>7</v>
      </c>
      <c r="U258" s="146">
        <v>0</v>
      </c>
      <c r="V258" s="146">
        <v>0</v>
      </c>
      <c r="W258" s="146"/>
      <c r="X258" s="146"/>
      <c r="Y258" s="146"/>
      <c r="Z258" s="146"/>
      <c r="AA258" s="146"/>
      <c r="AB258" s="146"/>
      <c r="AC258" s="146"/>
      <c r="AD258" s="146"/>
      <c r="AE258" s="146"/>
      <c r="AF258" s="146"/>
      <c r="AG258" s="146"/>
      <c r="AH258" s="146"/>
      <c r="AI258" s="146"/>
      <c r="AJ258" s="146"/>
      <c r="AK258" s="146"/>
      <c r="AL258" s="87"/>
      <c r="AM258" s="87"/>
      <c r="AN258" s="87"/>
      <c r="AO258" s="87"/>
      <c r="AP258" s="87"/>
      <c r="AQ258" s="87"/>
      <c r="AR258" s="87"/>
      <c r="AS258" s="87"/>
      <c r="AT258" s="87"/>
    </row>
    <row r="259" spans="1:46" s="86" customFormat="1" ht="15.75" outlineLevel="1" thickBot="1" x14ac:dyDescent="0.3">
      <c r="A259" s="133" t="s">
        <v>10</v>
      </c>
      <c r="B259" s="133" t="s">
        <v>6</v>
      </c>
      <c r="C259" s="134" t="s">
        <v>109</v>
      </c>
      <c r="D259" s="135" t="s">
        <v>359</v>
      </c>
      <c r="E259" s="145">
        <f>IFERROR(E258/E257,0)</f>
        <v>5.4200542005420058E-2</v>
      </c>
      <c r="F259" s="150"/>
      <c r="G259" s="148">
        <f t="shared" ref="G259:AK259" ca="1" si="210">IFERROR(IF(G11&lt;TODAY(),G258/G257,""),"")</f>
        <v>0</v>
      </c>
      <c r="H259" s="148">
        <f t="shared" ca="1" si="210"/>
        <v>0</v>
      </c>
      <c r="I259" s="148">
        <f t="shared" ref="I259:N259" ca="1" si="211">IFERROR(IF(I11&lt;TODAY(),I258/I257,""),"")</f>
        <v>6.3829787234042548E-2</v>
      </c>
      <c r="J259" s="148">
        <f t="shared" ca="1" si="211"/>
        <v>7.5949367088607597E-2</v>
      </c>
      <c r="K259" s="148">
        <f t="shared" ca="1" si="211"/>
        <v>4.5454545454545456E-2</v>
      </c>
      <c r="L259" s="148">
        <f t="shared" ca="1" si="211"/>
        <v>4.5454545454545456E-2</v>
      </c>
      <c r="M259" s="148">
        <f t="shared" ca="1" si="211"/>
        <v>3.0303030303030304E-2</v>
      </c>
      <c r="N259" s="148">
        <f t="shared" ca="1" si="211"/>
        <v>0</v>
      </c>
      <c r="O259" s="148">
        <f t="shared" ca="1" si="210"/>
        <v>0.14285714285714285</v>
      </c>
      <c r="P259" s="148">
        <f t="shared" ca="1" si="210"/>
        <v>5.4054054054054057E-2</v>
      </c>
      <c r="Q259" s="148">
        <f t="shared" ca="1" si="210"/>
        <v>2.8169014084507043E-2</v>
      </c>
      <c r="R259" s="148">
        <f t="shared" ca="1" si="210"/>
        <v>2.7777777777777776E-2</v>
      </c>
      <c r="S259" s="148">
        <f t="shared" ca="1" si="210"/>
        <v>5.4794520547945202E-2</v>
      </c>
      <c r="T259" s="148">
        <f t="shared" ca="1" si="210"/>
        <v>0.12727272727272726</v>
      </c>
      <c r="U259" s="148">
        <f t="shared" ca="1" si="210"/>
        <v>0</v>
      </c>
      <c r="V259" s="148">
        <f t="shared" ca="1" si="210"/>
        <v>0</v>
      </c>
      <c r="W259" s="148" t="str">
        <f t="shared" ca="1" si="210"/>
        <v/>
      </c>
      <c r="X259" s="148" t="str">
        <f t="shared" ca="1" si="210"/>
        <v/>
      </c>
      <c r="Y259" s="148" t="str">
        <f t="shared" ca="1" si="210"/>
        <v/>
      </c>
      <c r="Z259" s="148" t="str">
        <f t="shared" ca="1" si="210"/>
        <v/>
      </c>
      <c r="AA259" s="148" t="str">
        <f t="shared" ca="1" si="210"/>
        <v/>
      </c>
      <c r="AB259" s="148" t="str">
        <f t="shared" ca="1" si="210"/>
        <v/>
      </c>
      <c r="AC259" s="148" t="str">
        <f t="shared" ca="1" si="210"/>
        <v/>
      </c>
      <c r="AD259" s="148" t="str">
        <f t="shared" ca="1" si="210"/>
        <v/>
      </c>
      <c r="AE259" s="148" t="str">
        <f t="shared" ca="1" si="210"/>
        <v/>
      </c>
      <c r="AF259" s="148" t="str">
        <f t="shared" ca="1" si="210"/>
        <v/>
      </c>
      <c r="AG259" s="148" t="str">
        <f t="shared" ca="1" si="210"/>
        <v/>
      </c>
      <c r="AH259" s="148" t="str">
        <f t="shared" ca="1" si="210"/>
        <v/>
      </c>
      <c r="AI259" s="148" t="str">
        <f t="shared" ca="1" si="210"/>
        <v/>
      </c>
      <c r="AJ259" s="148" t="str">
        <f t="shared" ca="1" si="210"/>
        <v/>
      </c>
      <c r="AK259" s="148" t="str">
        <f t="shared" ca="1" si="210"/>
        <v/>
      </c>
      <c r="AL259" s="87"/>
      <c r="AM259" s="87"/>
      <c r="AN259" s="87"/>
      <c r="AO259" s="87"/>
      <c r="AP259" s="87"/>
      <c r="AQ259" s="87"/>
      <c r="AR259" s="87"/>
      <c r="AS259" s="87"/>
      <c r="AT259" s="87"/>
    </row>
    <row r="260" spans="1:46" s="86" customFormat="1" ht="16.5" thickTop="1" thickBot="1" x14ac:dyDescent="0.3">
      <c r="A260" s="32"/>
      <c r="B260" s="32" t="s">
        <v>6</v>
      </c>
      <c r="C260" s="15" t="s">
        <v>110</v>
      </c>
      <c r="D260" s="21"/>
      <c r="E260" s="38">
        <f ca="1">SUM(G260:AK260)</f>
        <v>1371</v>
      </c>
      <c r="F260" s="73"/>
      <c r="G260" s="117">
        <f t="shared" ref="G260:AK260" ca="1" si="212">IF(G12&lt;TODAY(),G254+G257,"")</f>
        <v>4</v>
      </c>
      <c r="H260" s="117">
        <f t="shared" ca="1" si="212"/>
        <v>3</v>
      </c>
      <c r="I260" s="117">
        <f t="shared" ref="I260:N261" ca="1" si="213">IF(I12&lt;TODAY(),I254+I257,"")</f>
        <v>164</v>
      </c>
      <c r="J260" s="117" t="s">
        <v>377</v>
      </c>
      <c r="K260" s="117">
        <f t="shared" ca="1" si="213"/>
        <v>114</v>
      </c>
      <c r="L260" s="117">
        <f t="shared" ca="1" si="213"/>
        <v>121</v>
      </c>
      <c r="M260" s="117">
        <f t="shared" ca="1" si="213"/>
        <v>136</v>
      </c>
      <c r="N260" s="117">
        <f t="shared" ca="1" si="213"/>
        <v>6</v>
      </c>
      <c r="O260" s="117">
        <f t="shared" ca="1" si="212"/>
        <v>8</v>
      </c>
      <c r="P260" s="117">
        <f t="shared" ca="1" si="212"/>
        <v>203</v>
      </c>
      <c r="Q260" s="117">
        <f t="shared" ca="1" si="212"/>
        <v>161</v>
      </c>
      <c r="R260" s="117">
        <f t="shared" ca="1" si="212"/>
        <v>155</v>
      </c>
      <c r="S260" s="117">
        <f t="shared" ca="1" si="212"/>
        <v>146</v>
      </c>
      <c r="T260" s="117">
        <f t="shared" ca="1" si="212"/>
        <v>130</v>
      </c>
      <c r="U260" s="117">
        <f t="shared" ca="1" si="212"/>
        <v>5</v>
      </c>
      <c r="V260" s="117">
        <f t="shared" ca="1" si="212"/>
        <v>15</v>
      </c>
      <c r="W260" s="117" t="str">
        <f t="shared" ca="1" si="212"/>
        <v/>
      </c>
      <c r="X260" s="117" t="str">
        <f t="shared" ca="1" si="212"/>
        <v/>
      </c>
      <c r="Y260" s="117" t="str">
        <f t="shared" ca="1" si="212"/>
        <v/>
      </c>
      <c r="Z260" s="117" t="str">
        <f t="shared" ca="1" si="212"/>
        <v/>
      </c>
      <c r="AA260" s="117" t="str">
        <f t="shared" ca="1" si="212"/>
        <v/>
      </c>
      <c r="AB260" s="117" t="str">
        <f t="shared" ca="1" si="212"/>
        <v/>
      </c>
      <c r="AC260" s="117" t="str">
        <f t="shared" ca="1" si="212"/>
        <v/>
      </c>
      <c r="AD260" s="117" t="str">
        <f t="shared" ca="1" si="212"/>
        <v/>
      </c>
      <c r="AE260" s="117" t="str">
        <f t="shared" ca="1" si="212"/>
        <v/>
      </c>
      <c r="AF260" s="117" t="str">
        <f t="shared" ca="1" si="212"/>
        <v/>
      </c>
      <c r="AG260" s="117" t="str">
        <f t="shared" ca="1" si="212"/>
        <v/>
      </c>
      <c r="AH260" s="117" t="str">
        <f t="shared" ca="1" si="212"/>
        <v/>
      </c>
      <c r="AI260" s="117" t="str">
        <f t="shared" ca="1" si="212"/>
        <v/>
      </c>
      <c r="AJ260" s="117" t="str">
        <f t="shared" ca="1" si="212"/>
        <v/>
      </c>
      <c r="AK260" s="117" t="str">
        <f t="shared" ca="1" si="212"/>
        <v/>
      </c>
      <c r="AL260" s="87"/>
      <c r="AM260" s="87"/>
      <c r="AN260" s="87"/>
      <c r="AO260" s="87"/>
      <c r="AP260" s="87"/>
      <c r="AQ260" s="87"/>
      <c r="AR260" s="87"/>
      <c r="AS260" s="87"/>
      <c r="AT260" s="87"/>
    </row>
    <row r="261" spans="1:46" s="86" customFormat="1" ht="16.5" thickTop="1" thickBot="1" x14ac:dyDescent="0.3">
      <c r="A261" s="32"/>
      <c r="B261" s="32" t="s">
        <v>6</v>
      </c>
      <c r="C261" s="15" t="s">
        <v>111</v>
      </c>
      <c r="D261" s="21"/>
      <c r="E261" s="38">
        <f ca="1">SUM(G261:AK261)</f>
        <v>68</v>
      </c>
      <c r="F261" s="73"/>
      <c r="G261" s="117">
        <f t="shared" ref="G261:AK261" ca="1" si="214">IF(G13&lt;TODAY(),G255+G258,"")</f>
        <v>0</v>
      </c>
      <c r="H261" s="117">
        <f t="shared" ca="1" si="214"/>
        <v>0</v>
      </c>
      <c r="I261" s="117">
        <f t="shared" ca="1" si="213"/>
        <v>8</v>
      </c>
      <c r="J261" s="117">
        <f t="shared" ca="1" si="213"/>
        <v>7</v>
      </c>
      <c r="K261" s="117">
        <f t="shared" ca="1" si="213"/>
        <v>8</v>
      </c>
      <c r="L261" s="117">
        <f t="shared" ca="1" si="213"/>
        <v>3</v>
      </c>
      <c r="M261" s="117">
        <f t="shared" ca="1" si="213"/>
        <v>4</v>
      </c>
      <c r="N261" s="117">
        <f t="shared" ca="1" si="213"/>
        <v>0</v>
      </c>
      <c r="O261" s="117">
        <f t="shared" ca="1" si="214"/>
        <v>2</v>
      </c>
      <c r="P261" s="117">
        <f t="shared" ca="1" si="214"/>
        <v>9</v>
      </c>
      <c r="Q261" s="117">
        <f t="shared" ca="1" si="214"/>
        <v>5</v>
      </c>
      <c r="R261" s="117">
        <f t="shared" ca="1" si="214"/>
        <v>5</v>
      </c>
      <c r="S261" s="117">
        <f t="shared" ca="1" si="214"/>
        <v>6</v>
      </c>
      <c r="T261" s="117">
        <f t="shared" ca="1" si="214"/>
        <v>11</v>
      </c>
      <c r="U261" s="117">
        <f t="shared" ca="1" si="214"/>
        <v>0</v>
      </c>
      <c r="V261" s="117">
        <f t="shared" ca="1" si="214"/>
        <v>0</v>
      </c>
      <c r="W261" s="117" t="str">
        <f t="shared" ca="1" si="214"/>
        <v/>
      </c>
      <c r="X261" s="117" t="str">
        <f t="shared" ca="1" si="214"/>
        <v/>
      </c>
      <c r="Y261" s="117" t="str">
        <f t="shared" ca="1" si="214"/>
        <v/>
      </c>
      <c r="Z261" s="117" t="str">
        <f t="shared" ca="1" si="214"/>
        <v/>
      </c>
      <c r="AA261" s="117" t="str">
        <f t="shared" ca="1" si="214"/>
        <v/>
      </c>
      <c r="AB261" s="117" t="str">
        <f t="shared" ca="1" si="214"/>
        <v/>
      </c>
      <c r="AC261" s="117" t="str">
        <f t="shared" ca="1" si="214"/>
        <v/>
      </c>
      <c r="AD261" s="117" t="str">
        <f t="shared" ca="1" si="214"/>
        <v/>
      </c>
      <c r="AE261" s="117" t="str">
        <f t="shared" ca="1" si="214"/>
        <v/>
      </c>
      <c r="AF261" s="117" t="str">
        <f t="shared" ca="1" si="214"/>
        <v/>
      </c>
      <c r="AG261" s="117" t="str">
        <f t="shared" ca="1" si="214"/>
        <v/>
      </c>
      <c r="AH261" s="117" t="str">
        <f t="shared" ca="1" si="214"/>
        <v/>
      </c>
      <c r="AI261" s="117" t="str">
        <f t="shared" ca="1" si="214"/>
        <v/>
      </c>
      <c r="AJ261" s="117" t="str">
        <f t="shared" ca="1" si="214"/>
        <v/>
      </c>
      <c r="AK261" s="117" t="str">
        <f t="shared" ca="1" si="214"/>
        <v/>
      </c>
      <c r="AL261" s="87"/>
      <c r="AM261" s="87"/>
      <c r="AN261" s="87"/>
      <c r="AO261" s="87"/>
      <c r="AP261" s="87"/>
      <c r="AQ261" s="87"/>
      <c r="AR261" s="87"/>
      <c r="AS261" s="87"/>
      <c r="AT261" s="87"/>
    </row>
    <row r="262" spans="1:46" s="86" customFormat="1" ht="16.5" thickTop="1" thickBot="1" x14ac:dyDescent="0.3">
      <c r="A262" s="32" t="s">
        <v>10</v>
      </c>
      <c r="B262" s="32" t="s">
        <v>6</v>
      </c>
      <c r="C262" s="17" t="s">
        <v>112</v>
      </c>
      <c r="D262" s="21" t="s">
        <v>359</v>
      </c>
      <c r="E262" s="34">
        <f ca="1">IFERROR(E261/E260,0)</f>
        <v>4.9598832968636035E-2</v>
      </c>
      <c r="F262" s="73"/>
      <c r="G262" s="49">
        <f t="shared" ref="G262:AK262" ca="1" si="215">IFERROR(IF(G14&lt;TODAY(),G261/G260,""),"")</f>
        <v>0</v>
      </c>
      <c r="H262" s="49">
        <f t="shared" ca="1" si="215"/>
        <v>0</v>
      </c>
      <c r="I262" s="49">
        <f t="shared" ca="1" si="215"/>
        <v>4.878048780487805E-2</v>
      </c>
      <c r="J262" s="49" t="str">
        <f t="shared" ca="1" si="215"/>
        <v/>
      </c>
      <c r="K262" s="49">
        <f t="shared" ca="1" si="215"/>
        <v>7.0175438596491224E-2</v>
      </c>
      <c r="L262" s="49">
        <f t="shared" ca="1" si="215"/>
        <v>2.4793388429752067E-2</v>
      </c>
      <c r="M262" s="49">
        <f t="shared" ca="1" si="215"/>
        <v>2.9411764705882353E-2</v>
      </c>
      <c r="N262" s="49">
        <f t="shared" ca="1" si="215"/>
        <v>0</v>
      </c>
      <c r="O262" s="49">
        <f t="shared" ca="1" si="215"/>
        <v>0.25</v>
      </c>
      <c r="P262" s="49">
        <f t="shared" ca="1" si="215"/>
        <v>4.4334975369458129E-2</v>
      </c>
      <c r="Q262" s="49">
        <f t="shared" ca="1" si="215"/>
        <v>3.1055900621118012E-2</v>
      </c>
      <c r="R262" s="49">
        <f t="shared" ca="1" si="215"/>
        <v>3.2258064516129031E-2</v>
      </c>
      <c r="S262" s="49">
        <f t="shared" ca="1" si="215"/>
        <v>4.1095890410958902E-2</v>
      </c>
      <c r="T262" s="49">
        <f t="shared" ca="1" si="215"/>
        <v>8.461538461538462E-2</v>
      </c>
      <c r="U262" s="49">
        <f t="shared" ca="1" si="215"/>
        <v>0</v>
      </c>
      <c r="V262" s="49">
        <f t="shared" ca="1" si="215"/>
        <v>0</v>
      </c>
      <c r="W262" s="49" t="str">
        <f t="shared" ca="1" si="215"/>
        <v/>
      </c>
      <c r="X262" s="49" t="str">
        <f t="shared" ca="1" si="215"/>
        <v/>
      </c>
      <c r="Y262" s="49" t="str">
        <f t="shared" ca="1" si="215"/>
        <v/>
      </c>
      <c r="Z262" s="49" t="str">
        <f t="shared" ca="1" si="215"/>
        <v/>
      </c>
      <c r="AA262" s="49" t="str">
        <f t="shared" ca="1" si="215"/>
        <v/>
      </c>
      <c r="AB262" s="49" t="str">
        <f t="shared" ca="1" si="215"/>
        <v/>
      </c>
      <c r="AC262" s="49" t="str">
        <f t="shared" ca="1" si="215"/>
        <v/>
      </c>
      <c r="AD262" s="49" t="str">
        <f t="shared" ca="1" si="215"/>
        <v/>
      </c>
      <c r="AE262" s="49" t="str">
        <f t="shared" ca="1" si="215"/>
        <v/>
      </c>
      <c r="AF262" s="49" t="str">
        <f t="shared" ca="1" si="215"/>
        <v/>
      </c>
      <c r="AG262" s="49" t="str">
        <f t="shared" ca="1" si="215"/>
        <v/>
      </c>
      <c r="AH262" s="49" t="str">
        <f t="shared" ca="1" si="215"/>
        <v/>
      </c>
      <c r="AI262" s="49" t="str">
        <f t="shared" ca="1" si="215"/>
        <v/>
      </c>
      <c r="AJ262" s="49" t="str">
        <f t="shared" ca="1" si="215"/>
        <v/>
      </c>
      <c r="AK262" s="49" t="str">
        <f t="shared" ca="1" si="215"/>
        <v/>
      </c>
      <c r="AL262" s="87"/>
      <c r="AM262" s="87"/>
      <c r="AN262" s="87"/>
      <c r="AO262" s="87"/>
      <c r="AP262" s="87"/>
      <c r="AQ262" s="87"/>
      <c r="AR262" s="87"/>
      <c r="AS262" s="87"/>
      <c r="AT262" s="87"/>
    </row>
    <row r="263" spans="1:46" ht="16.5" thickTop="1" thickBot="1" x14ac:dyDescent="0.3">
      <c r="A263" s="32" t="s">
        <v>10</v>
      </c>
      <c r="B263" s="32" t="s">
        <v>6</v>
      </c>
      <c r="C263" s="17" t="s">
        <v>262</v>
      </c>
      <c r="D263" s="21" t="s">
        <v>264</v>
      </c>
      <c r="E263" s="34">
        <f>IFERROR(E265/E264,0)</f>
        <v>0</v>
      </c>
      <c r="F263" s="74"/>
      <c r="G263" s="49" t="str">
        <f t="shared" ref="G263:AK263" ca="1" si="216">IFERROR(IF(G14&lt;TODAY(),G265/G264,""),"")</f>
        <v/>
      </c>
      <c r="H263" s="49" t="str">
        <f t="shared" ca="1" si="216"/>
        <v/>
      </c>
      <c r="I263" s="49" t="str">
        <f t="shared" ca="1" si="216"/>
        <v/>
      </c>
      <c r="J263" s="49" t="str">
        <f t="shared" ca="1" si="216"/>
        <v/>
      </c>
      <c r="K263" s="49" t="str">
        <f t="shared" ca="1" si="216"/>
        <v/>
      </c>
      <c r="L263" s="49" t="str">
        <f t="shared" ca="1" si="216"/>
        <v/>
      </c>
      <c r="M263" s="49" t="str">
        <f t="shared" ca="1" si="216"/>
        <v/>
      </c>
      <c r="N263" s="49" t="str">
        <f t="shared" ca="1" si="216"/>
        <v/>
      </c>
      <c r="O263" s="49" t="str">
        <f t="shared" ca="1" si="216"/>
        <v/>
      </c>
      <c r="P263" s="49" t="str">
        <f t="shared" ca="1" si="216"/>
        <v/>
      </c>
      <c r="Q263" s="49" t="str">
        <f t="shared" ca="1" si="216"/>
        <v/>
      </c>
      <c r="R263" s="49" t="str">
        <f t="shared" ca="1" si="216"/>
        <v/>
      </c>
      <c r="S263" s="49" t="str">
        <f t="shared" ca="1" si="216"/>
        <v/>
      </c>
      <c r="T263" s="49" t="str">
        <f t="shared" ca="1" si="216"/>
        <v/>
      </c>
      <c r="U263" s="49" t="str">
        <f t="shared" ca="1" si="216"/>
        <v/>
      </c>
      <c r="V263" s="49" t="str">
        <f t="shared" ca="1" si="216"/>
        <v/>
      </c>
      <c r="W263" s="49" t="str">
        <f t="shared" ca="1" si="216"/>
        <v/>
      </c>
      <c r="X263" s="49" t="str">
        <f t="shared" ca="1" si="216"/>
        <v/>
      </c>
      <c r="Y263" s="49" t="str">
        <f t="shared" ca="1" si="216"/>
        <v/>
      </c>
      <c r="Z263" s="49" t="str">
        <f t="shared" ca="1" si="216"/>
        <v/>
      </c>
      <c r="AA263" s="49" t="str">
        <f t="shared" ca="1" si="216"/>
        <v/>
      </c>
      <c r="AB263" s="49" t="str">
        <f t="shared" ca="1" si="216"/>
        <v/>
      </c>
      <c r="AC263" s="49" t="str">
        <f t="shared" ca="1" si="216"/>
        <v/>
      </c>
      <c r="AD263" s="49" t="str">
        <f t="shared" ca="1" si="216"/>
        <v/>
      </c>
      <c r="AE263" s="49" t="str">
        <f t="shared" ca="1" si="216"/>
        <v/>
      </c>
      <c r="AF263" s="49" t="str">
        <f t="shared" ca="1" si="216"/>
        <v/>
      </c>
      <c r="AG263" s="49" t="str">
        <f t="shared" ca="1" si="216"/>
        <v/>
      </c>
      <c r="AH263" s="49" t="str">
        <f t="shared" ca="1" si="216"/>
        <v/>
      </c>
      <c r="AI263" s="49" t="str">
        <f t="shared" ca="1" si="216"/>
        <v/>
      </c>
      <c r="AJ263" s="49" t="str">
        <f t="shared" ca="1" si="216"/>
        <v/>
      </c>
      <c r="AK263" s="49" t="str">
        <f t="shared" ca="1" si="216"/>
        <v/>
      </c>
    </row>
    <row r="264" spans="1:46" ht="16.5" hidden="1" outlineLevel="1" thickTop="1" thickBot="1" x14ac:dyDescent="0.3">
      <c r="A264" s="32"/>
      <c r="B264" s="32" t="s">
        <v>6</v>
      </c>
      <c r="C264" s="15" t="s">
        <v>113</v>
      </c>
      <c r="D264" s="21"/>
      <c r="E264" s="38">
        <f>SUM(G264:AK264)</f>
        <v>0</v>
      </c>
      <c r="F264" s="74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</row>
    <row r="265" spans="1:46" ht="15.75" hidden="1" customHeight="1" outlineLevel="1" thickTop="1" thickBot="1" x14ac:dyDescent="0.3">
      <c r="A265" s="32"/>
      <c r="B265" s="32" t="s">
        <v>6</v>
      </c>
      <c r="C265" s="15" t="s">
        <v>114</v>
      </c>
      <c r="D265" s="21"/>
      <c r="E265" s="38">
        <f>SUM(G265:AK265)</f>
        <v>0</v>
      </c>
      <c r="F265" s="74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</row>
    <row r="266" spans="1:46" ht="15.75" customHeight="1" collapsed="1" thickTop="1" thickBot="1" x14ac:dyDescent="0.3">
      <c r="A266" s="32" t="s">
        <v>9</v>
      </c>
      <c r="B266" s="32" t="s">
        <v>6</v>
      </c>
      <c r="C266" s="17" t="s">
        <v>263</v>
      </c>
      <c r="D266" s="21" t="s">
        <v>265</v>
      </c>
      <c r="E266" s="34">
        <f>IFERROR(E268/E267,0)</f>
        <v>0</v>
      </c>
      <c r="F266" s="74"/>
      <c r="G266" s="49" t="str">
        <f t="shared" ref="G266:AK266" ca="1" si="217">IFERROR(IF(G14&lt;TODAY(),G268/G267,""),"")</f>
        <v/>
      </c>
      <c r="H266" s="49" t="str">
        <f t="shared" ca="1" si="217"/>
        <v/>
      </c>
      <c r="I266" s="49" t="str">
        <f t="shared" ca="1" si="217"/>
        <v/>
      </c>
      <c r="J266" s="49" t="str">
        <f t="shared" ca="1" si="217"/>
        <v/>
      </c>
      <c r="K266" s="49" t="str">
        <f t="shared" ca="1" si="217"/>
        <v/>
      </c>
      <c r="L266" s="49" t="str">
        <f t="shared" ca="1" si="217"/>
        <v/>
      </c>
      <c r="M266" s="49" t="str">
        <f t="shared" ca="1" si="217"/>
        <v/>
      </c>
      <c r="N266" s="49" t="str">
        <f t="shared" ca="1" si="217"/>
        <v/>
      </c>
      <c r="O266" s="49" t="str">
        <f t="shared" ca="1" si="217"/>
        <v/>
      </c>
      <c r="P266" s="49" t="str">
        <f t="shared" ca="1" si="217"/>
        <v/>
      </c>
      <c r="Q266" s="49" t="str">
        <f t="shared" ca="1" si="217"/>
        <v/>
      </c>
      <c r="R266" s="49" t="str">
        <f t="shared" ca="1" si="217"/>
        <v/>
      </c>
      <c r="S266" s="49" t="str">
        <f t="shared" ca="1" si="217"/>
        <v/>
      </c>
      <c r="T266" s="49" t="str">
        <f t="shared" ca="1" si="217"/>
        <v/>
      </c>
      <c r="U266" s="49" t="str">
        <f t="shared" ca="1" si="217"/>
        <v/>
      </c>
      <c r="V266" s="49" t="str">
        <f t="shared" ca="1" si="217"/>
        <v/>
      </c>
      <c r="W266" s="49" t="str">
        <f t="shared" ca="1" si="217"/>
        <v/>
      </c>
      <c r="X266" s="49" t="str">
        <f t="shared" ca="1" si="217"/>
        <v/>
      </c>
      <c r="Y266" s="49" t="str">
        <f t="shared" ca="1" si="217"/>
        <v/>
      </c>
      <c r="Z266" s="49" t="str">
        <f t="shared" ca="1" si="217"/>
        <v/>
      </c>
      <c r="AA266" s="49" t="str">
        <f t="shared" ca="1" si="217"/>
        <v/>
      </c>
      <c r="AB266" s="49" t="str">
        <f t="shared" ca="1" si="217"/>
        <v/>
      </c>
      <c r="AC266" s="49" t="str">
        <f t="shared" ca="1" si="217"/>
        <v/>
      </c>
      <c r="AD266" s="49" t="str">
        <f t="shared" ca="1" si="217"/>
        <v/>
      </c>
      <c r="AE266" s="49" t="str">
        <f t="shared" ca="1" si="217"/>
        <v/>
      </c>
      <c r="AF266" s="49" t="str">
        <f t="shared" ca="1" si="217"/>
        <v/>
      </c>
      <c r="AG266" s="49" t="str">
        <f t="shared" ca="1" si="217"/>
        <v/>
      </c>
      <c r="AH266" s="49" t="str">
        <f t="shared" ca="1" si="217"/>
        <v/>
      </c>
      <c r="AI266" s="49" t="str">
        <f t="shared" ca="1" si="217"/>
        <v/>
      </c>
      <c r="AJ266" s="49" t="str">
        <f t="shared" ca="1" si="217"/>
        <v/>
      </c>
      <c r="AK266" s="49" t="str">
        <f t="shared" ca="1" si="217"/>
        <v/>
      </c>
    </row>
    <row r="267" spans="1:46" ht="15.75" hidden="1" customHeight="1" outlineLevel="1" thickTop="1" thickBot="1" x14ac:dyDescent="0.3">
      <c r="A267" s="32"/>
      <c r="B267" s="32" t="s">
        <v>6</v>
      </c>
      <c r="C267" s="15" t="s">
        <v>113</v>
      </c>
      <c r="D267" s="21"/>
      <c r="E267" s="38">
        <f>SUM(G267:AK267)</f>
        <v>0</v>
      </c>
      <c r="F267" s="74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</row>
    <row r="268" spans="1:46" ht="15.75" hidden="1" customHeight="1" outlineLevel="1" thickTop="1" thickBot="1" x14ac:dyDescent="0.3">
      <c r="A268" s="32"/>
      <c r="B268" s="32" t="s">
        <v>6</v>
      </c>
      <c r="C268" s="15" t="s">
        <v>114</v>
      </c>
      <c r="D268" s="21"/>
      <c r="E268" s="38">
        <f>SUM(G268:AK268)</f>
        <v>0</v>
      </c>
      <c r="F268" s="74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</row>
    <row r="269" spans="1:46" ht="16.5" collapsed="1" thickTop="1" thickBot="1" x14ac:dyDescent="0.3">
      <c r="A269" s="32"/>
      <c r="B269" s="32" t="s">
        <v>6</v>
      </c>
      <c r="C269" s="15" t="s">
        <v>42</v>
      </c>
      <c r="D269" s="21" t="s">
        <v>47</v>
      </c>
      <c r="E269" s="46"/>
      <c r="F269" s="74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</row>
    <row r="270" spans="1:46" ht="16.5" thickTop="1" thickBot="1" x14ac:dyDescent="0.3">
      <c r="A270" s="32"/>
      <c r="B270" s="32" t="s">
        <v>6</v>
      </c>
      <c r="C270" s="15" t="s">
        <v>43</v>
      </c>
      <c r="D270" s="21" t="s">
        <v>47</v>
      </c>
      <c r="E270" s="46"/>
      <c r="F270" s="74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</row>
    <row r="271" spans="1:46" ht="15.75" thickTop="1" x14ac:dyDescent="0.25">
      <c r="A271" s="194"/>
      <c r="B271" s="194"/>
      <c r="C271" s="194"/>
      <c r="D271" s="194"/>
      <c r="E271" s="206"/>
      <c r="F271" s="206"/>
      <c r="G271" s="194"/>
      <c r="H271" s="194"/>
      <c r="I271" s="194"/>
      <c r="J271" s="194"/>
      <c r="K271" s="194"/>
      <c r="L271" s="194"/>
      <c r="M271" s="194"/>
      <c r="N271" s="194"/>
      <c r="O271" s="194"/>
      <c r="P271" s="194"/>
      <c r="Q271" s="194"/>
      <c r="R271" s="194"/>
      <c r="S271" s="194"/>
      <c r="T271" s="194"/>
      <c r="U271" s="194"/>
      <c r="V271" s="194"/>
      <c r="W271" s="194"/>
      <c r="X271" s="194"/>
      <c r="Y271" s="194"/>
      <c r="Z271" s="194"/>
      <c r="AA271" s="194"/>
      <c r="AB271" s="194"/>
      <c r="AC271" s="194"/>
      <c r="AD271" s="194"/>
      <c r="AE271" s="194"/>
      <c r="AF271" s="194"/>
      <c r="AG271" s="194"/>
      <c r="AH271" s="194"/>
      <c r="AI271" s="194"/>
      <c r="AJ271" s="194"/>
      <c r="AK271" s="194"/>
    </row>
    <row r="272" spans="1:46" ht="15.75" thickBot="1" x14ac:dyDescent="0.3">
      <c r="A272" s="191"/>
      <c r="B272" s="191"/>
      <c r="C272" s="191"/>
      <c r="D272" s="191"/>
      <c r="E272" s="207"/>
      <c r="F272" s="207"/>
      <c r="G272" s="191"/>
      <c r="H272" s="191"/>
      <c r="I272" s="191"/>
      <c r="J272" s="191"/>
      <c r="K272" s="191"/>
      <c r="L272" s="191"/>
      <c r="M272" s="191"/>
      <c r="N272" s="191"/>
      <c r="O272" s="191"/>
      <c r="P272" s="191"/>
      <c r="Q272" s="191"/>
      <c r="R272" s="191"/>
      <c r="S272" s="191"/>
      <c r="T272" s="191"/>
      <c r="U272" s="191"/>
      <c r="V272" s="191"/>
      <c r="W272" s="191"/>
      <c r="X272" s="191"/>
      <c r="Y272" s="191"/>
      <c r="Z272" s="191"/>
      <c r="AA272" s="191"/>
      <c r="AB272" s="191"/>
      <c r="AC272" s="191"/>
      <c r="AD272" s="191"/>
      <c r="AE272" s="191"/>
      <c r="AF272" s="191"/>
      <c r="AG272" s="191"/>
      <c r="AH272" s="191"/>
      <c r="AI272" s="191"/>
      <c r="AJ272" s="191"/>
      <c r="AK272" s="191"/>
    </row>
    <row r="273" spans="1:37" ht="16.5" thickTop="1" thickBot="1" x14ac:dyDescent="0.3">
      <c r="A273" s="32"/>
      <c r="B273" s="32" t="s">
        <v>6</v>
      </c>
      <c r="C273" s="15" t="s">
        <v>250</v>
      </c>
      <c r="D273" s="15"/>
      <c r="E273" s="46">
        <f ca="1">SUM(F273:AK273)</f>
        <v>0</v>
      </c>
      <c r="F273" s="74"/>
      <c r="G273" s="50">
        <f t="shared" ref="G273:AK273" ca="1" si="218">IF(G11&lt;TODAY(),SUM(G276:G279),"")</f>
        <v>0</v>
      </c>
      <c r="H273" s="50">
        <f t="shared" ca="1" si="218"/>
        <v>0</v>
      </c>
      <c r="I273" s="50">
        <f t="shared" ca="1" si="218"/>
        <v>0</v>
      </c>
      <c r="J273" s="50">
        <f t="shared" ca="1" si="218"/>
        <v>0</v>
      </c>
      <c r="K273" s="50">
        <f t="shared" ca="1" si="218"/>
        <v>0</v>
      </c>
      <c r="L273" s="50">
        <f t="shared" ca="1" si="218"/>
        <v>0</v>
      </c>
      <c r="M273" s="50">
        <f t="shared" ca="1" si="218"/>
        <v>0</v>
      </c>
      <c r="N273" s="50">
        <f t="shared" ca="1" si="218"/>
        <v>0</v>
      </c>
      <c r="O273" s="50">
        <f t="shared" ca="1" si="218"/>
        <v>0</v>
      </c>
      <c r="P273" s="50">
        <f t="shared" ca="1" si="218"/>
        <v>0</v>
      </c>
      <c r="Q273" s="50">
        <f t="shared" ca="1" si="218"/>
        <v>0</v>
      </c>
      <c r="R273" s="50">
        <f t="shared" ca="1" si="218"/>
        <v>0</v>
      </c>
      <c r="S273" s="50">
        <f t="shared" ca="1" si="218"/>
        <v>0</v>
      </c>
      <c r="T273" s="50">
        <f t="shared" ca="1" si="218"/>
        <v>0</v>
      </c>
      <c r="U273" s="50">
        <f t="shared" ca="1" si="218"/>
        <v>0</v>
      </c>
      <c r="V273" s="50">
        <f t="shared" ca="1" si="218"/>
        <v>0</v>
      </c>
      <c r="W273" s="50" t="str">
        <f t="shared" ca="1" si="218"/>
        <v/>
      </c>
      <c r="X273" s="50" t="str">
        <f t="shared" ca="1" si="218"/>
        <v/>
      </c>
      <c r="Y273" s="50" t="str">
        <f t="shared" ca="1" si="218"/>
        <v/>
      </c>
      <c r="Z273" s="50" t="str">
        <f t="shared" ca="1" si="218"/>
        <v/>
      </c>
      <c r="AA273" s="50" t="str">
        <f t="shared" ca="1" si="218"/>
        <v/>
      </c>
      <c r="AB273" s="50" t="str">
        <f t="shared" ca="1" si="218"/>
        <v/>
      </c>
      <c r="AC273" s="50" t="str">
        <f t="shared" ca="1" si="218"/>
        <v/>
      </c>
      <c r="AD273" s="50" t="str">
        <f t="shared" ca="1" si="218"/>
        <v/>
      </c>
      <c r="AE273" s="50" t="str">
        <f t="shared" ca="1" si="218"/>
        <v/>
      </c>
      <c r="AF273" s="50" t="str">
        <f t="shared" ca="1" si="218"/>
        <v/>
      </c>
      <c r="AG273" s="50" t="str">
        <f t="shared" ca="1" si="218"/>
        <v/>
      </c>
      <c r="AH273" s="50" t="str">
        <f t="shared" ca="1" si="218"/>
        <v/>
      </c>
      <c r="AI273" s="50" t="str">
        <f t="shared" ca="1" si="218"/>
        <v/>
      </c>
      <c r="AJ273" s="50" t="str">
        <f t="shared" ca="1" si="218"/>
        <v/>
      </c>
      <c r="AK273" s="50" t="str">
        <f t="shared" ca="1" si="218"/>
        <v/>
      </c>
    </row>
    <row r="274" spans="1:37" ht="16.5" thickTop="1" thickBot="1" x14ac:dyDescent="0.3">
      <c r="A274" s="32"/>
      <c r="B274" s="32" t="s">
        <v>6</v>
      </c>
      <c r="C274" s="15" t="s">
        <v>249</v>
      </c>
      <c r="D274" s="15"/>
      <c r="E274" s="46">
        <f ca="1">SUM(G274:AK274)</f>
        <v>0</v>
      </c>
      <c r="F274" s="74"/>
      <c r="G274" s="20">
        <f t="shared" ref="G274:AK274" ca="1" si="219">IF(G11&lt;TODAY(),SUM(G280,G281),"")</f>
        <v>0</v>
      </c>
      <c r="H274" s="20">
        <f t="shared" ca="1" si="219"/>
        <v>0</v>
      </c>
      <c r="I274" s="20">
        <f t="shared" ca="1" si="219"/>
        <v>0</v>
      </c>
      <c r="J274" s="20">
        <f t="shared" ca="1" si="219"/>
        <v>0</v>
      </c>
      <c r="K274" s="20">
        <f t="shared" ca="1" si="219"/>
        <v>0</v>
      </c>
      <c r="L274" s="20">
        <f t="shared" ca="1" si="219"/>
        <v>0</v>
      </c>
      <c r="M274" s="20">
        <f t="shared" ca="1" si="219"/>
        <v>0</v>
      </c>
      <c r="N274" s="20">
        <f t="shared" ca="1" si="219"/>
        <v>0</v>
      </c>
      <c r="O274" s="20">
        <f t="shared" ca="1" si="219"/>
        <v>0</v>
      </c>
      <c r="P274" s="20">
        <f t="shared" ca="1" si="219"/>
        <v>0</v>
      </c>
      <c r="Q274" s="20">
        <f t="shared" ca="1" si="219"/>
        <v>0</v>
      </c>
      <c r="R274" s="20">
        <f t="shared" ca="1" si="219"/>
        <v>0</v>
      </c>
      <c r="S274" s="20">
        <f t="shared" ca="1" si="219"/>
        <v>0</v>
      </c>
      <c r="T274" s="20">
        <f t="shared" ca="1" si="219"/>
        <v>0</v>
      </c>
      <c r="U274" s="20">
        <f t="shared" ca="1" si="219"/>
        <v>0</v>
      </c>
      <c r="V274" s="20">
        <f t="shared" ca="1" si="219"/>
        <v>0</v>
      </c>
      <c r="W274" s="20" t="str">
        <f t="shared" ca="1" si="219"/>
        <v/>
      </c>
      <c r="X274" s="20" t="str">
        <f t="shared" ca="1" si="219"/>
        <v/>
      </c>
      <c r="Y274" s="20" t="str">
        <f t="shared" ca="1" si="219"/>
        <v/>
      </c>
      <c r="Z274" s="20" t="str">
        <f t="shared" ca="1" si="219"/>
        <v/>
      </c>
      <c r="AA274" s="20" t="str">
        <f t="shared" ca="1" si="219"/>
        <v/>
      </c>
      <c r="AB274" s="20" t="str">
        <f t="shared" ca="1" si="219"/>
        <v/>
      </c>
      <c r="AC274" s="20" t="str">
        <f t="shared" ca="1" si="219"/>
        <v/>
      </c>
      <c r="AD274" s="20" t="str">
        <f t="shared" ca="1" si="219"/>
        <v/>
      </c>
      <c r="AE274" s="20" t="str">
        <f t="shared" ca="1" si="219"/>
        <v/>
      </c>
      <c r="AF274" s="20" t="str">
        <f t="shared" ca="1" si="219"/>
        <v/>
      </c>
      <c r="AG274" s="20" t="str">
        <f t="shared" ca="1" si="219"/>
        <v/>
      </c>
      <c r="AH274" s="20" t="str">
        <f t="shared" ca="1" si="219"/>
        <v/>
      </c>
      <c r="AI274" s="20" t="str">
        <f t="shared" ca="1" si="219"/>
        <v/>
      </c>
      <c r="AJ274" s="20" t="str">
        <f t="shared" ca="1" si="219"/>
        <v/>
      </c>
      <c r="AK274" s="20" t="str">
        <f t="shared" ca="1" si="219"/>
        <v/>
      </c>
    </row>
    <row r="275" spans="1:37" ht="16.5" thickTop="1" thickBot="1" x14ac:dyDescent="0.3">
      <c r="A275" s="32"/>
      <c r="B275" s="32" t="s">
        <v>6</v>
      </c>
      <c r="C275" s="17" t="s">
        <v>251</v>
      </c>
      <c r="D275" s="21" t="s">
        <v>75</v>
      </c>
      <c r="E275" s="49">
        <f ca="1">IFERROR(E273/(E274+E273),0)</f>
        <v>0</v>
      </c>
      <c r="F275" s="74"/>
      <c r="G275" s="49" t="str">
        <f t="shared" ref="G275:AK275" ca="1" si="220">IFERROR(IF(G11&lt;TODAY(),G273/(G274+G273),""),"")</f>
        <v/>
      </c>
      <c r="H275" s="49" t="str">
        <f t="shared" ca="1" si="220"/>
        <v/>
      </c>
      <c r="I275" s="49" t="str">
        <f t="shared" ca="1" si="220"/>
        <v/>
      </c>
      <c r="J275" s="49" t="str">
        <f t="shared" ca="1" si="220"/>
        <v/>
      </c>
      <c r="K275" s="49" t="str">
        <f t="shared" ca="1" si="220"/>
        <v/>
      </c>
      <c r="L275" s="49" t="str">
        <f t="shared" ca="1" si="220"/>
        <v/>
      </c>
      <c r="M275" s="49" t="str">
        <f t="shared" ca="1" si="220"/>
        <v/>
      </c>
      <c r="N275" s="49" t="str">
        <f t="shared" ca="1" si="220"/>
        <v/>
      </c>
      <c r="O275" s="49" t="str">
        <f t="shared" ca="1" si="220"/>
        <v/>
      </c>
      <c r="P275" s="49" t="str">
        <f t="shared" ca="1" si="220"/>
        <v/>
      </c>
      <c r="Q275" s="49" t="str">
        <f t="shared" ca="1" si="220"/>
        <v/>
      </c>
      <c r="R275" s="49" t="str">
        <f t="shared" ca="1" si="220"/>
        <v/>
      </c>
      <c r="S275" s="49" t="str">
        <f t="shared" ca="1" si="220"/>
        <v/>
      </c>
      <c r="T275" s="49" t="str">
        <f t="shared" ca="1" si="220"/>
        <v/>
      </c>
      <c r="U275" s="49" t="str">
        <f t="shared" ca="1" si="220"/>
        <v/>
      </c>
      <c r="V275" s="49" t="str">
        <f t="shared" ca="1" si="220"/>
        <v/>
      </c>
      <c r="W275" s="49" t="str">
        <f t="shared" ca="1" si="220"/>
        <v/>
      </c>
      <c r="X275" s="49" t="str">
        <f t="shared" ca="1" si="220"/>
        <v/>
      </c>
      <c r="Y275" s="49" t="str">
        <f t="shared" ca="1" si="220"/>
        <v/>
      </c>
      <c r="Z275" s="49" t="str">
        <f t="shared" ca="1" si="220"/>
        <v/>
      </c>
      <c r="AA275" s="49" t="str">
        <f t="shared" ca="1" si="220"/>
        <v/>
      </c>
      <c r="AB275" s="49" t="str">
        <f t="shared" ca="1" si="220"/>
        <v/>
      </c>
      <c r="AC275" s="49" t="str">
        <f t="shared" ca="1" si="220"/>
        <v/>
      </c>
      <c r="AD275" s="49" t="str">
        <f t="shared" ca="1" si="220"/>
        <v/>
      </c>
      <c r="AE275" s="49" t="str">
        <f t="shared" ca="1" si="220"/>
        <v/>
      </c>
      <c r="AF275" s="49" t="str">
        <f t="shared" ca="1" si="220"/>
        <v/>
      </c>
      <c r="AG275" s="49" t="str">
        <f t="shared" ca="1" si="220"/>
        <v/>
      </c>
      <c r="AH275" s="49" t="str">
        <f t="shared" ca="1" si="220"/>
        <v/>
      </c>
      <c r="AI275" s="49" t="str">
        <f t="shared" ca="1" si="220"/>
        <v/>
      </c>
      <c r="AJ275" s="49" t="str">
        <f t="shared" ca="1" si="220"/>
        <v/>
      </c>
      <c r="AK275" s="49" t="str">
        <f t="shared" ca="1" si="220"/>
        <v/>
      </c>
    </row>
    <row r="276" spans="1:37" ht="15.75" outlineLevel="1" thickTop="1" x14ac:dyDescent="0.25">
      <c r="B276" s="22" t="s">
        <v>244</v>
      </c>
      <c r="C276" s="22" t="s">
        <v>245</v>
      </c>
      <c r="AI276" s="22"/>
      <c r="AJ276" s="22"/>
      <c r="AK276" s="22"/>
    </row>
    <row r="277" spans="1:37" outlineLevel="1" x14ac:dyDescent="0.25">
      <c r="B277" s="22" t="s">
        <v>244</v>
      </c>
      <c r="C277" s="22" t="s">
        <v>77</v>
      </c>
      <c r="AI277" s="22"/>
      <c r="AJ277" s="22"/>
      <c r="AK277" s="22"/>
    </row>
    <row r="278" spans="1:37" outlineLevel="1" x14ac:dyDescent="0.25">
      <c r="B278" s="22" t="s">
        <v>244</v>
      </c>
      <c r="C278" s="22" t="s">
        <v>79</v>
      </c>
      <c r="AI278" s="22"/>
      <c r="AJ278" s="22"/>
      <c r="AK278" s="22"/>
    </row>
    <row r="279" spans="1:37" outlineLevel="1" x14ac:dyDescent="0.25">
      <c r="B279" s="22" t="s">
        <v>244</v>
      </c>
      <c r="C279" s="22" t="s">
        <v>246</v>
      </c>
      <c r="AI279" s="22"/>
      <c r="AJ279" s="22"/>
      <c r="AK279" s="22"/>
    </row>
    <row r="280" spans="1:37" outlineLevel="1" x14ac:dyDescent="0.25">
      <c r="B280" s="22" t="s">
        <v>244</v>
      </c>
      <c r="C280" s="22" t="s">
        <v>247</v>
      </c>
      <c r="AI280" s="22"/>
      <c r="AJ280" s="22"/>
      <c r="AK280" s="22"/>
    </row>
    <row r="281" spans="1:37" ht="15.75" outlineLevel="1" thickBot="1" x14ac:dyDescent="0.3">
      <c r="B281" s="22" t="s">
        <v>244</v>
      </c>
      <c r="C281" s="22" t="s">
        <v>248</v>
      </c>
      <c r="AI281" s="22"/>
      <c r="AJ281" s="22"/>
      <c r="AK281" s="22"/>
    </row>
    <row r="282" spans="1:37" s="86" customFormat="1" ht="16.5" thickTop="1" thickBot="1" x14ac:dyDescent="0.3">
      <c r="A282" s="32"/>
      <c r="B282" s="32" t="s">
        <v>6</v>
      </c>
      <c r="C282" s="15" t="s">
        <v>83</v>
      </c>
      <c r="D282" s="15"/>
      <c r="E282" s="46">
        <f ca="1">IFERROR(SUM(F282:AK282),"")</f>
        <v>3079</v>
      </c>
      <c r="F282" s="74"/>
      <c r="G282" s="50">
        <f t="shared" ref="G282:W282" ca="1" si="221">IF(G11&lt;TODAY(),SUM(G285:G287,G289:G291),"")</f>
        <v>0</v>
      </c>
      <c r="H282" s="50">
        <f t="shared" ca="1" si="221"/>
        <v>0</v>
      </c>
      <c r="I282" s="50">
        <f t="shared" ca="1" si="221"/>
        <v>278</v>
      </c>
      <c r="J282" s="50">
        <f ca="1">IF(J11&lt;TODAY(),SUM(J285:J287,J289:J291),"")</f>
        <v>268</v>
      </c>
      <c r="K282" s="50">
        <f ca="1">IF(K11&lt;TODAY(),SUM(K285:K287,K289:K291),"")</f>
        <v>242</v>
      </c>
      <c r="L282" s="50">
        <f t="shared" ca="1" si="221"/>
        <v>264</v>
      </c>
      <c r="M282" s="50">
        <f t="shared" ca="1" si="221"/>
        <v>295</v>
      </c>
      <c r="N282" s="50">
        <f t="shared" ca="1" si="221"/>
        <v>0</v>
      </c>
      <c r="O282" s="50">
        <f t="shared" ca="1" si="221"/>
        <v>0</v>
      </c>
      <c r="P282" s="50">
        <f t="shared" ca="1" si="221"/>
        <v>339</v>
      </c>
      <c r="Q282" s="50">
        <f ca="1">IF(Q11&lt;TODAY(),SUM(S285:S287,S289:S291),"")</f>
        <v>336</v>
      </c>
      <c r="R282" s="50">
        <f t="shared" ca="1" si="221"/>
        <v>316</v>
      </c>
      <c r="S282" s="50">
        <f t="shared" ca="1" si="221"/>
        <v>336</v>
      </c>
      <c r="T282" s="50">
        <f t="shared" ca="1" si="221"/>
        <v>405</v>
      </c>
      <c r="U282" s="50">
        <f t="shared" ca="1" si="221"/>
        <v>0</v>
      </c>
      <c r="V282" s="50">
        <f ca="1">IF(V11&lt;TODAY(),SUM(V285:V287,V289:V291),"")</f>
        <v>0</v>
      </c>
      <c r="W282" s="50" t="str">
        <f t="shared" ca="1" si="221"/>
        <v/>
      </c>
      <c r="X282" s="50" t="str">
        <f ca="1">IF(X11&lt;TODAY(),SUM(X285:X287,X289:X291),"")</f>
        <v/>
      </c>
      <c r="Y282" s="50" t="str">
        <f ca="1">IF(Y11&lt;TODAY(),SUM(Y286:Y287,Y289:Y291),"")</f>
        <v/>
      </c>
      <c r="Z282" s="50" t="str">
        <f t="shared" ref="Z282:AK282" ca="1" si="222">IF(Z11&lt;TODAY(),SUM(Z285:Z287,Z289:Z291),"")</f>
        <v/>
      </c>
      <c r="AA282" s="50" t="str">
        <f t="shared" ca="1" si="222"/>
        <v/>
      </c>
      <c r="AB282" s="50" t="str">
        <f t="shared" ca="1" si="222"/>
        <v/>
      </c>
      <c r="AC282" s="50" t="str">
        <f t="shared" ca="1" si="222"/>
        <v/>
      </c>
      <c r="AD282" s="50" t="str">
        <f t="shared" ca="1" si="222"/>
        <v/>
      </c>
      <c r="AE282" s="50" t="str">
        <f t="shared" ca="1" si="222"/>
        <v/>
      </c>
      <c r="AF282" s="50" t="str">
        <f t="shared" ca="1" si="222"/>
        <v/>
      </c>
      <c r="AG282" s="50" t="str">
        <f t="shared" ca="1" si="222"/>
        <v/>
      </c>
      <c r="AH282" s="50" t="str">
        <f t="shared" ca="1" si="222"/>
        <v/>
      </c>
      <c r="AI282" s="50" t="str">
        <f t="shared" ca="1" si="222"/>
        <v/>
      </c>
      <c r="AJ282" s="50" t="str">
        <f t="shared" ca="1" si="222"/>
        <v/>
      </c>
      <c r="AK282" s="50" t="str">
        <f t="shared" ca="1" si="222"/>
        <v/>
      </c>
    </row>
    <row r="283" spans="1:37" ht="16.5" thickTop="1" thickBot="1" x14ac:dyDescent="0.3">
      <c r="A283" s="32"/>
      <c r="B283" s="32" t="s">
        <v>6</v>
      </c>
      <c r="C283" s="15" t="s">
        <v>86</v>
      </c>
      <c r="D283" s="15"/>
      <c r="E283" s="46">
        <f ca="1">IFERROR(SUM(G283:AK283),"")</f>
        <v>4974</v>
      </c>
      <c r="F283" s="74"/>
      <c r="G283" s="20">
        <f t="shared" ref="G283:AK283" ca="1" si="223">IF(G11&lt;TODAY(),SUM(G288,G292),"")</f>
        <v>0</v>
      </c>
      <c r="H283" s="20">
        <f t="shared" ca="1" si="223"/>
        <v>0</v>
      </c>
      <c r="I283" s="20">
        <f t="shared" ca="1" si="223"/>
        <v>460</v>
      </c>
      <c r="J283" s="20">
        <f ca="1">IF(J11&lt;TODAY(),SUM(J288,J292),"")</f>
        <v>458</v>
      </c>
      <c r="K283" s="20">
        <f ca="1">IF(K11&lt;TODAY(),SUM(K288,K292),"")</f>
        <v>463</v>
      </c>
      <c r="L283" s="20">
        <f t="shared" ca="1" si="223"/>
        <v>484</v>
      </c>
      <c r="M283" s="20">
        <f t="shared" ca="1" si="223"/>
        <v>493</v>
      </c>
      <c r="N283" s="20">
        <f t="shared" ca="1" si="223"/>
        <v>0</v>
      </c>
      <c r="O283" s="20">
        <f t="shared" ca="1" si="223"/>
        <v>0</v>
      </c>
      <c r="P283" s="20">
        <f t="shared" ca="1" si="223"/>
        <v>511</v>
      </c>
      <c r="Q283" s="20">
        <f ca="1">IF(Q11&lt;TODAY(),SUM(S288,S292),"")</f>
        <v>515</v>
      </c>
      <c r="R283" s="20">
        <f t="shared" ca="1" si="223"/>
        <v>549</v>
      </c>
      <c r="S283" s="20">
        <f t="shared" ca="1" si="223"/>
        <v>515</v>
      </c>
      <c r="T283" s="20">
        <f t="shared" ca="1" si="223"/>
        <v>526</v>
      </c>
      <c r="U283" s="20">
        <f t="shared" ca="1" si="223"/>
        <v>0</v>
      </c>
      <c r="V283" s="20">
        <f ca="1">IF(V11&lt;TODAY(),SUM(V288,V292),"")</f>
        <v>0</v>
      </c>
      <c r="W283" s="20" t="str">
        <f t="shared" ca="1" si="223"/>
        <v/>
      </c>
      <c r="X283" s="20" t="str">
        <f ca="1">IF(X11&lt;TODAY(),SUM(X288,X292),"")</f>
        <v/>
      </c>
      <c r="Y283" s="20" t="str">
        <f t="shared" ca="1" si="223"/>
        <v/>
      </c>
      <c r="Z283" s="20" t="str">
        <f t="shared" ca="1" si="223"/>
        <v/>
      </c>
      <c r="AA283" s="20" t="str">
        <f t="shared" ca="1" si="223"/>
        <v/>
      </c>
      <c r="AB283" s="20" t="str">
        <f t="shared" ca="1" si="223"/>
        <v/>
      </c>
      <c r="AC283" s="20" t="str">
        <f t="shared" ca="1" si="223"/>
        <v/>
      </c>
      <c r="AD283" s="20" t="str">
        <f t="shared" ca="1" si="223"/>
        <v/>
      </c>
      <c r="AE283" s="20" t="str">
        <f t="shared" ca="1" si="223"/>
        <v/>
      </c>
      <c r="AF283" s="20" t="str">
        <f t="shared" ca="1" si="223"/>
        <v/>
      </c>
      <c r="AG283" s="20" t="str">
        <f t="shared" ca="1" si="223"/>
        <v/>
      </c>
      <c r="AH283" s="20" t="str">
        <f t="shared" ca="1" si="223"/>
        <v/>
      </c>
      <c r="AI283" s="20" t="str">
        <f t="shared" ca="1" si="223"/>
        <v/>
      </c>
      <c r="AJ283" s="20" t="str">
        <f t="shared" ca="1" si="223"/>
        <v/>
      </c>
      <c r="AK283" s="20" t="str">
        <f t="shared" ca="1" si="223"/>
        <v/>
      </c>
    </row>
    <row r="284" spans="1:37" s="86" customFormat="1" ht="16.5" thickTop="1" thickBot="1" x14ac:dyDescent="0.3">
      <c r="A284" s="32"/>
      <c r="B284" s="32" t="s">
        <v>6</v>
      </c>
      <c r="C284" s="17" t="s">
        <v>95</v>
      </c>
      <c r="D284" s="21" t="s">
        <v>75</v>
      </c>
      <c r="E284" s="49">
        <f ca="1">IFERROR(E282/(E283+E282),0)</f>
        <v>0.38234198435365702</v>
      </c>
      <c r="F284" s="74"/>
      <c r="G284" s="49" t="str">
        <f t="shared" ref="G284:AK284" ca="1" si="224">IFERROR(IF(G11&lt;TODAY(),G282/(G283+G282),""),"")</f>
        <v/>
      </c>
      <c r="H284" s="49" t="str">
        <f t="shared" ca="1" si="224"/>
        <v/>
      </c>
      <c r="I284" s="49">
        <f t="shared" ca="1" si="224"/>
        <v>0.37669376693766937</v>
      </c>
      <c r="J284" s="49">
        <f t="shared" ca="1" si="224"/>
        <v>0.36914600550964188</v>
      </c>
      <c r="K284" s="49">
        <f t="shared" ca="1" si="224"/>
        <v>0.34326241134751773</v>
      </c>
      <c r="L284" s="49">
        <f t="shared" ca="1" si="224"/>
        <v>0.35294117647058826</v>
      </c>
      <c r="M284" s="49">
        <f t="shared" ca="1" si="224"/>
        <v>0.37436548223350252</v>
      </c>
      <c r="N284" s="49" t="str">
        <f t="shared" ca="1" si="224"/>
        <v/>
      </c>
      <c r="O284" s="49" t="str">
        <f t="shared" ca="1" si="224"/>
        <v/>
      </c>
      <c r="P284" s="49">
        <f t="shared" ca="1" si="224"/>
        <v>0.39882352941176469</v>
      </c>
      <c r="Q284" s="49">
        <f t="shared" ca="1" si="224"/>
        <v>0.39482961222091656</v>
      </c>
      <c r="R284" s="49">
        <f t="shared" ca="1" si="224"/>
        <v>0.36531791907514449</v>
      </c>
      <c r="S284" s="49">
        <f t="shared" ca="1" si="224"/>
        <v>0.39482961222091656</v>
      </c>
      <c r="T284" s="49">
        <f t="shared" ca="1" si="224"/>
        <v>0.43501611170784105</v>
      </c>
      <c r="U284" s="49" t="str">
        <f t="shared" ca="1" si="224"/>
        <v/>
      </c>
      <c r="V284" s="49" t="str">
        <f t="shared" ca="1" si="224"/>
        <v/>
      </c>
      <c r="W284" s="49" t="str">
        <f t="shared" ca="1" si="224"/>
        <v/>
      </c>
      <c r="X284" s="49" t="str">
        <f t="shared" ca="1" si="224"/>
        <v/>
      </c>
      <c r="Y284" s="49" t="str">
        <f t="shared" ca="1" si="224"/>
        <v/>
      </c>
      <c r="Z284" s="49" t="str">
        <f t="shared" ca="1" si="224"/>
        <v/>
      </c>
      <c r="AA284" s="49" t="str">
        <f t="shared" ca="1" si="224"/>
        <v/>
      </c>
      <c r="AB284" s="49" t="str">
        <f t="shared" ca="1" si="224"/>
        <v/>
      </c>
      <c r="AC284" s="49" t="str">
        <f t="shared" ca="1" si="224"/>
        <v/>
      </c>
      <c r="AD284" s="49" t="str">
        <f t="shared" ca="1" si="224"/>
        <v/>
      </c>
      <c r="AE284" s="49" t="str">
        <f t="shared" ca="1" si="224"/>
        <v/>
      </c>
      <c r="AF284" s="49" t="str">
        <f t="shared" ca="1" si="224"/>
        <v/>
      </c>
      <c r="AG284" s="49" t="str">
        <f t="shared" ca="1" si="224"/>
        <v/>
      </c>
      <c r="AH284" s="49" t="str">
        <f t="shared" ca="1" si="224"/>
        <v/>
      </c>
      <c r="AI284" s="49" t="str">
        <f t="shared" ca="1" si="224"/>
        <v/>
      </c>
      <c r="AJ284" s="49" t="str">
        <f t="shared" ca="1" si="224"/>
        <v/>
      </c>
      <c r="AK284" s="49" t="str">
        <f t="shared" ca="1" si="224"/>
        <v/>
      </c>
    </row>
    <row r="285" spans="1:37" ht="15.75" outlineLevel="1" thickTop="1" x14ac:dyDescent="0.25">
      <c r="B285" s="22" t="s">
        <v>81</v>
      </c>
      <c r="C285" s="22" t="s">
        <v>77</v>
      </c>
      <c r="I285" s="22">
        <v>65</v>
      </c>
      <c r="J285" s="22">
        <v>51</v>
      </c>
      <c r="K285" s="22">
        <v>47</v>
      </c>
      <c r="L285" s="22">
        <v>51</v>
      </c>
      <c r="M285" s="22">
        <v>66</v>
      </c>
      <c r="P285" s="22">
        <v>96</v>
      </c>
      <c r="Q285" s="22">
        <v>112</v>
      </c>
      <c r="R285" s="22">
        <v>86</v>
      </c>
      <c r="S285" s="22">
        <v>104</v>
      </c>
      <c r="T285" s="22">
        <v>139</v>
      </c>
      <c r="AI285" s="22"/>
      <c r="AJ285" s="22"/>
      <c r="AK285" s="22"/>
    </row>
    <row r="286" spans="1:37" outlineLevel="1" x14ac:dyDescent="0.25">
      <c r="B286" s="22" t="s">
        <v>81</v>
      </c>
      <c r="C286" s="22" t="s">
        <v>78</v>
      </c>
      <c r="I286" s="22">
        <v>21</v>
      </c>
      <c r="J286" s="22">
        <v>20</v>
      </c>
      <c r="K286" s="22">
        <v>12</v>
      </c>
      <c r="L286" s="22">
        <v>22</v>
      </c>
      <c r="M286" s="22">
        <v>15</v>
      </c>
      <c r="P286" s="22">
        <v>45</v>
      </c>
      <c r="Q286" s="22">
        <v>32</v>
      </c>
      <c r="R286" s="22">
        <v>29</v>
      </c>
      <c r="S286" s="22">
        <v>35</v>
      </c>
      <c r="T286" s="22">
        <v>39</v>
      </c>
      <c r="AI286" s="22"/>
      <c r="AJ286" s="22"/>
      <c r="AK286" s="22"/>
    </row>
    <row r="287" spans="1:37" outlineLevel="1" x14ac:dyDescent="0.25">
      <c r="B287" s="22" t="s">
        <v>81</v>
      </c>
      <c r="C287" s="22" t="s">
        <v>79</v>
      </c>
      <c r="I287" s="22">
        <v>13</v>
      </c>
      <c r="J287" s="22">
        <v>17</v>
      </c>
      <c r="K287" s="22">
        <v>17</v>
      </c>
      <c r="L287" s="22">
        <v>14</v>
      </c>
      <c r="M287" s="22">
        <v>17</v>
      </c>
      <c r="P287" s="22">
        <v>14</v>
      </c>
      <c r="Q287" s="22">
        <v>17</v>
      </c>
      <c r="R287" s="22">
        <v>18</v>
      </c>
      <c r="S287" s="22">
        <v>17</v>
      </c>
      <c r="T287" s="22">
        <v>20</v>
      </c>
      <c r="AI287" s="22"/>
      <c r="AJ287" s="22"/>
      <c r="AK287" s="22"/>
    </row>
    <row r="288" spans="1:37" outlineLevel="1" x14ac:dyDescent="0.25">
      <c r="B288" s="22" t="s">
        <v>81</v>
      </c>
      <c r="C288" s="22" t="s">
        <v>80</v>
      </c>
      <c r="I288" s="22">
        <v>186</v>
      </c>
      <c r="J288" s="22">
        <v>188</v>
      </c>
      <c r="K288" s="22">
        <v>179</v>
      </c>
      <c r="L288" s="22">
        <v>189</v>
      </c>
      <c r="M288" s="22">
        <v>195</v>
      </c>
      <c r="P288" s="22">
        <v>232</v>
      </c>
      <c r="Q288" s="22">
        <v>256</v>
      </c>
      <c r="R288" s="22">
        <v>266</v>
      </c>
      <c r="S288" s="22">
        <v>252</v>
      </c>
      <c r="T288" s="22">
        <v>272</v>
      </c>
      <c r="AI288" s="22"/>
      <c r="AJ288" s="22"/>
      <c r="AK288" s="22"/>
    </row>
    <row r="289" spans="1:37" outlineLevel="1" x14ac:dyDescent="0.25">
      <c r="B289" s="22" t="s">
        <v>82</v>
      </c>
      <c r="C289" s="22" t="s">
        <v>77</v>
      </c>
      <c r="I289" s="22">
        <v>35</v>
      </c>
      <c r="J289" s="22">
        <v>30</v>
      </c>
      <c r="K289" s="22">
        <v>26</v>
      </c>
      <c r="L289" s="22">
        <v>33</v>
      </c>
      <c r="M289" s="22">
        <v>48</v>
      </c>
      <c r="P289" s="22">
        <v>34</v>
      </c>
      <c r="Q289" s="22">
        <v>41</v>
      </c>
      <c r="R289" s="22">
        <v>43</v>
      </c>
      <c r="S289" s="22">
        <v>36</v>
      </c>
      <c r="T289" s="22">
        <v>52</v>
      </c>
      <c r="AI289" s="22"/>
      <c r="AJ289" s="22"/>
      <c r="AK289" s="22"/>
    </row>
    <row r="290" spans="1:37" outlineLevel="1" x14ac:dyDescent="0.25">
      <c r="B290" s="22" t="s">
        <v>82</v>
      </c>
      <c r="C290" s="22" t="s">
        <v>78</v>
      </c>
      <c r="I290" s="22">
        <v>117</v>
      </c>
      <c r="J290" s="22">
        <v>118</v>
      </c>
      <c r="K290" s="22">
        <v>112</v>
      </c>
      <c r="L290" s="22">
        <v>119</v>
      </c>
      <c r="M290" s="22">
        <v>117</v>
      </c>
      <c r="P290" s="22">
        <v>121</v>
      </c>
      <c r="Q290" s="22">
        <v>114</v>
      </c>
      <c r="R290" s="22">
        <v>105</v>
      </c>
      <c r="S290" s="22">
        <v>106</v>
      </c>
      <c r="T290" s="22">
        <v>115</v>
      </c>
      <c r="AI290" s="22"/>
      <c r="AJ290" s="22"/>
      <c r="AK290" s="22"/>
    </row>
    <row r="291" spans="1:37" outlineLevel="1" x14ac:dyDescent="0.25">
      <c r="B291" s="22" t="s">
        <v>82</v>
      </c>
      <c r="C291" s="22" t="s">
        <v>79</v>
      </c>
      <c r="I291" s="22">
        <v>27</v>
      </c>
      <c r="J291" s="22">
        <v>32</v>
      </c>
      <c r="K291" s="22">
        <v>28</v>
      </c>
      <c r="L291" s="22">
        <v>25</v>
      </c>
      <c r="M291" s="22">
        <v>32</v>
      </c>
      <c r="P291" s="22">
        <v>29</v>
      </c>
      <c r="Q291" s="22">
        <v>36</v>
      </c>
      <c r="R291" s="22">
        <v>35</v>
      </c>
      <c r="S291" s="22">
        <v>38</v>
      </c>
      <c r="T291" s="22">
        <v>40</v>
      </c>
      <c r="AI291" s="22"/>
      <c r="AJ291" s="22"/>
      <c r="AK291" s="22"/>
    </row>
    <row r="292" spans="1:37" ht="15.75" outlineLevel="1" thickBot="1" x14ac:dyDescent="0.3">
      <c r="B292" s="22" t="s">
        <v>82</v>
      </c>
      <c r="C292" s="22" t="s">
        <v>80</v>
      </c>
      <c r="I292" s="22">
        <v>274</v>
      </c>
      <c r="J292" s="22">
        <v>270</v>
      </c>
      <c r="K292" s="22">
        <v>284</v>
      </c>
      <c r="L292" s="22">
        <v>295</v>
      </c>
      <c r="M292" s="22">
        <v>298</v>
      </c>
      <c r="P292" s="22">
        <v>279</v>
      </c>
      <c r="Q292" s="22">
        <v>294</v>
      </c>
      <c r="R292" s="22">
        <v>283</v>
      </c>
      <c r="S292" s="22">
        <v>263</v>
      </c>
      <c r="T292" s="22">
        <v>254</v>
      </c>
      <c r="AI292" s="22"/>
      <c r="AJ292" s="22"/>
      <c r="AK292" s="22"/>
    </row>
    <row r="293" spans="1:37" s="86" customFormat="1" ht="16.5" thickTop="1" thickBot="1" x14ac:dyDescent="0.3">
      <c r="A293" s="32"/>
      <c r="B293" s="32" t="s">
        <v>6</v>
      </c>
      <c r="C293" s="17" t="s">
        <v>89</v>
      </c>
      <c r="D293" s="21"/>
      <c r="E293" s="117">
        <f ca="1">SUM(G293:AK293)</f>
        <v>1272</v>
      </c>
      <c r="F293" s="231">
        <f ca="1">E293/COUNTIF(G293:AK293,"&gt;0")</f>
        <v>127.2</v>
      </c>
      <c r="G293" s="117">
        <f t="shared" ref="G293:T293" ca="1" si="225">IF(G22&lt;TODAY(),SUM(G294:G299),"")</f>
        <v>0</v>
      </c>
      <c r="H293" s="117">
        <f t="shared" ca="1" si="225"/>
        <v>0</v>
      </c>
      <c r="I293" s="117">
        <f ca="1">IF(I22&lt;TODAY(),SUM(I294:I299),"")</f>
        <v>110</v>
      </c>
      <c r="J293" s="117">
        <f t="shared" ca="1" si="225"/>
        <v>102</v>
      </c>
      <c r="K293" s="117">
        <f t="shared" ca="1" si="225"/>
        <v>56</v>
      </c>
      <c r="L293" s="117">
        <f t="shared" ca="1" si="225"/>
        <v>102</v>
      </c>
      <c r="M293" s="117">
        <f t="shared" ca="1" si="225"/>
        <v>113</v>
      </c>
      <c r="N293" s="117">
        <f t="shared" ca="1" si="225"/>
        <v>0</v>
      </c>
      <c r="O293" s="117">
        <f t="shared" ca="1" si="225"/>
        <v>0</v>
      </c>
      <c r="P293" s="117">
        <f t="shared" ca="1" si="225"/>
        <v>158</v>
      </c>
      <c r="Q293" s="117">
        <f t="shared" ca="1" si="225"/>
        <v>147</v>
      </c>
      <c r="R293" s="117">
        <f t="shared" ca="1" si="225"/>
        <v>146</v>
      </c>
      <c r="S293" s="117">
        <f t="shared" ca="1" si="225"/>
        <v>142</v>
      </c>
      <c r="T293" s="117">
        <f t="shared" ca="1" si="225"/>
        <v>196</v>
      </c>
      <c r="U293" s="117">
        <f ca="1">IF(U22&lt;TODAY(),SUM(U295:U299),"")</f>
        <v>0</v>
      </c>
      <c r="V293" s="117">
        <f t="shared" ref="V293:AK293" ca="1" si="226">IF(V22&lt;TODAY(),SUM(V294:V299),"")</f>
        <v>0</v>
      </c>
      <c r="W293" s="117" t="str">
        <f t="shared" ca="1" si="226"/>
        <v/>
      </c>
      <c r="X293" s="117" t="str">
        <f t="shared" ca="1" si="226"/>
        <v/>
      </c>
      <c r="Y293" s="117" t="str">
        <f t="shared" ca="1" si="226"/>
        <v/>
      </c>
      <c r="Z293" s="117" t="str">
        <f t="shared" ca="1" si="226"/>
        <v/>
      </c>
      <c r="AA293" s="117" t="str">
        <f t="shared" ca="1" si="226"/>
        <v/>
      </c>
      <c r="AB293" s="117" t="str">
        <f ca="1">IF(AB22&lt;TODAY(),SUM(AB294:AB299),"")</f>
        <v/>
      </c>
      <c r="AC293" s="117" t="str">
        <f t="shared" ca="1" si="226"/>
        <v/>
      </c>
      <c r="AD293" s="117" t="str">
        <f t="shared" ca="1" si="226"/>
        <v/>
      </c>
      <c r="AE293" s="117" t="str">
        <f t="shared" ca="1" si="226"/>
        <v/>
      </c>
      <c r="AF293" s="117" t="str">
        <f t="shared" ca="1" si="226"/>
        <v/>
      </c>
      <c r="AG293" s="117" t="str">
        <f t="shared" ca="1" si="226"/>
        <v/>
      </c>
      <c r="AH293" s="117" t="str">
        <f t="shared" ca="1" si="226"/>
        <v/>
      </c>
      <c r="AI293" s="117" t="str">
        <f t="shared" ca="1" si="226"/>
        <v/>
      </c>
      <c r="AJ293" s="117" t="str">
        <f t="shared" ca="1" si="226"/>
        <v/>
      </c>
      <c r="AK293" s="117" t="str">
        <f t="shared" ca="1" si="226"/>
        <v/>
      </c>
    </row>
    <row r="294" spans="1:37" ht="16.5" outlineLevel="1" thickTop="1" thickBot="1" x14ac:dyDescent="0.3">
      <c r="B294" s="22" t="s">
        <v>94</v>
      </c>
      <c r="C294" s="22" t="s">
        <v>89</v>
      </c>
      <c r="E294" s="117">
        <f t="shared" ref="E294:E299" si="227">SUM(G294:AK294)</f>
        <v>223</v>
      </c>
      <c r="F294" s="231">
        <f t="shared" ref="F294:F299" si="228">E294/COUNTIF(G294:AK294,"&gt;0")</f>
        <v>22.3</v>
      </c>
      <c r="I294" s="22">
        <v>28</v>
      </c>
      <c r="J294" s="22">
        <v>23</v>
      </c>
      <c r="K294" s="22">
        <v>14</v>
      </c>
      <c r="L294" s="22">
        <v>16</v>
      </c>
      <c r="M294" s="22">
        <v>21</v>
      </c>
      <c r="P294" s="22">
        <v>23</v>
      </c>
      <c r="Q294" s="22">
        <v>21</v>
      </c>
      <c r="R294" s="22">
        <v>15</v>
      </c>
      <c r="S294" s="22">
        <v>18</v>
      </c>
      <c r="T294" s="22">
        <v>44</v>
      </c>
      <c r="AI294" s="22"/>
      <c r="AJ294" s="22"/>
      <c r="AK294" s="22"/>
    </row>
    <row r="295" spans="1:37" ht="16.5" outlineLevel="1" thickTop="1" thickBot="1" x14ac:dyDescent="0.3">
      <c r="B295" s="22" t="s">
        <v>90</v>
      </c>
      <c r="C295" s="22" t="s">
        <v>89</v>
      </c>
      <c r="E295" s="117">
        <f t="shared" si="227"/>
        <v>193</v>
      </c>
      <c r="F295" s="231">
        <f t="shared" si="228"/>
        <v>19.3</v>
      </c>
      <c r="I295" s="22">
        <v>16</v>
      </c>
      <c r="J295" s="22">
        <v>16</v>
      </c>
      <c r="K295" s="22">
        <v>12</v>
      </c>
      <c r="L295" s="22">
        <v>8</v>
      </c>
      <c r="M295" s="22">
        <v>17</v>
      </c>
      <c r="P295" s="22">
        <v>40</v>
      </c>
      <c r="Q295" s="22">
        <v>22</v>
      </c>
      <c r="R295" s="22">
        <v>11</v>
      </c>
      <c r="S295" s="22">
        <v>16</v>
      </c>
      <c r="T295" s="22">
        <v>35</v>
      </c>
      <c r="AI295" s="22"/>
      <c r="AJ295" s="22"/>
      <c r="AK295" s="22"/>
    </row>
    <row r="296" spans="1:37" ht="16.5" outlineLevel="1" thickTop="1" thickBot="1" x14ac:dyDescent="0.3">
      <c r="B296" s="22" t="s">
        <v>91</v>
      </c>
      <c r="C296" s="22" t="s">
        <v>89</v>
      </c>
      <c r="E296" s="117">
        <f t="shared" si="227"/>
        <v>118</v>
      </c>
      <c r="F296" s="231">
        <f t="shared" si="228"/>
        <v>11.8</v>
      </c>
      <c r="I296" s="22">
        <v>17</v>
      </c>
      <c r="J296" s="22">
        <v>13</v>
      </c>
      <c r="K296" s="22">
        <v>13</v>
      </c>
      <c r="L296" s="22">
        <v>8</v>
      </c>
      <c r="M296" s="22">
        <v>14</v>
      </c>
      <c r="P296" s="22">
        <v>9</v>
      </c>
      <c r="Q296" s="22">
        <v>12</v>
      </c>
      <c r="R296" s="22">
        <v>13</v>
      </c>
      <c r="S296" s="22">
        <v>10</v>
      </c>
      <c r="T296" s="22">
        <v>9</v>
      </c>
      <c r="AI296" s="22"/>
      <c r="AJ296" s="22"/>
      <c r="AK296" s="22"/>
    </row>
    <row r="297" spans="1:37" ht="16.5" outlineLevel="1" thickTop="1" thickBot="1" x14ac:dyDescent="0.3">
      <c r="B297" s="22" t="s">
        <v>92</v>
      </c>
      <c r="C297" s="22" t="s">
        <v>89</v>
      </c>
      <c r="E297" s="117">
        <f t="shared" si="227"/>
        <v>560</v>
      </c>
      <c r="F297" s="231">
        <f t="shared" si="228"/>
        <v>56</v>
      </c>
      <c r="I297" s="22">
        <v>22</v>
      </c>
      <c r="J297" s="22">
        <v>30</v>
      </c>
      <c r="K297" s="22">
        <v>5</v>
      </c>
      <c r="L297" s="22">
        <v>55</v>
      </c>
      <c r="M297" s="22">
        <v>60</v>
      </c>
      <c r="P297" s="22">
        <v>66</v>
      </c>
      <c r="Q297" s="22">
        <v>72</v>
      </c>
      <c r="R297" s="22">
        <v>80</v>
      </c>
      <c r="S297" s="22">
        <v>83</v>
      </c>
      <c r="T297" s="22">
        <v>87</v>
      </c>
      <c r="AI297" s="22"/>
      <c r="AJ297" s="22"/>
      <c r="AK297" s="22"/>
    </row>
    <row r="298" spans="1:37" ht="16.5" outlineLevel="1" thickTop="1" thickBot="1" x14ac:dyDescent="0.3">
      <c r="B298" s="22" t="s">
        <v>252</v>
      </c>
      <c r="C298" s="22" t="s">
        <v>89</v>
      </c>
      <c r="D298" s="25"/>
      <c r="E298" s="117">
        <f t="shared" si="227"/>
        <v>168</v>
      </c>
      <c r="F298" s="231">
        <f t="shared" si="228"/>
        <v>18.666666666666668</v>
      </c>
      <c r="G298" s="25"/>
      <c r="H298" s="25"/>
      <c r="I298" s="25">
        <v>26</v>
      </c>
      <c r="J298" s="25">
        <v>20</v>
      </c>
      <c r="K298" s="25">
        <v>12</v>
      </c>
      <c r="L298" s="25">
        <v>15</v>
      </c>
      <c r="M298" s="25">
        <v>0</v>
      </c>
      <c r="N298" s="25"/>
      <c r="O298" s="25"/>
      <c r="P298" s="25">
        <v>19</v>
      </c>
      <c r="Q298" s="22">
        <v>16</v>
      </c>
      <c r="R298" s="25">
        <v>26</v>
      </c>
      <c r="S298" s="25">
        <v>13</v>
      </c>
      <c r="T298" s="25">
        <v>21</v>
      </c>
      <c r="U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15"/>
      <c r="AJ298" s="215"/>
      <c r="AK298" s="215"/>
    </row>
    <row r="299" spans="1:37" ht="16.5" outlineLevel="1" thickTop="1" thickBot="1" x14ac:dyDescent="0.3">
      <c r="B299" s="22" t="s">
        <v>93</v>
      </c>
      <c r="C299" s="22" t="s">
        <v>89</v>
      </c>
      <c r="D299" s="25"/>
      <c r="E299" s="117">
        <f t="shared" si="227"/>
        <v>10</v>
      </c>
      <c r="F299" s="231">
        <f t="shared" si="228"/>
        <v>1.6666666666666667</v>
      </c>
      <c r="G299" s="25"/>
      <c r="H299" s="25"/>
      <c r="I299" s="25">
        <v>1</v>
      </c>
      <c r="J299" s="25">
        <v>0</v>
      </c>
      <c r="K299" s="25">
        <v>0</v>
      </c>
      <c r="L299" s="25">
        <v>0</v>
      </c>
      <c r="M299" s="25">
        <v>1</v>
      </c>
      <c r="N299" s="25"/>
      <c r="O299" s="25"/>
      <c r="P299" s="25">
        <v>1</v>
      </c>
      <c r="Q299" s="22">
        <v>4</v>
      </c>
      <c r="R299" s="25">
        <v>1</v>
      </c>
      <c r="S299" s="25">
        <v>2</v>
      </c>
      <c r="T299" s="25">
        <v>0</v>
      </c>
      <c r="U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</row>
    <row r="300" spans="1:37" ht="16.5" thickTop="1" thickBot="1" x14ac:dyDescent="0.3">
      <c r="A300" s="32"/>
      <c r="B300" s="32" t="s">
        <v>6</v>
      </c>
      <c r="C300" s="17" t="s">
        <v>115</v>
      </c>
      <c r="D300" s="21"/>
      <c r="E300" s="239">
        <f ca="1">SUM(G300:AK300)/COUNTIFS(G300:AK300,"&lt;&gt;"&amp;0,G300:AK300,"&lt;&gt;"&amp;"")</f>
        <v>7.741935483870968</v>
      </c>
      <c r="F300" s="136"/>
      <c r="G300" s="117">
        <f t="shared" ref="G300:AK300" ca="1" si="229">IF(G29&lt;TODAY(),SUM(G301:G312),"")</f>
        <v>2</v>
      </c>
      <c r="H300" s="117">
        <f t="shared" ca="1" si="229"/>
        <v>1</v>
      </c>
      <c r="I300" s="117">
        <f t="shared" ca="1" si="229"/>
        <v>26</v>
      </c>
      <c r="J300" s="117">
        <f t="shared" ca="1" si="229"/>
        <v>27</v>
      </c>
      <c r="K300" s="117">
        <f t="shared" ca="1" si="229"/>
        <v>25</v>
      </c>
      <c r="L300" s="117">
        <f t="shared" ca="1" si="229"/>
        <v>20</v>
      </c>
      <c r="M300" s="117">
        <f t="shared" ca="1" si="229"/>
        <v>3</v>
      </c>
      <c r="N300" s="117">
        <f t="shared" ca="1" si="229"/>
        <v>1</v>
      </c>
      <c r="O300" s="117">
        <f t="shared" ca="1" si="229"/>
        <v>2</v>
      </c>
      <c r="P300" s="117">
        <f t="shared" ca="1" si="229"/>
        <v>27</v>
      </c>
      <c r="Q300" s="117">
        <f t="shared" ca="1" si="229"/>
        <v>26</v>
      </c>
      <c r="R300" s="117">
        <f t="shared" ca="1" si="229"/>
        <v>26</v>
      </c>
      <c r="S300" s="117">
        <f t="shared" ca="1" si="229"/>
        <v>27</v>
      </c>
      <c r="T300" s="117">
        <f t="shared" ca="1" si="229"/>
        <v>24</v>
      </c>
      <c r="U300" s="117">
        <f t="shared" ca="1" si="229"/>
        <v>2</v>
      </c>
      <c r="V300" s="117">
        <f t="shared" ca="1" si="229"/>
        <v>1</v>
      </c>
      <c r="W300" s="117" t="str">
        <f t="shared" ca="1" si="229"/>
        <v/>
      </c>
      <c r="X300" s="117" t="str">
        <f t="shared" ca="1" si="229"/>
        <v/>
      </c>
      <c r="Y300" s="117" t="str">
        <f t="shared" ca="1" si="229"/>
        <v/>
      </c>
      <c r="Z300" s="117" t="str">
        <f t="shared" ca="1" si="229"/>
        <v/>
      </c>
      <c r="AA300" s="117" t="str">
        <f t="shared" ca="1" si="229"/>
        <v/>
      </c>
      <c r="AB300" s="117" t="str">
        <f t="shared" ca="1" si="229"/>
        <v/>
      </c>
      <c r="AC300" s="117" t="str">
        <f t="shared" ca="1" si="229"/>
        <v/>
      </c>
      <c r="AD300" s="117" t="str">
        <f t="shared" ca="1" si="229"/>
        <v/>
      </c>
      <c r="AE300" s="117" t="str">
        <f t="shared" ca="1" si="229"/>
        <v/>
      </c>
      <c r="AF300" s="117" t="str">
        <f t="shared" ca="1" si="229"/>
        <v/>
      </c>
      <c r="AG300" s="117" t="str">
        <f t="shared" ca="1" si="229"/>
        <v/>
      </c>
      <c r="AH300" s="117" t="str">
        <f t="shared" ca="1" si="229"/>
        <v/>
      </c>
      <c r="AI300" s="117" t="str">
        <f t="shared" ca="1" si="229"/>
        <v/>
      </c>
      <c r="AJ300" s="117" t="str">
        <f t="shared" ca="1" si="229"/>
        <v/>
      </c>
      <c r="AK300" s="117" t="str">
        <f t="shared" ca="1" si="229"/>
        <v/>
      </c>
    </row>
    <row r="301" spans="1:37" ht="15.75" hidden="1" outlineLevel="1" thickTop="1" x14ac:dyDescent="0.25">
      <c r="A301" s="24"/>
      <c r="B301" s="113" t="s">
        <v>15</v>
      </c>
      <c r="C301" s="10" t="s">
        <v>116</v>
      </c>
      <c r="D301" s="138"/>
      <c r="E301" s="236">
        <f ca="1">IFERROR(SUM(G301:AK301)/COUNTIF(G301:AK301,"&lt;&gt;"&amp;0),0)</f>
        <v>4.612903225806452</v>
      </c>
      <c r="F301" s="140"/>
      <c r="G301" s="141">
        <f ca="1">IF(G$11&lt;TODAY(),IFERROR(COUNTIFS('States Source'!$A:$A,G$11,'States Source'!$E:$E,$B301)+COUNTIFS('States Source'!$A:$A,G$11,'States Source'!$F:$F,$B301)+COUNTIFS('States Source'!$A:$A,G$11,'States Source'!$G:$G,$B301),0),"")</f>
        <v>2</v>
      </c>
      <c r="H301" s="141">
        <f ca="1">IF(H$11&lt;TODAY(),IFERROR(COUNTIFS('States Source'!$A:$A,H$11,'States Source'!$E:$E,$B301)+COUNTIFS('States Source'!$A:$A,H$11,'States Source'!$F:$F,$B301)+COUNTIFS('States Source'!$A:$A,H$11,'States Source'!$G:$G,$B301),0),"")</f>
        <v>1</v>
      </c>
      <c r="I301" s="141">
        <f ca="1">IF(I$11&lt;TODAY(),IFERROR(COUNTIFS('States Source'!$A:$A,I$11,'States Source'!$E:$E,$B301)+COUNTIFS('States Source'!$A:$A,I$11,'States Source'!$F:$F,$B301)+COUNTIFS('States Source'!$A:$A,I$11,'States Source'!$G:$G,$B301),0),"")</f>
        <v>16</v>
      </c>
      <c r="J301" s="141">
        <f ca="1">IF(J$11&lt;TODAY(),IFERROR(COUNTIFS('States Source'!$A:$A,J$11,'States Source'!$E:$E,$B301)+COUNTIFS('States Source'!$A:$A,J$11,'States Source'!$F:$F,$B301)+COUNTIFS('States Source'!$A:$A,J$11,'States Source'!$G:$G,$B301),0),"")</f>
        <v>17</v>
      </c>
      <c r="K301" s="141">
        <f ca="1">IF(K$11&lt;TODAY(),IFERROR(COUNTIFS('States Source'!$A:$A,K$11,'States Source'!$E:$E,$B301)+COUNTIFS('States Source'!$A:$A,K$11,'States Source'!$F:$F,$B301)+COUNTIFS('States Source'!$A:$A,K$11,'States Source'!$G:$G,$B301),0),"")</f>
        <v>15</v>
      </c>
      <c r="L301" s="141">
        <f ca="1">IF(L$11&lt;TODAY(),IFERROR(COUNTIFS('States Source'!$A:$A,L$11,'States Source'!$E:$E,$B301)+COUNTIFS('States Source'!$A:$A,L$11,'States Source'!$F:$F,$B301)+COUNTIFS('States Source'!$A:$A,L$11,'States Source'!$G:$G,$B301),0),"")</f>
        <v>10</v>
      </c>
      <c r="M301" s="141">
        <f ca="1">IF(M$11&lt;TODAY(),IFERROR(COUNTIFS('States Source'!$A:$A,M$11,'States Source'!$E:$E,$B301)+COUNTIFS('States Source'!$A:$A,M$11,'States Source'!$F:$F,$B301)+COUNTIFS('States Source'!$A:$A,M$11,'States Source'!$G:$G,$B301),0),"")</f>
        <v>3</v>
      </c>
      <c r="N301" s="141">
        <f ca="1">IF(N$11&lt;TODAY(),IFERROR(COUNTIFS('States Source'!$A:$A,N$11,'States Source'!$E:$E,$B301)+COUNTIFS('States Source'!$A:$A,N$11,'States Source'!$F:$F,$B301)+COUNTIFS('States Source'!$A:$A,N$11,'States Source'!$G:$G,$B301),0),"")</f>
        <v>1</v>
      </c>
      <c r="O301" s="141">
        <f ca="1">IF(O$11&lt;TODAY(),IFERROR(COUNTIFS('States Source'!$A:$A,O$11,'States Source'!$E:$E,$B301)+COUNTIFS('States Source'!$A:$A,O$11,'States Source'!$F:$F,$B301)+COUNTIFS('States Source'!$A:$A,O$11,'States Source'!$G:$G,$B301),0),"")</f>
        <v>2</v>
      </c>
      <c r="P301" s="141">
        <f ca="1">IF(P$11&lt;TODAY(),IFERROR(COUNTIFS('States Source'!$A:$A,P$11,'States Source'!$E:$E,$B301)+COUNTIFS('States Source'!$A:$A,P$11,'States Source'!$F:$F,$B301)+COUNTIFS('States Source'!$A:$A,P$11,'States Source'!$G:$G,$B301),0),"")</f>
        <v>16</v>
      </c>
      <c r="Q301" s="141">
        <f ca="1">IF(Q$11&lt;TODAY(),IFERROR(COUNTIFS('States Source'!$A:$A,Q$11,'States Source'!$E:$E,$B301)+COUNTIFS('States Source'!$A:$A,Q$11,'States Source'!$F:$F,$B301)+COUNTIFS('States Source'!$A:$A,Q$11,'States Source'!$G:$G,$B301),0),"")</f>
        <v>14</v>
      </c>
      <c r="R301" s="141">
        <f ca="1">IF(R$11&lt;TODAY(),IFERROR(COUNTIFS('States Source'!$A:$A,R$11,'States Source'!$E:$E,$B301)+COUNTIFS('States Source'!$A:$A,R$11,'States Source'!$F:$F,$B301)+COUNTIFS('States Source'!$A:$A,R$11,'States Source'!$G:$G,$B301),0),"")</f>
        <v>14</v>
      </c>
      <c r="S301" s="141">
        <f ca="1">IF(S$11&lt;TODAY(),IFERROR(COUNTIFS('States Source'!$A:$A,S$11,'States Source'!$E:$E,$B301)+COUNTIFS('States Source'!$A:$A,S$11,'States Source'!$F:$F,$B301)+COUNTIFS('States Source'!$A:$A,S$11,'States Source'!$G:$G,$B301),0),"")</f>
        <v>15</v>
      </c>
      <c r="T301" s="141">
        <f ca="1">IF(T$11&lt;TODAY(),IFERROR(COUNTIFS('States Source'!$A:$A,T$11,'States Source'!$E:$E,$B301)+COUNTIFS('States Source'!$A:$A,T$11,'States Source'!$F:$F,$B301)+COUNTIFS('States Source'!$A:$A,T$11,'States Source'!$G:$G,$B301),0),"")</f>
        <v>14</v>
      </c>
      <c r="U301" s="141">
        <f ca="1">IF(U$11&lt;TODAY(),IFERROR(COUNTIFS('States Source'!$A:$A,U$11,'States Source'!$E:$E,$B301)+COUNTIFS('States Source'!$A:$A,U$11,'States Source'!$F:$F,$B301)+COUNTIFS('States Source'!$A:$A,U$11,'States Source'!$G:$G,$B301),0),"")</f>
        <v>2</v>
      </c>
      <c r="V301" s="141">
        <f ca="1">IF(V$11&lt;TODAY(),IFERROR(COUNTIFS('States Source'!$A:$A,V$11,'States Source'!$E:$E,$B301)+COUNTIFS('States Source'!$A:$A,V$11,'States Source'!$F:$F,$B301)+COUNTIFS('States Source'!$A:$A,V$11,'States Source'!$G:$G,$B301),0),"")</f>
        <v>1</v>
      </c>
      <c r="W301" s="141" t="str">
        <f ca="1">IF(W$11&lt;TODAY(),IFERROR(COUNTIFS('States Source'!$A:$A,W$11,'States Source'!$E:$E,$B301)+COUNTIFS('States Source'!$A:$A,W$11,'States Source'!$F:$F,$B301)+COUNTIFS('States Source'!$A:$A,W$11,'States Source'!$G:$G,$B301),0),"")</f>
        <v/>
      </c>
      <c r="X301" s="141" t="str">
        <f ca="1">IF(X$11&lt;TODAY(),IFERROR(COUNTIFS('States Source'!$A:$A,X$11,'States Source'!$E:$E,$B301)+COUNTIFS('States Source'!$A:$A,X$11,'States Source'!$F:$F,$B301)+COUNTIFS('States Source'!$A:$A,X$11,'States Source'!$G:$G,$B301),0),"")</f>
        <v/>
      </c>
      <c r="Y301" s="141" t="str">
        <f ca="1">IF(Y$11&lt;TODAY(),IFERROR(COUNTIFS('States Source'!$A:$A,Y$11,'States Source'!$E:$E,$B301)+COUNTIFS('States Source'!$A:$A,Y$11,'States Source'!$F:$F,$B301)+COUNTIFS('States Source'!$A:$A,Y$11,'States Source'!$G:$G,$B301),0),"")</f>
        <v/>
      </c>
      <c r="Z301" s="141" t="str">
        <f ca="1">IF(Z$11&lt;TODAY(),IFERROR(COUNTIFS('States Source'!$A:$A,Z$11,'States Source'!$E:$E,$B301)+COUNTIFS('States Source'!$A:$A,Z$11,'States Source'!$F:$F,$B301)+COUNTIFS('States Source'!$A:$A,Z$11,'States Source'!$G:$G,$B301),0),"")</f>
        <v/>
      </c>
      <c r="AA301" s="141" t="str">
        <f ca="1">IF(AA$11&lt;TODAY(),IFERROR(COUNTIFS('States Source'!$A:$A,AA$11,'States Source'!$E:$E,$B301)+COUNTIFS('States Source'!$A:$A,AA$11,'States Source'!$F:$F,$B301)+COUNTIFS('States Source'!$A:$A,AA$11,'States Source'!$G:$G,$B301),0),"")</f>
        <v/>
      </c>
      <c r="AB301" s="141" t="str">
        <f ca="1">IF(AB$11&lt;TODAY(),IFERROR(COUNTIFS('States Source'!$A:$A,AB$11,'States Source'!$E:$E,$B301)+COUNTIFS('States Source'!$A:$A,AB$11,'States Source'!$F:$F,$B301)+COUNTIFS('States Source'!$A:$A,AB$11,'States Source'!$G:$G,$B301),0),"")</f>
        <v/>
      </c>
      <c r="AC301" s="141" t="str">
        <f ca="1">IF(AC$11&lt;TODAY(),IFERROR(COUNTIFS('States Source'!$A:$A,AC$11,'States Source'!$E:$E,$B301)+COUNTIFS('States Source'!$A:$A,AC$11,'States Source'!$F:$F,$B301)+COUNTIFS('States Source'!$A:$A,AC$11,'States Source'!$G:$G,$B301),0),"")</f>
        <v/>
      </c>
      <c r="AD301" s="141" t="str">
        <f ca="1">IF(AD$11&lt;TODAY(),IFERROR(COUNTIFS('States Source'!$A:$A,AD$11,'States Source'!$E:$E,$B301)+COUNTIFS('States Source'!$A:$A,AD$11,'States Source'!$F:$F,$B301)+COUNTIFS('States Source'!$A:$A,AD$11,'States Source'!$G:$G,$B301),0),"")</f>
        <v/>
      </c>
      <c r="AE301" s="141" t="str">
        <f ca="1">IF(AE$11&lt;TODAY(),IFERROR(COUNTIFS('States Source'!$A:$A,AE$11,'States Source'!$E:$E,$B301)+COUNTIFS('States Source'!$A:$A,AE$11,'States Source'!$F:$F,$B301)+COUNTIFS('States Source'!$A:$A,AE$11,'States Source'!$G:$G,$B301),0),"")</f>
        <v/>
      </c>
      <c r="AF301" s="141" t="str">
        <f ca="1">IF(AF$11&lt;TODAY(),IFERROR(COUNTIFS('States Source'!$A:$A,AF$11,'States Source'!$E:$E,$B301)+COUNTIFS('States Source'!$A:$A,AF$11,'States Source'!$F:$F,$B301)+COUNTIFS('States Source'!$A:$A,AF$11,'States Source'!$G:$G,$B301),0),"")</f>
        <v/>
      </c>
      <c r="AG301" s="141" t="str">
        <f ca="1">IF(AG$11&lt;TODAY(),IFERROR(COUNTIFS('States Source'!$A:$A,AG$11,'States Source'!$E:$E,$B301)+COUNTIFS('States Source'!$A:$A,AG$11,'States Source'!$F:$F,$B301)+COUNTIFS('States Source'!$A:$A,AG$11,'States Source'!$G:$G,$B301),0),"")</f>
        <v/>
      </c>
      <c r="AH301" s="141" t="str">
        <f ca="1">IF(AH$11&lt;TODAY(),IFERROR(COUNTIFS('States Source'!$A:$A,AH$11,'States Source'!$E:$E,$B301)+COUNTIFS('States Source'!$A:$A,AH$11,'States Source'!$F:$F,$B301)+COUNTIFS('States Source'!$A:$A,AH$11,'States Source'!$G:$G,$B301),0),"")</f>
        <v/>
      </c>
      <c r="AI301" s="141" t="str">
        <f ca="1">IF(AI$11&lt;TODAY(),IFERROR(COUNTIFS('States Source'!$A:$A,AI$11,'States Source'!$E:$E,$B301)+COUNTIFS('States Source'!$A:$A,AI$11,'States Source'!$F:$F,$B301)+COUNTIFS('States Source'!$A:$A,AI$11,'States Source'!$G:$G,$B301),0),"")</f>
        <v/>
      </c>
      <c r="AJ301" s="141" t="str">
        <f ca="1">IF(AJ$11&lt;TODAY(),IFERROR(COUNTIFS('States Source'!$A:$A,AJ$11,'States Source'!$E:$E,$B301)+COUNTIFS('States Source'!$A:$A,AJ$11,'States Source'!$F:$F,$B301)+COUNTIFS('States Source'!$A:$A,AJ$11,'States Source'!$G:$G,$B301),0),"")</f>
        <v/>
      </c>
      <c r="AK301" s="141" t="str">
        <f ca="1">IF(AK$11&lt;TODAY(),IFERROR(COUNTIFS('States Source'!$A:$A,AK$11,'States Source'!$E:$E,$B301)+COUNTIFS('States Source'!$A:$A,AK$11,'States Source'!$F:$F,$B301)+COUNTIFS('States Source'!$A:$A,AK$11,'States Source'!$G:$G,$B301),0),"")</f>
        <v/>
      </c>
    </row>
    <row r="302" spans="1:37" hidden="1" outlineLevel="1" x14ac:dyDescent="0.25">
      <c r="B302" s="114" t="s">
        <v>16</v>
      </c>
      <c r="C302" s="10" t="s">
        <v>116</v>
      </c>
      <c r="D302" s="139"/>
      <c r="E302" s="236">
        <f t="shared" ref="E302:E313" ca="1" si="230">IFERROR(SUM(G302:AK302)/COUNTIF(G302:AK302,"&lt;&gt;"&amp;0),0)</f>
        <v>0.54166666666666663</v>
      </c>
      <c r="F302" s="142"/>
      <c r="G302" s="22">
        <f ca="1">IF(G$11&lt;TODAY(),IFERROR(COUNTIFS('States Source'!$A:$A,G$11,'States Source'!$E:$E,$B302)+COUNTIFS('States Source'!$A:$A,G$11,'States Source'!$F:$F,$B302)+COUNTIFS('States Source'!$A:$A,G$11,'States Source'!$G:$G,$B302),0),"")</f>
        <v>0</v>
      </c>
      <c r="H302" s="22">
        <f ca="1">IF(H$11&lt;TODAY(),IFERROR(COUNTIFS('States Source'!$A:$A,H$11,'States Source'!$E:$E,$B302)+COUNTIFS('States Source'!$A:$A,H$11,'States Source'!$F:$F,$B302)+COUNTIFS('States Source'!$A:$A,H$11,'States Source'!$G:$G,$B302),0),"")</f>
        <v>0</v>
      </c>
      <c r="I302" s="22">
        <f ca="1">IF(I$11&lt;TODAY(),IFERROR(COUNTIFS('States Source'!$A:$A,I$11,'States Source'!$E:$E,$B302)+COUNTIFS('States Source'!$A:$A,I$11,'States Source'!$F:$F,$B302)+COUNTIFS('States Source'!$A:$A,I$11,'States Source'!$G:$G,$B302),0),"")</f>
        <v>1</v>
      </c>
      <c r="J302" s="22">
        <f ca="1">IF(J$11&lt;TODAY(),IFERROR(COUNTIFS('States Source'!$A:$A,J$11,'States Source'!$E:$E,$B302)+COUNTIFS('States Source'!$A:$A,J$11,'States Source'!$F:$F,$B302)+COUNTIFS('States Source'!$A:$A,J$11,'States Source'!$G:$G,$B302),0),"")</f>
        <v>1</v>
      </c>
      <c r="K302" s="22">
        <f ca="1">IF(K$11&lt;TODAY(),IFERROR(COUNTIFS('States Source'!$A:$A,K$11,'States Source'!$E:$E,$B302)+COUNTIFS('States Source'!$A:$A,K$11,'States Source'!$F:$F,$B302)+COUNTIFS('States Source'!$A:$A,K$11,'States Source'!$G:$G,$B302),0),"")</f>
        <v>1</v>
      </c>
      <c r="L302" s="22">
        <f ca="1">IF(L$11&lt;TODAY(),IFERROR(COUNTIFS('States Source'!$A:$A,L$11,'States Source'!$E:$E,$B302)+COUNTIFS('States Source'!$A:$A,L$11,'States Source'!$F:$F,$B302)+COUNTIFS('States Source'!$A:$A,L$11,'States Source'!$G:$G,$B302),0),"")</f>
        <v>1</v>
      </c>
      <c r="M302" s="22">
        <f ca="1">IF(M$11&lt;TODAY(),IFERROR(COUNTIFS('States Source'!$A:$A,M$11,'States Source'!$E:$E,$B302)+COUNTIFS('States Source'!$A:$A,M$11,'States Source'!$F:$F,$B302)+COUNTIFS('States Source'!$A:$A,M$11,'States Source'!$G:$G,$B302),0),"")</f>
        <v>0</v>
      </c>
      <c r="N302" s="22">
        <f ca="1">IF(N$11&lt;TODAY(),IFERROR(COUNTIFS('States Source'!$A:$A,N$11,'States Source'!$E:$E,$B302)+COUNTIFS('States Source'!$A:$A,N$11,'States Source'!$F:$F,$B302)+COUNTIFS('States Source'!$A:$A,N$11,'States Source'!$G:$G,$B302),0),"")</f>
        <v>0</v>
      </c>
      <c r="O302" s="22">
        <f ca="1">IF(O$11&lt;TODAY(),IFERROR(COUNTIFS('States Source'!$A:$A,O$11,'States Source'!$E:$E,$B302)+COUNTIFS('States Source'!$A:$A,O$11,'States Source'!$F:$F,$B302)+COUNTIFS('States Source'!$A:$A,O$11,'States Source'!$G:$G,$B302),0),"")</f>
        <v>0</v>
      </c>
      <c r="P302" s="22">
        <f ca="1">IF(P$11&lt;TODAY(),IFERROR(COUNTIFS('States Source'!$A:$A,P$11,'States Source'!$E:$E,$B302)+COUNTIFS('States Source'!$A:$A,P$11,'States Source'!$F:$F,$B302)+COUNTIFS('States Source'!$A:$A,P$11,'States Source'!$G:$G,$B302),0),"")</f>
        <v>1</v>
      </c>
      <c r="Q302" s="22">
        <f ca="1">IF(Q$11&lt;TODAY(),IFERROR(COUNTIFS('States Source'!$A:$A,Q$11,'States Source'!$E:$E,$B302)+COUNTIFS('States Source'!$A:$A,Q$11,'States Source'!$F:$F,$B302)+COUNTIFS('States Source'!$A:$A,Q$11,'States Source'!$G:$G,$B302),0),"")</f>
        <v>2</v>
      </c>
      <c r="R302" s="22">
        <f ca="1">IF(R$11&lt;TODAY(),IFERROR(COUNTIFS('States Source'!$A:$A,R$11,'States Source'!$E:$E,$B302)+COUNTIFS('States Source'!$A:$A,R$11,'States Source'!$F:$F,$B302)+COUNTIFS('States Source'!$A:$A,R$11,'States Source'!$G:$G,$B302),0),"")</f>
        <v>2</v>
      </c>
      <c r="S302" s="22">
        <f ca="1">IF(S$11&lt;TODAY(),IFERROR(COUNTIFS('States Source'!$A:$A,S$11,'States Source'!$E:$E,$B302)+COUNTIFS('States Source'!$A:$A,S$11,'States Source'!$F:$F,$B302)+COUNTIFS('States Source'!$A:$A,S$11,'States Source'!$G:$G,$B302),0),"")</f>
        <v>2</v>
      </c>
      <c r="T302" s="22">
        <f ca="1">IF(T$11&lt;TODAY(),IFERROR(COUNTIFS('States Source'!$A:$A,T$11,'States Source'!$E:$E,$B302)+COUNTIFS('States Source'!$A:$A,T$11,'States Source'!$F:$F,$B302)+COUNTIFS('States Source'!$A:$A,T$11,'States Source'!$G:$G,$B302),0),"")</f>
        <v>2</v>
      </c>
      <c r="U302" s="22">
        <f ca="1">IF(U$11&lt;TODAY(),IFERROR(COUNTIFS('States Source'!$A:$A,U$11,'States Source'!$E:$E,$B302)+COUNTIFS('States Source'!$A:$A,U$11,'States Source'!$F:$F,$B302)+COUNTIFS('States Source'!$A:$A,U$11,'States Source'!$G:$G,$B302),0),"")</f>
        <v>0</v>
      </c>
      <c r="V302" s="22">
        <f ca="1">IF(V$11&lt;TODAY(),IFERROR(COUNTIFS('States Source'!$A:$A,V$11,'States Source'!$E:$E,$B302)+COUNTIFS('States Source'!$A:$A,V$11,'States Source'!$F:$F,$B302)+COUNTIFS('States Source'!$A:$A,V$11,'States Source'!$G:$G,$B302),0),"")</f>
        <v>0</v>
      </c>
      <c r="W302" s="22" t="str">
        <f ca="1">IF(W$11&lt;TODAY(),IFERROR(COUNTIFS('States Source'!$A:$A,W$11,'States Source'!$E:$E,$B302)+COUNTIFS('States Source'!$A:$A,W$11,'States Source'!$F:$F,$B302)+COUNTIFS('States Source'!$A:$A,W$11,'States Source'!$G:$G,$B302),0),"")</f>
        <v/>
      </c>
      <c r="X302" s="22" t="str">
        <f ca="1">IF(X$11&lt;TODAY(),IFERROR(COUNTIFS('States Source'!$A:$A,X$11,'States Source'!$E:$E,$B302)+COUNTIFS('States Source'!$A:$A,X$11,'States Source'!$F:$F,$B302)+COUNTIFS('States Source'!$A:$A,X$11,'States Source'!$G:$G,$B302),0),"")</f>
        <v/>
      </c>
      <c r="Y302" s="22" t="str">
        <f ca="1">IF(Y$11&lt;TODAY(),IFERROR(COUNTIFS('States Source'!$A:$A,Y$11,'States Source'!$E:$E,$B302)+COUNTIFS('States Source'!$A:$A,Y$11,'States Source'!$F:$F,$B302)+COUNTIFS('States Source'!$A:$A,Y$11,'States Source'!$G:$G,$B302),0),"")</f>
        <v/>
      </c>
      <c r="Z302" s="22" t="str">
        <f ca="1">IF(Z$11&lt;TODAY(),IFERROR(COUNTIFS('States Source'!$A:$A,Z$11,'States Source'!$E:$E,$B302)+COUNTIFS('States Source'!$A:$A,Z$11,'States Source'!$F:$F,$B302)+COUNTIFS('States Source'!$A:$A,Z$11,'States Source'!$G:$G,$B302),0),"")</f>
        <v/>
      </c>
      <c r="AA302" s="22" t="str">
        <f ca="1">IF(AA$11&lt;TODAY(),IFERROR(COUNTIFS('States Source'!$A:$A,AA$11,'States Source'!$E:$E,$B302)+COUNTIFS('States Source'!$A:$A,AA$11,'States Source'!$F:$F,$B302)+COUNTIFS('States Source'!$A:$A,AA$11,'States Source'!$G:$G,$B302),0),"")</f>
        <v/>
      </c>
      <c r="AB302" s="22" t="str">
        <f ca="1">IF(AB$11&lt;TODAY(),IFERROR(COUNTIFS('States Source'!$A:$A,AB$11,'States Source'!$E:$E,$B302)+COUNTIFS('States Source'!$A:$A,AB$11,'States Source'!$F:$F,$B302)+COUNTIFS('States Source'!$A:$A,AB$11,'States Source'!$G:$G,$B302),0),"")</f>
        <v/>
      </c>
      <c r="AC302" s="22" t="str">
        <f ca="1">IF(AC$11&lt;TODAY(),IFERROR(COUNTIFS('States Source'!$A:$A,AC$11,'States Source'!$E:$E,$B302)+COUNTIFS('States Source'!$A:$A,AC$11,'States Source'!$F:$F,$B302)+COUNTIFS('States Source'!$A:$A,AC$11,'States Source'!$G:$G,$B302),0),"")</f>
        <v/>
      </c>
      <c r="AD302" s="22" t="str">
        <f ca="1">IF(AD$11&lt;TODAY(),IFERROR(COUNTIFS('States Source'!$A:$A,AD$11,'States Source'!$E:$E,$B302)+COUNTIFS('States Source'!$A:$A,AD$11,'States Source'!$F:$F,$B302)+COUNTIFS('States Source'!$A:$A,AD$11,'States Source'!$G:$G,$B302),0),"")</f>
        <v/>
      </c>
      <c r="AE302" s="22" t="str">
        <f ca="1">IF(AE$11&lt;TODAY(),IFERROR(COUNTIFS('States Source'!$A:$A,AE$11,'States Source'!$E:$E,$B302)+COUNTIFS('States Source'!$A:$A,AE$11,'States Source'!$F:$F,$B302)+COUNTIFS('States Source'!$A:$A,AE$11,'States Source'!$G:$G,$B302),0),"")</f>
        <v/>
      </c>
      <c r="AF302" s="22" t="str">
        <f ca="1">IF(AF$11&lt;TODAY(),IFERROR(COUNTIFS('States Source'!$A:$A,AF$11,'States Source'!$E:$E,$B302)+COUNTIFS('States Source'!$A:$A,AF$11,'States Source'!$F:$F,$B302)+COUNTIFS('States Source'!$A:$A,AF$11,'States Source'!$G:$G,$B302),0),"")</f>
        <v/>
      </c>
      <c r="AG302" s="22" t="str">
        <f ca="1">IF(AG$11&lt;TODAY(),IFERROR(COUNTIFS('States Source'!$A:$A,AG$11,'States Source'!$E:$E,$B302)+COUNTIFS('States Source'!$A:$A,AG$11,'States Source'!$F:$F,$B302)+COUNTIFS('States Source'!$A:$A,AG$11,'States Source'!$G:$G,$B302),0),"")</f>
        <v/>
      </c>
      <c r="AH302" s="22" t="str">
        <f ca="1">IF(AH$11&lt;TODAY(),IFERROR(COUNTIFS('States Source'!$A:$A,AH$11,'States Source'!$E:$E,$B302)+COUNTIFS('States Source'!$A:$A,AH$11,'States Source'!$F:$F,$B302)+COUNTIFS('States Source'!$A:$A,AH$11,'States Source'!$G:$G,$B302),0),"")</f>
        <v/>
      </c>
      <c r="AI302" s="22" t="str">
        <f ca="1">IF(AI$11&lt;TODAY(),IFERROR(COUNTIFS('States Source'!$A:$A,AI$11,'States Source'!$E:$E,$B302)+COUNTIFS('States Source'!$A:$A,AI$11,'States Source'!$F:$F,$B302)+COUNTIFS('States Source'!$A:$A,AI$11,'States Source'!$G:$G,$B302),0),"")</f>
        <v/>
      </c>
      <c r="AJ302" s="22" t="str">
        <f ca="1">IF(AJ$11&lt;TODAY(),IFERROR(COUNTIFS('States Source'!$A:$A,AJ$11,'States Source'!$E:$E,$B302)+COUNTIFS('States Source'!$A:$A,AJ$11,'States Source'!$F:$F,$B302)+COUNTIFS('States Source'!$A:$A,AJ$11,'States Source'!$G:$G,$B302),0),"")</f>
        <v/>
      </c>
      <c r="AK302" s="22" t="str">
        <f ca="1">IF(AK$11&lt;TODAY(),IFERROR(COUNTIFS('States Source'!$A:$A,AK$11,'States Source'!$E:$E,$B302)+COUNTIFS('States Source'!$A:$A,AK$11,'States Source'!$F:$F,$B302)+COUNTIFS('States Source'!$A:$A,AK$11,'States Source'!$G:$G,$B302),0),"")</f>
        <v/>
      </c>
    </row>
    <row r="303" spans="1:37" hidden="1" outlineLevel="1" x14ac:dyDescent="0.25">
      <c r="B303" s="114" t="s">
        <v>17</v>
      </c>
      <c r="C303" s="10" t="s">
        <v>116</v>
      </c>
      <c r="D303" s="139"/>
      <c r="E303" s="236">
        <f t="shared" ca="1" si="230"/>
        <v>0.75</v>
      </c>
      <c r="F303" s="142"/>
      <c r="G303" s="22">
        <f ca="1">IF(G$11&lt;TODAY(),IFERROR(COUNTIFS('States Source'!$A:$A,G$11,'States Source'!$E:$E,$B303)+COUNTIFS('States Source'!$A:$A,G$11,'States Source'!$F:$F,$B303)+COUNTIFS('States Source'!$A:$A,G$11,'States Source'!$G:$G,$B303),0),"")</f>
        <v>0</v>
      </c>
      <c r="H303" s="22">
        <f ca="1">IF(H$11&lt;TODAY(),IFERROR(COUNTIFS('States Source'!$A:$A,H$11,'States Source'!$E:$E,$B303)+COUNTIFS('States Source'!$A:$A,H$11,'States Source'!$F:$F,$B303)+COUNTIFS('States Source'!$A:$A,H$11,'States Source'!$G:$G,$B303),0),"")</f>
        <v>0</v>
      </c>
      <c r="I303" s="22">
        <f ca="1">IF(I$11&lt;TODAY(),IFERROR(COUNTIFS('States Source'!$A:$A,I$11,'States Source'!$E:$E,$B303)+COUNTIFS('States Source'!$A:$A,I$11,'States Source'!$F:$F,$B303)+COUNTIFS('States Source'!$A:$A,I$11,'States Source'!$G:$G,$B303),0),"")</f>
        <v>2</v>
      </c>
      <c r="J303" s="22">
        <f ca="1">IF(J$11&lt;TODAY(),IFERROR(COUNTIFS('States Source'!$A:$A,J$11,'States Source'!$E:$E,$B303)+COUNTIFS('States Source'!$A:$A,J$11,'States Source'!$F:$F,$B303)+COUNTIFS('States Source'!$A:$A,J$11,'States Source'!$G:$G,$B303),0),"")</f>
        <v>2</v>
      </c>
      <c r="K303" s="22">
        <f ca="1">IF(K$11&lt;TODAY(),IFERROR(COUNTIFS('States Source'!$A:$A,K$11,'States Source'!$E:$E,$B303)+COUNTIFS('States Source'!$A:$A,K$11,'States Source'!$F:$F,$B303)+COUNTIFS('States Source'!$A:$A,K$11,'States Source'!$G:$G,$B303),0),"")</f>
        <v>2</v>
      </c>
      <c r="L303" s="22">
        <f ca="1">IF(L$11&lt;TODAY(),IFERROR(COUNTIFS('States Source'!$A:$A,L$11,'States Source'!$E:$E,$B303)+COUNTIFS('States Source'!$A:$A,L$11,'States Source'!$F:$F,$B303)+COUNTIFS('States Source'!$A:$A,L$11,'States Source'!$G:$G,$B303),0),"")</f>
        <v>2</v>
      </c>
      <c r="M303" s="22">
        <f ca="1">IF(M$11&lt;TODAY(),IFERROR(COUNTIFS('States Source'!$A:$A,M$11,'States Source'!$E:$E,$B303)+COUNTIFS('States Source'!$A:$A,M$11,'States Source'!$F:$F,$B303)+COUNTIFS('States Source'!$A:$A,M$11,'States Source'!$G:$G,$B303),0),"")</f>
        <v>0</v>
      </c>
      <c r="N303" s="22">
        <f ca="1">IF(N$11&lt;TODAY(),IFERROR(COUNTIFS('States Source'!$A:$A,N$11,'States Source'!$E:$E,$B303)+COUNTIFS('States Source'!$A:$A,N$11,'States Source'!$F:$F,$B303)+COUNTIFS('States Source'!$A:$A,N$11,'States Source'!$G:$G,$B303),0),"")</f>
        <v>0</v>
      </c>
      <c r="O303" s="22">
        <f ca="1">IF(O$11&lt;TODAY(),IFERROR(COUNTIFS('States Source'!$A:$A,O$11,'States Source'!$E:$E,$B303)+COUNTIFS('States Source'!$A:$A,O$11,'States Source'!$F:$F,$B303)+COUNTIFS('States Source'!$A:$A,O$11,'States Source'!$G:$G,$B303),0),"")</f>
        <v>0</v>
      </c>
      <c r="P303" s="22">
        <f ca="1">IF(P$11&lt;TODAY(),IFERROR(COUNTIFS('States Source'!$A:$A,P$11,'States Source'!$E:$E,$B303)+COUNTIFS('States Source'!$A:$A,P$11,'States Source'!$F:$F,$B303)+COUNTIFS('States Source'!$A:$A,P$11,'States Source'!$G:$G,$B303),0),"")</f>
        <v>2</v>
      </c>
      <c r="Q303" s="22">
        <f ca="1">IF(Q$11&lt;TODAY(),IFERROR(COUNTIFS('States Source'!$A:$A,Q$11,'States Source'!$E:$E,$B303)+COUNTIFS('States Source'!$A:$A,Q$11,'States Source'!$F:$F,$B303)+COUNTIFS('States Source'!$A:$A,Q$11,'States Source'!$G:$G,$B303),0),"")</f>
        <v>2</v>
      </c>
      <c r="R303" s="22">
        <f ca="1">IF(R$11&lt;TODAY(),IFERROR(COUNTIFS('States Source'!$A:$A,R$11,'States Source'!$E:$E,$B303)+COUNTIFS('States Source'!$A:$A,R$11,'States Source'!$F:$F,$B303)+COUNTIFS('States Source'!$A:$A,R$11,'States Source'!$G:$G,$B303),0),"")</f>
        <v>2</v>
      </c>
      <c r="S303" s="22">
        <f ca="1">IF(S$11&lt;TODAY(),IFERROR(COUNTIFS('States Source'!$A:$A,S$11,'States Source'!$E:$E,$B303)+COUNTIFS('States Source'!$A:$A,S$11,'States Source'!$F:$F,$B303)+COUNTIFS('States Source'!$A:$A,S$11,'States Source'!$G:$G,$B303),0),"")</f>
        <v>2</v>
      </c>
      <c r="T303" s="22">
        <f ca="1">IF(T$11&lt;TODAY(),IFERROR(COUNTIFS('States Source'!$A:$A,T$11,'States Source'!$E:$E,$B303)+COUNTIFS('States Source'!$A:$A,T$11,'States Source'!$F:$F,$B303)+COUNTIFS('States Source'!$A:$A,T$11,'States Source'!$G:$G,$B303),0),"")</f>
        <v>2</v>
      </c>
      <c r="U303" s="22">
        <f ca="1">IF(U$11&lt;TODAY(),IFERROR(COUNTIFS('States Source'!$A:$A,U$11,'States Source'!$E:$E,$B303)+COUNTIFS('States Source'!$A:$A,U$11,'States Source'!$F:$F,$B303)+COUNTIFS('States Source'!$A:$A,U$11,'States Source'!$G:$G,$B303),0),"")</f>
        <v>0</v>
      </c>
      <c r="V303" s="22">
        <f ca="1">IF(V$11&lt;TODAY(),IFERROR(COUNTIFS('States Source'!$A:$A,V$11,'States Source'!$E:$E,$B303)+COUNTIFS('States Source'!$A:$A,V$11,'States Source'!$F:$F,$B303)+COUNTIFS('States Source'!$A:$A,V$11,'States Source'!$G:$G,$B303),0),"")</f>
        <v>0</v>
      </c>
      <c r="W303" s="22" t="str">
        <f ca="1">IF(W$11&lt;TODAY(),IFERROR(COUNTIFS('States Source'!$A:$A,W$11,'States Source'!$E:$E,$B303)+COUNTIFS('States Source'!$A:$A,W$11,'States Source'!$F:$F,$B303)+COUNTIFS('States Source'!$A:$A,W$11,'States Source'!$G:$G,$B303),0),"")</f>
        <v/>
      </c>
      <c r="X303" s="22" t="str">
        <f ca="1">IF(X$11&lt;TODAY(),IFERROR(COUNTIFS('States Source'!$A:$A,X$11,'States Source'!$E:$E,$B303)+COUNTIFS('States Source'!$A:$A,X$11,'States Source'!$F:$F,$B303)+COUNTIFS('States Source'!$A:$A,X$11,'States Source'!$G:$G,$B303),0),"")</f>
        <v/>
      </c>
      <c r="Y303" s="22" t="str">
        <f ca="1">IF(Y$11&lt;TODAY(),IFERROR(COUNTIFS('States Source'!$A:$A,Y$11,'States Source'!$E:$E,$B303)+COUNTIFS('States Source'!$A:$A,Y$11,'States Source'!$F:$F,$B303)+COUNTIFS('States Source'!$A:$A,Y$11,'States Source'!$G:$G,$B303),0),"")</f>
        <v/>
      </c>
      <c r="Z303" s="22" t="str">
        <f ca="1">IF(Z$11&lt;TODAY(),IFERROR(COUNTIFS('States Source'!$A:$A,Z$11,'States Source'!$E:$E,$B303)+COUNTIFS('States Source'!$A:$A,Z$11,'States Source'!$F:$F,$B303)+COUNTIFS('States Source'!$A:$A,Z$11,'States Source'!$G:$G,$B303),0),"")</f>
        <v/>
      </c>
      <c r="AA303" s="22" t="str">
        <f ca="1">IF(AA$11&lt;TODAY(),IFERROR(COUNTIFS('States Source'!$A:$A,AA$11,'States Source'!$E:$E,$B303)+COUNTIFS('States Source'!$A:$A,AA$11,'States Source'!$F:$F,$B303)+COUNTIFS('States Source'!$A:$A,AA$11,'States Source'!$G:$G,$B303),0),"")</f>
        <v/>
      </c>
      <c r="AB303" s="22" t="str">
        <f ca="1">IF(AB$11&lt;TODAY(),IFERROR(COUNTIFS('States Source'!$A:$A,AB$11,'States Source'!$E:$E,$B303)+COUNTIFS('States Source'!$A:$A,AB$11,'States Source'!$F:$F,$B303)+COUNTIFS('States Source'!$A:$A,AB$11,'States Source'!$G:$G,$B303),0),"")</f>
        <v/>
      </c>
      <c r="AC303" s="22" t="str">
        <f ca="1">IF(AC$11&lt;TODAY(),IFERROR(COUNTIFS('States Source'!$A:$A,AC$11,'States Source'!$E:$E,$B303)+COUNTIFS('States Source'!$A:$A,AC$11,'States Source'!$F:$F,$B303)+COUNTIFS('States Source'!$A:$A,AC$11,'States Source'!$G:$G,$B303),0),"")</f>
        <v/>
      </c>
      <c r="AD303" s="22" t="str">
        <f ca="1">IF(AD$11&lt;TODAY(),IFERROR(COUNTIFS('States Source'!$A:$A,AD$11,'States Source'!$E:$E,$B303)+COUNTIFS('States Source'!$A:$A,AD$11,'States Source'!$F:$F,$B303)+COUNTIFS('States Source'!$A:$A,AD$11,'States Source'!$G:$G,$B303),0),"")</f>
        <v/>
      </c>
      <c r="AE303" s="22" t="str">
        <f ca="1">IF(AE$11&lt;TODAY(),IFERROR(COUNTIFS('States Source'!$A:$A,AE$11,'States Source'!$E:$E,$B303)+COUNTIFS('States Source'!$A:$A,AE$11,'States Source'!$F:$F,$B303)+COUNTIFS('States Source'!$A:$A,AE$11,'States Source'!$G:$G,$B303),0),"")</f>
        <v/>
      </c>
      <c r="AF303" s="22" t="str">
        <f ca="1">IF(AF$11&lt;TODAY(),IFERROR(COUNTIFS('States Source'!$A:$A,AF$11,'States Source'!$E:$E,$B303)+COUNTIFS('States Source'!$A:$A,AF$11,'States Source'!$F:$F,$B303)+COUNTIFS('States Source'!$A:$A,AF$11,'States Source'!$G:$G,$B303),0),"")</f>
        <v/>
      </c>
      <c r="AG303" s="22" t="str">
        <f ca="1">IF(AG$11&lt;TODAY(),IFERROR(COUNTIFS('States Source'!$A:$A,AG$11,'States Source'!$E:$E,$B303)+COUNTIFS('States Source'!$A:$A,AG$11,'States Source'!$F:$F,$B303)+COUNTIFS('States Source'!$A:$A,AG$11,'States Source'!$G:$G,$B303),0),"")</f>
        <v/>
      </c>
      <c r="AH303" s="22" t="str">
        <f ca="1">IF(AH$11&lt;TODAY(),IFERROR(COUNTIFS('States Source'!$A:$A,AH$11,'States Source'!$E:$E,$B303)+COUNTIFS('States Source'!$A:$A,AH$11,'States Source'!$F:$F,$B303)+COUNTIFS('States Source'!$A:$A,AH$11,'States Source'!$G:$G,$B303),0),"")</f>
        <v/>
      </c>
      <c r="AI303" s="22" t="str">
        <f ca="1">IF(AI$11&lt;TODAY(),IFERROR(COUNTIFS('States Source'!$A:$A,AI$11,'States Source'!$E:$E,$B303)+COUNTIFS('States Source'!$A:$A,AI$11,'States Source'!$F:$F,$B303)+COUNTIFS('States Source'!$A:$A,AI$11,'States Source'!$G:$G,$B303),0),"")</f>
        <v/>
      </c>
      <c r="AJ303" s="22" t="str">
        <f ca="1">IF(AJ$11&lt;TODAY(),IFERROR(COUNTIFS('States Source'!$A:$A,AJ$11,'States Source'!$E:$E,$B303)+COUNTIFS('States Source'!$A:$A,AJ$11,'States Source'!$F:$F,$B303)+COUNTIFS('States Source'!$A:$A,AJ$11,'States Source'!$G:$G,$B303),0),"")</f>
        <v/>
      </c>
      <c r="AK303" s="22" t="str">
        <f ca="1">IF(AK$11&lt;TODAY(),IFERROR(COUNTIFS('States Source'!$A:$A,AK$11,'States Source'!$E:$E,$B303)+COUNTIFS('States Source'!$A:$A,AK$11,'States Source'!$F:$F,$B303)+COUNTIFS('States Source'!$A:$A,AK$11,'States Source'!$G:$G,$B303),0),"")</f>
        <v/>
      </c>
    </row>
    <row r="304" spans="1:37" hidden="1" outlineLevel="1" x14ac:dyDescent="0.25">
      <c r="B304" s="114" t="s">
        <v>18</v>
      </c>
      <c r="C304" s="10" t="s">
        <v>116</v>
      </c>
      <c r="D304" s="139"/>
      <c r="E304" s="236">
        <f t="shared" ca="1" si="230"/>
        <v>0.75</v>
      </c>
      <c r="F304" s="142"/>
      <c r="G304" s="22">
        <f ca="1">IF(G$11&lt;TODAY(),IFERROR(COUNTIFS('States Source'!$A:$A,G$11,'States Source'!$E:$E,$B304)+COUNTIFS('States Source'!$A:$A,G$11,'States Source'!$F:$F,$B304)+COUNTIFS('States Source'!$A:$A,G$11,'States Source'!$G:$G,$B304),0),"")</f>
        <v>0</v>
      </c>
      <c r="H304" s="22">
        <f ca="1">IF(H$11&lt;TODAY(),IFERROR(COUNTIFS('States Source'!$A:$A,H$11,'States Source'!$E:$E,$B304)+COUNTIFS('States Source'!$A:$A,H$11,'States Source'!$F:$F,$B304)+COUNTIFS('States Source'!$A:$A,H$11,'States Source'!$G:$G,$B304),0),"")</f>
        <v>0</v>
      </c>
      <c r="I304" s="22">
        <f ca="1">IF(I$11&lt;TODAY(),IFERROR(COUNTIFS('States Source'!$A:$A,I$11,'States Source'!$E:$E,$B304)+COUNTIFS('States Source'!$A:$A,I$11,'States Source'!$F:$F,$B304)+COUNTIFS('States Source'!$A:$A,I$11,'States Source'!$G:$G,$B304),0),"")</f>
        <v>2</v>
      </c>
      <c r="J304" s="22">
        <f ca="1">IF(J$11&lt;TODAY(),IFERROR(COUNTIFS('States Source'!$A:$A,J$11,'States Source'!$E:$E,$B304)+COUNTIFS('States Source'!$A:$A,J$11,'States Source'!$F:$F,$B304)+COUNTIFS('States Source'!$A:$A,J$11,'States Source'!$G:$G,$B304),0),"")</f>
        <v>2</v>
      </c>
      <c r="K304" s="22">
        <f ca="1">IF(K$11&lt;TODAY(),IFERROR(COUNTIFS('States Source'!$A:$A,K$11,'States Source'!$E:$E,$B304)+COUNTIFS('States Source'!$A:$A,K$11,'States Source'!$F:$F,$B304)+COUNTIFS('States Source'!$A:$A,K$11,'States Source'!$G:$G,$B304),0),"")</f>
        <v>2</v>
      </c>
      <c r="L304" s="22">
        <f ca="1">IF(L$11&lt;TODAY(),IFERROR(COUNTIFS('States Source'!$A:$A,L$11,'States Source'!$E:$E,$B304)+COUNTIFS('States Source'!$A:$A,L$11,'States Source'!$F:$F,$B304)+COUNTIFS('States Source'!$A:$A,L$11,'States Source'!$G:$G,$B304),0),"")</f>
        <v>2</v>
      </c>
      <c r="M304" s="22">
        <f ca="1">IF(M$11&lt;TODAY(),IFERROR(COUNTIFS('States Source'!$A:$A,M$11,'States Source'!$E:$E,$B304)+COUNTIFS('States Source'!$A:$A,M$11,'States Source'!$F:$F,$B304)+COUNTIFS('States Source'!$A:$A,M$11,'States Source'!$G:$G,$B304),0),"")</f>
        <v>0</v>
      </c>
      <c r="N304" s="22">
        <f ca="1">IF(N$11&lt;TODAY(),IFERROR(COUNTIFS('States Source'!$A:$A,N$11,'States Source'!$E:$E,$B304)+COUNTIFS('States Source'!$A:$A,N$11,'States Source'!$F:$F,$B304)+COUNTIFS('States Source'!$A:$A,N$11,'States Source'!$G:$G,$B304),0),"")</f>
        <v>0</v>
      </c>
      <c r="O304" s="22">
        <f ca="1">IF(O$11&lt;TODAY(),IFERROR(COUNTIFS('States Source'!$A:$A,O$11,'States Source'!$E:$E,$B304)+COUNTIFS('States Source'!$A:$A,O$11,'States Source'!$F:$F,$B304)+COUNTIFS('States Source'!$A:$A,O$11,'States Source'!$G:$G,$B304),0),"")</f>
        <v>0</v>
      </c>
      <c r="P304" s="22">
        <f ca="1">IF(P$11&lt;TODAY(),IFERROR(COUNTIFS('States Source'!$A:$A,P$11,'States Source'!$E:$E,$B304)+COUNTIFS('States Source'!$A:$A,P$11,'States Source'!$F:$F,$B304)+COUNTIFS('States Source'!$A:$A,P$11,'States Source'!$G:$G,$B304),0),"")</f>
        <v>2</v>
      </c>
      <c r="Q304" s="22">
        <f ca="1">IF(Q$11&lt;TODAY(),IFERROR(COUNTIFS('States Source'!$A:$A,Q$11,'States Source'!$E:$E,$B304)+COUNTIFS('States Source'!$A:$A,Q$11,'States Source'!$F:$F,$B304)+COUNTIFS('States Source'!$A:$A,Q$11,'States Source'!$G:$G,$B304),0),"")</f>
        <v>2</v>
      </c>
      <c r="R304" s="22">
        <f ca="1">IF(R$11&lt;TODAY(),IFERROR(COUNTIFS('States Source'!$A:$A,R$11,'States Source'!$E:$E,$B304)+COUNTIFS('States Source'!$A:$A,R$11,'States Source'!$F:$F,$B304)+COUNTIFS('States Source'!$A:$A,R$11,'States Source'!$G:$G,$B304),0),"")</f>
        <v>2</v>
      </c>
      <c r="S304" s="22">
        <f ca="1">IF(S$11&lt;TODAY(),IFERROR(COUNTIFS('States Source'!$A:$A,S$11,'States Source'!$E:$E,$B304)+COUNTIFS('States Source'!$A:$A,S$11,'States Source'!$F:$F,$B304)+COUNTIFS('States Source'!$A:$A,S$11,'States Source'!$G:$G,$B304),0),"")</f>
        <v>2</v>
      </c>
      <c r="T304" s="22">
        <f ca="1">IF(T$11&lt;TODAY(),IFERROR(COUNTIFS('States Source'!$A:$A,T$11,'States Source'!$E:$E,$B304)+COUNTIFS('States Source'!$A:$A,T$11,'States Source'!$F:$F,$B304)+COUNTIFS('States Source'!$A:$A,T$11,'States Source'!$G:$G,$B304),0),"")</f>
        <v>2</v>
      </c>
      <c r="U304" s="22">
        <f ca="1">IF(U$11&lt;TODAY(),IFERROR(COUNTIFS('States Source'!$A:$A,U$11,'States Source'!$E:$E,$B304)+COUNTIFS('States Source'!$A:$A,U$11,'States Source'!$F:$F,$B304)+COUNTIFS('States Source'!$A:$A,U$11,'States Source'!$G:$G,$B304),0),"")</f>
        <v>0</v>
      </c>
      <c r="V304" s="22">
        <f ca="1">IF(V$11&lt;TODAY(),IFERROR(COUNTIFS('States Source'!$A:$A,V$11,'States Source'!$E:$E,$B304)+COUNTIFS('States Source'!$A:$A,V$11,'States Source'!$F:$F,$B304)+COUNTIFS('States Source'!$A:$A,V$11,'States Source'!$G:$G,$B304),0),"")</f>
        <v>0</v>
      </c>
      <c r="W304" s="22" t="str">
        <f ca="1">IF(W$11&lt;TODAY(),IFERROR(COUNTIFS('States Source'!$A:$A,W$11,'States Source'!$E:$E,$B304)+COUNTIFS('States Source'!$A:$A,W$11,'States Source'!$F:$F,$B304)+COUNTIFS('States Source'!$A:$A,W$11,'States Source'!$G:$G,$B304),0),"")</f>
        <v/>
      </c>
      <c r="X304" s="22" t="str">
        <f ca="1">IF(X$11&lt;TODAY(),IFERROR(COUNTIFS('States Source'!$A:$A,X$11,'States Source'!$E:$E,$B304)+COUNTIFS('States Source'!$A:$A,X$11,'States Source'!$F:$F,$B304)+COUNTIFS('States Source'!$A:$A,X$11,'States Source'!$G:$G,$B304),0),"")</f>
        <v/>
      </c>
      <c r="Y304" s="22" t="str">
        <f ca="1">IF(Y$11&lt;TODAY(),IFERROR(COUNTIFS('States Source'!$A:$A,Y$11,'States Source'!$E:$E,$B304)+COUNTIFS('States Source'!$A:$A,Y$11,'States Source'!$F:$F,$B304)+COUNTIFS('States Source'!$A:$A,Y$11,'States Source'!$G:$G,$B304),0),"")</f>
        <v/>
      </c>
      <c r="Z304" s="22" t="str">
        <f ca="1">IF(Z$11&lt;TODAY(),IFERROR(COUNTIFS('States Source'!$A:$A,Z$11,'States Source'!$E:$E,$B304)+COUNTIFS('States Source'!$A:$A,Z$11,'States Source'!$F:$F,$B304)+COUNTIFS('States Source'!$A:$A,Z$11,'States Source'!$G:$G,$B304),0),"")</f>
        <v/>
      </c>
      <c r="AA304" s="22" t="str">
        <f ca="1">IF(AA$11&lt;TODAY(),IFERROR(COUNTIFS('States Source'!$A:$A,AA$11,'States Source'!$E:$E,$B304)+COUNTIFS('States Source'!$A:$A,AA$11,'States Source'!$F:$F,$B304)+COUNTIFS('States Source'!$A:$A,AA$11,'States Source'!$G:$G,$B304),0),"")</f>
        <v/>
      </c>
      <c r="AB304" s="22" t="str">
        <f ca="1">IF(AB$11&lt;TODAY(),IFERROR(COUNTIFS('States Source'!$A:$A,AB$11,'States Source'!$E:$E,$B304)+COUNTIFS('States Source'!$A:$A,AB$11,'States Source'!$F:$F,$B304)+COUNTIFS('States Source'!$A:$A,AB$11,'States Source'!$G:$G,$B304),0),"")</f>
        <v/>
      </c>
      <c r="AC304" s="22" t="str">
        <f ca="1">IF(AC$11&lt;TODAY(),IFERROR(COUNTIFS('States Source'!$A:$A,AC$11,'States Source'!$E:$E,$B304)+COUNTIFS('States Source'!$A:$A,AC$11,'States Source'!$F:$F,$B304)+COUNTIFS('States Source'!$A:$A,AC$11,'States Source'!$G:$G,$B304),0),"")</f>
        <v/>
      </c>
      <c r="AD304" s="22" t="str">
        <f ca="1">IF(AD$11&lt;TODAY(),IFERROR(COUNTIFS('States Source'!$A:$A,AD$11,'States Source'!$E:$E,$B304)+COUNTIFS('States Source'!$A:$A,AD$11,'States Source'!$F:$F,$B304)+COUNTIFS('States Source'!$A:$A,AD$11,'States Source'!$G:$G,$B304),0),"")</f>
        <v/>
      </c>
      <c r="AE304" s="22" t="str">
        <f ca="1">IF(AE$11&lt;TODAY(),IFERROR(COUNTIFS('States Source'!$A:$A,AE$11,'States Source'!$E:$E,$B304)+COUNTIFS('States Source'!$A:$A,AE$11,'States Source'!$F:$F,$B304)+COUNTIFS('States Source'!$A:$A,AE$11,'States Source'!$G:$G,$B304),0),"")</f>
        <v/>
      </c>
      <c r="AF304" s="22" t="str">
        <f ca="1">IF(AF$11&lt;TODAY(),IFERROR(COUNTIFS('States Source'!$A:$A,AF$11,'States Source'!$E:$E,$B304)+COUNTIFS('States Source'!$A:$A,AF$11,'States Source'!$F:$F,$B304)+COUNTIFS('States Source'!$A:$A,AF$11,'States Source'!$G:$G,$B304),0),"")</f>
        <v/>
      </c>
      <c r="AG304" s="22" t="str">
        <f ca="1">IF(AG$11&lt;TODAY(),IFERROR(COUNTIFS('States Source'!$A:$A,AG$11,'States Source'!$E:$E,$B304)+COUNTIFS('States Source'!$A:$A,AG$11,'States Source'!$F:$F,$B304)+COUNTIFS('States Source'!$A:$A,AG$11,'States Source'!$G:$G,$B304),0),"")</f>
        <v/>
      </c>
      <c r="AH304" s="22" t="str">
        <f ca="1">IF(AH$11&lt;TODAY(),IFERROR(COUNTIFS('States Source'!$A:$A,AH$11,'States Source'!$E:$E,$B304)+COUNTIFS('States Source'!$A:$A,AH$11,'States Source'!$F:$F,$B304)+COUNTIFS('States Source'!$A:$A,AH$11,'States Source'!$G:$G,$B304),0),"")</f>
        <v/>
      </c>
      <c r="AI304" s="22" t="str">
        <f ca="1">IF(AI$11&lt;TODAY(),IFERROR(COUNTIFS('States Source'!$A:$A,AI$11,'States Source'!$E:$E,$B304)+COUNTIFS('States Source'!$A:$A,AI$11,'States Source'!$F:$F,$B304)+COUNTIFS('States Source'!$A:$A,AI$11,'States Source'!$G:$G,$B304),0),"")</f>
        <v/>
      </c>
      <c r="AJ304" s="22" t="str">
        <f ca="1">IF(AJ$11&lt;TODAY(),IFERROR(COUNTIFS('States Source'!$A:$A,AJ$11,'States Source'!$E:$E,$B304)+COUNTIFS('States Source'!$A:$A,AJ$11,'States Source'!$F:$F,$B304)+COUNTIFS('States Source'!$A:$A,AJ$11,'States Source'!$G:$G,$B304),0),"")</f>
        <v/>
      </c>
      <c r="AK304" s="22" t="str">
        <f ca="1">IF(AK$11&lt;TODAY(),IFERROR(COUNTIFS('States Source'!$A:$A,AK$11,'States Source'!$E:$E,$B304)+COUNTIFS('States Source'!$A:$A,AK$11,'States Source'!$F:$F,$B304)+COUNTIFS('States Source'!$A:$A,AK$11,'States Source'!$G:$G,$B304),0),"")</f>
        <v/>
      </c>
    </row>
    <row r="305" spans="1:37" hidden="1" outlineLevel="1" x14ac:dyDescent="0.25">
      <c r="B305" s="114" t="s">
        <v>19</v>
      </c>
      <c r="C305" s="10" t="s">
        <v>116</v>
      </c>
      <c r="D305" s="139"/>
      <c r="E305" s="236">
        <f t="shared" ca="1" si="230"/>
        <v>0.875</v>
      </c>
      <c r="F305" s="142"/>
      <c r="G305" s="22">
        <f ca="1">IF(G$11&lt;TODAY(),IFERROR(COUNTIFS('States Source'!$A:$A,G$11,'States Source'!$E:$E,$B305)+COUNTIFS('States Source'!$A:$A,G$11,'States Source'!$F:$F,$B305)+COUNTIFS('States Source'!$A:$A,G$11,'States Source'!$G:$G,$B305),0),"")</f>
        <v>0</v>
      </c>
      <c r="H305" s="22">
        <f ca="1">IF(H$11&lt;TODAY(),IFERROR(COUNTIFS('States Source'!$A:$A,H$11,'States Source'!$E:$E,$B305)+COUNTIFS('States Source'!$A:$A,H$11,'States Source'!$F:$F,$B305)+COUNTIFS('States Source'!$A:$A,H$11,'States Source'!$G:$G,$B305),0),"")</f>
        <v>0</v>
      </c>
      <c r="I305" s="22">
        <f ca="1">IF(I$11&lt;TODAY(),IFERROR(COUNTIFS('States Source'!$A:$A,I$11,'States Source'!$E:$E,$B305)+COUNTIFS('States Source'!$A:$A,I$11,'States Source'!$F:$F,$B305)+COUNTIFS('States Source'!$A:$A,I$11,'States Source'!$G:$G,$B305),0),"")</f>
        <v>2</v>
      </c>
      <c r="J305" s="22">
        <f ca="1">IF(J$11&lt;TODAY(),IFERROR(COUNTIFS('States Source'!$A:$A,J$11,'States Source'!$E:$E,$B305)+COUNTIFS('States Source'!$A:$A,J$11,'States Source'!$F:$F,$B305)+COUNTIFS('States Source'!$A:$A,J$11,'States Source'!$G:$G,$B305),0),"")</f>
        <v>2</v>
      </c>
      <c r="K305" s="22">
        <f ca="1">IF(K$11&lt;TODAY(),IFERROR(COUNTIFS('States Source'!$A:$A,K$11,'States Source'!$E:$E,$B305)+COUNTIFS('States Source'!$A:$A,K$11,'States Source'!$F:$F,$B305)+COUNTIFS('States Source'!$A:$A,K$11,'States Source'!$G:$G,$B305),0),"")</f>
        <v>2</v>
      </c>
      <c r="L305" s="22">
        <f ca="1">IF(L$11&lt;TODAY(),IFERROR(COUNTIFS('States Source'!$A:$A,L$11,'States Source'!$E:$E,$B305)+COUNTIFS('States Source'!$A:$A,L$11,'States Source'!$F:$F,$B305)+COUNTIFS('States Source'!$A:$A,L$11,'States Source'!$G:$G,$B305),0),"")</f>
        <v>2</v>
      </c>
      <c r="M305" s="22">
        <f ca="1">IF(M$11&lt;TODAY(),IFERROR(COUNTIFS('States Source'!$A:$A,M$11,'States Source'!$E:$E,$B305)+COUNTIFS('States Source'!$A:$A,M$11,'States Source'!$F:$F,$B305)+COUNTIFS('States Source'!$A:$A,M$11,'States Source'!$G:$G,$B305),0),"")</f>
        <v>0</v>
      </c>
      <c r="N305" s="22">
        <f ca="1">IF(N$11&lt;TODAY(),IFERROR(COUNTIFS('States Source'!$A:$A,N$11,'States Source'!$E:$E,$B305)+COUNTIFS('States Source'!$A:$A,N$11,'States Source'!$F:$F,$B305)+COUNTIFS('States Source'!$A:$A,N$11,'States Source'!$G:$G,$B305),0),"")</f>
        <v>0</v>
      </c>
      <c r="O305" s="22">
        <f ca="1">IF(O$11&lt;TODAY(),IFERROR(COUNTIFS('States Source'!$A:$A,O$11,'States Source'!$E:$E,$B305)+COUNTIFS('States Source'!$A:$A,O$11,'States Source'!$F:$F,$B305)+COUNTIFS('States Source'!$A:$A,O$11,'States Source'!$G:$G,$B305),0),"")</f>
        <v>0</v>
      </c>
      <c r="P305" s="22">
        <f ca="1">IF(P$11&lt;TODAY(),IFERROR(COUNTIFS('States Source'!$A:$A,P$11,'States Source'!$E:$E,$B305)+COUNTIFS('States Source'!$A:$A,P$11,'States Source'!$F:$F,$B305)+COUNTIFS('States Source'!$A:$A,P$11,'States Source'!$G:$G,$B305),0),"")</f>
        <v>2</v>
      </c>
      <c r="Q305" s="22">
        <f ca="1">IF(Q$11&lt;TODAY(),IFERROR(COUNTIFS('States Source'!$A:$A,Q$11,'States Source'!$E:$E,$B305)+COUNTIFS('States Source'!$A:$A,Q$11,'States Source'!$F:$F,$B305)+COUNTIFS('States Source'!$A:$A,Q$11,'States Source'!$G:$G,$B305),0),"")</f>
        <v>3</v>
      </c>
      <c r="R305" s="22">
        <f ca="1">IF(R$11&lt;TODAY(),IFERROR(COUNTIFS('States Source'!$A:$A,R$11,'States Source'!$E:$E,$B305)+COUNTIFS('States Source'!$A:$A,R$11,'States Source'!$F:$F,$B305)+COUNTIFS('States Source'!$A:$A,R$11,'States Source'!$G:$G,$B305),0),"")</f>
        <v>3</v>
      </c>
      <c r="S305" s="22">
        <f ca="1">IF(S$11&lt;TODAY(),IFERROR(COUNTIFS('States Source'!$A:$A,S$11,'States Source'!$E:$E,$B305)+COUNTIFS('States Source'!$A:$A,S$11,'States Source'!$F:$F,$B305)+COUNTIFS('States Source'!$A:$A,S$11,'States Source'!$G:$G,$B305),0),"")</f>
        <v>3</v>
      </c>
      <c r="T305" s="22">
        <f ca="1">IF(T$11&lt;TODAY(),IFERROR(COUNTIFS('States Source'!$A:$A,T$11,'States Source'!$E:$E,$B305)+COUNTIFS('States Source'!$A:$A,T$11,'States Source'!$F:$F,$B305)+COUNTIFS('States Source'!$A:$A,T$11,'States Source'!$G:$G,$B305),0),"")</f>
        <v>2</v>
      </c>
      <c r="U305" s="22">
        <f ca="1">IF(U$11&lt;TODAY(),IFERROR(COUNTIFS('States Source'!$A:$A,U$11,'States Source'!$E:$E,$B305)+COUNTIFS('States Source'!$A:$A,U$11,'States Source'!$F:$F,$B305)+COUNTIFS('States Source'!$A:$A,U$11,'States Source'!$G:$G,$B305),0),"")</f>
        <v>0</v>
      </c>
      <c r="V305" s="22">
        <f ca="1">IF(V$11&lt;TODAY(),IFERROR(COUNTIFS('States Source'!$A:$A,V$11,'States Source'!$E:$E,$B305)+COUNTIFS('States Source'!$A:$A,V$11,'States Source'!$F:$F,$B305)+COUNTIFS('States Source'!$A:$A,V$11,'States Source'!$G:$G,$B305),0),"")</f>
        <v>0</v>
      </c>
      <c r="W305" s="22" t="str">
        <f ca="1">IF(W$11&lt;TODAY(),IFERROR(COUNTIFS('States Source'!$A:$A,W$11,'States Source'!$E:$E,$B305)+COUNTIFS('States Source'!$A:$A,W$11,'States Source'!$F:$F,$B305)+COUNTIFS('States Source'!$A:$A,W$11,'States Source'!$G:$G,$B305),0),"")</f>
        <v/>
      </c>
      <c r="X305" s="22" t="str">
        <f ca="1">IF(X$11&lt;TODAY(),IFERROR(COUNTIFS('States Source'!$A:$A,X$11,'States Source'!$E:$E,$B305)+COUNTIFS('States Source'!$A:$A,X$11,'States Source'!$F:$F,$B305)+COUNTIFS('States Source'!$A:$A,X$11,'States Source'!$G:$G,$B305),0),"")</f>
        <v/>
      </c>
      <c r="Y305" s="22" t="str">
        <f ca="1">IF(Y$11&lt;TODAY(),IFERROR(COUNTIFS('States Source'!$A:$A,Y$11,'States Source'!$E:$E,$B305)+COUNTIFS('States Source'!$A:$A,Y$11,'States Source'!$F:$F,$B305)+COUNTIFS('States Source'!$A:$A,Y$11,'States Source'!$G:$G,$B305),0),"")</f>
        <v/>
      </c>
      <c r="Z305" s="22" t="str">
        <f ca="1">IF(Z$11&lt;TODAY(),IFERROR(COUNTIFS('States Source'!$A:$A,Z$11,'States Source'!$E:$E,$B305)+COUNTIFS('States Source'!$A:$A,Z$11,'States Source'!$F:$F,$B305)+COUNTIFS('States Source'!$A:$A,Z$11,'States Source'!$G:$G,$B305),0),"")</f>
        <v/>
      </c>
      <c r="AA305" s="22" t="str">
        <f ca="1">IF(AA$11&lt;TODAY(),IFERROR(COUNTIFS('States Source'!$A:$A,AA$11,'States Source'!$E:$E,$B305)+COUNTIFS('States Source'!$A:$A,AA$11,'States Source'!$F:$F,$B305)+COUNTIFS('States Source'!$A:$A,AA$11,'States Source'!$G:$G,$B305),0),"")</f>
        <v/>
      </c>
      <c r="AB305" s="22" t="str">
        <f ca="1">IF(AB$11&lt;TODAY(),IFERROR(COUNTIFS('States Source'!$A:$A,AB$11,'States Source'!$E:$E,$B305)+COUNTIFS('States Source'!$A:$A,AB$11,'States Source'!$F:$F,$B305)+COUNTIFS('States Source'!$A:$A,AB$11,'States Source'!$G:$G,$B305),0),"")</f>
        <v/>
      </c>
      <c r="AC305" s="22" t="str">
        <f ca="1">IF(AC$11&lt;TODAY(),IFERROR(COUNTIFS('States Source'!$A:$A,AC$11,'States Source'!$E:$E,$B305)+COUNTIFS('States Source'!$A:$A,AC$11,'States Source'!$F:$F,$B305)+COUNTIFS('States Source'!$A:$A,AC$11,'States Source'!$G:$G,$B305),0),"")</f>
        <v/>
      </c>
      <c r="AD305" s="22" t="str">
        <f ca="1">IF(AD$11&lt;TODAY(),IFERROR(COUNTIFS('States Source'!$A:$A,AD$11,'States Source'!$E:$E,$B305)+COUNTIFS('States Source'!$A:$A,AD$11,'States Source'!$F:$F,$B305)+COUNTIFS('States Source'!$A:$A,AD$11,'States Source'!$G:$G,$B305),0),"")</f>
        <v/>
      </c>
      <c r="AE305" s="22" t="str">
        <f ca="1">IF(AE$11&lt;TODAY(),IFERROR(COUNTIFS('States Source'!$A:$A,AE$11,'States Source'!$E:$E,$B305)+COUNTIFS('States Source'!$A:$A,AE$11,'States Source'!$F:$F,$B305)+COUNTIFS('States Source'!$A:$A,AE$11,'States Source'!$G:$G,$B305),0),"")</f>
        <v/>
      </c>
      <c r="AF305" s="22" t="str">
        <f ca="1">IF(AF$11&lt;TODAY(),IFERROR(COUNTIFS('States Source'!$A:$A,AF$11,'States Source'!$E:$E,$B305)+COUNTIFS('States Source'!$A:$A,AF$11,'States Source'!$F:$F,$B305)+COUNTIFS('States Source'!$A:$A,AF$11,'States Source'!$G:$G,$B305),0),"")</f>
        <v/>
      </c>
      <c r="AG305" s="22" t="str">
        <f ca="1">IF(AG$11&lt;TODAY(),IFERROR(COUNTIFS('States Source'!$A:$A,AG$11,'States Source'!$E:$E,$B305)+COUNTIFS('States Source'!$A:$A,AG$11,'States Source'!$F:$F,$B305)+COUNTIFS('States Source'!$A:$A,AG$11,'States Source'!$G:$G,$B305),0),"")</f>
        <v/>
      </c>
      <c r="AH305" s="22" t="str">
        <f ca="1">IF(AH$11&lt;TODAY(),IFERROR(COUNTIFS('States Source'!$A:$A,AH$11,'States Source'!$E:$E,$B305)+COUNTIFS('States Source'!$A:$A,AH$11,'States Source'!$F:$F,$B305)+COUNTIFS('States Source'!$A:$A,AH$11,'States Source'!$G:$G,$B305),0),"")</f>
        <v/>
      </c>
      <c r="AI305" s="22" t="str">
        <f ca="1">IF(AI$11&lt;TODAY(),IFERROR(COUNTIFS('States Source'!$A:$A,AI$11,'States Source'!$E:$E,$B305)+COUNTIFS('States Source'!$A:$A,AI$11,'States Source'!$F:$F,$B305)+COUNTIFS('States Source'!$A:$A,AI$11,'States Source'!$G:$G,$B305),0),"")</f>
        <v/>
      </c>
      <c r="AJ305" s="22" t="str">
        <f ca="1">IF(AJ$11&lt;TODAY(),IFERROR(COUNTIFS('States Source'!$A:$A,AJ$11,'States Source'!$E:$E,$B305)+COUNTIFS('States Source'!$A:$A,AJ$11,'States Source'!$F:$F,$B305)+COUNTIFS('States Source'!$A:$A,AJ$11,'States Source'!$G:$G,$B305),0),"")</f>
        <v/>
      </c>
      <c r="AK305" s="22" t="str">
        <f ca="1">IF(AK$11&lt;TODAY(),IFERROR(COUNTIFS('States Source'!$A:$A,AK$11,'States Source'!$E:$E,$B305)+COUNTIFS('States Source'!$A:$A,AK$11,'States Source'!$F:$F,$B305)+COUNTIFS('States Source'!$A:$A,AK$11,'States Source'!$G:$G,$B305),0),"")</f>
        <v/>
      </c>
    </row>
    <row r="306" spans="1:37" hidden="1" outlineLevel="1" x14ac:dyDescent="0.25">
      <c r="B306" s="114" t="s">
        <v>20</v>
      </c>
      <c r="C306" s="10" t="s">
        <v>116</v>
      </c>
      <c r="D306" s="139"/>
      <c r="E306" s="236">
        <f t="shared" ca="1" si="230"/>
        <v>0</v>
      </c>
      <c r="F306" s="142"/>
      <c r="G306" s="22">
        <f ca="1">IF(G$11&lt;TODAY(),IFERROR(COUNTIFS('States Source'!$A:$A,G$11,'States Source'!$E:$E,$B306)+COUNTIFS('States Source'!$A:$A,G$11,'States Source'!$F:$F,$B306)+COUNTIFS('States Source'!$A:$A,G$11,'States Source'!$G:$G,$B306),0),"")</f>
        <v>0</v>
      </c>
      <c r="H306" s="22">
        <f ca="1">IF(H$11&lt;TODAY(),IFERROR(COUNTIFS('States Source'!$A:$A,H$11,'States Source'!$E:$E,$B306)+COUNTIFS('States Source'!$A:$A,H$11,'States Source'!$F:$F,$B306)+COUNTIFS('States Source'!$A:$A,H$11,'States Source'!$G:$G,$B306),0),"")</f>
        <v>0</v>
      </c>
      <c r="I306" s="22">
        <f ca="1">IF(I$11&lt;TODAY(),IFERROR(COUNTIFS('States Source'!$A:$A,I$11,'States Source'!$E:$E,$B306)+COUNTIFS('States Source'!$A:$A,I$11,'States Source'!$F:$F,$B306)+COUNTIFS('States Source'!$A:$A,I$11,'States Source'!$G:$G,$B306),0),"")</f>
        <v>0</v>
      </c>
      <c r="J306" s="22">
        <f ca="1">IF(J$11&lt;TODAY(),IFERROR(COUNTIFS('States Source'!$A:$A,J$11,'States Source'!$E:$E,$B306)+COUNTIFS('States Source'!$A:$A,J$11,'States Source'!$F:$F,$B306)+COUNTIFS('States Source'!$A:$A,J$11,'States Source'!$G:$G,$B306),0),"")</f>
        <v>0</v>
      </c>
      <c r="K306" s="22">
        <f ca="1">IF(K$11&lt;TODAY(),IFERROR(COUNTIFS('States Source'!$A:$A,K$11,'States Source'!$E:$E,$B306)+COUNTIFS('States Source'!$A:$A,K$11,'States Source'!$F:$F,$B306)+COUNTIFS('States Source'!$A:$A,K$11,'States Source'!$G:$G,$B306),0),"")</f>
        <v>0</v>
      </c>
      <c r="L306" s="22">
        <f ca="1">IF(L$11&lt;TODAY(),IFERROR(COUNTIFS('States Source'!$A:$A,L$11,'States Source'!$E:$E,$B306)+COUNTIFS('States Source'!$A:$A,L$11,'States Source'!$F:$F,$B306)+COUNTIFS('States Source'!$A:$A,L$11,'States Source'!$G:$G,$B306),0),"")</f>
        <v>0</v>
      </c>
      <c r="M306" s="22">
        <f ca="1">IF(M$11&lt;TODAY(),IFERROR(COUNTIFS('States Source'!$A:$A,M$11,'States Source'!$E:$E,$B306)+COUNTIFS('States Source'!$A:$A,M$11,'States Source'!$F:$F,$B306)+COUNTIFS('States Source'!$A:$A,M$11,'States Source'!$G:$G,$B306),0),"")</f>
        <v>0</v>
      </c>
      <c r="N306" s="22">
        <f ca="1">IF(N$11&lt;TODAY(),IFERROR(COUNTIFS('States Source'!$A:$A,N$11,'States Source'!$E:$E,$B306)+COUNTIFS('States Source'!$A:$A,N$11,'States Source'!$F:$F,$B306)+COUNTIFS('States Source'!$A:$A,N$11,'States Source'!$G:$G,$B306),0),"")</f>
        <v>0</v>
      </c>
      <c r="O306" s="22">
        <f ca="1">IF(O$11&lt;TODAY(),IFERROR(COUNTIFS('States Source'!$A:$A,O$11,'States Source'!$E:$E,$B306)+COUNTIFS('States Source'!$A:$A,O$11,'States Source'!$F:$F,$B306)+COUNTIFS('States Source'!$A:$A,O$11,'States Source'!$G:$G,$B306),0),"")</f>
        <v>0</v>
      </c>
      <c r="P306" s="22">
        <f ca="1">IF(P$11&lt;TODAY(),IFERROR(COUNTIFS('States Source'!$A:$A,P$11,'States Source'!$E:$E,$B306)+COUNTIFS('States Source'!$A:$A,P$11,'States Source'!$F:$F,$B306)+COUNTIFS('States Source'!$A:$A,P$11,'States Source'!$G:$G,$B306),0),"")</f>
        <v>0</v>
      </c>
      <c r="Q306" s="22">
        <f ca="1">IF(Q$11&lt;TODAY(),IFERROR(COUNTIFS('States Source'!$A:$A,Q$11,'States Source'!$E:$E,$B306)+COUNTIFS('States Source'!$A:$A,Q$11,'States Source'!$F:$F,$B306)+COUNTIFS('States Source'!$A:$A,Q$11,'States Source'!$G:$G,$B306),0),"")</f>
        <v>0</v>
      </c>
      <c r="R306" s="22">
        <f ca="1">IF(R$11&lt;TODAY(),IFERROR(COUNTIFS('States Source'!$A:$A,R$11,'States Source'!$E:$E,$B306)+COUNTIFS('States Source'!$A:$A,R$11,'States Source'!$F:$F,$B306)+COUNTIFS('States Source'!$A:$A,R$11,'States Source'!$G:$G,$B306),0),"")</f>
        <v>0</v>
      </c>
      <c r="S306" s="22">
        <f ca="1">IF(S$11&lt;TODAY(),IFERROR(COUNTIFS('States Source'!$A:$A,S$11,'States Source'!$E:$E,$B306)+COUNTIFS('States Source'!$A:$A,S$11,'States Source'!$F:$F,$B306)+COUNTIFS('States Source'!$A:$A,S$11,'States Source'!$G:$G,$B306),0),"")</f>
        <v>0</v>
      </c>
      <c r="T306" s="22">
        <f ca="1">IF(T$11&lt;TODAY(),IFERROR(COUNTIFS('States Source'!$A:$A,T$11,'States Source'!$E:$E,$B306)+COUNTIFS('States Source'!$A:$A,T$11,'States Source'!$F:$F,$B306)+COUNTIFS('States Source'!$A:$A,T$11,'States Source'!$G:$G,$B306),0),"")</f>
        <v>0</v>
      </c>
      <c r="U306" s="22">
        <f ca="1">IF(U$11&lt;TODAY(),IFERROR(COUNTIFS('States Source'!$A:$A,U$11,'States Source'!$E:$E,$B306)+COUNTIFS('States Source'!$A:$A,U$11,'States Source'!$F:$F,$B306)+COUNTIFS('States Source'!$A:$A,U$11,'States Source'!$G:$G,$B306),0),"")</f>
        <v>0</v>
      </c>
      <c r="V306" s="22">
        <f ca="1">IF(V$11&lt;TODAY(),IFERROR(COUNTIFS('States Source'!$A:$A,V$11,'States Source'!$E:$E,$B306)+COUNTIFS('States Source'!$A:$A,V$11,'States Source'!$F:$F,$B306)+COUNTIFS('States Source'!$A:$A,V$11,'States Source'!$G:$G,$B306),0),"")</f>
        <v>0</v>
      </c>
      <c r="W306" s="22" t="str">
        <f ca="1">IF(W$11&lt;TODAY(),IFERROR(COUNTIFS('States Source'!$A:$A,W$11,'States Source'!$E:$E,$B306)+COUNTIFS('States Source'!$A:$A,W$11,'States Source'!$F:$F,$B306)+COUNTIFS('States Source'!$A:$A,W$11,'States Source'!$G:$G,$B306),0),"")</f>
        <v/>
      </c>
      <c r="X306" s="22" t="str">
        <f ca="1">IF(X$11&lt;TODAY(),IFERROR(COUNTIFS('States Source'!$A:$A,X$11,'States Source'!$E:$E,$B306)+COUNTIFS('States Source'!$A:$A,X$11,'States Source'!$F:$F,$B306)+COUNTIFS('States Source'!$A:$A,X$11,'States Source'!$G:$G,$B306),0),"")</f>
        <v/>
      </c>
      <c r="Y306" s="22" t="str">
        <f ca="1">IF(Y$11&lt;TODAY(),IFERROR(COUNTIFS('States Source'!$A:$A,Y$11,'States Source'!$E:$E,$B306)+COUNTIFS('States Source'!$A:$A,Y$11,'States Source'!$F:$F,$B306)+COUNTIFS('States Source'!$A:$A,Y$11,'States Source'!$G:$G,$B306),0),"")</f>
        <v/>
      </c>
      <c r="Z306" s="22" t="str">
        <f ca="1">IF(Z$11&lt;TODAY(),IFERROR(COUNTIFS('States Source'!$A:$A,Z$11,'States Source'!$E:$E,$B306)+COUNTIFS('States Source'!$A:$A,Z$11,'States Source'!$F:$F,$B306)+COUNTIFS('States Source'!$A:$A,Z$11,'States Source'!$G:$G,$B306),0),"")</f>
        <v/>
      </c>
      <c r="AA306" s="22" t="str">
        <f ca="1">IF(AA$11&lt;TODAY(),IFERROR(COUNTIFS('States Source'!$A:$A,AA$11,'States Source'!$E:$E,$B306)+COUNTIFS('States Source'!$A:$A,AA$11,'States Source'!$F:$F,$B306)+COUNTIFS('States Source'!$A:$A,AA$11,'States Source'!$G:$G,$B306),0),"")</f>
        <v/>
      </c>
      <c r="AB306" s="22" t="str">
        <f ca="1">IF(AB$11&lt;TODAY(),IFERROR(COUNTIFS('States Source'!$A:$A,AB$11,'States Source'!$E:$E,$B306)+COUNTIFS('States Source'!$A:$A,AB$11,'States Source'!$F:$F,$B306)+COUNTIFS('States Source'!$A:$A,AB$11,'States Source'!$G:$G,$B306),0),"")</f>
        <v/>
      </c>
      <c r="AC306" s="22" t="str">
        <f ca="1">IF(AC$11&lt;TODAY(),IFERROR(COUNTIFS('States Source'!$A:$A,AC$11,'States Source'!$E:$E,$B306)+COUNTIFS('States Source'!$A:$A,AC$11,'States Source'!$F:$F,$B306)+COUNTIFS('States Source'!$A:$A,AC$11,'States Source'!$G:$G,$B306),0),"")</f>
        <v/>
      </c>
      <c r="AD306" s="22" t="str">
        <f ca="1">IF(AD$11&lt;TODAY(),IFERROR(COUNTIFS('States Source'!$A:$A,AD$11,'States Source'!$E:$E,$B306)+COUNTIFS('States Source'!$A:$A,AD$11,'States Source'!$F:$F,$B306)+COUNTIFS('States Source'!$A:$A,AD$11,'States Source'!$G:$G,$B306),0),"")</f>
        <v/>
      </c>
      <c r="AE306" s="22" t="str">
        <f ca="1">IF(AE$11&lt;TODAY(),IFERROR(COUNTIFS('States Source'!$A:$A,AE$11,'States Source'!$E:$E,$B306)+COUNTIFS('States Source'!$A:$A,AE$11,'States Source'!$F:$F,$B306)+COUNTIFS('States Source'!$A:$A,AE$11,'States Source'!$G:$G,$B306),0),"")</f>
        <v/>
      </c>
      <c r="AF306" s="22" t="str">
        <f ca="1">IF(AF$11&lt;TODAY(),IFERROR(COUNTIFS('States Source'!$A:$A,AF$11,'States Source'!$E:$E,$B306)+COUNTIFS('States Source'!$A:$A,AF$11,'States Source'!$F:$F,$B306)+COUNTIFS('States Source'!$A:$A,AF$11,'States Source'!$G:$G,$B306),0),"")</f>
        <v/>
      </c>
      <c r="AG306" s="22" t="str">
        <f ca="1">IF(AG$11&lt;TODAY(),IFERROR(COUNTIFS('States Source'!$A:$A,AG$11,'States Source'!$E:$E,$B306)+COUNTIFS('States Source'!$A:$A,AG$11,'States Source'!$F:$F,$B306)+COUNTIFS('States Source'!$A:$A,AG$11,'States Source'!$G:$G,$B306),0),"")</f>
        <v/>
      </c>
      <c r="AH306" s="22" t="str">
        <f ca="1">IF(AH$11&lt;TODAY(),IFERROR(COUNTIFS('States Source'!$A:$A,AH$11,'States Source'!$E:$E,$B306)+COUNTIFS('States Source'!$A:$A,AH$11,'States Source'!$F:$F,$B306)+COUNTIFS('States Source'!$A:$A,AH$11,'States Source'!$G:$G,$B306),0),"")</f>
        <v/>
      </c>
      <c r="AI306" s="22" t="str">
        <f ca="1">IF(AI$11&lt;TODAY(),IFERROR(COUNTIFS('States Source'!$A:$A,AI$11,'States Source'!$E:$E,$B306)+COUNTIFS('States Source'!$A:$A,AI$11,'States Source'!$F:$F,$B306)+COUNTIFS('States Source'!$A:$A,AI$11,'States Source'!$G:$G,$B306),0),"")</f>
        <v/>
      </c>
      <c r="AJ306" s="22" t="str">
        <f ca="1">IF(AJ$11&lt;TODAY(),IFERROR(COUNTIFS('States Source'!$A:$A,AJ$11,'States Source'!$E:$E,$B306)+COUNTIFS('States Source'!$A:$A,AJ$11,'States Source'!$F:$F,$B306)+COUNTIFS('States Source'!$A:$A,AJ$11,'States Source'!$G:$G,$B306),0),"")</f>
        <v/>
      </c>
      <c r="AK306" s="22" t="str">
        <f ca="1">IF(AK$11&lt;TODAY(),IFERROR(COUNTIFS('States Source'!$A:$A,AK$11,'States Source'!$E:$E,$B306)+COUNTIFS('States Source'!$A:$A,AK$11,'States Source'!$F:$F,$B306)+COUNTIFS('States Source'!$A:$A,AK$11,'States Source'!$G:$G,$B306),0),"")</f>
        <v/>
      </c>
    </row>
    <row r="307" spans="1:37" hidden="1" outlineLevel="1" x14ac:dyDescent="0.25">
      <c r="B307" s="115" t="s">
        <v>21</v>
      </c>
      <c r="C307" s="10" t="s">
        <v>116</v>
      </c>
      <c r="D307" s="139"/>
      <c r="E307" s="236">
        <f t="shared" ca="1" si="230"/>
        <v>6.25E-2</v>
      </c>
      <c r="F307" s="142"/>
      <c r="G307" s="22">
        <f ca="1">IF(G$11&lt;TODAY(),IFERROR(COUNTIFS('States Source'!$A:$A,G$11,'States Source'!$E:$E,$B307)+COUNTIFS('States Source'!$A:$A,G$11,'States Source'!$F:$F,$B307)+COUNTIFS('States Source'!$A:$A,G$11,'States Source'!$G:$G,$B307),0),"")</f>
        <v>0</v>
      </c>
      <c r="H307" s="22">
        <f ca="1">IF(H$11&lt;TODAY(),IFERROR(COUNTIFS('States Source'!$A:$A,H$11,'States Source'!$E:$E,$B307)+COUNTIFS('States Source'!$A:$A,H$11,'States Source'!$F:$F,$B307)+COUNTIFS('States Source'!$A:$A,H$11,'States Source'!$G:$G,$B307),0),"")</f>
        <v>0</v>
      </c>
      <c r="I307" s="22">
        <f ca="1">IF(I$11&lt;TODAY(),IFERROR(COUNTIFS('States Source'!$A:$A,I$11,'States Source'!$E:$E,$B307)+COUNTIFS('States Source'!$A:$A,I$11,'States Source'!$F:$F,$B307)+COUNTIFS('States Source'!$A:$A,I$11,'States Source'!$G:$G,$B307),0),"")</f>
        <v>0</v>
      </c>
      <c r="J307" s="22">
        <f ca="1">IF(J$11&lt;TODAY(),IFERROR(COUNTIFS('States Source'!$A:$A,J$11,'States Source'!$E:$E,$B307)+COUNTIFS('States Source'!$A:$A,J$11,'States Source'!$F:$F,$B307)+COUNTIFS('States Source'!$A:$A,J$11,'States Source'!$G:$G,$B307),0),"")</f>
        <v>0</v>
      </c>
      <c r="K307" s="22">
        <f ca="1">IF(K$11&lt;TODAY(),IFERROR(COUNTIFS('States Source'!$A:$A,K$11,'States Source'!$E:$E,$B307)+COUNTIFS('States Source'!$A:$A,K$11,'States Source'!$F:$F,$B307)+COUNTIFS('States Source'!$A:$A,K$11,'States Source'!$G:$G,$B307),0),"")</f>
        <v>0</v>
      </c>
      <c r="L307" s="22">
        <f ca="1">IF(L$11&lt;TODAY(),IFERROR(COUNTIFS('States Source'!$A:$A,L$11,'States Source'!$E:$E,$B307)+COUNTIFS('States Source'!$A:$A,L$11,'States Source'!$F:$F,$B307)+COUNTIFS('States Source'!$A:$A,L$11,'States Source'!$G:$G,$B307),0),"")</f>
        <v>0</v>
      </c>
      <c r="M307" s="22">
        <f ca="1">IF(M$11&lt;TODAY(),IFERROR(COUNTIFS('States Source'!$A:$A,M$11,'States Source'!$E:$E,$B307)+COUNTIFS('States Source'!$A:$A,M$11,'States Source'!$F:$F,$B307)+COUNTIFS('States Source'!$A:$A,M$11,'States Source'!$G:$G,$B307),0),"")</f>
        <v>0</v>
      </c>
      <c r="N307" s="22">
        <f ca="1">IF(N$11&lt;TODAY(),IFERROR(COUNTIFS('States Source'!$A:$A,N$11,'States Source'!$E:$E,$B307)+COUNTIFS('States Source'!$A:$A,N$11,'States Source'!$F:$F,$B307)+COUNTIFS('States Source'!$A:$A,N$11,'States Source'!$G:$G,$B307),0),"")</f>
        <v>0</v>
      </c>
      <c r="O307" s="22">
        <f ca="1">IF(O$11&lt;TODAY(),IFERROR(COUNTIFS('States Source'!$A:$A,O$11,'States Source'!$E:$E,$B307)+COUNTIFS('States Source'!$A:$A,O$11,'States Source'!$F:$F,$B307)+COUNTIFS('States Source'!$A:$A,O$11,'States Source'!$G:$G,$B307),0),"")</f>
        <v>0</v>
      </c>
      <c r="P307" s="22">
        <f ca="1">IF(P$11&lt;TODAY(),IFERROR(COUNTIFS('States Source'!$A:$A,P$11,'States Source'!$E:$E,$B307)+COUNTIFS('States Source'!$A:$A,P$11,'States Source'!$F:$F,$B307)+COUNTIFS('States Source'!$A:$A,P$11,'States Source'!$G:$G,$B307),0),"")</f>
        <v>1</v>
      </c>
      <c r="Q307" s="22">
        <f ca="1">IF(Q$11&lt;TODAY(),IFERROR(COUNTIFS('States Source'!$A:$A,Q$11,'States Source'!$E:$E,$B307)+COUNTIFS('States Source'!$A:$A,Q$11,'States Source'!$F:$F,$B307)+COUNTIFS('States Source'!$A:$A,Q$11,'States Source'!$G:$G,$B307),0),"")</f>
        <v>0</v>
      </c>
      <c r="R307" s="22">
        <f ca="1">IF(R$11&lt;TODAY(),IFERROR(COUNTIFS('States Source'!$A:$A,R$11,'States Source'!$E:$E,$B307)+COUNTIFS('States Source'!$A:$A,R$11,'States Source'!$F:$F,$B307)+COUNTIFS('States Source'!$A:$A,R$11,'States Source'!$G:$G,$B307),0),"")</f>
        <v>0</v>
      </c>
      <c r="S307" s="22">
        <f ca="1">IF(S$11&lt;TODAY(),IFERROR(COUNTIFS('States Source'!$A:$A,S$11,'States Source'!$E:$E,$B307)+COUNTIFS('States Source'!$A:$A,S$11,'States Source'!$F:$F,$B307)+COUNTIFS('States Source'!$A:$A,S$11,'States Source'!$G:$G,$B307),0),"")</f>
        <v>0</v>
      </c>
      <c r="T307" s="22">
        <f ca="1">IF(T$11&lt;TODAY(),IFERROR(COUNTIFS('States Source'!$A:$A,T$11,'States Source'!$E:$E,$B307)+COUNTIFS('States Source'!$A:$A,T$11,'States Source'!$F:$F,$B307)+COUNTIFS('States Source'!$A:$A,T$11,'States Source'!$G:$G,$B307),0),"")</f>
        <v>0</v>
      </c>
      <c r="U307" s="22">
        <f ca="1">IF(U$11&lt;TODAY(),IFERROR(COUNTIFS('States Source'!$A:$A,U$11,'States Source'!$E:$E,$B307)+COUNTIFS('States Source'!$A:$A,U$11,'States Source'!$F:$F,$B307)+COUNTIFS('States Source'!$A:$A,U$11,'States Source'!$G:$G,$B307),0),"")</f>
        <v>0</v>
      </c>
      <c r="V307" s="22">
        <f ca="1">IF(V$11&lt;TODAY(),IFERROR(COUNTIFS('States Source'!$A:$A,V$11,'States Source'!$E:$E,$B307)+COUNTIFS('States Source'!$A:$A,V$11,'States Source'!$F:$F,$B307)+COUNTIFS('States Source'!$A:$A,V$11,'States Source'!$G:$G,$B307),0),"")</f>
        <v>0</v>
      </c>
      <c r="W307" s="22" t="str">
        <f ca="1">IF(W$11&lt;TODAY(),IFERROR(COUNTIFS('States Source'!$A:$A,W$11,'States Source'!$E:$E,$B307)+COUNTIFS('States Source'!$A:$A,W$11,'States Source'!$F:$F,$B307)+COUNTIFS('States Source'!$A:$A,W$11,'States Source'!$G:$G,$B307),0),"")</f>
        <v/>
      </c>
      <c r="X307" s="22" t="str">
        <f ca="1">IF(X$11&lt;TODAY(),IFERROR(COUNTIFS('States Source'!$A:$A,X$11,'States Source'!$E:$E,$B307)+COUNTIFS('States Source'!$A:$A,X$11,'States Source'!$F:$F,$B307)+COUNTIFS('States Source'!$A:$A,X$11,'States Source'!$G:$G,$B307),0),"")</f>
        <v/>
      </c>
      <c r="Y307" s="22" t="str">
        <f ca="1">IF(Y$11&lt;TODAY(),IFERROR(COUNTIFS('States Source'!$A:$A,Y$11,'States Source'!$E:$E,$B307)+COUNTIFS('States Source'!$A:$A,Y$11,'States Source'!$F:$F,$B307)+COUNTIFS('States Source'!$A:$A,Y$11,'States Source'!$G:$G,$B307),0),"")</f>
        <v/>
      </c>
      <c r="Z307" s="22" t="str">
        <f ca="1">IF(Z$11&lt;TODAY(),IFERROR(COUNTIFS('States Source'!$A:$A,Z$11,'States Source'!$E:$E,$B307)+COUNTIFS('States Source'!$A:$A,Z$11,'States Source'!$F:$F,$B307)+COUNTIFS('States Source'!$A:$A,Z$11,'States Source'!$G:$G,$B307),0),"")</f>
        <v/>
      </c>
      <c r="AA307" s="22" t="str">
        <f ca="1">IF(AA$11&lt;TODAY(),IFERROR(COUNTIFS('States Source'!$A:$A,AA$11,'States Source'!$E:$E,$B307)+COUNTIFS('States Source'!$A:$A,AA$11,'States Source'!$F:$F,$B307)+COUNTIFS('States Source'!$A:$A,AA$11,'States Source'!$G:$G,$B307),0),"")</f>
        <v/>
      </c>
      <c r="AB307" s="22" t="str">
        <f ca="1">IF(AB$11&lt;TODAY(),IFERROR(COUNTIFS('States Source'!$A:$A,AB$11,'States Source'!$E:$E,$B307)+COUNTIFS('States Source'!$A:$A,AB$11,'States Source'!$F:$F,$B307)+COUNTIFS('States Source'!$A:$A,AB$11,'States Source'!$G:$G,$B307),0),"")</f>
        <v/>
      </c>
      <c r="AC307" s="22" t="str">
        <f ca="1">IF(AC$11&lt;TODAY(),IFERROR(COUNTIFS('States Source'!$A:$A,AC$11,'States Source'!$E:$E,$B307)+COUNTIFS('States Source'!$A:$A,AC$11,'States Source'!$F:$F,$B307)+COUNTIFS('States Source'!$A:$A,AC$11,'States Source'!$G:$G,$B307),0),"")</f>
        <v/>
      </c>
      <c r="AD307" s="22" t="str">
        <f ca="1">IF(AD$11&lt;TODAY(),IFERROR(COUNTIFS('States Source'!$A:$A,AD$11,'States Source'!$E:$E,$B307)+COUNTIFS('States Source'!$A:$A,AD$11,'States Source'!$F:$F,$B307)+COUNTIFS('States Source'!$A:$A,AD$11,'States Source'!$G:$G,$B307),0),"")</f>
        <v/>
      </c>
      <c r="AE307" s="22" t="str">
        <f ca="1">IF(AE$11&lt;TODAY(),IFERROR(COUNTIFS('States Source'!$A:$A,AE$11,'States Source'!$E:$E,$B307)+COUNTIFS('States Source'!$A:$A,AE$11,'States Source'!$F:$F,$B307)+COUNTIFS('States Source'!$A:$A,AE$11,'States Source'!$G:$G,$B307),0),"")</f>
        <v/>
      </c>
      <c r="AF307" s="22" t="str">
        <f ca="1">IF(AF$11&lt;TODAY(),IFERROR(COUNTIFS('States Source'!$A:$A,AF$11,'States Source'!$E:$E,$B307)+COUNTIFS('States Source'!$A:$A,AF$11,'States Source'!$F:$F,$B307)+COUNTIFS('States Source'!$A:$A,AF$11,'States Source'!$G:$G,$B307),0),"")</f>
        <v/>
      </c>
      <c r="AG307" s="22" t="str">
        <f ca="1">IF(AG$11&lt;TODAY(),IFERROR(COUNTIFS('States Source'!$A:$A,AG$11,'States Source'!$E:$E,$B307)+COUNTIFS('States Source'!$A:$A,AG$11,'States Source'!$F:$F,$B307)+COUNTIFS('States Source'!$A:$A,AG$11,'States Source'!$G:$G,$B307),0),"")</f>
        <v/>
      </c>
      <c r="AH307" s="22" t="str">
        <f ca="1">IF(AH$11&lt;TODAY(),IFERROR(COUNTIFS('States Source'!$A:$A,AH$11,'States Source'!$E:$E,$B307)+COUNTIFS('States Source'!$A:$A,AH$11,'States Source'!$F:$F,$B307)+COUNTIFS('States Source'!$A:$A,AH$11,'States Source'!$G:$G,$B307),0),"")</f>
        <v/>
      </c>
      <c r="AI307" s="22" t="str">
        <f ca="1">IF(AI$11&lt;TODAY(),IFERROR(COUNTIFS('States Source'!$A:$A,AI$11,'States Source'!$E:$E,$B307)+COUNTIFS('States Source'!$A:$A,AI$11,'States Source'!$F:$F,$B307)+COUNTIFS('States Source'!$A:$A,AI$11,'States Source'!$G:$G,$B307),0),"")</f>
        <v/>
      </c>
      <c r="AJ307" s="22" t="str">
        <f ca="1">IF(AJ$11&lt;TODAY(),IFERROR(COUNTIFS('States Source'!$A:$A,AJ$11,'States Source'!$E:$E,$B307)+COUNTIFS('States Source'!$A:$A,AJ$11,'States Source'!$F:$F,$B307)+COUNTIFS('States Source'!$A:$A,AJ$11,'States Source'!$G:$G,$B307),0),"")</f>
        <v/>
      </c>
      <c r="AK307" s="22" t="str">
        <f ca="1">IF(AK$11&lt;TODAY(),IFERROR(COUNTIFS('States Source'!$A:$A,AK$11,'States Source'!$E:$E,$B307)+COUNTIFS('States Source'!$A:$A,AK$11,'States Source'!$F:$F,$B307)+COUNTIFS('States Source'!$A:$A,AK$11,'States Source'!$G:$G,$B307),0),"")</f>
        <v/>
      </c>
    </row>
    <row r="308" spans="1:37" hidden="1" outlineLevel="1" x14ac:dyDescent="0.25">
      <c r="B308" s="114" t="s">
        <v>22</v>
      </c>
      <c r="C308" s="10" t="s">
        <v>116</v>
      </c>
      <c r="D308" s="139"/>
      <c r="E308" s="236">
        <f t="shared" ca="1" si="230"/>
        <v>0</v>
      </c>
      <c r="F308" s="142"/>
      <c r="G308" s="22">
        <f ca="1">IF(G$11&lt;TODAY(),IFERROR(COUNTIFS('States Source'!$A:$A,G$11,'States Source'!$E:$E,$B308)+COUNTIFS('States Source'!$A:$A,G$11,'States Source'!$F:$F,$B308)+COUNTIFS('States Source'!$A:$A,G$11,'States Source'!$G:$G,$B308),0),"")</f>
        <v>0</v>
      </c>
      <c r="H308" s="22">
        <f ca="1">IF(H$11&lt;TODAY(),IFERROR(COUNTIFS('States Source'!$A:$A,H$11,'States Source'!$E:$E,$B308)+COUNTIFS('States Source'!$A:$A,H$11,'States Source'!$F:$F,$B308)+COUNTIFS('States Source'!$A:$A,H$11,'States Source'!$G:$G,$B308),0),"")</f>
        <v>0</v>
      </c>
      <c r="I308" s="22">
        <f ca="1">IF(I$11&lt;TODAY(),IFERROR(COUNTIFS('States Source'!$A:$A,I$11,'States Source'!$E:$E,$B308)+COUNTIFS('States Source'!$A:$A,I$11,'States Source'!$F:$F,$B308)+COUNTIFS('States Source'!$A:$A,I$11,'States Source'!$G:$G,$B308),0),"")</f>
        <v>0</v>
      </c>
      <c r="J308" s="22">
        <f ca="1">IF(J$11&lt;TODAY(),IFERROR(COUNTIFS('States Source'!$A:$A,J$11,'States Source'!$E:$E,$B308)+COUNTIFS('States Source'!$A:$A,J$11,'States Source'!$F:$F,$B308)+COUNTIFS('States Source'!$A:$A,J$11,'States Source'!$G:$G,$B308),0),"")</f>
        <v>0</v>
      </c>
      <c r="K308" s="22">
        <f ca="1">IF(K$11&lt;TODAY(),IFERROR(COUNTIFS('States Source'!$A:$A,K$11,'States Source'!$E:$E,$B308)+COUNTIFS('States Source'!$A:$A,K$11,'States Source'!$F:$F,$B308)+COUNTIFS('States Source'!$A:$A,K$11,'States Source'!$G:$G,$B308),0),"")</f>
        <v>0</v>
      </c>
      <c r="L308" s="22">
        <f ca="1">IF(L$11&lt;TODAY(),IFERROR(COUNTIFS('States Source'!$A:$A,L$11,'States Source'!$E:$E,$B308)+COUNTIFS('States Source'!$A:$A,L$11,'States Source'!$F:$F,$B308)+COUNTIFS('States Source'!$A:$A,L$11,'States Source'!$G:$G,$B308),0),"")</f>
        <v>0</v>
      </c>
      <c r="M308" s="22">
        <f ca="1">IF(M$11&lt;TODAY(),IFERROR(COUNTIFS('States Source'!$A:$A,M$11,'States Source'!$E:$E,$B308)+COUNTIFS('States Source'!$A:$A,M$11,'States Source'!$F:$F,$B308)+COUNTIFS('States Source'!$A:$A,M$11,'States Source'!$G:$G,$B308),0),"")</f>
        <v>0</v>
      </c>
      <c r="N308" s="22">
        <f ca="1">IF(N$11&lt;TODAY(),IFERROR(COUNTIFS('States Source'!$A:$A,N$11,'States Source'!$E:$E,$B308)+COUNTIFS('States Source'!$A:$A,N$11,'States Source'!$F:$F,$B308)+COUNTIFS('States Source'!$A:$A,N$11,'States Source'!$G:$G,$B308),0),"")</f>
        <v>0</v>
      </c>
      <c r="O308" s="22">
        <f ca="1">IF(O$11&lt;TODAY(),IFERROR(COUNTIFS('States Source'!$A:$A,O$11,'States Source'!$E:$E,$B308)+COUNTIFS('States Source'!$A:$A,O$11,'States Source'!$F:$F,$B308)+COUNTIFS('States Source'!$A:$A,O$11,'States Source'!$G:$G,$B308),0),"")</f>
        <v>0</v>
      </c>
      <c r="P308" s="22">
        <f ca="1">IF(P$11&lt;TODAY(),IFERROR(COUNTIFS('States Source'!$A:$A,P$11,'States Source'!$E:$E,$B308)+COUNTIFS('States Source'!$A:$A,P$11,'States Source'!$F:$F,$B308)+COUNTIFS('States Source'!$A:$A,P$11,'States Source'!$G:$G,$B308),0),"")</f>
        <v>0</v>
      </c>
      <c r="Q308" s="22">
        <f ca="1">IF(Q$11&lt;TODAY(),IFERROR(COUNTIFS('States Source'!$A:$A,Q$11,'States Source'!$E:$E,$B308)+COUNTIFS('States Source'!$A:$A,Q$11,'States Source'!$F:$F,$B308)+COUNTIFS('States Source'!$A:$A,Q$11,'States Source'!$G:$G,$B308),0),"")</f>
        <v>0</v>
      </c>
      <c r="R308" s="22">
        <f ca="1">IF(R$11&lt;TODAY(),IFERROR(COUNTIFS('States Source'!$A:$A,R$11,'States Source'!$E:$E,$B308)+COUNTIFS('States Source'!$A:$A,R$11,'States Source'!$F:$F,$B308)+COUNTIFS('States Source'!$A:$A,R$11,'States Source'!$G:$G,$B308),0),"")</f>
        <v>0</v>
      </c>
      <c r="S308" s="22">
        <f ca="1">IF(S$11&lt;TODAY(),IFERROR(COUNTIFS('States Source'!$A:$A,S$11,'States Source'!$E:$E,$B308)+COUNTIFS('States Source'!$A:$A,S$11,'States Source'!$F:$F,$B308)+COUNTIFS('States Source'!$A:$A,S$11,'States Source'!$G:$G,$B308),0),"")</f>
        <v>0</v>
      </c>
      <c r="T308" s="22">
        <f ca="1">IF(T$11&lt;TODAY(),IFERROR(COUNTIFS('States Source'!$A:$A,T$11,'States Source'!$E:$E,$B308)+COUNTIFS('States Source'!$A:$A,T$11,'States Source'!$F:$F,$B308)+COUNTIFS('States Source'!$A:$A,T$11,'States Source'!$G:$G,$B308),0),"")</f>
        <v>0</v>
      </c>
      <c r="U308" s="22">
        <f ca="1">IF(U$11&lt;TODAY(),IFERROR(COUNTIFS('States Source'!$A:$A,U$11,'States Source'!$E:$E,$B308)+COUNTIFS('States Source'!$A:$A,U$11,'States Source'!$F:$F,$B308)+COUNTIFS('States Source'!$A:$A,U$11,'States Source'!$G:$G,$B308),0),"")</f>
        <v>0</v>
      </c>
      <c r="V308" s="22">
        <f ca="1">IF(V$11&lt;TODAY(),IFERROR(COUNTIFS('States Source'!$A:$A,V$11,'States Source'!$E:$E,$B308)+COUNTIFS('States Source'!$A:$A,V$11,'States Source'!$F:$F,$B308)+COUNTIFS('States Source'!$A:$A,V$11,'States Source'!$G:$G,$B308),0),"")</f>
        <v>0</v>
      </c>
      <c r="W308" s="22" t="str">
        <f ca="1">IF(W$11&lt;TODAY(),IFERROR(COUNTIFS('States Source'!$A:$A,W$11,'States Source'!$E:$E,$B308)+COUNTIFS('States Source'!$A:$A,W$11,'States Source'!$F:$F,$B308)+COUNTIFS('States Source'!$A:$A,W$11,'States Source'!$G:$G,$B308),0),"")</f>
        <v/>
      </c>
      <c r="X308" s="22" t="str">
        <f ca="1">IF(X$11&lt;TODAY(),IFERROR(COUNTIFS('States Source'!$A:$A,X$11,'States Source'!$E:$E,$B308)+COUNTIFS('States Source'!$A:$A,X$11,'States Source'!$F:$F,$B308)+COUNTIFS('States Source'!$A:$A,X$11,'States Source'!$G:$G,$B308),0),"")</f>
        <v/>
      </c>
      <c r="Y308" s="22" t="str">
        <f ca="1">IF(Y$11&lt;TODAY(),IFERROR(COUNTIFS('States Source'!$A:$A,Y$11,'States Source'!$E:$E,$B308)+COUNTIFS('States Source'!$A:$A,Y$11,'States Source'!$F:$F,$B308)+COUNTIFS('States Source'!$A:$A,Y$11,'States Source'!$G:$G,$B308),0),"")</f>
        <v/>
      </c>
      <c r="Z308" s="22" t="str">
        <f ca="1">IF(Z$11&lt;TODAY(),IFERROR(COUNTIFS('States Source'!$A:$A,Z$11,'States Source'!$E:$E,$B308)+COUNTIFS('States Source'!$A:$A,Z$11,'States Source'!$F:$F,$B308)+COUNTIFS('States Source'!$A:$A,Z$11,'States Source'!$G:$G,$B308),0),"")</f>
        <v/>
      </c>
      <c r="AA308" s="22" t="str">
        <f ca="1">IF(AA$11&lt;TODAY(),IFERROR(COUNTIFS('States Source'!$A:$A,AA$11,'States Source'!$E:$E,$B308)+COUNTIFS('States Source'!$A:$A,AA$11,'States Source'!$F:$F,$B308)+COUNTIFS('States Source'!$A:$A,AA$11,'States Source'!$G:$G,$B308),0),"")</f>
        <v/>
      </c>
      <c r="AB308" s="22" t="str">
        <f ca="1">IF(AB$11&lt;TODAY(),IFERROR(COUNTIFS('States Source'!$A:$A,AB$11,'States Source'!$E:$E,$B308)+COUNTIFS('States Source'!$A:$A,AB$11,'States Source'!$F:$F,$B308)+COUNTIFS('States Source'!$A:$A,AB$11,'States Source'!$G:$G,$B308),0),"")</f>
        <v/>
      </c>
      <c r="AC308" s="22" t="str">
        <f ca="1">IF(AC$11&lt;TODAY(),IFERROR(COUNTIFS('States Source'!$A:$A,AC$11,'States Source'!$E:$E,$B308)+COUNTIFS('States Source'!$A:$A,AC$11,'States Source'!$F:$F,$B308)+COUNTIFS('States Source'!$A:$A,AC$11,'States Source'!$G:$G,$B308),0),"")</f>
        <v/>
      </c>
      <c r="AD308" s="22" t="str">
        <f ca="1">IF(AD$11&lt;TODAY(),IFERROR(COUNTIFS('States Source'!$A:$A,AD$11,'States Source'!$E:$E,$B308)+COUNTIFS('States Source'!$A:$A,AD$11,'States Source'!$F:$F,$B308)+COUNTIFS('States Source'!$A:$A,AD$11,'States Source'!$G:$G,$B308),0),"")</f>
        <v/>
      </c>
      <c r="AE308" s="22" t="str">
        <f ca="1">IF(AE$11&lt;TODAY(),IFERROR(COUNTIFS('States Source'!$A:$A,AE$11,'States Source'!$E:$E,$B308)+COUNTIFS('States Source'!$A:$A,AE$11,'States Source'!$F:$F,$B308)+COUNTIFS('States Source'!$A:$A,AE$11,'States Source'!$G:$G,$B308),0),"")</f>
        <v/>
      </c>
      <c r="AF308" s="22" t="str">
        <f ca="1">IF(AF$11&lt;TODAY(),IFERROR(COUNTIFS('States Source'!$A:$A,AF$11,'States Source'!$E:$E,$B308)+COUNTIFS('States Source'!$A:$A,AF$11,'States Source'!$F:$F,$B308)+COUNTIFS('States Source'!$A:$A,AF$11,'States Source'!$G:$G,$B308),0),"")</f>
        <v/>
      </c>
      <c r="AG308" s="22" t="str">
        <f ca="1">IF(AG$11&lt;TODAY(),IFERROR(COUNTIFS('States Source'!$A:$A,AG$11,'States Source'!$E:$E,$B308)+COUNTIFS('States Source'!$A:$A,AG$11,'States Source'!$F:$F,$B308)+COUNTIFS('States Source'!$A:$A,AG$11,'States Source'!$G:$G,$B308),0),"")</f>
        <v/>
      </c>
      <c r="AH308" s="22" t="str">
        <f ca="1">IF(AH$11&lt;TODAY(),IFERROR(COUNTIFS('States Source'!$A:$A,AH$11,'States Source'!$E:$E,$B308)+COUNTIFS('States Source'!$A:$A,AH$11,'States Source'!$F:$F,$B308)+COUNTIFS('States Source'!$A:$A,AH$11,'States Source'!$G:$G,$B308),0),"")</f>
        <v/>
      </c>
      <c r="AI308" s="22" t="str">
        <f ca="1">IF(AI$11&lt;TODAY(),IFERROR(COUNTIFS('States Source'!$A:$A,AI$11,'States Source'!$E:$E,$B308)+COUNTIFS('States Source'!$A:$A,AI$11,'States Source'!$F:$F,$B308)+COUNTIFS('States Source'!$A:$A,AI$11,'States Source'!$G:$G,$B308),0),"")</f>
        <v/>
      </c>
      <c r="AJ308" s="22" t="str">
        <f ca="1">IF(AJ$11&lt;TODAY(),IFERROR(COUNTIFS('States Source'!$A:$A,AJ$11,'States Source'!$E:$E,$B308)+COUNTIFS('States Source'!$A:$A,AJ$11,'States Source'!$F:$F,$B308)+COUNTIFS('States Source'!$A:$A,AJ$11,'States Source'!$G:$G,$B308),0),"")</f>
        <v/>
      </c>
      <c r="AK308" s="22" t="str">
        <f ca="1">IF(AK$11&lt;TODAY(),IFERROR(COUNTIFS('States Source'!$A:$A,AK$11,'States Source'!$E:$E,$B308)+COUNTIFS('States Source'!$A:$A,AK$11,'States Source'!$F:$F,$B308)+COUNTIFS('States Source'!$A:$A,AK$11,'States Source'!$G:$G,$B308),0),"")</f>
        <v/>
      </c>
    </row>
    <row r="309" spans="1:37" hidden="1" outlineLevel="1" x14ac:dyDescent="0.25">
      <c r="B309" s="114" t="s">
        <v>23</v>
      </c>
      <c r="C309" s="10" t="s">
        <v>116</v>
      </c>
      <c r="D309" s="139"/>
      <c r="E309" s="236">
        <f t="shared" ca="1" si="230"/>
        <v>0</v>
      </c>
      <c r="F309" s="142"/>
      <c r="G309" s="22">
        <f ca="1">IF(G$11&lt;TODAY(),IFERROR(COUNTIFS('States Source'!$A:$A,G$11,'States Source'!$E:$E,$B309)+COUNTIFS('States Source'!$A:$A,G$11,'States Source'!$F:$F,$B309)+COUNTIFS('States Source'!$A:$A,G$11,'States Source'!$G:$G,$B309),0),"")</f>
        <v>0</v>
      </c>
      <c r="H309" s="22">
        <f ca="1">IF(H$11&lt;TODAY(),IFERROR(COUNTIFS('States Source'!$A:$A,H$11,'States Source'!$E:$E,$B309)+COUNTIFS('States Source'!$A:$A,H$11,'States Source'!$F:$F,$B309)+COUNTIFS('States Source'!$A:$A,H$11,'States Source'!$G:$G,$B309),0),"")</f>
        <v>0</v>
      </c>
      <c r="I309" s="22">
        <f ca="1">IF(I$11&lt;TODAY(),IFERROR(COUNTIFS('States Source'!$A:$A,I$11,'States Source'!$E:$E,$B309)+COUNTIFS('States Source'!$A:$A,I$11,'States Source'!$F:$F,$B309)+COUNTIFS('States Source'!$A:$A,I$11,'States Source'!$G:$G,$B309),0),"")</f>
        <v>0</v>
      </c>
      <c r="J309" s="22">
        <f ca="1">IF(J$11&lt;TODAY(),IFERROR(COUNTIFS('States Source'!$A:$A,J$11,'States Source'!$E:$E,$B309)+COUNTIFS('States Source'!$A:$A,J$11,'States Source'!$F:$F,$B309)+COUNTIFS('States Source'!$A:$A,J$11,'States Source'!$G:$G,$B309),0),"")</f>
        <v>0</v>
      </c>
      <c r="K309" s="22">
        <f ca="1">IF(K$11&lt;TODAY(),IFERROR(COUNTIFS('States Source'!$A:$A,K$11,'States Source'!$E:$E,$B309)+COUNTIFS('States Source'!$A:$A,K$11,'States Source'!$F:$F,$B309)+COUNTIFS('States Source'!$A:$A,K$11,'States Source'!$G:$G,$B309),0),"")</f>
        <v>0</v>
      </c>
      <c r="L309" s="22">
        <f ca="1">IF(L$11&lt;TODAY(),IFERROR(COUNTIFS('States Source'!$A:$A,L$11,'States Source'!$E:$E,$B309)+COUNTIFS('States Source'!$A:$A,L$11,'States Source'!$F:$F,$B309)+COUNTIFS('States Source'!$A:$A,L$11,'States Source'!$G:$G,$B309),0),"")</f>
        <v>0</v>
      </c>
      <c r="M309" s="22">
        <f ca="1">IF(M$11&lt;TODAY(),IFERROR(COUNTIFS('States Source'!$A:$A,M$11,'States Source'!$E:$E,$B309)+COUNTIFS('States Source'!$A:$A,M$11,'States Source'!$F:$F,$B309)+COUNTIFS('States Source'!$A:$A,M$11,'States Source'!$G:$G,$B309),0),"")</f>
        <v>0</v>
      </c>
      <c r="N309" s="22">
        <f ca="1">IF(N$11&lt;TODAY(),IFERROR(COUNTIFS('States Source'!$A:$A,N$11,'States Source'!$E:$E,$B309)+COUNTIFS('States Source'!$A:$A,N$11,'States Source'!$F:$F,$B309)+COUNTIFS('States Source'!$A:$A,N$11,'States Source'!$G:$G,$B309),0),"")</f>
        <v>0</v>
      </c>
      <c r="O309" s="22">
        <f ca="1">IF(O$11&lt;TODAY(),IFERROR(COUNTIFS('States Source'!$A:$A,O$11,'States Source'!$E:$E,$B309)+COUNTIFS('States Source'!$A:$A,O$11,'States Source'!$F:$F,$B309)+COUNTIFS('States Source'!$A:$A,O$11,'States Source'!$G:$G,$B309),0),"")</f>
        <v>0</v>
      </c>
      <c r="P309" s="22">
        <f ca="1">IF(P$11&lt;TODAY(),IFERROR(COUNTIFS('States Source'!$A:$A,P$11,'States Source'!$E:$E,$B309)+COUNTIFS('States Source'!$A:$A,P$11,'States Source'!$F:$F,$B309)+COUNTIFS('States Source'!$A:$A,P$11,'States Source'!$G:$G,$B309),0),"")</f>
        <v>0</v>
      </c>
      <c r="Q309" s="22">
        <f ca="1">IF(Q$11&lt;TODAY(),IFERROR(COUNTIFS('States Source'!$A:$A,Q$11,'States Source'!$E:$E,$B309)+COUNTIFS('States Source'!$A:$A,Q$11,'States Source'!$F:$F,$B309)+COUNTIFS('States Source'!$A:$A,Q$11,'States Source'!$G:$G,$B309),0),"")</f>
        <v>0</v>
      </c>
      <c r="R309" s="22">
        <f ca="1">IF(R$11&lt;TODAY(),IFERROR(COUNTIFS('States Source'!$A:$A,R$11,'States Source'!$E:$E,$B309)+COUNTIFS('States Source'!$A:$A,R$11,'States Source'!$F:$F,$B309)+COUNTIFS('States Source'!$A:$A,R$11,'States Source'!$G:$G,$B309),0),"")</f>
        <v>0</v>
      </c>
      <c r="S309" s="22">
        <f ca="1">IF(S$11&lt;TODAY(),IFERROR(COUNTIFS('States Source'!$A:$A,S$11,'States Source'!$E:$E,$B309)+COUNTIFS('States Source'!$A:$A,S$11,'States Source'!$F:$F,$B309)+COUNTIFS('States Source'!$A:$A,S$11,'States Source'!$G:$G,$B309),0),"")</f>
        <v>0</v>
      </c>
      <c r="T309" s="22">
        <f ca="1">IF(T$11&lt;TODAY(),IFERROR(COUNTIFS('States Source'!$A:$A,T$11,'States Source'!$E:$E,$B309)+COUNTIFS('States Source'!$A:$A,T$11,'States Source'!$F:$F,$B309)+COUNTIFS('States Source'!$A:$A,T$11,'States Source'!$G:$G,$B309),0),"")</f>
        <v>0</v>
      </c>
      <c r="U309" s="22">
        <f ca="1">IF(U$11&lt;TODAY(),IFERROR(COUNTIFS('States Source'!$A:$A,U$11,'States Source'!$E:$E,$B309)+COUNTIFS('States Source'!$A:$A,U$11,'States Source'!$F:$F,$B309)+COUNTIFS('States Source'!$A:$A,U$11,'States Source'!$G:$G,$B309),0),"")</f>
        <v>0</v>
      </c>
      <c r="V309" s="22">
        <f ca="1">IF(V$11&lt;TODAY(),IFERROR(COUNTIFS('States Source'!$A:$A,V$11,'States Source'!$E:$E,$B309)+COUNTIFS('States Source'!$A:$A,V$11,'States Source'!$F:$F,$B309)+COUNTIFS('States Source'!$A:$A,V$11,'States Source'!$G:$G,$B309),0),"")</f>
        <v>0</v>
      </c>
      <c r="W309" s="22" t="str">
        <f ca="1">IF(W$11&lt;TODAY(),IFERROR(COUNTIFS('States Source'!$A:$A,W$11,'States Source'!$E:$E,$B309)+COUNTIFS('States Source'!$A:$A,W$11,'States Source'!$F:$F,$B309)+COUNTIFS('States Source'!$A:$A,W$11,'States Source'!$G:$G,$B309),0),"")</f>
        <v/>
      </c>
      <c r="X309" s="22" t="str">
        <f ca="1">IF(X$11&lt;TODAY(),IFERROR(COUNTIFS('States Source'!$A:$A,X$11,'States Source'!$E:$E,$B309)+COUNTIFS('States Source'!$A:$A,X$11,'States Source'!$F:$F,$B309)+COUNTIFS('States Source'!$A:$A,X$11,'States Source'!$G:$G,$B309),0),"")</f>
        <v/>
      </c>
      <c r="Y309" s="22" t="str">
        <f ca="1">IF(Y$11&lt;TODAY(),IFERROR(COUNTIFS('States Source'!$A:$A,Y$11,'States Source'!$E:$E,$B309)+COUNTIFS('States Source'!$A:$A,Y$11,'States Source'!$F:$F,$B309)+COUNTIFS('States Source'!$A:$A,Y$11,'States Source'!$G:$G,$B309),0),"")</f>
        <v/>
      </c>
      <c r="Z309" s="22" t="str">
        <f ca="1">IF(Z$11&lt;TODAY(),IFERROR(COUNTIFS('States Source'!$A:$A,Z$11,'States Source'!$E:$E,$B309)+COUNTIFS('States Source'!$A:$A,Z$11,'States Source'!$F:$F,$B309)+COUNTIFS('States Source'!$A:$A,Z$11,'States Source'!$G:$G,$B309),0),"")</f>
        <v/>
      </c>
      <c r="AA309" s="22" t="str">
        <f ca="1">IF(AA$11&lt;TODAY(),IFERROR(COUNTIFS('States Source'!$A:$A,AA$11,'States Source'!$E:$E,$B309)+COUNTIFS('States Source'!$A:$A,AA$11,'States Source'!$F:$F,$B309)+COUNTIFS('States Source'!$A:$A,AA$11,'States Source'!$G:$G,$B309),0),"")</f>
        <v/>
      </c>
      <c r="AB309" s="22" t="str">
        <f ca="1">IF(AB$11&lt;TODAY(),IFERROR(COUNTIFS('States Source'!$A:$A,AB$11,'States Source'!$E:$E,$B309)+COUNTIFS('States Source'!$A:$A,AB$11,'States Source'!$F:$F,$B309)+COUNTIFS('States Source'!$A:$A,AB$11,'States Source'!$G:$G,$B309),0),"")</f>
        <v/>
      </c>
      <c r="AC309" s="22" t="str">
        <f ca="1">IF(AC$11&lt;TODAY(),IFERROR(COUNTIFS('States Source'!$A:$A,AC$11,'States Source'!$E:$E,$B309)+COUNTIFS('States Source'!$A:$A,AC$11,'States Source'!$F:$F,$B309)+COUNTIFS('States Source'!$A:$A,AC$11,'States Source'!$G:$G,$B309),0),"")</f>
        <v/>
      </c>
      <c r="AD309" s="22" t="str">
        <f ca="1">IF(AD$11&lt;TODAY(),IFERROR(COUNTIFS('States Source'!$A:$A,AD$11,'States Source'!$E:$E,$B309)+COUNTIFS('States Source'!$A:$A,AD$11,'States Source'!$F:$F,$B309)+COUNTIFS('States Source'!$A:$A,AD$11,'States Source'!$G:$G,$B309),0),"")</f>
        <v/>
      </c>
      <c r="AE309" s="22" t="str">
        <f ca="1">IF(AE$11&lt;TODAY(),IFERROR(COUNTIFS('States Source'!$A:$A,AE$11,'States Source'!$E:$E,$B309)+COUNTIFS('States Source'!$A:$A,AE$11,'States Source'!$F:$F,$B309)+COUNTIFS('States Source'!$A:$A,AE$11,'States Source'!$G:$G,$B309),0),"")</f>
        <v/>
      </c>
      <c r="AF309" s="22" t="str">
        <f ca="1">IF(AF$11&lt;TODAY(),IFERROR(COUNTIFS('States Source'!$A:$A,AF$11,'States Source'!$E:$E,$B309)+COUNTIFS('States Source'!$A:$A,AF$11,'States Source'!$F:$F,$B309)+COUNTIFS('States Source'!$A:$A,AF$11,'States Source'!$G:$G,$B309),0),"")</f>
        <v/>
      </c>
      <c r="AG309" s="22" t="str">
        <f ca="1">IF(AG$11&lt;TODAY(),IFERROR(COUNTIFS('States Source'!$A:$A,AG$11,'States Source'!$E:$E,$B309)+COUNTIFS('States Source'!$A:$A,AG$11,'States Source'!$F:$F,$B309)+COUNTIFS('States Source'!$A:$A,AG$11,'States Source'!$G:$G,$B309),0),"")</f>
        <v/>
      </c>
      <c r="AH309" s="22" t="str">
        <f ca="1">IF(AH$11&lt;TODAY(),IFERROR(COUNTIFS('States Source'!$A:$A,AH$11,'States Source'!$E:$E,$B309)+COUNTIFS('States Source'!$A:$A,AH$11,'States Source'!$F:$F,$B309)+COUNTIFS('States Source'!$A:$A,AH$11,'States Source'!$G:$G,$B309),0),"")</f>
        <v/>
      </c>
      <c r="AI309" s="22" t="str">
        <f ca="1">IF(AI$11&lt;TODAY(),IFERROR(COUNTIFS('States Source'!$A:$A,AI$11,'States Source'!$E:$E,$B309)+COUNTIFS('States Source'!$A:$A,AI$11,'States Source'!$F:$F,$B309)+COUNTIFS('States Source'!$A:$A,AI$11,'States Source'!$G:$G,$B309),0),"")</f>
        <v/>
      </c>
      <c r="AJ309" s="22" t="str">
        <f ca="1">IF(AJ$11&lt;TODAY(),IFERROR(COUNTIFS('States Source'!$A:$A,AJ$11,'States Source'!$E:$E,$B309)+COUNTIFS('States Source'!$A:$A,AJ$11,'States Source'!$F:$F,$B309)+COUNTIFS('States Source'!$A:$A,AJ$11,'States Source'!$G:$G,$B309),0),"")</f>
        <v/>
      </c>
      <c r="AK309" s="22" t="str">
        <f ca="1">IF(AK$11&lt;TODAY(),IFERROR(COUNTIFS('States Source'!$A:$A,AK$11,'States Source'!$E:$E,$B309)+COUNTIFS('States Source'!$A:$A,AK$11,'States Source'!$F:$F,$B309)+COUNTIFS('States Source'!$A:$A,AK$11,'States Source'!$G:$G,$B309),0),"")</f>
        <v/>
      </c>
    </row>
    <row r="310" spans="1:37" hidden="1" outlineLevel="1" x14ac:dyDescent="0.25">
      <c r="B310" s="114" t="s">
        <v>24</v>
      </c>
      <c r="C310" s="10" t="s">
        <v>116</v>
      </c>
      <c r="D310" s="139"/>
      <c r="E310" s="236">
        <f t="shared" ca="1" si="230"/>
        <v>0.70833333333333337</v>
      </c>
      <c r="F310" s="142"/>
      <c r="G310" s="22">
        <f ca="1">IF(G$11&lt;TODAY(),IFERROR(COUNTIFS('States Source'!$A:$A,G$11,'States Source'!$E:$E,$B310)+COUNTIFS('States Source'!$A:$A,G$11,'States Source'!$F:$F,$B310)+COUNTIFS('States Source'!$A:$A,G$11,'States Source'!$G:$G,$B310),0),"")</f>
        <v>0</v>
      </c>
      <c r="H310" s="22">
        <f ca="1">IF(H$11&lt;TODAY(),IFERROR(COUNTIFS('States Source'!$A:$A,H$11,'States Source'!$E:$E,$B310)+COUNTIFS('States Source'!$A:$A,H$11,'States Source'!$F:$F,$B310)+COUNTIFS('States Source'!$A:$A,H$11,'States Source'!$G:$G,$B310),0),"")</f>
        <v>0</v>
      </c>
      <c r="I310" s="22">
        <f ca="1">IF(I$11&lt;TODAY(),IFERROR(COUNTIFS('States Source'!$A:$A,I$11,'States Source'!$E:$E,$B310)+COUNTIFS('States Source'!$A:$A,I$11,'States Source'!$F:$F,$B310)+COUNTIFS('States Source'!$A:$A,I$11,'States Source'!$G:$G,$B310),0),"")</f>
        <v>2</v>
      </c>
      <c r="J310" s="22">
        <f ca="1">IF(J$11&lt;TODAY(),IFERROR(COUNTIFS('States Source'!$A:$A,J$11,'States Source'!$E:$E,$B310)+COUNTIFS('States Source'!$A:$A,J$11,'States Source'!$F:$F,$B310)+COUNTIFS('States Source'!$A:$A,J$11,'States Source'!$G:$G,$B310),0),"")</f>
        <v>2</v>
      </c>
      <c r="K310" s="22">
        <f ca="1">IF(K$11&lt;TODAY(),IFERROR(COUNTIFS('States Source'!$A:$A,K$11,'States Source'!$E:$E,$B310)+COUNTIFS('States Source'!$A:$A,K$11,'States Source'!$F:$F,$B310)+COUNTIFS('States Source'!$A:$A,K$11,'States Source'!$G:$G,$B310),0),"")</f>
        <v>2</v>
      </c>
      <c r="L310" s="22">
        <f ca="1">IF(L$11&lt;TODAY(),IFERROR(COUNTIFS('States Source'!$A:$A,L$11,'States Source'!$E:$E,$B310)+COUNTIFS('States Source'!$A:$A,L$11,'States Source'!$F:$F,$B310)+COUNTIFS('States Source'!$A:$A,L$11,'States Source'!$G:$G,$B310),0),"")</f>
        <v>2</v>
      </c>
      <c r="M310" s="22">
        <f ca="1">IF(M$11&lt;TODAY(),IFERROR(COUNTIFS('States Source'!$A:$A,M$11,'States Source'!$E:$E,$B310)+COUNTIFS('States Source'!$A:$A,M$11,'States Source'!$F:$F,$B310)+COUNTIFS('States Source'!$A:$A,M$11,'States Source'!$G:$G,$B310),0),"")</f>
        <v>0</v>
      </c>
      <c r="N310" s="22">
        <f ca="1">IF(N$11&lt;TODAY(),IFERROR(COUNTIFS('States Source'!$A:$A,N$11,'States Source'!$E:$E,$B310)+COUNTIFS('States Source'!$A:$A,N$11,'States Source'!$F:$F,$B310)+COUNTIFS('States Source'!$A:$A,N$11,'States Source'!$G:$G,$B310),0),"")</f>
        <v>0</v>
      </c>
      <c r="O310" s="22">
        <f ca="1">IF(O$11&lt;TODAY(),IFERROR(COUNTIFS('States Source'!$A:$A,O$11,'States Source'!$E:$E,$B310)+COUNTIFS('States Source'!$A:$A,O$11,'States Source'!$F:$F,$B310)+COUNTIFS('States Source'!$A:$A,O$11,'States Source'!$G:$G,$B310),0),"")</f>
        <v>0</v>
      </c>
      <c r="P310" s="22">
        <f ca="1">IF(P$11&lt;TODAY(),IFERROR(COUNTIFS('States Source'!$A:$A,P$11,'States Source'!$E:$E,$B310)+COUNTIFS('States Source'!$A:$A,P$11,'States Source'!$F:$F,$B310)+COUNTIFS('States Source'!$A:$A,P$11,'States Source'!$G:$G,$B310),0),"")</f>
        <v>2</v>
      </c>
      <c r="Q310" s="22">
        <f ca="1">IF(Q$11&lt;TODAY(),IFERROR(COUNTIFS('States Source'!$A:$A,Q$11,'States Source'!$E:$E,$B310)+COUNTIFS('States Source'!$A:$A,Q$11,'States Source'!$F:$F,$B310)+COUNTIFS('States Source'!$A:$A,Q$11,'States Source'!$G:$G,$B310),0),"")</f>
        <v>2</v>
      </c>
      <c r="R310" s="22">
        <f ca="1">IF(R$11&lt;TODAY(),IFERROR(COUNTIFS('States Source'!$A:$A,R$11,'States Source'!$E:$E,$B310)+COUNTIFS('States Source'!$A:$A,R$11,'States Source'!$F:$F,$B310)+COUNTIFS('States Source'!$A:$A,R$11,'States Source'!$G:$G,$B310),0),"")</f>
        <v>2</v>
      </c>
      <c r="S310" s="22">
        <f ca="1">IF(S$11&lt;TODAY(),IFERROR(COUNTIFS('States Source'!$A:$A,S$11,'States Source'!$E:$E,$B310)+COUNTIFS('States Source'!$A:$A,S$11,'States Source'!$F:$F,$B310)+COUNTIFS('States Source'!$A:$A,S$11,'States Source'!$G:$G,$B310),0),"")</f>
        <v>2</v>
      </c>
      <c r="T310" s="22">
        <f ca="1">IF(T$11&lt;TODAY(),IFERROR(COUNTIFS('States Source'!$A:$A,T$11,'States Source'!$E:$E,$B310)+COUNTIFS('States Source'!$A:$A,T$11,'States Source'!$F:$F,$B310)+COUNTIFS('States Source'!$A:$A,T$11,'States Source'!$G:$G,$B310),0),"")</f>
        <v>1</v>
      </c>
      <c r="U310" s="22">
        <f ca="1">IF(U$11&lt;TODAY(),IFERROR(COUNTIFS('States Source'!$A:$A,U$11,'States Source'!$E:$E,$B310)+COUNTIFS('States Source'!$A:$A,U$11,'States Source'!$F:$F,$B310)+COUNTIFS('States Source'!$A:$A,U$11,'States Source'!$G:$G,$B310),0),"")</f>
        <v>0</v>
      </c>
      <c r="V310" s="22">
        <f ca="1">IF(V$11&lt;TODAY(),IFERROR(COUNTIFS('States Source'!$A:$A,V$11,'States Source'!$E:$E,$B310)+COUNTIFS('States Source'!$A:$A,V$11,'States Source'!$F:$F,$B310)+COUNTIFS('States Source'!$A:$A,V$11,'States Source'!$G:$G,$B310),0),"")</f>
        <v>0</v>
      </c>
      <c r="W310" s="22" t="str">
        <f ca="1">IF(W$11&lt;TODAY(),IFERROR(COUNTIFS('States Source'!$A:$A,W$11,'States Source'!$E:$E,$B310)+COUNTIFS('States Source'!$A:$A,W$11,'States Source'!$F:$F,$B310)+COUNTIFS('States Source'!$A:$A,W$11,'States Source'!$G:$G,$B310),0),"")</f>
        <v/>
      </c>
      <c r="X310" s="22" t="str">
        <f ca="1">IF(X$11&lt;TODAY(),IFERROR(COUNTIFS('States Source'!$A:$A,X$11,'States Source'!$E:$E,$B310)+COUNTIFS('States Source'!$A:$A,X$11,'States Source'!$F:$F,$B310)+COUNTIFS('States Source'!$A:$A,X$11,'States Source'!$G:$G,$B310),0),"")</f>
        <v/>
      </c>
      <c r="Y310" s="22" t="str">
        <f ca="1">IF(Y$11&lt;TODAY(),IFERROR(COUNTIFS('States Source'!$A:$A,Y$11,'States Source'!$E:$E,$B310)+COUNTIFS('States Source'!$A:$A,Y$11,'States Source'!$F:$F,$B310)+COUNTIFS('States Source'!$A:$A,Y$11,'States Source'!$G:$G,$B310),0),"")</f>
        <v/>
      </c>
      <c r="Z310" s="22" t="str">
        <f ca="1">IF(Z$11&lt;TODAY(),IFERROR(COUNTIFS('States Source'!$A:$A,Z$11,'States Source'!$E:$E,$B310)+COUNTIFS('States Source'!$A:$A,Z$11,'States Source'!$F:$F,$B310)+COUNTIFS('States Source'!$A:$A,Z$11,'States Source'!$G:$G,$B310),0),"")</f>
        <v/>
      </c>
      <c r="AA310" s="22" t="str">
        <f ca="1">IF(AA$11&lt;TODAY(),IFERROR(COUNTIFS('States Source'!$A:$A,AA$11,'States Source'!$E:$E,$B310)+COUNTIFS('States Source'!$A:$A,AA$11,'States Source'!$F:$F,$B310)+COUNTIFS('States Source'!$A:$A,AA$11,'States Source'!$G:$G,$B310),0),"")</f>
        <v/>
      </c>
      <c r="AB310" s="22" t="str">
        <f ca="1">IF(AB$11&lt;TODAY(),IFERROR(COUNTIFS('States Source'!$A:$A,AB$11,'States Source'!$E:$E,$B310)+COUNTIFS('States Source'!$A:$A,AB$11,'States Source'!$F:$F,$B310)+COUNTIFS('States Source'!$A:$A,AB$11,'States Source'!$G:$G,$B310),0),"")</f>
        <v/>
      </c>
      <c r="AC310" s="22" t="str">
        <f ca="1">IF(AC$11&lt;TODAY(),IFERROR(COUNTIFS('States Source'!$A:$A,AC$11,'States Source'!$E:$E,$B310)+COUNTIFS('States Source'!$A:$A,AC$11,'States Source'!$F:$F,$B310)+COUNTIFS('States Source'!$A:$A,AC$11,'States Source'!$G:$G,$B310),0),"")</f>
        <v/>
      </c>
      <c r="AD310" s="22" t="str">
        <f ca="1">IF(AD$11&lt;TODAY(),IFERROR(COUNTIFS('States Source'!$A:$A,AD$11,'States Source'!$E:$E,$B310)+COUNTIFS('States Source'!$A:$A,AD$11,'States Source'!$F:$F,$B310)+COUNTIFS('States Source'!$A:$A,AD$11,'States Source'!$G:$G,$B310),0),"")</f>
        <v/>
      </c>
      <c r="AE310" s="22" t="str">
        <f ca="1">IF(AE$11&lt;TODAY(),IFERROR(COUNTIFS('States Source'!$A:$A,AE$11,'States Source'!$E:$E,$B310)+COUNTIFS('States Source'!$A:$A,AE$11,'States Source'!$F:$F,$B310)+COUNTIFS('States Source'!$A:$A,AE$11,'States Source'!$G:$G,$B310),0),"")</f>
        <v/>
      </c>
      <c r="AF310" s="22" t="str">
        <f ca="1">IF(AF$11&lt;TODAY(),IFERROR(COUNTIFS('States Source'!$A:$A,AF$11,'States Source'!$E:$E,$B310)+COUNTIFS('States Source'!$A:$A,AF$11,'States Source'!$F:$F,$B310)+COUNTIFS('States Source'!$A:$A,AF$11,'States Source'!$G:$G,$B310),0),"")</f>
        <v/>
      </c>
      <c r="AG310" s="22" t="str">
        <f ca="1">IF(AG$11&lt;TODAY(),IFERROR(COUNTIFS('States Source'!$A:$A,AG$11,'States Source'!$E:$E,$B310)+COUNTIFS('States Source'!$A:$A,AG$11,'States Source'!$F:$F,$B310)+COUNTIFS('States Source'!$A:$A,AG$11,'States Source'!$G:$G,$B310),0),"")</f>
        <v/>
      </c>
      <c r="AH310" s="22" t="str">
        <f ca="1">IF(AH$11&lt;TODAY(),IFERROR(COUNTIFS('States Source'!$A:$A,AH$11,'States Source'!$E:$E,$B310)+COUNTIFS('States Source'!$A:$A,AH$11,'States Source'!$F:$F,$B310)+COUNTIFS('States Source'!$A:$A,AH$11,'States Source'!$G:$G,$B310),0),"")</f>
        <v/>
      </c>
      <c r="AI310" s="22" t="str">
        <f ca="1">IF(AI$11&lt;TODAY(),IFERROR(COUNTIFS('States Source'!$A:$A,AI$11,'States Source'!$E:$E,$B310)+COUNTIFS('States Source'!$A:$A,AI$11,'States Source'!$F:$F,$B310)+COUNTIFS('States Source'!$A:$A,AI$11,'States Source'!$G:$G,$B310),0),"")</f>
        <v/>
      </c>
      <c r="AJ310" s="22" t="str">
        <f ca="1">IF(AJ$11&lt;TODAY(),IFERROR(COUNTIFS('States Source'!$A:$A,AJ$11,'States Source'!$E:$E,$B310)+COUNTIFS('States Source'!$A:$A,AJ$11,'States Source'!$F:$F,$B310)+COUNTIFS('States Source'!$A:$A,AJ$11,'States Source'!$G:$G,$B310),0),"")</f>
        <v/>
      </c>
      <c r="AK310" s="22" t="str">
        <f ca="1">IF(AK$11&lt;TODAY(),IFERROR(COUNTIFS('States Source'!$A:$A,AK$11,'States Source'!$E:$E,$B310)+COUNTIFS('States Source'!$A:$A,AK$11,'States Source'!$F:$F,$B310)+COUNTIFS('States Source'!$A:$A,AK$11,'States Source'!$G:$G,$B310),0),"")</f>
        <v/>
      </c>
    </row>
    <row r="311" spans="1:37" hidden="1" outlineLevel="1" x14ac:dyDescent="0.25">
      <c r="B311" s="114" t="s">
        <v>25</v>
      </c>
      <c r="C311" s="10" t="s">
        <v>116</v>
      </c>
      <c r="D311" s="139"/>
      <c r="E311" s="236">
        <f t="shared" ca="1" si="230"/>
        <v>0</v>
      </c>
      <c r="F311" s="142"/>
      <c r="G311" s="22">
        <f ca="1">IF(G$11&lt;TODAY(),IFERROR(COUNTIFS('States Source'!$A:$A,G$11,'States Source'!$E:$E,$B311)+COUNTIFS('States Source'!$A:$A,G$11,'States Source'!$F:$F,$B311)+COUNTIFS('States Source'!$A:$A,G$11,'States Source'!$G:$G,$B311),0),"")</f>
        <v>0</v>
      </c>
      <c r="H311" s="22">
        <f ca="1">IF(H$11&lt;TODAY(),IFERROR(COUNTIFS('States Source'!$A:$A,H$11,'States Source'!$E:$E,$B311)+COUNTIFS('States Source'!$A:$A,H$11,'States Source'!$F:$F,$B311)+COUNTIFS('States Source'!$A:$A,H$11,'States Source'!$G:$G,$B311),0),"")</f>
        <v>0</v>
      </c>
      <c r="I311" s="22">
        <f ca="1">IF(I$11&lt;TODAY(),IFERROR(COUNTIFS('States Source'!$A:$A,I$11,'States Source'!$E:$E,$B311)+COUNTIFS('States Source'!$A:$A,I$11,'States Source'!$F:$F,$B311)+COUNTIFS('States Source'!$A:$A,I$11,'States Source'!$G:$G,$B311),0),"")</f>
        <v>0</v>
      </c>
      <c r="J311" s="22">
        <f ca="1">IF(J$11&lt;TODAY(),IFERROR(COUNTIFS('States Source'!$A:$A,J$11,'States Source'!$E:$E,$B311)+COUNTIFS('States Source'!$A:$A,J$11,'States Source'!$F:$F,$B311)+COUNTIFS('States Source'!$A:$A,J$11,'States Source'!$G:$G,$B311),0),"")</f>
        <v>0</v>
      </c>
      <c r="K311" s="22">
        <f ca="1">IF(K$11&lt;TODAY(),IFERROR(COUNTIFS('States Source'!$A:$A,K$11,'States Source'!$E:$E,$B311)+COUNTIFS('States Source'!$A:$A,K$11,'States Source'!$F:$F,$B311)+COUNTIFS('States Source'!$A:$A,K$11,'States Source'!$G:$G,$B311),0),"")</f>
        <v>0</v>
      </c>
      <c r="L311" s="22">
        <f ca="1">IF(L$11&lt;TODAY(),IFERROR(COUNTIFS('States Source'!$A:$A,L$11,'States Source'!$E:$E,$B311)+COUNTIFS('States Source'!$A:$A,L$11,'States Source'!$F:$F,$B311)+COUNTIFS('States Source'!$A:$A,L$11,'States Source'!$G:$G,$B311),0),"")</f>
        <v>0</v>
      </c>
      <c r="M311" s="22">
        <f ca="1">IF(M$11&lt;TODAY(),IFERROR(COUNTIFS('States Source'!$A:$A,M$11,'States Source'!$E:$E,$B311)+COUNTIFS('States Source'!$A:$A,M$11,'States Source'!$F:$F,$B311)+COUNTIFS('States Source'!$A:$A,M$11,'States Source'!$G:$G,$B311),0),"")</f>
        <v>0</v>
      </c>
      <c r="N311" s="22">
        <f ca="1">IF(N$11&lt;TODAY(),IFERROR(COUNTIFS('States Source'!$A:$A,N$11,'States Source'!$E:$E,$B311)+COUNTIFS('States Source'!$A:$A,N$11,'States Source'!$F:$F,$B311)+COUNTIFS('States Source'!$A:$A,N$11,'States Source'!$G:$G,$B311),0),"")</f>
        <v>0</v>
      </c>
      <c r="O311" s="22">
        <f ca="1">IF(O$11&lt;TODAY(),IFERROR(COUNTIFS('States Source'!$A:$A,O$11,'States Source'!$E:$E,$B311)+COUNTIFS('States Source'!$A:$A,O$11,'States Source'!$F:$F,$B311)+COUNTIFS('States Source'!$A:$A,O$11,'States Source'!$G:$G,$B311),0),"")</f>
        <v>0</v>
      </c>
      <c r="P311" s="22">
        <f ca="1">IF(P$11&lt;TODAY(),IFERROR(COUNTIFS('States Source'!$A:$A,P$11,'States Source'!$E:$E,$B311)+COUNTIFS('States Source'!$A:$A,P$11,'States Source'!$F:$F,$B311)+COUNTIFS('States Source'!$A:$A,P$11,'States Source'!$G:$G,$B311),0),"")</f>
        <v>0</v>
      </c>
      <c r="Q311" s="22">
        <f ca="1">IF(Q$11&lt;TODAY(),IFERROR(COUNTIFS('States Source'!$A:$A,Q$11,'States Source'!$E:$E,$B311)+COUNTIFS('States Source'!$A:$A,Q$11,'States Source'!$F:$F,$B311)+COUNTIFS('States Source'!$A:$A,Q$11,'States Source'!$G:$G,$B311),0),"")</f>
        <v>0</v>
      </c>
      <c r="R311" s="22">
        <f ca="1">IF(R$11&lt;TODAY(),IFERROR(COUNTIFS('States Source'!$A:$A,R$11,'States Source'!$E:$E,$B311)+COUNTIFS('States Source'!$A:$A,R$11,'States Source'!$F:$F,$B311)+COUNTIFS('States Source'!$A:$A,R$11,'States Source'!$G:$G,$B311),0),"")</f>
        <v>0</v>
      </c>
      <c r="S311" s="22">
        <f ca="1">IF(S$11&lt;TODAY(),IFERROR(COUNTIFS('States Source'!$A:$A,S$11,'States Source'!$E:$E,$B311)+COUNTIFS('States Source'!$A:$A,S$11,'States Source'!$F:$F,$B311)+COUNTIFS('States Source'!$A:$A,S$11,'States Source'!$G:$G,$B311),0),"")</f>
        <v>0</v>
      </c>
      <c r="T311" s="22">
        <f ca="1">IF(T$11&lt;TODAY(),IFERROR(COUNTIFS('States Source'!$A:$A,T$11,'States Source'!$E:$E,$B311)+COUNTIFS('States Source'!$A:$A,T$11,'States Source'!$F:$F,$B311)+COUNTIFS('States Source'!$A:$A,T$11,'States Source'!$G:$G,$B311),0),"")</f>
        <v>0</v>
      </c>
      <c r="U311" s="22">
        <f ca="1">IF(U$11&lt;TODAY(),IFERROR(COUNTIFS('States Source'!$A:$A,U$11,'States Source'!$E:$E,$B311)+COUNTIFS('States Source'!$A:$A,U$11,'States Source'!$F:$F,$B311)+COUNTIFS('States Source'!$A:$A,U$11,'States Source'!$G:$G,$B311),0),"")</f>
        <v>0</v>
      </c>
      <c r="V311" s="22">
        <f ca="1">IF(V$11&lt;TODAY(),IFERROR(COUNTIFS('States Source'!$A:$A,V$11,'States Source'!$E:$E,$B311)+COUNTIFS('States Source'!$A:$A,V$11,'States Source'!$F:$F,$B311)+COUNTIFS('States Source'!$A:$A,V$11,'States Source'!$G:$G,$B311),0),"")</f>
        <v>0</v>
      </c>
      <c r="W311" s="22" t="str">
        <f ca="1">IF(W$11&lt;TODAY(),IFERROR(COUNTIFS('States Source'!$A:$A,W$11,'States Source'!$E:$E,$B311)+COUNTIFS('States Source'!$A:$A,W$11,'States Source'!$F:$F,$B311)+COUNTIFS('States Source'!$A:$A,W$11,'States Source'!$G:$G,$B311),0),"")</f>
        <v/>
      </c>
      <c r="X311" s="22" t="str">
        <f ca="1">IF(X$11&lt;TODAY(),IFERROR(COUNTIFS('States Source'!$A:$A,X$11,'States Source'!$E:$E,$B311)+COUNTIFS('States Source'!$A:$A,X$11,'States Source'!$F:$F,$B311)+COUNTIFS('States Source'!$A:$A,X$11,'States Source'!$G:$G,$B311),0),"")</f>
        <v/>
      </c>
      <c r="Y311" s="22" t="str">
        <f ca="1">IF(Y$11&lt;TODAY(),IFERROR(COUNTIFS('States Source'!$A:$A,Y$11,'States Source'!$E:$E,$B311)+COUNTIFS('States Source'!$A:$A,Y$11,'States Source'!$F:$F,$B311)+COUNTIFS('States Source'!$A:$A,Y$11,'States Source'!$G:$G,$B311),0),"")</f>
        <v/>
      </c>
      <c r="Z311" s="22" t="str">
        <f ca="1">IF(Z$11&lt;TODAY(),IFERROR(COUNTIFS('States Source'!$A:$A,Z$11,'States Source'!$E:$E,$B311)+COUNTIFS('States Source'!$A:$A,Z$11,'States Source'!$F:$F,$B311)+COUNTIFS('States Source'!$A:$A,Z$11,'States Source'!$G:$G,$B311),0),"")</f>
        <v/>
      </c>
      <c r="AA311" s="22" t="str">
        <f ca="1">IF(AA$11&lt;TODAY(),IFERROR(COUNTIFS('States Source'!$A:$A,AA$11,'States Source'!$E:$E,$B311)+COUNTIFS('States Source'!$A:$A,AA$11,'States Source'!$F:$F,$B311)+COUNTIFS('States Source'!$A:$A,AA$11,'States Source'!$G:$G,$B311),0),"")</f>
        <v/>
      </c>
      <c r="AB311" s="22" t="str">
        <f ca="1">IF(AB$11&lt;TODAY(),IFERROR(COUNTIFS('States Source'!$A:$A,AB$11,'States Source'!$E:$E,$B311)+COUNTIFS('States Source'!$A:$A,AB$11,'States Source'!$F:$F,$B311)+COUNTIFS('States Source'!$A:$A,AB$11,'States Source'!$G:$G,$B311),0),"")</f>
        <v/>
      </c>
      <c r="AC311" s="22" t="str">
        <f ca="1">IF(AC$11&lt;TODAY(),IFERROR(COUNTIFS('States Source'!$A:$A,AC$11,'States Source'!$E:$E,$B311)+COUNTIFS('States Source'!$A:$A,AC$11,'States Source'!$F:$F,$B311)+COUNTIFS('States Source'!$A:$A,AC$11,'States Source'!$G:$G,$B311),0),"")</f>
        <v/>
      </c>
      <c r="AD311" s="22" t="str">
        <f ca="1">IF(AD$11&lt;TODAY(),IFERROR(COUNTIFS('States Source'!$A:$A,AD$11,'States Source'!$E:$E,$B311)+COUNTIFS('States Source'!$A:$A,AD$11,'States Source'!$F:$F,$B311)+COUNTIFS('States Source'!$A:$A,AD$11,'States Source'!$G:$G,$B311),0),"")</f>
        <v/>
      </c>
      <c r="AE311" s="22" t="str">
        <f ca="1">IF(AE$11&lt;TODAY(),IFERROR(COUNTIFS('States Source'!$A:$A,AE$11,'States Source'!$E:$E,$B311)+COUNTIFS('States Source'!$A:$A,AE$11,'States Source'!$F:$F,$B311)+COUNTIFS('States Source'!$A:$A,AE$11,'States Source'!$G:$G,$B311),0),"")</f>
        <v/>
      </c>
      <c r="AF311" s="22" t="str">
        <f ca="1">IF(AF$11&lt;TODAY(),IFERROR(COUNTIFS('States Source'!$A:$A,AF$11,'States Source'!$E:$E,$B311)+COUNTIFS('States Source'!$A:$A,AF$11,'States Source'!$F:$F,$B311)+COUNTIFS('States Source'!$A:$A,AF$11,'States Source'!$G:$G,$B311),0),"")</f>
        <v/>
      </c>
      <c r="AG311" s="22" t="str">
        <f ca="1">IF(AG$11&lt;TODAY(),IFERROR(COUNTIFS('States Source'!$A:$A,AG$11,'States Source'!$E:$E,$B311)+COUNTIFS('States Source'!$A:$A,AG$11,'States Source'!$F:$F,$B311)+COUNTIFS('States Source'!$A:$A,AG$11,'States Source'!$G:$G,$B311),0),"")</f>
        <v/>
      </c>
      <c r="AH311" s="22" t="str">
        <f ca="1">IF(AH$11&lt;TODAY(),IFERROR(COUNTIFS('States Source'!$A:$A,AH$11,'States Source'!$E:$E,$B311)+COUNTIFS('States Source'!$A:$A,AH$11,'States Source'!$F:$F,$B311)+COUNTIFS('States Source'!$A:$A,AH$11,'States Source'!$G:$G,$B311),0),"")</f>
        <v/>
      </c>
      <c r="AI311" s="22" t="str">
        <f ca="1">IF(AI$11&lt;TODAY(),IFERROR(COUNTIFS('States Source'!$A:$A,AI$11,'States Source'!$E:$E,$B311)+COUNTIFS('States Source'!$A:$A,AI$11,'States Source'!$F:$F,$B311)+COUNTIFS('States Source'!$A:$A,AI$11,'States Source'!$G:$G,$B311),0),"")</f>
        <v/>
      </c>
      <c r="AJ311" s="22" t="str">
        <f ca="1">IF(AJ$11&lt;TODAY(),IFERROR(COUNTIFS('States Source'!$A:$A,AJ$11,'States Source'!$E:$E,$B311)+COUNTIFS('States Source'!$A:$A,AJ$11,'States Source'!$F:$F,$B311)+COUNTIFS('States Source'!$A:$A,AJ$11,'States Source'!$G:$G,$B311),0),"")</f>
        <v/>
      </c>
      <c r="AK311" s="22" t="str">
        <f ca="1">IF(AK$11&lt;TODAY(),IFERROR(COUNTIFS('States Source'!$A:$A,AK$11,'States Source'!$E:$E,$B311)+COUNTIFS('States Source'!$A:$A,AK$11,'States Source'!$F:$F,$B311)+COUNTIFS('States Source'!$A:$A,AK$11,'States Source'!$G:$G,$B311),0),"")</f>
        <v/>
      </c>
    </row>
    <row r="312" spans="1:37" hidden="1" outlineLevel="1" x14ac:dyDescent="0.25">
      <c r="B312" s="114" t="s">
        <v>26</v>
      </c>
      <c r="C312" s="10" t="s">
        <v>116</v>
      </c>
      <c r="D312" s="139"/>
      <c r="E312" s="236">
        <f t="shared" ca="1" si="230"/>
        <v>0.375</v>
      </c>
      <c r="F312" s="142"/>
      <c r="G312" s="22">
        <f ca="1">IF(G$11&lt;TODAY(),IFERROR(COUNTIFS('States Source'!$A:$A,G$11,'States Source'!$E:$E,$B312)+COUNTIFS('States Source'!$A:$A,G$11,'States Source'!$F:$F,$B312)+COUNTIFS('States Source'!$A:$A,G$11,'States Source'!$G:$G,$B312),0),"")</f>
        <v>0</v>
      </c>
      <c r="H312" s="22">
        <f ca="1">IF(H$11&lt;TODAY(),IFERROR(COUNTIFS('States Source'!$A:$A,H$11,'States Source'!$E:$E,$B312)+COUNTIFS('States Source'!$A:$A,H$11,'States Source'!$F:$F,$B312)+COUNTIFS('States Source'!$A:$A,H$11,'States Source'!$G:$G,$B312),0),"")</f>
        <v>0</v>
      </c>
      <c r="I312" s="22">
        <f ca="1">IF(I$11&lt;TODAY(),IFERROR(COUNTIFS('States Source'!$A:$A,I$11,'States Source'!$E:$E,$B312)+COUNTIFS('States Source'!$A:$A,I$11,'States Source'!$F:$F,$B312)+COUNTIFS('States Source'!$A:$A,I$11,'States Source'!$G:$G,$B312),0),"")</f>
        <v>1</v>
      </c>
      <c r="J312" s="22">
        <f ca="1">IF(J$11&lt;TODAY(),IFERROR(COUNTIFS('States Source'!$A:$A,J$11,'States Source'!$E:$E,$B312)+COUNTIFS('States Source'!$A:$A,J$11,'States Source'!$F:$F,$B312)+COUNTIFS('States Source'!$A:$A,J$11,'States Source'!$G:$G,$B312),0),"")</f>
        <v>1</v>
      </c>
      <c r="K312" s="22">
        <f ca="1">IF(K$11&lt;TODAY(),IFERROR(COUNTIFS('States Source'!$A:$A,K$11,'States Source'!$E:$E,$B312)+COUNTIFS('States Source'!$A:$A,K$11,'States Source'!$F:$F,$B312)+COUNTIFS('States Source'!$A:$A,K$11,'States Source'!$G:$G,$B312),0),"")</f>
        <v>1</v>
      </c>
      <c r="L312" s="22">
        <f ca="1">IF(L$11&lt;TODAY(),IFERROR(COUNTIFS('States Source'!$A:$A,L$11,'States Source'!$E:$E,$B312)+COUNTIFS('States Source'!$A:$A,L$11,'States Source'!$F:$F,$B312)+COUNTIFS('States Source'!$A:$A,L$11,'States Source'!$G:$G,$B312),0),"")</f>
        <v>1</v>
      </c>
      <c r="M312" s="22">
        <f ca="1">IF(M$11&lt;TODAY(),IFERROR(COUNTIFS('States Source'!$A:$A,M$11,'States Source'!$E:$E,$B312)+COUNTIFS('States Source'!$A:$A,M$11,'States Source'!$F:$F,$B312)+COUNTIFS('States Source'!$A:$A,M$11,'States Source'!$G:$G,$B312),0),"")</f>
        <v>0</v>
      </c>
      <c r="N312" s="22">
        <f ca="1">IF(N$11&lt;TODAY(),IFERROR(COUNTIFS('States Source'!$A:$A,N$11,'States Source'!$E:$E,$B312)+COUNTIFS('States Source'!$A:$A,N$11,'States Source'!$F:$F,$B312)+COUNTIFS('States Source'!$A:$A,N$11,'States Source'!$G:$G,$B312),0),"")</f>
        <v>0</v>
      </c>
      <c r="O312" s="22">
        <f ca="1">IF(O$11&lt;TODAY(),IFERROR(COUNTIFS('States Source'!$A:$A,O$11,'States Source'!$E:$E,$B312)+COUNTIFS('States Source'!$A:$A,O$11,'States Source'!$F:$F,$B312)+COUNTIFS('States Source'!$A:$A,O$11,'States Source'!$G:$G,$B312),0),"")</f>
        <v>0</v>
      </c>
      <c r="P312" s="22">
        <f ca="1">IF(P$11&lt;TODAY(),IFERROR(COUNTIFS('States Source'!$A:$A,P$11,'States Source'!$E:$E,$B312)+COUNTIFS('States Source'!$A:$A,P$11,'States Source'!$F:$F,$B312)+COUNTIFS('States Source'!$A:$A,P$11,'States Source'!$G:$G,$B312),0),"")</f>
        <v>1</v>
      </c>
      <c r="Q312" s="22">
        <f ca="1">IF(Q$11&lt;TODAY(),IFERROR(COUNTIFS('States Source'!$A:$A,Q$11,'States Source'!$E:$E,$B312)+COUNTIFS('States Source'!$A:$A,Q$11,'States Source'!$F:$F,$B312)+COUNTIFS('States Source'!$A:$A,Q$11,'States Source'!$G:$G,$B312),0),"")</f>
        <v>1</v>
      </c>
      <c r="R312" s="22">
        <f ca="1">IF(R$11&lt;TODAY(),IFERROR(COUNTIFS('States Source'!$A:$A,R$11,'States Source'!$E:$E,$B312)+COUNTIFS('States Source'!$A:$A,R$11,'States Source'!$F:$F,$B312)+COUNTIFS('States Source'!$A:$A,R$11,'States Source'!$G:$G,$B312),0),"")</f>
        <v>1</v>
      </c>
      <c r="S312" s="22">
        <f ca="1">IF(S$11&lt;TODAY(),IFERROR(COUNTIFS('States Source'!$A:$A,S$11,'States Source'!$E:$E,$B312)+COUNTIFS('States Source'!$A:$A,S$11,'States Source'!$F:$F,$B312)+COUNTIFS('States Source'!$A:$A,S$11,'States Source'!$G:$G,$B312),0),"")</f>
        <v>1</v>
      </c>
      <c r="T312" s="22">
        <f ca="1">IF(T$11&lt;TODAY(),IFERROR(COUNTIFS('States Source'!$A:$A,T$11,'States Source'!$E:$E,$B312)+COUNTIFS('States Source'!$A:$A,T$11,'States Source'!$F:$F,$B312)+COUNTIFS('States Source'!$A:$A,T$11,'States Source'!$G:$G,$B312),0),"")</f>
        <v>1</v>
      </c>
      <c r="U312" s="22">
        <f ca="1">IF(U$11&lt;TODAY(),IFERROR(COUNTIFS('States Source'!$A:$A,U$11,'States Source'!$E:$E,$B312)+COUNTIFS('States Source'!$A:$A,U$11,'States Source'!$F:$F,$B312)+COUNTIFS('States Source'!$A:$A,U$11,'States Source'!$G:$G,$B312),0),"")</f>
        <v>0</v>
      </c>
      <c r="V312" s="22">
        <f ca="1">IF(V$11&lt;TODAY(),IFERROR(COUNTIFS('States Source'!$A:$A,V$11,'States Source'!$E:$E,$B312)+COUNTIFS('States Source'!$A:$A,V$11,'States Source'!$F:$F,$B312)+COUNTIFS('States Source'!$A:$A,V$11,'States Source'!$G:$G,$B312),0),"")</f>
        <v>0</v>
      </c>
      <c r="W312" s="22" t="str">
        <f ca="1">IF(W$11&lt;TODAY(),IFERROR(COUNTIFS('States Source'!$A:$A,W$11,'States Source'!$E:$E,$B312)+COUNTIFS('States Source'!$A:$A,W$11,'States Source'!$F:$F,$B312)+COUNTIFS('States Source'!$A:$A,W$11,'States Source'!$G:$G,$B312),0),"")</f>
        <v/>
      </c>
      <c r="X312" s="22" t="str">
        <f ca="1">IF(X$11&lt;TODAY(),IFERROR(COUNTIFS('States Source'!$A:$A,X$11,'States Source'!$E:$E,$B312)+COUNTIFS('States Source'!$A:$A,X$11,'States Source'!$F:$F,$B312)+COUNTIFS('States Source'!$A:$A,X$11,'States Source'!$G:$G,$B312),0),"")</f>
        <v/>
      </c>
      <c r="Y312" s="22" t="str">
        <f ca="1">IF(Y$11&lt;TODAY(),IFERROR(COUNTIFS('States Source'!$A:$A,Y$11,'States Source'!$E:$E,$B312)+COUNTIFS('States Source'!$A:$A,Y$11,'States Source'!$F:$F,$B312)+COUNTIFS('States Source'!$A:$A,Y$11,'States Source'!$G:$G,$B312),0),"")</f>
        <v/>
      </c>
      <c r="Z312" s="22" t="str">
        <f ca="1">IF(Z$11&lt;TODAY(),IFERROR(COUNTIFS('States Source'!$A:$A,Z$11,'States Source'!$E:$E,$B312)+COUNTIFS('States Source'!$A:$A,Z$11,'States Source'!$F:$F,$B312)+COUNTIFS('States Source'!$A:$A,Z$11,'States Source'!$G:$G,$B312),0),"")</f>
        <v/>
      </c>
      <c r="AA312" s="22" t="str">
        <f ca="1">IF(AA$11&lt;TODAY(),IFERROR(COUNTIFS('States Source'!$A:$A,AA$11,'States Source'!$E:$E,$B312)+COUNTIFS('States Source'!$A:$A,AA$11,'States Source'!$F:$F,$B312)+COUNTIFS('States Source'!$A:$A,AA$11,'States Source'!$G:$G,$B312),0),"")</f>
        <v/>
      </c>
      <c r="AB312" s="22" t="str">
        <f ca="1">IF(AB$11&lt;TODAY(),IFERROR(COUNTIFS('States Source'!$A:$A,AB$11,'States Source'!$E:$E,$B312)+COUNTIFS('States Source'!$A:$A,AB$11,'States Source'!$F:$F,$B312)+COUNTIFS('States Source'!$A:$A,AB$11,'States Source'!$G:$G,$B312),0),"")</f>
        <v/>
      </c>
      <c r="AC312" s="22" t="str">
        <f ca="1">IF(AC$11&lt;TODAY(),IFERROR(COUNTIFS('States Source'!$A:$A,AC$11,'States Source'!$E:$E,$B312)+COUNTIFS('States Source'!$A:$A,AC$11,'States Source'!$F:$F,$B312)+COUNTIFS('States Source'!$A:$A,AC$11,'States Source'!$G:$G,$B312),0),"")</f>
        <v/>
      </c>
      <c r="AD312" s="22" t="str">
        <f ca="1">IF(AD$11&lt;TODAY(),IFERROR(COUNTIFS('States Source'!$A:$A,AD$11,'States Source'!$E:$E,$B312)+COUNTIFS('States Source'!$A:$A,AD$11,'States Source'!$F:$F,$B312)+COUNTIFS('States Source'!$A:$A,AD$11,'States Source'!$G:$G,$B312),0),"")</f>
        <v/>
      </c>
      <c r="AE312" s="22" t="str">
        <f ca="1">IF(AE$11&lt;TODAY(),IFERROR(COUNTIFS('States Source'!$A:$A,AE$11,'States Source'!$E:$E,$B312)+COUNTIFS('States Source'!$A:$A,AE$11,'States Source'!$F:$F,$B312)+COUNTIFS('States Source'!$A:$A,AE$11,'States Source'!$G:$G,$B312),0),"")</f>
        <v/>
      </c>
      <c r="AF312" s="22" t="str">
        <f ca="1">IF(AF$11&lt;TODAY(),IFERROR(COUNTIFS('States Source'!$A:$A,AF$11,'States Source'!$E:$E,$B312)+COUNTIFS('States Source'!$A:$A,AF$11,'States Source'!$F:$F,$B312)+COUNTIFS('States Source'!$A:$A,AF$11,'States Source'!$G:$G,$B312),0),"")</f>
        <v/>
      </c>
      <c r="AG312" s="22" t="str">
        <f ca="1">IF(AG$11&lt;TODAY(),IFERROR(COUNTIFS('States Source'!$A:$A,AG$11,'States Source'!$E:$E,$B312)+COUNTIFS('States Source'!$A:$A,AG$11,'States Source'!$F:$F,$B312)+COUNTIFS('States Source'!$A:$A,AG$11,'States Source'!$G:$G,$B312),0),"")</f>
        <v/>
      </c>
      <c r="AH312" s="22" t="str">
        <f ca="1">IF(AH$11&lt;TODAY(),IFERROR(COUNTIFS('States Source'!$A:$A,AH$11,'States Source'!$E:$E,$B312)+COUNTIFS('States Source'!$A:$A,AH$11,'States Source'!$F:$F,$B312)+COUNTIFS('States Source'!$A:$A,AH$11,'States Source'!$G:$G,$B312),0),"")</f>
        <v/>
      </c>
      <c r="AI312" s="22" t="str">
        <f ca="1">IF(AI$11&lt;TODAY(),IFERROR(COUNTIFS('States Source'!$A:$A,AI$11,'States Source'!$E:$E,$B312)+COUNTIFS('States Source'!$A:$A,AI$11,'States Source'!$F:$F,$B312)+COUNTIFS('States Source'!$A:$A,AI$11,'States Source'!$G:$G,$B312),0),"")</f>
        <v/>
      </c>
      <c r="AJ312" s="22" t="str">
        <f ca="1">IF(AJ$11&lt;TODAY(),IFERROR(COUNTIFS('States Source'!$A:$A,AJ$11,'States Source'!$E:$E,$B312)+COUNTIFS('States Source'!$A:$A,AJ$11,'States Source'!$F:$F,$B312)+COUNTIFS('States Source'!$A:$A,AJ$11,'States Source'!$G:$G,$B312),0),"")</f>
        <v/>
      </c>
      <c r="AK312" s="22" t="str">
        <f ca="1">IF(AK$11&lt;TODAY(),IFERROR(COUNTIFS('States Source'!$A:$A,AK$11,'States Source'!$E:$E,$B312)+COUNTIFS('States Source'!$A:$A,AK$11,'States Source'!$F:$F,$B312)+COUNTIFS('States Source'!$A:$A,AK$11,'States Source'!$G:$G,$B312),0),"")</f>
        <v/>
      </c>
    </row>
    <row r="313" spans="1:37" hidden="1" outlineLevel="1" x14ac:dyDescent="0.25">
      <c r="A313" s="47"/>
      <c r="B313" s="114" t="s">
        <v>294</v>
      </c>
      <c r="C313" s="10" t="s">
        <v>116</v>
      </c>
      <c r="D313" s="139"/>
      <c r="E313" s="236">
        <f t="shared" ca="1" si="230"/>
        <v>0.31818181818181818</v>
      </c>
      <c r="F313" s="142"/>
      <c r="G313" s="22">
        <f ca="1">IF(G$11&lt;TODAY(),IFERROR(COUNTIFS('States Source'!$A:$A,G$11,'States Source'!$E:$E,$B313)+COUNTIFS('States Source'!$A:$A,G$11,'States Source'!$F:$F,$B313)+COUNTIFS('States Source'!$A:$A,G$11,'States Source'!$G:$G,$B313),0),"")</f>
        <v>0</v>
      </c>
      <c r="H313" s="22">
        <f ca="1">IF(H$11&lt;TODAY(),IFERROR(COUNTIFS('States Source'!$A:$A,H$11,'States Source'!$E:$E,$B313)+COUNTIFS('States Source'!$A:$A,H$11,'States Source'!$F:$F,$B313)+COUNTIFS('States Source'!$A:$A,H$11,'States Source'!$G:$G,$B313),0),"")</f>
        <v>0</v>
      </c>
      <c r="I313" s="22">
        <f ca="1">IF(I$11&lt;TODAY(),IFERROR(COUNTIFS('States Source'!$A:$A,I$11,'States Source'!$E:$E,$B313)+COUNTIFS('States Source'!$A:$A,I$11,'States Source'!$F:$F,$B313)+COUNTIFS('States Source'!$A:$A,I$11,'States Source'!$G:$G,$B313),0),"")</f>
        <v>0</v>
      </c>
      <c r="J313" s="22">
        <f ca="1">IF(J$11&lt;TODAY(),IFERROR(COUNTIFS('States Source'!$A:$A,J$11,'States Source'!$E:$E,$B313)+COUNTIFS('States Source'!$A:$A,J$11,'States Source'!$F:$F,$B313)+COUNTIFS('States Source'!$A:$A,J$11,'States Source'!$G:$G,$B313),0),"")</f>
        <v>0</v>
      </c>
      <c r="K313" s="22">
        <f ca="1">IF(K$11&lt;TODAY(),IFERROR(COUNTIFS('States Source'!$A:$A,K$11,'States Source'!$E:$E,$B313)+COUNTIFS('States Source'!$A:$A,K$11,'States Source'!$F:$F,$B313)+COUNTIFS('States Source'!$A:$A,K$11,'States Source'!$G:$G,$B313),0),"")</f>
        <v>1</v>
      </c>
      <c r="L313" s="22">
        <f ca="1">IF(L$11&lt;TODAY(),IFERROR(COUNTIFS('States Source'!$A:$A,L$11,'States Source'!$E:$E,$B313)+COUNTIFS('States Source'!$A:$A,L$11,'States Source'!$F:$F,$B313)+COUNTIFS('States Source'!$A:$A,L$11,'States Source'!$G:$G,$B313),0),"")</f>
        <v>0</v>
      </c>
      <c r="M313" s="22">
        <f ca="1">IF(M$11&lt;TODAY(),IFERROR(COUNTIFS('States Source'!$A:$A,M$11,'States Source'!$E:$E,$B313)+COUNTIFS('States Source'!$A:$A,M$11,'States Source'!$F:$F,$B313)+COUNTIFS('States Source'!$A:$A,M$11,'States Source'!$G:$G,$B313),0),"")</f>
        <v>1</v>
      </c>
      <c r="N313" s="22">
        <f ca="1">IF(N$11&lt;TODAY(),IFERROR(COUNTIFS('States Source'!$A:$A,N$11,'States Source'!$E:$E,$B313)+COUNTIFS('States Source'!$A:$A,N$11,'States Source'!$F:$F,$B313)+COUNTIFS('States Source'!$A:$A,N$11,'States Source'!$G:$G,$B313),0),"")</f>
        <v>0</v>
      </c>
      <c r="O313" s="22">
        <f ca="1">IF(O$11&lt;TODAY(),IFERROR(COUNTIFS('States Source'!$A:$A,O$11,'States Source'!$E:$E,$B313)+COUNTIFS('States Source'!$A:$A,O$11,'States Source'!$F:$F,$B313)+COUNTIFS('States Source'!$A:$A,O$11,'States Source'!$G:$G,$B313),0),"")</f>
        <v>0</v>
      </c>
      <c r="P313" s="22">
        <f ca="1">IF(P$11&lt;TODAY(),IFERROR(COUNTIFS('States Source'!$A:$A,P$11,'States Source'!$E:$E,$B313)+COUNTIFS('States Source'!$A:$A,P$11,'States Source'!$F:$F,$B313)+COUNTIFS('States Source'!$A:$A,P$11,'States Source'!$G:$G,$B313),0),"")</f>
        <v>1</v>
      </c>
      <c r="Q313" s="22">
        <f ca="1">IF(Q$11&lt;TODAY(),IFERROR(COUNTIFS('States Source'!$A:$A,Q$11,'States Source'!$E:$E,$B313)+COUNTIFS('States Source'!$A:$A,Q$11,'States Source'!$F:$F,$B313)+COUNTIFS('States Source'!$A:$A,Q$11,'States Source'!$G:$G,$B313),0),"")</f>
        <v>1</v>
      </c>
      <c r="R313" s="22">
        <f ca="1">IF(R$11&lt;TODAY(),IFERROR(COUNTIFS('States Source'!$A:$A,R$11,'States Source'!$E:$E,$B313)+COUNTIFS('States Source'!$A:$A,R$11,'States Source'!$F:$F,$B313)+COUNTIFS('States Source'!$A:$A,R$11,'States Source'!$G:$G,$B313),0),"")</f>
        <v>1</v>
      </c>
      <c r="S313" s="22">
        <f ca="1">IF(S$11&lt;TODAY(),IFERROR(COUNTIFS('States Source'!$A:$A,S$11,'States Source'!$E:$E,$B313)+COUNTIFS('States Source'!$A:$A,S$11,'States Source'!$F:$F,$B313)+COUNTIFS('States Source'!$A:$A,S$11,'States Source'!$G:$G,$B313),0),"")</f>
        <v>1</v>
      </c>
      <c r="T313" s="22">
        <f ca="1">IF(T$11&lt;TODAY(),IFERROR(COUNTIFS('States Source'!$A:$A,T$11,'States Source'!$E:$E,$B313)+COUNTIFS('States Source'!$A:$A,T$11,'States Source'!$F:$F,$B313)+COUNTIFS('States Source'!$A:$A,T$11,'States Source'!$G:$G,$B313),0),"")</f>
        <v>1</v>
      </c>
      <c r="U313" s="22">
        <f ca="1">IF(U$11&lt;TODAY(),IFERROR(COUNTIFS('States Source'!$A:$A,U$11,'States Source'!$E:$E,$B313)+COUNTIFS('States Source'!$A:$A,U$11,'States Source'!$F:$F,$B313)+COUNTIFS('States Source'!$A:$A,U$11,'States Source'!$G:$G,$B313),0),"")</f>
        <v>0</v>
      </c>
      <c r="V313" s="22">
        <f ca="1">IF(V$11&lt;TODAY(),IFERROR(COUNTIFS('States Source'!$A:$A,V$11,'States Source'!$E:$E,$B313)+COUNTIFS('States Source'!$A:$A,V$11,'States Source'!$F:$F,$B313)+COUNTIFS('States Source'!$A:$A,V$11,'States Source'!$G:$G,$B313),0),"")</f>
        <v>0</v>
      </c>
      <c r="W313" s="22" t="str">
        <f ca="1">IF(W$11&lt;TODAY(),IFERROR(COUNTIFS('States Source'!$A:$A,W$11,'States Source'!$E:$E,$B313)+COUNTIFS('States Source'!$A:$A,W$11,'States Source'!$F:$F,$B313)+COUNTIFS('States Source'!$A:$A,W$11,'States Source'!$G:$G,$B313),0),"")</f>
        <v/>
      </c>
      <c r="X313" s="22" t="str">
        <f ca="1">IF(X$11&lt;TODAY(),IFERROR(COUNTIFS('States Source'!$A:$A,X$11,'States Source'!$E:$E,$B313)+COUNTIFS('States Source'!$A:$A,X$11,'States Source'!$F:$F,$B313)+COUNTIFS('States Source'!$A:$A,X$11,'States Source'!$G:$G,$B313),0),"")</f>
        <v/>
      </c>
      <c r="Y313" s="22" t="str">
        <f ca="1">IF(Y$11&lt;TODAY(),IFERROR(COUNTIFS('States Source'!$A:$A,Y$11,'States Source'!$E:$E,$B313)+COUNTIFS('States Source'!$A:$A,Y$11,'States Source'!$F:$F,$B313)+COUNTIFS('States Source'!$A:$A,Y$11,'States Source'!$G:$G,$B313),0),"")</f>
        <v/>
      </c>
      <c r="Z313" s="22" t="str">
        <f ca="1">IF(Z$11&lt;TODAY(),IFERROR(COUNTIFS('States Source'!$A:$A,Z$11,'States Source'!$E:$E,$B313)+COUNTIFS('States Source'!$A:$A,Z$11,'States Source'!$F:$F,$B313)+COUNTIFS('States Source'!$A:$A,Z$11,'States Source'!$G:$G,$B313),0),"")</f>
        <v/>
      </c>
      <c r="AA313" s="22" t="str">
        <f ca="1">IF(AA$11&lt;TODAY(),IFERROR(COUNTIFS('States Source'!$A:$A,AA$11,'States Source'!$E:$E,$B313)+COUNTIFS('States Source'!$A:$A,AA$11,'States Source'!$F:$F,$B313)+COUNTIFS('States Source'!$A:$A,AA$11,'States Source'!$G:$G,$B313),0),"")</f>
        <v/>
      </c>
      <c r="AB313" s="22" t="str">
        <f ca="1">IF(AB$11&lt;TODAY(),IFERROR(COUNTIFS('States Source'!$A:$A,AB$11,'States Source'!$E:$E,$B313)+COUNTIFS('States Source'!$A:$A,AB$11,'States Source'!$F:$F,$B313)+COUNTIFS('States Source'!$A:$A,AB$11,'States Source'!$G:$G,$B313),0),"")</f>
        <v/>
      </c>
      <c r="AC313" s="22" t="str">
        <f ca="1">IF(AC$11&lt;TODAY(),IFERROR(COUNTIFS('States Source'!$A:$A,AC$11,'States Source'!$E:$E,$B313)+COUNTIFS('States Source'!$A:$A,AC$11,'States Source'!$F:$F,$B313)+COUNTIFS('States Source'!$A:$A,AC$11,'States Source'!$G:$G,$B313),0),"")</f>
        <v/>
      </c>
      <c r="AD313" s="22" t="str">
        <f ca="1">IF(AD$11&lt;TODAY(),IFERROR(COUNTIFS('States Source'!$A:$A,AD$11,'States Source'!$E:$E,$B313)+COUNTIFS('States Source'!$A:$A,AD$11,'States Source'!$F:$F,$B313)+COUNTIFS('States Source'!$A:$A,AD$11,'States Source'!$G:$G,$B313),0),"")</f>
        <v/>
      </c>
      <c r="AE313" s="22" t="str">
        <f ca="1">IF(AE$11&lt;TODAY(),IFERROR(COUNTIFS('States Source'!$A:$A,AE$11,'States Source'!$E:$E,$B313)+COUNTIFS('States Source'!$A:$A,AE$11,'States Source'!$F:$F,$B313)+COUNTIFS('States Source'!$A:$A,AE$11,'States Source'!$G:$G,$B313),0),"")</f>
        <v/>
      </c>
      <c r="AF313" s="22" t="str">
        <f ca="1">IF(AF$11&lt;TODAY(),IFERROR(COUNTIFS('States Source'!$A:$A,AF$11,'States Source'!$E:$E,$B313)+COUNTIFS('States Source'!$A:$A,AF$11,'States Source'!$F:$F,$B313)+COUNTIFS('States Source'!$A:$A,AF$11,'States Source'!$G:$G,$B313),0),"")</f>
        <v/>
      </c>
      <c r="AG313" s="22" t="str">
        <f ca="1">IF(AG$11&lt;TODAY(),IFERROR(COUNTIFS('States Source'!$A:$A,AG$11,'States Source'!$E:$E,$B313)+COUNTIFS('States Source'!$A:$A,AG$11,'States Source'!$F:$F,$B313)+COUNTIFS('States Source'!$A:$A,AG$11,'States Source'!$G:$G,$B313),0),"")</f>
        <v/>
      </c>
      <c r="AH313" s="22" t="str">
        <f ca="1">IF(AH$11&lt;TODAY(),IFERROR(COUNTIFS('States Source'!$A:$A,AH$11,'States Source'!$E:$E,$B313)+COUNTIFS('States Source'!$A:$A,AH$11,'States Source'!$F:$F,$B313)+COUNTIFS('States Source'!$A:$A,AH$11,'States Source'!$G:$G,$B313),0),"")</f>
        <v/>
      </c>
      <c r="AI313" s="22" t="str">
        <f ca="1">IF(AI$11&lt;TODAY(),IFERROR(COUNTIFS('States Source'!$A:$A,AI$11,'States Source'!$E:$E,$B313)+COUNTIFS('States Source'!$A:$A,AI$11,'States Source'!$F:$F,$B313)+COUNTIFS('States Source'!$A:$A,AI$11,'States Source'!$G:$G,$B313),0),"")</f>
        <v/>
      </c>
      <c r="AJ313" s="22" t="str">
        <f ca="1">IF(AJ$11&lt;TODAY(),IFERROR(COUNTIFS('States Source'!$A:$A,AJ$11,'States Source'!$E:$E,$B313)+COUNTIFS('States Source'!$A:$A,AJ$11,'States Source'!$F:$F,$B313)+COUNTIFS('States Source'!$A:$A,AJ$11,'States Source'!$G:$G,$B313),0),"")</f>
        <v/>
      </c>
      <c r="AK313" s="22" t="str">
        <f ca="1">IF(AK$11&lt;TODAY(),IFERROR(COUNTIFS('States Source'!$A:$A,AK$11,'States Source'!$E:$E,$B313)+COUNTIFS('States Source'!$A:$A,AK$11,'States Source'!$F:$F,$B313)+COUNTIFS('States Source'!$A:$A,AK$11,'States Source'!$G:$G,$B313),0),"")</f>
        <v/>
      </c>
    </row>
    <row r="314" spans="1:37" ht="15.75" collapsed="1" thickTop="1" x14ac:dyDescent="0.25">
      <c r="A314" s="47"/>
      <c r="B314" s="47"/>
      <c r="C314" s="47"/>
      <c r="D314" s="47"/>
      <c r="E314" s="56"/>
      <c r="F314" s="56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  <c r="AA314" s="47"/>
      <c r="AB314" s="47"/>
      <c r="AC314" s="47"/>
      <c r="AD314" s="47"/>
      <c r="AE314" s="47"/>
      <c r="AF314" s="47"/>
      <c r="AG314" s="47"/>
      <c r="AH314" s="47"/>
    </row>
    <row r="315" spans="1:37" x14ac:dyDescent="0.25">
      <c r="A315" s="47"/>
      <c r="B315" s="47"/>
      <c r="C315" s="47"/>
      <c r="D315" s="47"/>
      <c r="E315" s="56"/>
      <c r="F315" s="56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  <c r="AA315" s="47"/>
      <c r="AB315" s="47"/>
      <c r="AC315" s="47"/>
      <c r="AD315" s="47"/>
      <c r="AE315" s="47"/>
      <c r="AF315" s="47"/>
      <c r="AG315" s="47"/>
      <c r="AH315" s="47"/>
    </row>
    <row r="316" spans="1:37" x14ac:dyDescent="0.25">
      <c r="A316" s="47"/>
      <c r="B316" s="47"/>
      <c r="C316" s="47"/>
      <c r="D316" s="47"/>
      <c r="E316" s="56"/>
      <c r="F316" s="56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  <c r="AA316" s="47"/>
      <c r="AB316" s="47"/>
      <c r="AC316" s="47"/>
      <c r="AD316" s="47"/>
      <c r="AE316" s="47"/>
      <c r="AF316" s="47"/>
      <c r="AG316" s="47"/>
      <c r="AH316" s="47"/>
    </row>
    <row r="317" spans="1:37" x14ac:dyDescent="0.25">
      <c r="A317" s="47"/>
      <c r="B317" s="47"/>
      <c r="C317" s="47"/>
      <c r="D317" s="47"/>
      <c r="E317" s="56"/>
      <c r="F317" s="56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  <c r="AA317" s="47"/>
      <c r="AB317" s="47"/>
      <c r="AC317" s="47"/>
      <c r="AD317" s="47"/>
      <c r="AE317" s="47"/>
      <c r="AF317" s="47"/>
      <c r="AG317" s="47"/>
      <c r="AH317" s="47"/>
    </row>
    <row r="318" spans="1:37" x14ac:dyDescent="0.25">
      <c r="A318" s="47"/>
      <c r="B318" s="47"/>
      <c r="C318" s="47"/>
      <c r="D318" s="47"/>
      <c r="E318" s="56"/>
      <c r="F318" s="56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  <c r="AA318" s="47"/>
      <c r="AB318" s="47"/>
      <c r="AC318" s="47"/>
      <c r="AD318" s="47"/>
      <c r="AE318" s="47"/>
      <c r="AF318" s="47"/>
      <c r="AG318" s="47"/>
      <c r="AH318" s="47"/>
    </row>
    <row r="319" spans="1:37" x14ac:dyDescent="0.25">
      <c r="A319" s="47"/>
      <c r="B319" s="47"/>
      <c r="C319" s="47"/>
      <c r="D319" s="47"/>
      <c r="E319" s="56"/>
      <c r="F319" s="56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  <c r="AA319" s="47"/>
      <c r="AB319" s="47"/>
      <c r="AC319" s="47"/>
      <c r="AD319" s="47"/>
      <c r="AE319" s="47"/>
      <c r="AF319" s="47"/>
      <c r="AG319" s="47"/>
      <c r="AH319" s="47"/>
    </row>
    <row r="320" spans="1:37" x14ac:dyDescent="0.25">
      <c r="A320" s="47"/>
      <c r="B320" s="47"/>
      <c r="C320" s="47"/>
      <c r="D320" s="47"/>
      <c r="E320" s="56"/>
      <c r="F320" s="56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  <c r="AA320" s="47"/>
      <c r="AB320" s="47"/>
      <c r="AC320" s="47"/>
      <c r="AD320" s="47"/>
      <c r="AE320" s="47"/>
      <c r="AF320" s="47"/>
      <c r="AG320" s="47"/>
      <c r="AH320" s="47"/>
    </row>
    <row r="321" spans="1:34" x14ac:dyDescent="0.25">
      <c r="A321" s="47"/>
      <c r="B321" s="47"/>
      <c r="C321" s="47"/>
      <c r="D321" s="47"/>
      <c r="E321" s="56"/>
      <c r="F321" s="56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  <c r="AA321" s="47"/>
      <c r="AB321" s="47"/>
      <c r="AC321" s="47"/>
      <c r="AD321" s="47"/>
      <c r="AE321" s="47"/>
      <c r="AF321" s="47"/>
      <c r="AG321" s="47"/>
      <c r="AH321" s="47"/>
    </row>
    <row r="322" spans="1:34" x14ac:dyDescent="0.25">
      <c r="A322" s="47"/>
      <c r="B322" s="47"/>
      <c r="C322" s="47"/>
      <c r="D322" s="47"/>
      <c r="E322" s="56"/>
      <c r="F322" s="56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  <c r="AB322" s="47"/>
      <c r="AC322" s="47"/>
      <c r="AD322" s="47"/>
      <c r="AE322" s="47"/>
      <c r="AF322" s="47"/>
      <c r="AG322" s="47"/>
      <c r="AH322" s="47"/>
    </row>
    <row r="323" spans="1:34" x14ac:dyDescent="0.25">
      <c r="A323" s="47"/>
      <c r="B323" s="47"/>
      <c r="C323" s="47"/>
      <c r="D323" s="47"/>
      <c r="E323" s="56"/>
      <c r="F323" s="56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  <c r="AA323" s="47"/>
      <c r="AB323" s="47"/>
      <c r="AC323" s="47"/>
      <c r="AD323" s="47"/>
      <c r="AE323" s="47"/>
      <c r="AF323" s="47"/>
      <c r="AG323" s="47"/>
      <c r="AH323" s="47"/>
    </row>
    <row r="324" spans="1:34" x14ac:dyDescent="0.25">
      <c r="A324" s="47"/>
      <c r="B324" s="47"/>
      <c r="C324" s="47"/>
      <c r="D324" s="47"/>
      <c r="E324" s="56"/>
      <c r="F324" s="56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  <c r="AA324" s="47"/>
      <c r="AB324" s="47"/>
      <c r="AC324" s="47"/>
      <c r="AD324" s="47"/>
      <c r="AE324" s="47"/>
      <c r="AF324" s="47"/>
      <c r="AG324" s="47"/>
      <c r="AH324" s="47"/>
    </row>
    <row r="325" spans="1:34" x14ac:dyDescent="0.25">
      <c r="A325" s="47"/>
      <c r="B325" s="47"/>
      <c r="C325" s="47"/>
      <c r="D325" s="47"/>
      <c r="E325" s="56"/>
      <c r="F325" s="56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  <c r="AA325" s="47"/>
      <c r="AB325" s="47"/>
      <c r="AC325" s="47"/>
      <c r="AD325" s="47"/>
      <c r="AE325" s="47"/>
      <c r="AF325" s="47"/>
      <c r="AG325" s="47"/>
      <c r="AH325" s="47"/>
    </row>
    <row r="326" spans="1:34" x14ac:dyDescent="0.25">
      <c r="A326" s="47"/>
      <c r="B326" s="47"/>
      <c r="C326" s="47"/>
      <c r="D326" s="47"/>
      <c r="E326" s="56"/>
      <c r="F326" s="56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  <c r="AA326" s="47"/>
      <c r="AB326" s="47"/>
      <c r="AC326" s="47"/>
      <c r="AD326" s="47"/>
      <c r="AE326" s="47"/>
      <c r="AF326" s="47"/>
      <c r="AG326" s="47"/>
      <c r="AH326" s="47"/>
    </row>
    <row r="327" spans="1:34" x14ac:dyDescent="0.25">
      <c r="A327" s="47"/>
      <c r="B327" s="47"/>
      <c r="C327" s="47"/>
      <c r="D327" s="47"/>
      <c r="E327" s="56"/>
      <c r="F327" s="56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  <c r="AA327" s="47"/>
      <c r="AB327" s="47"/>
      <c r="AC327" s="47"/>
      <c r="AD327" s="47"/>
      <c r="AE327" s="47"/>
      <c r="AF327" s="47"/>
      <c r="AG327" s="47"/>
      <c r="AH327" s="47"/>
    </row>
    <row r="328" spans="1:34" x14ac:dyDescent="0.25">
      <c r="A328" s="47"/>
      <c r="B328" s="47"/>
      <c r="C328" s="47"/>
      <c r="D328" s="47"/>
      <c r="E328" s="56"/>
      <c r="F328" s="56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  <c r="AA328" s="47"/>
      <c r="AB328" s="47"/>
      <c r="AC328" s="47"/>
      <c r="AD328" s="47"/>
      <c r="AE328" s="47"/>
      <c r="AF328" s="47"/>
      <c r="AG328" s="47"/>
      <c r="AH328" s="47"/>
    </row>
    <row r="329" spans="1:34" x14ac:dyDescent="0.25">
      <c r="A329" s="47"/>
      <c r="B329" s="47"/>
      <c r="C329" s="47"/>
      <c r="D329" s="47"/>
      <c r="E329" s="56"/>
      <c r="F329" s="56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  <c r="AA329" s="47"/>
      <c r="AB329" s="47"/>
      <c r="AC329" s="47"/>
      <c r="AD329" s="47"/>
      <c r="AE329" s="47"/>
      <c r="AF329" s="47"/>
      <c r="AG329" s="47"/>
      <c r="AH329" s="47"/>
    </row>
    <row r="330" spans="1:34" x14ac:dyDescent="0.25">
      <c r="A330" s="47"/>
      <c r="B330" s="47"/>
      <c r="C330" s="47"/>
      <c r="D330" s="47"/>
      <c r="E330" s="56"/>
      <c r="F330" s="56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  <c r="AA330" s="47"/>
      <c r="AB330" s="47"/>
      <c r="AC330" s="47"/>
      <c r="AD330" s="47"/>
      <c r="AE330" s="47"/>
      <c r="AF330" s="47"/>
      <c r="AG330" s="47"/>
      <c r="AH330" s="47"/>
    </row>
    <row r="331" spans="1:34" x14ac:dyDescent="0.25">
      <c r="A331" s="47"/>
      <c r="B331" s="47"/>
      <c r="C331" s="47"/>
      <c r="D331" s="47"/>
      <c r="E331" s="56"/>
      <c r="F331" s="56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  <c r="AA331" s="47"/>
      <c r="AB331" s="47"/>
      <c r="AC331" s="47"/>
      <c r="AD331" s="47"/>
      <c r="AE331" s="47"/>
      <c r="AF331" s="47"/>
      <c r="AG331" s="47"/>
      <c r="AH331" s="47"/>
    </row>
    <row r="332" spans="1:34" x14ac:dyDescent="0.25">
      <c r="A332" s="47"/>
      <c r="B332" s="47"/>
      <c r="C332" s="47"/>
      <c r="D332" s="47"/>
      <c r="E332" s="56"/>
      <c r="F332" s="56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  <c r="AA332" s="47"/>
      <c r="AB332" s="47"/>
      <c r="AC332" s="47"/>
      <c r="AD332" s="47"/>
      <c r="AE332" s="47"/>
      <c r="AF332" s="47"/>
      <c r="AG332" s="47"/>
      <c r="AH332" s="47"/>
    </row>
    <row r="333" spans="1:34" x14ac:dyDescent="0.25">
      <c r="A333" s="47"/>
      <c r="B333" s="47"/>
      <c r="C333" s="47"/>
      <c r="D333" s="47"/>
      <c r="E333" s="56"/>
      <c r="F333" s="56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  <c r="AA333" s="47"/>
      <c r="AB333" s="47"/>
      <c r="AC333" s="47"/>
      <c r="AD333" s="47"/>
      <c r="AE333" s="47"/>
      <c r="AF333" s="47"/>
      <c r="AG333" s="47"/>
      <c r="AH333" s="47"/>
    </row>
    <row r="334" spans="1:34" x14ac:dyDescent="0.25">
      <c r="A334" s="47"/>
      <c r="B334" s="47"/>
      <c r="C334" s="47"/>
      <c r="D334" s="47"/>
      <c r="E334" s="56"/>
      <c r="F334" s="56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  <c r="AA334" s="47"/>
      <c r="AB334" s="47"/>
      <c r="AC334" s="47"/>
      <c r="AD334" s="47"/>
      <c r="AE334" s="47"/>
      <c r="AF334" s="47"/>
      <c r="AG334" s="47"/>
      <c r="AH334" s="47"/>
    </row>
    <row r="335" spans="1:34" x14ac:dyDescent="0.25">
      <c r="A335" s="47"/>
      <c r="B335" s="47"/>
      <c r="C335" s="47"/>
      <c r="D335" s="47"/>
      <c r="E335" s="56"/>
      <c r="F335" s="56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  <c r="AA335" s="47"/>
      <c r="AB335" s="47"/>
      <c r="AC335" s="47"/>
      <c r="AD335" s="47"/>
      <c r="AE335" s="47"/>
      <c r="AF335" s="47"/>
      <c r="AG335" s="47"/>
      <c r="AH335" s="47"/>
    </row>
    <row r="336" spans="1:34" x14ac:dyDescent="0.25">
      <c r="A336" s="47"/>
      <c r="B336" s="47"/>
      <c r="C336" s="47"/>
      <c r="D336" s="47"/>
      <c r="E336" s="56"/>
      <c r="F336" s="56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  <c r="AA336" s="47"/>
      <c r="AB336" s="47"/>
      <c r="AC336" s="47"/>
      <c r="AD336" s="47"/>
      <c r="AE336" s="47"/>
      <c r="AF336" s="47"/>
      <c r="AG336" s="47"/>
      <c r="AH336" s="47"/>
    </row>
    <row r="337" spans="1:34" x14ac:dyDescent="0.25">
      <c r="A337" s="47"/>
      <c r="B337" s="47"/>
      <c r="C337" s="47"/>
      <c r="D337" s="47"/>
      <c r="E337" s="56"/>
      <c r="F337" s="56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  <c r="AA337" s="47"/>
      <c r="AB337" s="47"/>
      <c r="AC337" s="47"/>
      <c r="AD337" s="47"/>
      <c r="AE337" s="47"/>
      <c r="AF337" s="47"/>
      <c r="AG337" s="47"/>
      <c r="AH337" s="47"/>
    </row>
    <row r="338" spans="1:34" x14ac:dyDescent="0.25">
      <c r="A338" s="47"/>
      <c r="B338" s="47"/>
      <c r="C338" s="47"/>
      <c r="D338" s="47"/>
      <c r="E338" s="56"/>
      <c r="F338" s="56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  <c r="AA338" s="47"/>
      <c r="AB338" s="47"/>
      <c r="AC338" s="47"/>
      <c r="AD338" s="47"/>
      <c r="AE338" s="47"/>
      <c r="AF338" s="47"/>
      <c r="AG338" s="47"/>
      <c r="AH338" s="47"/>
    </row>
    <row r="339" spans="1:34" x14ac:dyDescent="0.25">
      <c r="A339" s="47"/>
      <c r="B339" s="47"/>
      <c r="C339" s="47"/>
      <c r="D339" s="47"/>
      <c r="E339" s="56"/>
      <c r="F339" s="56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  <c r="AA339" s="47"/>
      <c r="AB339" s="47"/>
      <c r="AC339" s="47"/>
      <c r="AD339" s="47"/>
      <c r="AE339" s="47"/>
      <c r="AF339" s="47"/>
      <c r="AG339" s="47"/>
      <c r="AH339" s="47"/>
    </row>
    <row r="340" spans="1:34" x14ac:dyDescent="0.25">
      <c r="A340" s="47"/>
      <c r="B340" s="47"/>
      <c r="C340" s="47"/>
      <c r="D340" s="47"/>
      <c r="E340" s="56"/>
      <c r="F340" s="56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  <c r="AB340" s="47"/>
      <c r="AC340" s="47"/>
      <c r="AD340" s="47"/>
      <c r="AE340" s="47"/>
      <c r="AF340" s="47"/>
      <c r="AG340" s="47"/>
      <c r="AH340" s="47"/>
    </row>
    <row r="341" spans="1:34" x14ac:dyDescent="0.25">
      <c r="A341" s="47"/>
      <c r="B341" s="47"/>
      <c r="C341" s="47"/>
      <c r="D341" s="47"/>
      <c r="E341" s="56"/>
      <c r="F341" s="56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  <c r="AB341" s="47"/>
      <c r="AC341" s="47"/>
      <c r="AD341" s="47"/>
      <c r="AE341" s="47"/>
      <c r="AF341" s="47"/>
      <c r="AG341" s="47"/>
      <c r="AH341" s="47"/>
    </row>
    <row r="342" spans="1:34" x14ac:dyDescent="0.25">
      <c r="A342" s="47"/>
      <c r="B342" s="47"/>
      <c r="C342" s="47"/>
      <c r="D342" s="47"/>
      <c r="E342" s="56"/>
      <c r="F342" s="56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  <c r="AA342" s="47"/>
      <c r="AB342" s="47"/>
      <c r="AC342" s="47"/>
      <c r="AD342" s="47"/>
      <c r="AE342" s="47"/>
      <c r="AF342" s="47"/>
      <c r="AG342" s="47"/>
      <c r="AH342" s="47"/>
    </row>
    <row r="343" spans="1:34" x14ac:dyDescent="0.25">
      <c r="A343" s="47"/>
      <c r="B343" s="47"/>
      <c r="C343" s="47"/>
      <c r="D343" s="47"/>
      <c r="E343" s="56"/>
      <c r="F343" s="56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  <c r="AA343" s="47"/>
      <c r="AB343" s="47"/>
      <c r="AC343" s="47"/>
      <c r="AD343" s="47"/>
      <c r="AE343" s="47"/>
      <c r="AF343" s="47"/>
      <c r="AG343" s="47"/>
      <c r="AH343" s="47"/>
    </row>
    <row r="344" spans="1:34" x14ac:dyDescent="0.25">
      <c r="A344" s="47"/>
      <c r="B344" s="47"/>
      <c r="C344" s="47"/>
      <c r="D344" s="47"/>
      <c r="E344" s="56"/>
      <c r="F344" s="56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  <c r="AA344" s="47"/>
      <c r="AB344" s="47"/>
      <c r="AC344" s="47"/>
      <c r="AD344" s="47"/>
      <c r="AE344" s="47"/>
      <c r="AF344" s="47"/>
      <c r="AG344" s="47"/>
      <c r="AH344" s="47"/>
    </row>
    <row r="345" spans="1:34" x14ac:dyDescent="0.25">
      <c r="A345" s="47"/>
      <c r="B345" s="47"/>
      <c r="C345" s="47"/>
      <c r="D345" s="47"/>
      <c r="E345" s="56"/>
      <c r="F345" s="56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  <c r="AA345" s="47"/>
      <c r="AB345" s="47"/>
      <c r="AC345" s="47"/>
      <c r="AD345" s="47"/>
      <c r="AE345" s="47"/>
      <c r="AF345" s="47"/>
      <c r="AG345" s="47"/>
      <c r="AH345" s="47"/>
    </row>
    <row r="346" spans="1:34" x14ac:dyDescent="0.25">
      <c r="A346" s="47"/>
      <c r="B346" s="47"/>
      <c r="C346" s="47"/>
      <c r="D346" s="47"/>
      <c r="E346" s="56"/>
      <c r="F346" s="56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  <c r="AA346" s="47"/>
      <c r="AB346" s="47"/>
      <c r="AC346" s="47"/>
      <c r="AD346" s="47"/>
      <c r="AE346" s="47"/>
      <c r="AF346" s="47"/>
      <c r="AG346" s="47"/>
      <c r="AH346" s="47"/>
    </row>
    <row r="347" spans="1:34" x14ac:dyDescent="0.25">
      <c r="A347" s="47"/>
      <c r="B347" s="47"/>
      <c r="C347" s="47"/>
      <c r="D347" s="47"/>
      <c r="E347" s="56"/>
      <c r="F347" s="56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  <c r="AB347" s="47"/>
      <c r="AC347" s="47"/>
      <c r="AD347" s="47"/>
      <c r="AE347" s="47"/>
      <c r="AF347" s="47"/>
      <c r="AG347" s="47"/>
      <c r="AH347" s="47"/>
    </row>
    <row r="348" spans="1:34" x14ac:dyDescent="0.25">
      <c r="A348" s="47"/>
      <c r="B348" s="47"/>
      <c r="C348" s="47"/>
      <c r="D348" s="47"/>
      <c r="E348" s="56"/>
      <c r="F348" s="56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  <c r="AA348" s="47"/>
      <c r="AB348" s="47"/>
      <c r="AC348" s="47"/>
      <c r="AD348" s="47"/>
      <c r="AE348" s="47"/>
      <c r="AF348" s="47"/>
      <c r="AG348" s="47"/>
      <c r="AH348" s="47"/>
    </row>
    <row r="349" spans="1:34" x14ac:dyDescent="0.25">
      <c r="A349" s="47"/>
      <c r="B349" s="47"/>
      <c r="C349" s="47"/>
      <c r="D349" s="47"/>
      <c r="E349" s="56"/>
      <c r="F349" s="56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  <c r="AA349" s="47"/>
      <c r="AB349" s="47"/>
      <c r="AC349" s="47"/>
      <c r="AD349" s="47"/>
      <c r="AE349" s="47"/>
      <c r="AF349" s="47"/>
      <c r="AG349" s="47"/>
      <c r="AH349" s="47"/>
    </row>
    <row r="350" spans="1:34" x14ac:dyDescent="0.25">
      <c r="A350" s="47"/>
      <c r="B350" s="47"/>
      <c r="C350" s="47"/>
      <c r="D350" s="47"/>
      <c r="E350" s="56"/>
      <c r="F350" s="56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  <c r="AA350" s="47"/>
      <c r="AB350" s="47"/>
      <c r="AC350" s="47"/>
      <c r="AD350" s="47"/>
      <c r="AE350" s="47"/>
      <c r="AF350" s="47"/>
      <c r="AG350" s="47"/>
      <c r="AH350" s="47"/>
    </row>
    <row r="351" spans="1:34" x14ac:dyDescent="0.25">
      <c r="A351" s="47"/>
      <c r="B351" s="47"/>
      <c r="C351" s="47"/>
      <c r="D351" s="47"/>
      <c r="E351" s="56"/>
      <c r="F351" s="56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  <c r="AA351" s="47"/>
      <c r="AB351" s="47"/>
      <c r="AC351" s="47"/>
      <c r="AD351" s="47"/>
      <c r="AE351" s="47"/>
      <c r="AF351" s="47"/>
      <c r="AG351" s="47"/>
      <c r="AH351" s="47"/>
    </row>
    <row r="352" spans="1:34" x14ac:dyDescent="0.25">
      <c r="A352" s="47"/>
      <c r="B352" s="47"/>
      <c r="C352" s="47"/>
      <c r="D352" s="47"/>
      <c r="E352" s="56"/>
      <c r="F352" s="56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  <c r="AA352" s="47"/>
      <c r="AB352" s="47"/>
      <c r="AC352" s="47"/>
      <c r="AD352" s="47"/>
      <c r="AE352" s="47"/>
      <c r="AF352" s="47"/>
      <c r="AG352" s="47"/>
      <c r="AH352" s="47"/>
    </row>
    <row r="353" spans="1:34" x14ac:dyDescent="0.25">
      <c r="A353" s="47"/>
      <c r="B353" s="47"/>
      <c r="C353" s="47"/>
      <c r="D353" s="47"/>
      <c r="E353" s="56"/>
      <c r="F353" s="56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  <c r="AA353" s="47"/>
      <c r="AB353" s="47"/>
      <c r="AC353" s="47"/>
      <c r="AD353" s="47"/>
      <c r="AE353" s="47"/>
      <c r="AF353" s="47"/>
      <c r="AG353" s="47"/>
      <c r="AH353" s="47"/>
    </row>
    <row r="354" spans="1:34" x14ac:dyDescent="0.25">
      <c r="A354" s="47"/>
      <c r="B354" s="47"/>
      <c r="C354" s="47"/>
      <c r="D354" s="47"/>
      <c r="E354" s="56"/>
      <c r="F354" s="56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  <c r="AB354" s="47"/>
      <c r="AC354" s="47"/>
      <c r="AD354" s="47"/>
      <c r="AE354" s="47"/>
      <c r="AF354" s="47"/>
      <c r="AG354" s="47"/>
      <c r="AH354" s="47"/>
    </row>
    <row r="355" spans="1:34" x14ac:dyDescent="0.25">
      <c r="A355" s="47"/>
      <c r="B355" s="47"/>
      <c r="C355" s="47"/>
      <c r="D355" s="47"/>
      <c r="E355" s="56"/>
      <c r="F355" s="56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  <c r="AA355" s="47"/>
      <c r="AB355" s="47"/>
      <c r="AC355" s="47"/>
      <c r="AD355" s="47"/>
      <c r="AE355" s="47"/>
      <c r="AF355" s="47"/>
      <c r="AG355" s="47"/>
      <c r="AH355" s="47"/>
    </row>
    <row r="356" spans="1:34" x14ac:dyDescent="0.25">
      <c r="A356" s="47"/>
      <c r="B356" s="47"/>
      <c r="C356" s="47"/>
      <c r="D356" s="47"/>
      <c r="E356" s="56"/>
      <c r="F356" s="56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  <c r="AA356" s="47"/>
      <c r="AB356" s="47"/>
      <c r="AC356" s="47"/>
      <c r="AD356" s="47"/>
      <c r="AE356" s="47"/>
      <c r="AF356" s="47"/>
      <c r="AG356" s="47"/>
      <c r="AH356" s="47"/>
    </row>
    <row r="357" spans="1:34" x14ac:dyDescent="0.25">
      <c r="A357" s="47"/>
      <c r="B357" s="47"/>
      <c r="C357" s="47"/>
      <c r="D357" s="47"/>
      <c r="E357" s="56"/>
      <c r="F357" s="56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  <c r="AA357" s="47"/>
      <c r="AB357" s="47"/>
      <c r="AC357" s="47"/>
      <c r="AD357" s="47"/>
      <c r="AE357" s="47"/>
      <c r="AF357" s="47"/>
      <c r="AG357" s="47"/>
      <c r="AH357" s="47"/>
    </row>
    <row r="358" spans="1:34" x14ac:dyDescent="0.25">
      <c r="A358" s="47"/>
      <c r="B358" s="47"/>
      <c r="C358" s="47"/>
      <c r="D358" s="47"/>
      <c r="E358" s="56"/>
      <c r="F358" s="56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  <c r="AA358" s="47"/>
      <c r="AB358" s="47"/>
      <c r="AC358" s="47"/>
      <c r="AD358" s="47"/>
      <c r="AE358" s="47"/>
      <c r="AF358" s="47"/>
      <c r="AG358" s="47"/>
      <c r="AH358" s="47"/>
    </row>
    <row r="359" spans="1:34" x14ac:dyDescent="0.25">
      <c r="A359" s="47"/>
      <c r="B359" s="47"/>
      <c r="C359" s="47"/>
      <c r="D359" s="47"/>
      <c r="E359" s="56"/>
      <c r="F359" s="56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  <c r="AA359" s="47"/>
      <c r="AB359" s="47"/>
      <c r="AC359" s="47"/>
      <c r="AD359" s="47"/>
      <c r="AE359" s="47"/>
      <c r="AF359" s="47"/>
      <c r="AG359" s="47"/>
      <c r="AH359" s="47"/>
    </row>
    <row r="360" spans="1:34" x14ac:dyDescent="0.25">
      <c r="A360" s="47"/>
      <c r="B360" s="47"/>
      <c r="C360" s="47"/>
      <c r="D360" s="47"/>
      <c r="E360" s="56"/>
      <c r="F360" s="56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  <c r="AA360" s="47"/>
      <c r="AB360" s="47"/>
      <c r="AC360" s="47"/>
      <c r="AD360" s="47"/>
      <c r="AE360" s="47"/>
      <c r="AF360" s="47"/>
      <c r="AG360" s="47"/>
      <c r="AH360" s="47"/>
    </row>
    <row r="361" spans="1:34" x14ac:dyDescent="0.25">
      <c r="A361" s="47"/>
      <c r="B361" s="47"/>
      <c r="C361" s="47"/>
      <c r="D361" s="47"/>
      <c r="E361" s="56"/>
      <c r="F361" s="56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  <c r="AB361" s="47"/>
      <c r="AC361" s="47"/>
      <c r="AD361" s="47"/>
      <c r="AE361" s="47"/>
      <c r="AF361" s="47"/>
      <c r="AG361" s="47"/>
      <c r="AH361" s="47"/>
    </row>
    <row r="362" spans="1:34" x14ac:dyDescent="0.25">
      <c r="A362" s="47"/>
      <c r="B362" s="47"/>
      <c r="C362" s="47"/>
      <c r="D362" s="47"/>
      <c r="E362" s="56"/>
      <c r="F362" s="56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  <c r="AA362" s="47"/>
      <c r="AB362" s="47"/>
      <c r="AC362" s="47"/>
      <c r="AD362" s="47"/>
      <c r="AE362" s="47"/>
      <c r="AF362" s="47"/>
      <c r="AG362" s="47"/>
      <c r="AH362" s="47"/>
    </row>
    <row r="363" spans="1:34" x14ac:dyDescent="0.25">
      <c r="A363" s="47"/>
      <c r="B363" s="47"/>
      <c r="C363" s="47"/>
      <c r="D363" s="47"/>
      <c r="E363" s="56"/>
      <c r="F363" s="56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  <c r="AA363" s="47"/>
      <c r="AB363" s="47"/>
      <c r="AC363" s="47"/>
      <c r="AD363" s="47"/>
      <c r="AE363" s="47"/>
      <c r="AF363" s="47"/>
      <c r="AG363" s="47"/>
      <c r="AH363" s="47"/>
    </row>
    <row r="364" spans="1:34" x14ac:dyDescent="0.25">
      <c r="A364" s="47"/>
      <c r="B364" s="47"/>
      <c r="C364" s="47"/>
      <c r="D364" s="47"/>
      <c r="E364" s="56"/>
      <c r="F364" s="56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  <c r="AA364" s="47"/>
      <c r="AB364" s="47"/>
      <c r="AC364" s="47"/>
      <c r="AD364" s="47"/>
      <c r="AE364" s="47"/>
      <c r="AF364" s="47"/>
      <c r="AG364" s="47"/>
      <c r="AH364" s="47"/>
    </row>
    <row r="365" spans="1:34" x14ac:dyDescent="0.25">
      <c r="A365" s="47"/>
      <c r="B365" s="47"/>
      <c r="C365" s="47"/>
      <c r="D365" s="47"/>
      <c r="E365" s="56"/>
      <c r="F365" s="56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  <c r="AA365" s="47"/>
      <c r="AB365" s="47"/>
      <c r="AC365" s="47"/>
      <c r="AD365" s="47"/>
      <c r="AE365" s="47"/>
      <c r="AF365" s="47"/>
      <c r="AG365" s="47"/>
      <c r="AH365" s="47"/>
    </row>
    <row r="366" spans="1:34" x14ac:dyDescent="0.25">
      <c r="A366" s="47"/>
      <c r="B366" s="47"/>
      <c r="C366" s="47"/>
      <c r="D366" s="47"/>
      <c r="E366" s="56"/>
      <c r="F366" s="56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  <c r="AA366" s="47"/>
      <c r="AB366" s="47"/>
      <c r="AC366" s="47"/>
      <c r="AD366" s="47"/>
      <c r="AE366" s="47"/>
      <c r="AF366" s="47"/>
      <c r="AG366" s="47"/>
      <c r="AH366" s="47"/>
    </row>
    <row r="367" spans="1:34" x14ac:dyDescent="0.25">
      <c r="A367" s="47"/>
      <c r="B367" s="47"/>
      <c r="C367" s="47"/>
      <c r="D367" s="47"/>
      <c r="E367" s="56"/>
      <c r="F367" s="56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  <c r="AA367" s="47"/>
      <c r="AB367" s="47"/>
      <c r="AC367" s="47"/>
      <c r="AD367" s="47"/>
      <c r="AE367" s="47"/>
      <c r="AF367" s="47"/>
      <c r="AG367" s="47"/>
      <c r="AH367" s="47"/>
    </row>
    <row r="368" spans="1:34" x14ac:dyDescent="0.25">
      <c r="A368" s="47"/>
      <c r="B368" s="47"/>
      <c r="C368" s="47"/>
      <c r="D368" s="47"/>
      <c r="E368" s="56"/>
      <c r="F368" s="56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  <c r="AB368" s="47"/>
      <c r="AC368" s="47"/>
      <c r="AD368" s="47"/>
      <c r="AE368" s="47"/>
      <c r="AF368" s="47"/>
      <c r="AG368" s="47"/>
      <c r="AH368" s="47"/>
    </row>
    <row r="369" spans="1:34" x14ac:dyDescent="0.25">
      <c r="A369" s="47"/>
      <c r="B369" s="47"/>
      <c r="C369" s="47"/>
      <c r="D369" s="47"/>
      <c r="E369" s="56"/>
      <c r="F369" s="56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  <c r="AA369" s="47"/>
      <c r="AB369" s="47"/>
      <c r="AC369" s="47"/>
      <c r="AD369" s="47"/>
      <c r="AE369" s="47"/>
      <c r="AF369" s="47"/>
      <c r="AG369" s="47"/>
      <c r="AH369" s="47"/>
    </row>
    <row r="370" spans="1:34" x14ac:dyDescent="0.25">
      <c r="A370" s="47"/>
      <c r="B370" s="47"/>
      <c r="C370" s="47"/>
      <c r="D370" s="47"/>
      <c r="E370" s="56"/>
      <c r="F370" s="56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  <c r="AA370" s="47"/>
      <c r="AB370" s="47"/>
      <c r="AC370" s="47"/>
      <c r="AD370" s="47"/>
      <c r="AE370" s="47"/>
      <c r="AF370" s="47"/>
      <c r="AG370" s="47"/>
      <c r="AH370" s="47"/>
    </row>
    <row r="371" spans="1:34" x14ac:dyDescent="0.25">
      <c r="A371" s="47"/>
      <c r="B371" s="47"/>
      <c r="C371" s="47"/>
      <c r="D371" s="47"/>
      <c r="E371" s="56"/>
      <c r="F371" s="56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  <c r="AA371" s="47"/>
      <c r="AB371" s="47"/>
      <c r="AC371" s="47"/>
      <c r="AD371" s="47"/>
      <c r="AE371" s="47"/>
      <c r="AF371" s="47"/>
      <c r="AG371" s="47"/>
      <c r="AH371" s="47"/>
    </row>
    <row r="372" spans="1:34" x14ac:dyDescent="0.25">
      <c r="A372" s="47"/>
      <c r="B372" s="47"/>
      <c r="C372" s="47"/>
      <c r="D372" s="47"/>
      <c r="E372" s="56"/>
      <c r="F372" s="56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  <c r="AB372" s="47"/>
      <c r="AC372" s="47"/>
      <c r="AD372" s="47"/>
      <c r="AE372" s="47"/>
      <c r="AF372" s="47"/>
      <c r="AG372" s="47"/>
      <c r="AH372" s="47"/>
    </row>
    <row r="373" spans="1:34" x14ac:dyDescent="0.25">
      <c r="A373" s="47"/>
      <c r="B373" s="47"/>
      <c r="C373" s="47"/>
      <c r="D373" s="47"/>
      <c r="E373" s="56"/>
      <c r="F373" s="56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  <c r="AA373" s="47"/>
      <c r="AB373" s="47"/>
      <c r="AC373" s="47"/>
      <c r="AD373" s="47"/>
      <c r="AE373" s="47"/>
      <c r="AF373" s="47"/>
      <c r="AG373" s="47"/>
      <c r="AH373" s="47"/>
    </row>
    <row r="374" spans="1:34" x14ac:dyDescent="0.25">
      <c r="A374" s="47"/>
      <c r="B374" s="47"/>
      <c r="C374" s="47"/>
      <c r="D374" s="47"/>
      <c r="E374" s="56"/>
      <c r="F374" s="56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  <c r="AA374" s="47"/>
      <c r="AB374" s="47"/>
      <c r="AC374" s="47"/>
      <c r="AD374" s="47"/>
      <c r="AE374" s="47"/>
      <c r="AF374" s="47"/>
      <c r="AG374" s="47"/>
      <c r="AH374" s="47"/>
    </row>
    <row r="375" spans="1:34" x14ac:dyDescent="0.25">
      <c r="A375" s="47"/>
      <c r="B375" s="47"/>
      <c r="C375" s="47"/>
      <c r="D375" s="47"/>
      <c r="E375" s="56"/>
      <c r="F375" s="56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  <c r="AB375" s="47"/>
      <c r="AC375" s="47"/>
      <c r="AD375" s="47"/>
      <c r="AE375" s="47"/>
      <c r="AF375" s="47"/>
      <c r="AG375" s="47"/>
      <c r="AH375" s="47"/>
    </row>
    <row r="376" spans="1:34" x14ac:dyDescent="0.25">
      <c r="A376" s="47"/>
      <c r="B376" s="47"/>
      <c r="C376" s="47"/>
      <c r="D376" s="47"/>
      <c r="E376" s="56"/>
      <c r="F376" s="56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  <c r="AA376" s="47"/>
      <c r="AB376" s="47"/>
      <c r="AC376" s="47"/>
      <c r="AD376" s="47"/>
      <c r="AE376" s="47"/>
      <c r="AF376" s="47"/>
      <c r="AG376" s="47"/>
      <c r="AH376" s="47"/>
    </row>
    <row r="377" spans="1:34" x14ac:dyDescent="0.25">
      <c r="A377" s="47"/>
      <c r="B377" s="47"/>
      <c r="C377" s="47"/>
      <c r="D377" s="47"/>
      <c r="E377" s="56"/>
      <c r="F377" s="56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  <c r="AA377" s="47"/>
      <c r="AB377" s="47"/>
      <c r="AC377" s="47"/>
      <c r="AD377" s="47"/>
      <c r="AE377" s="47"/>
      <c r="AF377" s="47"/>
      <c r="AG377" s="47"/>
      <c r="AH377" s="47"/>
    </row>
    <row r="378" spans="1:34" x14ac:dyDescent="0.25">
      <c r="A378" s="47"/>
      <c r="B378" s="47"/>
      <c r="C378" s="47"/>
      <c r="D378" s="47"/>
      <c r="E378" s="56"/>
      <c r="F378" s="56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  <c r="AA378" s="47"/>
      <c r="AB378" s="47"/>
      <c r="AC378" s="47"/>
      <c r="AD378" s="47"/>
      <c r="AE378" s="47"/>
      <c r="AF378" s="47"/>
      <c r="AG378" s="47"/>
      <c r="AH378" s="47"/>
    </row>
    <row r="379" spans="1:34" x14ac:dyDescent="0.25">
      <c r="A379" s="47"/>
      <c r="B379" s="47"/>
      <c r="C379" s="47"/>
      <c r="D379" s="47"/>
      <c r="E379" s="56"/>
      <c r="F379" s="56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  <c r="AA379" s="47"/>
      <c r="AB379" s="47"/>
      <c r="AC379" s="47"/>
      <c r="AD379" s="47"/>
      <c r="AE379" s="47"/>
      <c r="AF379" s="47"/>
      <c r="AG379" s="47"/>
      <c r="AH379" s="47"/>
    </row>
    <row r="380" spans="1:34" x14ac:dyDescent="0.25">
      <c r="A380" s="47"/>
      <c r="B380" s="47"/>
      <c r="C380" s="47"/>
      <c r="D380" s="47"/>
      <c r="E380" s="56"/>
      <c r="F380" s="56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  <c r="AB380" s="47"/>
      <c r="AC380" s="47"/>
      <c r="AD380" s="47"/>
      <c r="AE380" s="47"/>
      <c r="AF380" s="47"/>
      <c r="AG380" s="47"/>
      <c r="AH380" s="47"/>
    </row>
    <row r="381" spans="1:34" x14ac:dyDescent="0.25">
      <c r="A381" s="47"/>
      <c r="B381" s="47"/>
      <c r="C381" s="47"/>
      <c r="D381" s="47"/>
      <c r="E381" s="56"/>
      <c r="F381" s="56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  <c r="AB381" s="47"/>
      <c r="AC381" s="47"/>
      <c r="AD381" s="47"/>
      <c r="AE381" s="47"/>
      <c r="AF381" s="47"/>
      <c r="AG381" s="47"/>
      <c r="AH381" s="47"/>
    </row>
    <row r="382" spans="1:34" x14ac:dyDescent="0.25">
      <c r="A382" s="47"/>
      <c r="B382" s="47"/>
      <c r="C382" s="47"/>
      <c r="D382" s="47"/>
      <c r="E382" s="56"/>
      <c r="F382" s="56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  <c r="AC382" s="47"/>
      <c r="AD382" s="47"/>
      <c r="AE382" s="47"/>
      <c r="AF382" s="47"/>
      <c r="AG382" s="47"/>
      <c r="AH382" s="47"/>
    </row>
    <row r="383" spans="1:34" x14ac:dyDescent="0.25">
      <c r="A383" s="47"/>
      <c r="B383" s="47"/>
      <c r="C383" s="47"/>
      <c r="D383" s="47"/>
      <c r="E383" s="56"/>
      <c r="F383" s="56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/>
      <c r="AC383" s="47"/>
      <c r="AD383" s="47"/>
      <c r="AE383" s="47"/>
      <c r="AF383" s="47"/>
      <c r="AG383" s="47"/>
      <c r="AH383" s="47"/>
    </row>
    <row r="384" spans="1:34" x14ac:dyDescent="0.25">
      <c r="A384" s="47"/>
      <c r="B384" s="47"/>
      <c r="C384" s="47"/>
      <c r="D384" s="47"/>
      <c r="E384" s="56"/>
      <c r="F384" s="56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  <c r="AB384" s="47"/>
      <c r="AC384" s="47"/>
      <c r="AD384" s="47"/>
      <c r="AE384" s="47"/>
      <c r="AF384" s="47"/>
      <c r="AG384" s="47"/>
      <c r="AH384" s="47"/>
    </row>
    <row r="385" spans="1:34" x14ac:dyDescent="0.25">
      <c r="A385" s="47"/>
      <c r="B385" s="47"/>
      <c r="C385" s="47"/>
      <c r="D385" s="47"/>
      <c r="E385" s="56"/>
      <c r="F385" s="56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  <c r="AB385" s="47"/>
      <c r="AC385" s="47"/>
      <c r="AD385" s="47"/>
      <c r="AE385" s="47"/>
      <c r="AF385" s="47"/>
      <c r="AG385" s="47"/>
      <c r="AH385" s="47"/>
    </row>
    <row r="386" spans="1:34" x14ac:dyDescent="0.25">
      <c r="A386" s="47"/>
      <c r="B386" s="47"/>
      <c r="C386" s="47"/>
      <c r="D386" s="47"/>
      <c r="E386" s="56"/>
      <c r="F386" s="56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  <c r="AA386" s="47"/>
      <c r="AB386" s="47"/>
      <c r="AC386" s="47"/>
      <c r="AD386" s="47"/>
      <c r="AE386" s="47"/>
      <c r="AF386" s="47"/>
      <c r="AG386" s="47"/>
      <c r="AH386" s="47"/>
    </row>
    <row r="387" spans="1:34" x14ac:dyDescent="0.25">
      <c r="A387" s="47"/>
      <c r="B387" s="47"/>
      <c r="C387" s="47"/>
      <c r="D387" s="47"/>
      <c r="E387" s="56"/>
      <c r="F387" s="56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  <c r="AB387" s="47"/>
      <c r="AC387" s="47"/>
      <c r="AD387" s="47"/>
      <c r="AE387" s="47"/>
      <c r="AF387" s="47"/>
      <c r="AG387" s="47"/>
      <c r="AH387" s="47"/>
    </row>
    <row r="388" spans="1:34" x14ac:dyDescent="0.25">
      <c r="A388" s="47"/>
      <c r="B388" s="47"/>
      <c r="C388" s="47"/>
      <c r="D388" s="47"/>
      <c r="E388" s="56"/>
      <c r="F388" s="56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  <c r="AB388" s="47"/>
      <c r="AC388" s="47"/>
      <c r="AD388" s="47"/>
      <c r="AE388" s="47"/>
      <c r="AF388" s="47"/>
      <c r="AG388" s="47"/>
      <c r="AH388" s="47"/>
    </row>
    <row r="389" spans="1:34" x14ac:dyDescent="0.25">
      <c r="A389" s="47"/>
      <c r="B389" s="47"/>
      <c r="C389" s="47"/>
      <c r="D389" s="47"/>
      <c r="E389" s="56"/>
      <c r="F389" s="56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  <c r="AC389" s="47"/>
      <c r="AD389" s="47"/>
      <c r="AE389" s="47"/>
      <c r="AF389" s="47"/>
      <c r="AG389" s="47"/>
      <c r="AH389" s="47"/>
    </row>
    <row r="390" spans="1:34" x14ac:dyDescent="0.25">
      <c r="A390" s="47"/>
      <c r="B390" s="47"/>
      <c r="C390" s="47"/>
      <c r="D390" s="47"/>
      <c r="E390" s="56"/>
      <c r="F390" s="56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  <c r="AB390" s="47"/>
      <c r="AC390" s="47"/>
      <c r="AD390" s="47"/>
      <c r="AE390" s="47"/>
      <c r="AF390" s="47"/>
      <c r="AG390" s="47"/>
      <c r="AH390" s="47"/>
    </row>
    <row r="391" spans="1:34" x14ac:dyDescent="0.25">
      <c r="A391" s="47"/>
      <c r="B391" s="47"/>
      <c r="C391" s="47"/>
      <c r="D391" s="47"/>
      <c r="E391" s="56"/>
      <c r="F391" s="56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  <c r="AB391" s="47"/>
      <c r="AC391" s="47"/>
      <c r="AD391" s="47"/>
      <c r="AE391" s="47"/>
      <c r="AF391" s="47"/>
      <c r="AG391" s="47"/>
      <c r="AH391" s="47"/>
    </row>
    <row r="392" spans="1:34" x14ac:dyDescent="0.25">
      <c r="A392" s="47"/>
      <c r="B392" s="47"/>
      <c r="C392" s="47"/>
      <c r="D392" s="47"/>
      <c r="E392" s="56"/>
      <c r="F392" s="56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  <c r="AB392" s="47"/>
      <c r="AC392" s="47"/>
      <c r="AD392" s="47"/>
      <c r="AE392" s="47"/>
      <c r="AF392" s="47"/>
      <c r="AG392" s="47"/>
      <c r="AH392" s="47"/>
    </row>
    <row r="393" spans="1:34" x14ac:dyDescent="0.25">
      <c r="A393" s="47"/>
      <c r="B393" s="47"/>
      <c r="C393" s="47"/>
      <c r="D393" s="47"/>
      <c r="E393" s="56"/>
      <c r="F393" s="56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  <c r="AB393" s="47"/>
      <c r="AC393" s="47"/>
      <c r="AD393" s="47"/>
      <c r="AE393" s="47"/>
      <c r="AF393" s="47"/>
      <c r="AG393" s="47"/>
      <c r="AH393" s="47"/>
    </row>
    <row r="394" spans="1:34" x14ac:dyDescent="0.25">
      <c r="A394" s="47"/>
      <c r="B394" s="47"/>
      <c r="C394" s="47"/>
      <c r="D394" s="47"/>
      <c r="E394" s="56"/>
      <c r="F394" s="56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  <c r="AA394" s="47"/>
      <c r="AB394" s="47"/>
      <c r="AC394" s="47"/>
      <c r="AD394" s="47"/>
      <c r="AE394" s="47"/>
      <c r="AF394" s="47"/>
      <c r="AG394" s="47"/>
      <c r="AH394" s="47"/>
    </row>
    <row r="395" spans="1:34" x14ac:dyDescent="0.25">
      <c r="A395" s="47"/>
      <c r="B395" s="47"/>
      <c r="C395" s="47"/>
      <c r="D395" s="47"/>
      <c r="E395" s="56"/>
      <c r="F395" s="56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  <c r="AB395" s="47"/>
      <c r="AC395" s="47"/>
      <c r="AD395" s="47"/>
      <c r="AE395" s="47"/>
      <c r="AF395" s="47"/>
      <c r="AG395" s="47"/>
      <c r="AH395" s="47"/>
    </row>
    <row r="396" spans="1:34" x14ac:dyDescent="0.25">
      <c r="A396" s="47"/>
      <c r="B396" s="47"/>
      <c r="C396" s="47"/>
      <c r="D396" s="47"/>
      <c r="E396" s="56"/>
      <c r="F396" s="56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  <c r="AG396" s="47"/>
      <c r="AH396" s="47"/>
    </row>
    <row r="397" spans="1:34" x14ac:dyDescent="0.25">
      <c r="A397" s="47"/>
      <c r="B397" s="47"/>
      <c r="C397" s="47"/>
      <c r="D397" s="47"/>
      <c r="E397" s="56"/>
      <c r="F397" s="56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  <c r="AC397" s="47"/>
      <c r="AD397" s="47"/>
      <c r="AE397" s="47"/>
      <c r="AF397" s="47"/>
      <c r="AG397" s="47"/>
      <c r="AH397" s="47"/>
    </row>
    <row r="398" spans="1:34" x14ac:dyDescent="0.25">
      <c r="A398" s="47"/>
      <c r="B398" s="47"/>
      <c r="C398" s="47"/>
      <c r="D398" s="47"/>
      <c r="E398" s="56"/>
      <c r="F398" s="56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  <c r="AB398" s="47"/>
      <c r="AC398" s="47"/>
      <c r="AD398" s="47"/>
      <c r="AE398" s="47"/>
      <c r="AF398" s="47"/>
      <c r="AG398" s="47"/>
      <c r="AH398" s="47"/>
    </row>
    <row r="399" spans="1:34" x14ac:dyDescent="0.25">
      <c r="A399" s="47"/>
      <c r="B399" s="47"/>
      <c r="C399" s="47"/>
      <c r="D399" s="47"/>
      <c r="E399" s="56"/>
      <c r="F399" s="56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  <c r="AA399" s="47"/>
      <c r="AB399" s="47"/>
      <c r="AC399" s="47"/>
      <c r="AD399" s="47"/>
      <c r="AE399" s="47"/>
      <c r="AF399" s="47"/>
      <c r="AG399" s="47"/>
      <c r="AH399" s="47"/>
    </row>
    <row r="400" spans="1:34" x14ac:dyDescent="0.25">
      <c r="A400" s="47"/>
      <c r="B400" s="47"/>
      <c r="C400" s="47"/>
      <c r="D400" s="47"/>
      <c r="E400" s="56"/>
      <c r="F400" s="56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  <c r="AB400" s="47"/>
      <c r="AC400" s="47"/>
      <c r="AD400" s="47"/>
      <c r="AE400" s="47"/>
      <c r="AF400" s="47"/>
      <c r="AG400" s="47"/>
      <c r="AH400" s="47"/>
    </row>
    <row r="401" spans="1:34" x14ac:dyDescent="0.25">
      <c r="A401" s="47"/>
      <c r="B401" s="47"/>
      <c r="C401" s="47"/>
      <c r="D401" s="47"/>
      <c r="E401" s="56"/>
      <c r="F401" s="56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</row>
    <row r="402" spans="1:34" x14ac:dyDescent="0.25">
      <c r="A402" s="47"/>
      <c r="B402" s="47"/>
      <c r="C402" s="47"/>
      <c r="D402" s="47"/>
      <c r="E402" s="56"/>
      <c r="F402" s="56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  <c r="AA402" s="47"/>
      <c r="AB402" s="47"/>
      <c r="AC402" s="47"/>
      <c r="AD402" s="47"/>
      <c r="AE402" s="47"/>
      <c r="AF402" s="47"/>
      <c r="AG402" s="47"/>
      <c r="AH402" s="47"/>
    </row>
    <row r="403" spans="1:34" x14ac:dyDescent="0.25">
      <c r="A403" s="47"/>
      <c r="B403" s="47"/>
      <c r="C403" s="47"/>
      <c r="D403" s="47"/>
      <c r="E403" s="56"/>
      <c r="F403" s="56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  <c r="AC403" s="47"/>
      <c r="AD403" s="47"/>
      <c r="AE403" s="47"/>
      <c r="AF403" s="47"/>
      <c r="AG403" s="47"/>
      <c r="AH403" s="47"/>
    </row>
    <row r="404" spans="1:34" x14ac:dyDescent="0.25">
      <c r="A404" s="47"/>
      <c r="B404" s="47"/>
      <c r="C404" s="47"/>
      <c r="D404" s="47"/>
      <c r="E404" s="56"/>
      <c r="F404" s="56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  <c r="AB404" s="47"/>
      <c r="AC404" s="47"/>
      <c r="AD404" s="47"/>
      <c r="AE404" s="47"/>
      <c r="AF404" s="47"/>
      <c r="AG404" s="47"/>
      <c r="AH404" s="47"/>
    </row>
    <row r="405" spans="1:34" x14ac:dyDescent="0.25">
      <c r="A405" s="47"/>
      <c r="B405" s="47"/>
      <c r="C405" s="47"/>
      <c r="D405" s="47"/>
      <c r="E405" s="56"/>
      <c r="F405" s="56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  <c r="AB405" s="47"/>
      <c r="AC405" s="47"/>
      <c r="AD405" s="47"/>
      <c r="AE405" s="47"/>
      <c r="AF405" s="47"/>
      <c r="AG405" s="47"/>
      <c r="AH405" s="47"/>
    </row>
    <row r="406" spans="1:34" x14ac:dyDescent="0.25">
      <c r="A406" s="47"/>
      <c r="B406" s="47"/>
      <c r="C406" s="47"/>
      <c r="D406" s="47"/>
      <c r="E406" s="56"/>
      <c r="F406" s="56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  <c r="AB406" s="47"/>
      <c r="AC406" s="47"/>
      <c r="AD406" s="47"/>
      <c r="AE406" s="47"/>
      <c r="AF406" s="47"/>
      <c r="AG406" s="47"/>
      <c r="AH406" s="47"/>
    </row>
    <row r="407" spans="1:34" x14ac:dyDescent="0.25">
      <c r="A407" s="47"/>
      <c r="B407" s="47"/>
      <c r="C407" s="47"/>
      <c r="D407" s="47"/>
      <c r="E407" s="56"/>
      <c r="F407" s="56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  <c r="AB407" s="47"/>
      <c r="AC407" s="47"/>
      <c r="AD407" s="47"/>
      <c r="AE407" s="47"/>
      <c r="AF407" s="47"/>
      <c r="AG407" s="47"/>
      <c r="AH407" s="47"/>
    </row>
    <row r="408" spans="1:34" x14ac:dyDescent="0.25">
      <c r="A408" s="47"/>
      <c r="B408" s="47"/>
      <c r="C408" s="47"/>
      <c r="D408" s="47"/>
      <c r="E408" s="56"/>
      <c r="F408" s="56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  <c r="AB408" s="47"/>
      <c r="AC408" s="47"/>
      <c r="AD408" s="47"/>
      <c r="AE408" s="47"/>
      <c r="AF408" s="47"/>
      <c r="AG408" s="47"/>
      <c r="AH408" s="47"/>
    </row>
    <row r="409" spans="1:34" x14ac:dyDescent="0.25">
      <c r="A409" s="47"/>
      <c r="B409" s="47"/>
      <c r="C409" s="47"/>
      <c r="D409" s="47"/>
      <c r="E409" s="56"/>
      <c r="F409" s="56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  <c r="AB409" s="47"/>
      <c r="AC409" s="47"/>
      <c r="AD409" s="47"/>
      <c r="AE409" s="47"/>
      <c r="AF409" s="47"/>
      <c r="AG409" s="47"/>
      <c r="AH409" s="47"/>
    </row>
    <row r="410" spans="1:34" x14ac:dyDescent="0.25">
      <c r="A410" s="47"/>
      <c r="B410" s="47"/>
      <c r="C410" s="47"/>
      <c r="D410" s="47"/>
      <c r="E410" s="56"/>
      <c r="F410" s="56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  <c r="AC410" s="47"/>
      <c r="AD410" s="47"/>
      <c r="AE410" s="47"/>
      <c r="AF410" s="47"/>
      <c r="AG410" s="47"/>
      <c r="AH410" s="47"/>
    </row>
    <row r="411" spans="1:34" x14ac:dyDescent="0.25">
      <c r="A411" s="47"/>
      <c r="B411" s="47"/>
      <c r="C411" s="47"/>
      <c r="D411" s="47"/>
      <c r="E411" s="56"/>
      <c r="F411" s="56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  <c r="AA411" s="47"/>
      <c r="AB411" s="47"/>
      <c r="AC411" s="47"/>
      <c r="AD411" s="47"/>
      <c r="AE411" s="47"/>
      <c r="AF411" s="47"/>
      <c r="AG411" s="47"/>
      <c r="AH411" s="47"/>
    </row>
    <row r="412" spans="1:34" x14ac:dyDescent="0.25">
      <c r="A412" s="47"/>
      <c r="B412" s="47"/>
      <c r="C412" s="47"/>
      <c r="D412" s="47"/>
      <c r="E412" s="56"/>
      <c r="F412" s="56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  <c r="AB412" s="47"/>
      <c r="AC412" s="47"/>
      <c r="AD412" s="47"/>
      <c r="AE412" s="47"/>
      <c r="AF412" s="47"/>
      <c r="AG412" s="47"/>
      <c r="AH412" s="47"/>
    </row>
    <row r="413" spans="1:34" x14ac:dyDescent="0.25">
      <c r="A413" s="47"/>
      <c r="B413" s="47"/>
      <c r="C413" s="47"/>
      <c r="D413" s="47"/>
      <c r="E413" s="56"/>
      <c r="F413" s="56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  <c r="AB413" s="47"/>
      <c r="AC413" s="47"/>
      <c r="AD413" s="47"/>
      <c r="AE413" s="47"/>
      <c r="AF413" s="47"/>
      <c r="AG413" s="47"/>
      <c r="AH413" s="47"/>
    </row>
    <row r="414" spans="1:34" x14ac:dyDescent="0.25">
      <c r="A414" s="47"/>
      <c r="B414" s="47"/>
      <c r="C414" s="47"/>
      <c r="D414" s="47"/>
      <c r="E414" s="56"/>
      <c r="F414" s="56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  <c r="AA414" s="47"/>
      <c r="AB414" s="47"/>
      <c r="AC414" s="47"/>
      <c r="AD414" s="47"/>
      <c r="AE414" s="47"/>
      <c r="AF414" s="47"/>
      <c r="AG414" s="47"/>
      <c r="AH414" s="47"/>
    </row>
    <row r="415" spans="1:34" x14ac:dyDescent="0.25">
      <c r="A415" s="47"/>
      <c r="B415" s="47"/>
      <c r="C415" s="47"/>
      <c r="D415" s="47"/>
      <c r="E415" s="56"/>
      <c r="F415" s="56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  <c r="AB415" s="47"/>
      <c r="AC415" s="47"/>
      <c r="AD415" s="47"/>
      <c r="AE415" s="47"/>
      <c r="AF415" s="47"/>
      <c r="AG415" s="47"/>
      <c r="AH415" s="47"/>
    </row>
    <row r="416" spans="1:34" x14ac:dyDescent="0.25">
      <c r="A416" s="47"/>
      <c r="B416" s="47"/>
      <c r="C416" s="47"/>
      <c r="D416" s="47"/>
      <c r="E416" s="56"/>
      <c r="F416" s="56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  <c r="AA416" s="47"/>
      <c r="AB416" s="47"/>
      <c r="AC416" s="47"/>
      <c r="AD416" s="47"/>
      <c r="AE416" s="47"/>
      <c r="AF416" s="47"/>
      <c r="AG416" s="47"/>
      <c r="AH416" s="47"/>
    </row>
    <row r="417" spans="1:34" x14ac:dyDescent="0.25">
      <c r="A417" s="47"/>
      <c r="B417" s="47"/>
      <c r="C417" s="47"/>
      <c r="D417" s="47"/>
      <c r="E417" s="56"/>
      <c r="F417" s="56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  <c r="AA417" s="47"/>
      <c r="AB417" s="47"/>
      <c r="AC417" s="47"/>
      <c r="AD417" s="47"/>
      <c r="AE417" s="47"/>
      <c r="AF417" s="47"/>
      <c r="AG417" s="47"/>
      <c r="AH417" s="47"/>
    </row>
    <row r="418" spans="1:34" x14ac:dyDescent="0.25">
      <c r="A418" s="47"/>
      <c r="B418" s="47"/>
      <c r="C418" s="47"/>
      <c r="D418" s="47"/>
      <c r="E418" s="56"/>
      <c r="F418" s="56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  <c r="AA418" s="47"/>
      <c r="AB418" s="47"/>
      <c r="AC418" s="47"/>
      <c r="AD418" s="47"/>
      <c r="AE418" s="47"/>
      <c r="AF418" s="47"/>
      <c r="AG418" s="47"/>
      <c r="AH418" s="47"/>
    </row>
    <row r="419" spans="1:34" x14ac:dyDescent="0.25">
      <c r="A419" s="47"/>
      <c r="B419" s="47"/>
      <c r="C419" s="47"/>
      <c r="D419" s="47"/>
      <c r="E419" s="56"/>
      <c r="F419" s="56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  <c r="AA419" s="47"/>
      <c r="AB419" s="47"/>
      <c r="AC419" s="47"/>
      <c r="AD419" s="47"/>
      <c r="AE419" s="47"/>
      <c r="AF419" s="47"/>
      <c r="AG419" s="47"/>
      <c r="AH419" s="47"/>
    </row>
    <row r="420" spans="1:34" x14ac:dyDescent="0.25">
      <c r="A420" s="47"/>
      <c r="B420" s="47"/>
      <c r="C420" s="47"/>
      <c r="D420" s="47"/>
      <c r="E420" s="56"/>
      <c r="F420" s="56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  <c r="AB420" s="47"/>
      <c r="AC420" s="47"/>
      <c r="AD420" s="47"/>
      <c r="AE420" s="47"/>
      <c r="AF420" s="47"/>
      <c r="AG420" s="47"/>
      <c r="AH420" s="47"/>
    </row>
    <row r="421" spans="1:34" x14ac:dyDescent="0.25">
      <c r="A421" s="47"/>
      <c r="B421" s="47"/>
      <c r="C421" s="47"/>
      <c r="D421" s="47"/>
      <c r="E421" s="56"/>
      <c r="F421" s="56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  <c r="AB421" s="47"/>
      <c r="AC421" s="47"/>
      <c r="AD421" s="47"/>
      <c r="AE421" s="47"/>
      <c r="AF421" s="47"/>
      <c r="AG421" s="47"/>
      <c r="AH421" s="47"/>
    </row>
    <row r="422" spans="1:34" x14ac:dyDescent="0.25">
      <c r="A422" s="47"/>
      <c r="B422" s="47"/>
      <c r="C422" s="47"/>
      <c r="D422" s="47"/>
      <c r="E422" s="56"/>
      <c r="F422" s="56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  <c r="AB422" s="47"/>
      <c r="AC422" s="47"/>
      <c r="AD422" s="47"/>
      <c r="AE422" s="47"/>
      <c r="AF422" s="47"/>
      <c r="AG422" s="47"/>
      <c r="AH422" s="47"/>
    </row>
    <row r="423" spans="1:34" x14ac:dyDescent="0.25">
      <c r="A423" s="47"/>
      <c r="B423" s="47"/>
      <c r="C423" s="47"/>
      <c r="D423" s="47"/>
      <c r="E423" s="56"/>
      <c r="F423" s="56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  <c r="AA423" s="47"/>
      <c r="AB423" s="47"/>
      <c r="AC423" s="47"/>
      <c r="AD423" s="47"/>
      <c r="AE423" s="47"/>
      <c r="AF423" s="47"/>
      <c r="AG423" s="47"/>
      <c r="AH423" s="47"/>
    </row>
    <row r="424" spans="1:34" x14ac:dyDescent="0.25">
      <c r="A424" s="47"/>
      <c r="B424" s="47"/>
      <c r="C424" s="47"/>
      <c r="D424" s="47"/>
      <c r="E424" s="56"/>
      <c r="F424" s="56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  <c r="AA424" s="47"/>
      <c r="AB424" s="47"/>
      <c r="AC424" s="47"/>
      <c r="AD424" s="47"/>
      <c r="AE424" s="47"/>
      <c r="AF424" s="47"/>
      <c r="AG424" s="47"/>
      <c r="AH424" s="47"/>
    </row>
    <row r="425" spans="1:34" x14ac:dyDescent="0.25">
      <c r="A425" s="47"/>
      <c r="B425" s="47"/>
      <c r="C425" s="47"/>
      <c r="D425" s="47"/>
      <c r="E425" s="56"/>
      <c r="F425" s="56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  <c r="AB425" s="47"/>
      <c r="AC425" s="47"/>
      <c r="AD425" s="47"/>
      <c r="AE425" s="47"/>
      <c r="AF425" s="47"/>
      <c r="AG425" s="47"/>
      <c r="AH425" s="47"/>
    </row>
    <row r="426" spans="1:34" x14ac:dyDescent="0.25">
      <c r="A426" s="47"/>
      <c r="B426" s="47"/>
      <c r="C426" s="47"/>
      <c r="D426" s="47"/>
      <c r="E426" s="56"/>
      <c r="F426" s="56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  <c r="AA426" s="47"/>
      <c r="AB426" s="47"/>
      <c r="AC426" s="47"/>
      <c r="AD426" s="47"/>
      <c r="AE426" s="47"/>
      <c r="AF426" s="47"/>
      <c r="AG426" s="47"/>
      <c r="AH426" s="47"/>
    </row>
    <row r="427" spans="1:34" x14ac:dyDescent="0.25">
      <c r="A427" s="47"/>
      <c r="B427" s="47"/>
      <c r="C427" s="47"/>
      <c r="D427" s="47"/>
      <c r="E427" s="56"/>
      <c r="F427" s="56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  <c r="AB427" s="47"/>
      <c r="AC427" s="47"/>
      <c r="AD427" s="47"/>
      <c r="AE427" s="47"/>
      <c r="AF427" s="47"/>
      <c r="AG427" s="47"/>
      <c r="AH427" s="47"/>
    </row>
    <row r="428" spans="1:34" x14ac:dyDescent="0.25">
      <c r="A428" s="47"/>
      <c r="B428" s="47"/>
      <c r="C428" s="47"/>
      <c r="D428" s="47"/>
      <c r="E428" s="56"/>
      <c r="F428" s="56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  <c r="AA428" s="47"/>
      <c r="AB428" s="47"/>
      <c r="AC428" s="47"/>
      <c r="AD428" s="47"/>
      <c r="AE428" s="47"/>
      <c r="AF428" s="47"/>
      <c r="AG428" s="47"/>
      <c r="AH428" s="47"/>
    </row>
    <row r="429" spans="1:34" x14ac:dyDescent="0.25">
      <c r="A429" s="47"/>
      <c r="B429" s="47"/>
      <c r="C429" s="47"/>
      <c r="D429" s="47"/>
      <c r="E429" s="56"/>
      <c r="F429" s="56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  <c r="AA429" s="47"/>
      <c r="AB429" s="47"/>
      <c r="AC429" s="47"/>
      <c r="AD429" s="47"/>
      <c r="AE429" s="47"/>
      <c r="AF429" s="47"/>
      <c r="AG429" s="47"/>
      <c r="AH429" s="47"/>
    </row>
    <row r="430" spans="1:34" x14ac:dyDescent="0.25">
      <c r="A430" s="47"/>
      <c r="B430" s="47"/>
      <c r="C430" s="47"/>
      <c r="D430" s="47"/>
      <c r="E430" s="56"/>
      <c r="F430" s="56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  <c r="AA430" s="47"/>
      <c r="AB430" s="47"/>
      <c r="AC430" s="47"/>
      <c r="AD430" s="47"/>
      <c r="AE430" s="47"/>
      <c r="AF430" s="47"/>
      <c r="AG430" s="47"/>
      <c r="AH430" s="47"/>
    </row>
    <row r="431" spans="1:34" x14ac:dyDescent="0.25">
      <c r="A431" s="47"/>
      <c r="B431" s="47"/>
      <c r="C431" s="47"/>
      <c r="D431" s="47"/>
      <c r="E431" s="56"/>
      <c r="F431" s="56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7"/>
      <c r="AB431" s="47"/>
      <c r="AC431" s="47"/>
      <c r="AD431" s="47"/>
      <c r="AE431" s="47"/>
      <c r="AF431" s="47"/>
      <c r="AG431" s="47"/>
      <c r="AH431" s="47"/>
    </row>
    <row r="432" spans="1:34" x14ac:dyDescent="0.25">
      <c r="A432" s="47"/>
      <c r="B432" s="47"/>
      <c r="C432" s="47"/>
      <c r="D432" s="47"/>
      <c r="E432" s="56"/>
      <c r="F432" s="56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7"/>
      <c r="AB432" s="47"/>
      <c r="AC432" s="47"/>
      <c r="AD432" s="47"/>
      <c r="AE432" s="47"/>
      <c r="AF432" s="47"/>
      <c r="AG432" s="47"/>
      <c r="AH432" s="47"/>
    </row>
    <row r="433" spans="1:34" x14ac:dyDescent="0.25">
      <c r="A433" s="47"/>
      <c r="B433" s="47"/>
      <c r="C433" s="47"/>
      <c r="D433" s="47"/>
      <c r="E433" s="56"/>
      <c r="F433" s="56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  <c r="AB433" s="47"/>
      <c r="AC433" s="47"/>
      <c r="AD433" s="47"/>
      <c r="AE433" s="47"/>
      <c r="AF433" s="47"/>
      <c r="AG433" s="47"/>
      <c r="AH433" s="47"/>
    </row>
    <row r="434" spans="1:34" x14ac:dyDescent="0.25">
      <c r="A434" s="47"/>
      <c r="B434" s="47"/>
      <c r="C434" s="47"/>
      <c r="D434" s="47"/>
      <c r="E434" s="56"/>
      <c r="F434" s="56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  <c r="AB434" s="47"/>
      <c r="AC434" s="47"/>
      <c r="AD434" s="47"/>
      <c r="AE434" s="47"/>
      <c r="AF434" s="47"/>
      <c r="AG434" s="47"/>
      <c r="AH434" s="47"/>
    </row>
    <row r="435" spans="1:34" x14ac:dyDescent="0.25">
      <c r="A435" s="47"/>
      <c r="B435" s="47"/>
      <c r="C435" s="47"/>
      <c r="D435" s="47"/>
      <c r="E435" s="56"/>
      <c r="F435" s="56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  <c r="AA435" s="47"/>
      <c r="AB435" s="47"/>
      <c r="AC435" s="47"/>
      <c r="AD435" s="47"/>
      <c r="AE435" s="47"/>
      <c r="AF435" s="47"/>
      <c r="AG435" s="47"/>
      <c r="AH435" s="47"/>
    </row>
    <row r="436" spans="1:34" x14ac:dyDescent="0.25">
      <c r="A436" s="47"/>
      <c r="B436" s="47"/>
      <c r="C436" s="47"/>
      <c r="D436" s="47"/>
      <c r="E436" s="56"/>
      <c r="F436" s="56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7"/>
      <c r="AB436" s="47"/>
      <c r="AC436" s="47"/>
      <c r="AD436" s="47"/>
      <c r="AE436" s="47"/>
      <c r="AF436" s="47"/>
      <c r="AG436" s="47"/>
      <c r="AH436" s="47"/>
    </row>
    <row r="437" spans="1:34" x14ac:dyDescent="0.25">
      <c r="A437" s="47"/>
      <c r="B437" s="47"/>
      <c r="C437" s="47"/>
      <c r="D437" s="47"/>
      <c r="E437" s="56"/>
      <c r="F437" s="56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7"/>
      <c r="AB437" s="47"/>
      <c r="AC437" s="47"/>
      <c r="AD437" s="47"/>
      <c r="AE437" s="47"/>
      <c r="AF437" s="47"/>
      <c r="AG437" s="47"/>
      <c r="AH437" s="47"/>
    </row>
    <row r="438" spans="1:34" x14ac:dyDescent="0.25">
      <c r="A438" s="47"/>
      <c r="B438" s="47"/>
      <c r="C438" s="47"/>
      <c r="D438" s="47"/>
      <c r="E438" s="56"/>
      <c r="F438" s="56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  <c r="AA438" s="47"/>
      <c r="AB438" s="47"/>
      <c r="AC438" s="47"/>
      <c r="AD438" s="47"/>
      <c r="AE438" s="47"/>
      <c r="AF438" s="47"/>
      <c r="AG438" s="47"/>
      <c r="AH438" s="47"/>
    </row>
    <row r="439" spans="1:34" x14ac:dyDescent="0.25">
      <c r="A439" s="47"/>
      <c r="B439" s="47"/>
      <c r="C439" s="47"/>
      <c r="D439" s="47"/>
      <c r="E439" s="56"/>
      <c r="F439" s="56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  <c r="AB439" s="47"/>
      <c r="AC439" s="47"/>
      <c r="AD439" s="47"/>
      <c r="AE439" s="47"/>
      <c r="AF439" s="47"/>
      <c r="AG439" s="47"/>
      <c r="AH439" s="47"/>
    </row>
    <row r="440" spans="1:34" x14ac:dyDescent="0.25">
      <c r="A440" s="47"/>
      <c r="B440" s="47"/>
      <c r="C440" s="47"/>
      <c r="D440" s="47"/>
      <c r="E440" s="56"/>
      <c r="F440" s="56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  <c r="AA440" s="47"/>
      <c r="AB440" s="47"/>
      <c r="AC440" s="47"/>
      <c r="AD440" s="47"/>
      <c r="AE440" s="47"/>
      <c r="AF440" s="47"/>
      <c r="AG440" s="47"/>
      <c r="AH440" s="47"/>
    </row>
    <row r="441" spans="1:34" x14ac:dyDescent="0.25">
      <c r="A441" s="47"/>
      <c r="B441" s="47"/>
      <c r="C441" s="47"/>
      <c r="D441" s="47"/>
      <c r="E441" s="56"/>
      <c r="F441" s="56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  <c r="AA441" s="47"/>
      <c r="AB441" s="47"/>
      <c r="AC441" s="47"/>
      <c r="AD441" s="47"/>
      <c r="AE441" s="47"/>
      <c r="AF441" s="47"/>
      <c r="AG441" s="47"/>
      <c r="AH441" s="47"/>
    </row>
    <row r="442" spans="1:34" x14ac:dyDescent="0.25">
      <c r="A442" s="47"/>
      <c r="B442" s="47"/>
      <c r="C442" s="47"/>
      <c r="D442" s="47"/>
      <c r="E442" s="56"/>
      <c r="F442" s="56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  <c r="AA442" s="47"/>
      <c r="AB442" s="47"/>
      <c r="AC442" s="47"/>
      <c r="AD442" s="47"/>
      <c r="AE442" s="47"/>
      <c r="AF442" s="47"/>
      <c r="AG442" s="47"/>
      <c r="AH442" s="47"/>
    </row>
    <row r="443" spans="1:34" x14ac:dyDescent="0.25">
      <c r="A443" s="47"/>
      <c r="B443" s="47"/>
      <c r="C443" s="47"/>
      <c r="D443" s="47"/>
      <c r="E443" s="56"/>
      <c r="F443" s="56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7"/>
      <c r="AB443" s="47"/>
      <c r="AC443" s="47"/>
      <c r="AD443" s="47"/>
      <c r="AE443" s="47"/>
      <c r="AF443" s="47"/>
      <c r="AG443" s="47"/>
      <c r="AH443" s="47"/>
    </row>
    <row r="444" spans="1:34" x14ac:dyDescent="0.25">
      <c r="A444" s="47"/>
      <c r="B444" s="47"/>
      <c r="C444" s="47"/>
      <c r="D444" s="47"/>
      <c r="E444" s="56"/>
      <c r="F444" s="56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7"/>
      <c r="AB444" s="47"/>
      <c r="AC444" s="47"/>
      <c r="AD444" s="47"/>
      <c r="AE444" s="47"/>
      <c r="AF444" s="47"/>
      <c r="AG444" s="47"/>
      <c r="AH444" s="47"/>
    </row>
    <row r="445" spans="1:34" x14ac:dyDescent="0.25">
      <c r="A445" s="47"/>
      <c r="B445" s="47"/>
      <c r="C445" s="47"/>
      <c r="D445" s="47"/>
      <c r="E445" s="56"/>
      <c r="F445" s="56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7"/>
      <c r="AB445" s="47"/>
      <c r="AC445" s="47"/>
      <c r="AD445" s="47"/>
      <c r="AE445" s="47"/>
      <c r="AF445" s="47"/>
      <c r="AG445" s="47"/>
      <c r="AH445" s="47"/>
    </row>
    <row r="446" spans="1:34" x14ac:dyDescent="0.25">
      <c r="A446" s="47"/>
      <c r="B446" s="47"/>
      <c r="C446" s="47"/>
      <c r="D446" s="47"/>
      <c r="E446" s="56"/>
      <c r="F446" s="56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  <c r="AA446" s="47"/>
      <c r="AB446" s="47"/>
      <c r="AC446" s="47"/>
      <c r="AD446" s="47"/>
      <c r="AE446" s="47"/>
      <c r="AF446" s="47"/>
      <c r="AG446" s="47"/>
      <c r="AH446" s="47"/>
    </row>
    <row r="447" spans="1:34" x14ac:dyDescent="0.25">
      <c r="A447" s="47"/>
      <c r="B447" s="47"/>
      <c r="C447" s="47"/>
      <c r="D447" s="47"/>
      <c r="E447" s="56"/>
      <c r="F447" s="56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  <c r="AB447" s="47"/>
      <c r="AC447" s="47"/>
      <c r="AD447" s="47"/>
      <c r="AE447" s="47"/>
      <c r="AF447" s="47"/>
      <c r="AG447" s="47"/>
      <c r="AH447" s="47"/>
    </row>
    <row r="448" spans="1:34" x14ac:dyDescent="0.25">
      <c r="A448" s="47"/>
      <c r="B448" s="47"/>
      <c r="C448" s="47"/>
      <c r="D448" s="47"/>
      <c r="E448" s="56"/>
      <c r="F448" s="56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  <c r="AA448" s="47"/>
      <c r="AB448" s="47"/>
      <c r="AC448" s="47"/>
      <c r="AD448" s="47"/>
      <c r="AE448" s="47"/>
      <c r="AF448" s="47"/>
      <c r="AG448" s="47"/>
      <c r="AH448" s="47"/>
    </row>
    <row r="449" spans="1:34" x14ac:dyDescent="0.25">
      <c r="A449" s="47"/>
      <c r="B449" s="47"/>
      <c r="C449" s="47"/>
      <c r="D449" s="47"/>
      <c r="E449" s="56"/>
      <c r="F449" s="56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  <c r="AA449" s="47"/>
      <c r="AB449" s="47"/>
      <c r="AC449" s="47"/>
      <c r="AD449" s="47"/>
      <c r="AE449" s="47"/>
      <c r="AF449" s="47"/>
      <c r="AG449" s="47"/>
      <c r="AH449" s="47"/>
    </row>
    <row r="450" spans="1:34" x14ac:dyDescent="0.25">
      <c r="A450" s="47"/>
      <c r="B450" s="47"/>
      <c r="C450" s="47"/>
      <c r="D450" s="47"/>
      <c r="E450" s="56"/>
      <c r="F450" s="56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  <c r="AA450" s="47"/>
      <c r="AB450" s="47"/>
      <c r="AC450" s="47"/>
      <c r="AD450" s="47"/>
      <c r="AE450" s="47"/>
      <c r="AF450" s="47"/>
      <c r="AG450" s="47"/>
      <c r="AH450" s="47"/>
    </row>
    <row r="451" spans="1:34" x14ac:dyDescent="0.25">
      <c r="A451" s="47"/>
      <c r="B451" s="47"/>
      <c r="C451" s="47"/>
      <c r="D451" s="47"/>
      <c r="E451" s="56"/>
      <c r="F451" s="56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  <c r="AA451" s="47"/>
      <c r="AB451" s="47"/>
      <c r="AC451" s="47"/>
      <c r="AD451" s="47"/>
      <c r="AE451" s="47"/>
      <c r="AF451" s="47"/>
      <c r="AG451" s="47"/>
      <c r="AH451" s="47"/>
    </row>
    <row r="452" spans="1:34" x14ac:dyDescent="0.25">
      <c r="A452" s="47"/>
      <c r="B452" s="47"/>
      <c r="C452" s="47"/>
      <c r="D452" s="47"/>
      <c r="E452" s="56"/>
      <c r="F452" s="56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  <c r="AA452" s="47"/>
      <c r="AB452" s="47"/>
      <c r="AC452" s="47"/>
      <c r="AD452" s="47"/>
      <c r="AE452" s="47"/>
      <c r="AF452" s="47"/>
      <c r="AG452" s="47"/>
      <c r="AH452" s="47"/>
    </row>
    <row r="453" spans="1:34" x14ac:dyDescent="0.25">
      <c r="A453" s="47"/>
      <c r="B453" s="47"/>
      <c r="C453" s="47"/>
      <c r="D453" s="47"/>
      <c r="E453" s="56"/>
      <c r="F453" s="56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  <c r="AA453" s="47"/>
      <c r="AB453" s="47"/>
      <c r="AC453" s="47"/>
      <c r="AD453" s="47"/>
      <c r="AE453" s="47"/>
      <c r="AF453" s="47"/>
      <c r="AG453" s="47"/>
      <c r="AH453" s="47"/>
    </row>
    <row r="454" spans="1:34" x14ac:dyDescent="0.25">
      <c r="A454" s="47"/>
      <c r="B454" s="47"/>
      <c r="C454" s="47"/>
      <c r="D454" s="47"/>
      <c r="E454" s="56"/>
      <c r="F454" s="56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  <c r="AA454" s="47"/>
      <c r="AB454" s="47"/>
      <c r="AC454" s="47"/>
      <c r="AD454" s="47"/>
      <c r="AE454" s="47"/>
      <c r="AF454" s="47"/>
      <c r="AG454" s="47"/>
      <c r="AH454" s="47"/>
    </row>
    <row r="455" spans="1:34" x14ac:dyDescent="0.25">
      <c r="A455" s="47"/>
      <c r="B455" s="47"/>
      <c r="C455" s="47"/>
      <c r="D455" s="47"/>
      <c r="E455" s="56"/>
      <c r="F455" s="56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  <c r="AB455" s="47"/>
      <c r="AC455" s="47"/>
      <c r="AD455" s="47"/>
      <c r="AE455" s="47"/>
      <c r="AF455" s="47"/>
      <c r="AG455" s="47"/>
      <c r="AH455" s="47"/>
    </row>
    <row r="456" spans="1:34" x14ac:dyDescent="0.25">
      <c r="A456" s="47"/>
      <c r="B456" s="47"/>
      <c r="C456" s="47"/>
      <c r="D456" s="47"/>
      <c r="E456" s="56"/>
      <c r="F456" s="56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  <c r="AA456" s="47"/>
      <c r="AB456" s="47"/>
      <c r="AC456" s="47"/>
      <c r="AD456" s="47"/>
      <c r="AE456" s="47"/>
      <c r="AF456" s="47"/>
      <c r="AG456" s="47"/>
      <c r="AH456" s="47"/>
    </row>
    <row r="457" spans="1:34" x14ac:dyDescent="0.25">
      <c r="A457" s="47"/>
      <c r="B457" s="47"/>
      <c r="C457" s="47"/>
      <c r="D457" s="47"/>
      <c r="E457" s="56"/>
      <c r="F457" s="56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  <c r="AA457" s="47"/>
      <c r="AB457" s="47"/>
      <c r="AC457" s="47"/>
      <c r="AD457" s="47"/>
      <c r="AE457" s="47"/>
      <c r="AF457" s="47"/>
      <c r="AG457" s="47"/>
      <c r="AH457" s="47"/>
    </row>
    <row r="458" spans="1:34" x14ac:dyDescent="0.25">
      <c r="A458" s="47"/>
      <c r="B458" s="47"/>
      <c r="C458" s="47"/>
      <c r="D458" s="47"/>
      <c r="E458" s="56"/>
      <c r="F458" s="56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  <c r="AB458" s="47"/>
      <c r="AC458" s="47"/>
      <c r="AD458" s="47"/>
      <c r="AE458" s="47"/>
      <c r="AF458" s="47"/>
      <c r="AG458" s="47"/>
      <c r="AH458" s="47"/>
    </row>
    <row r="459" spans="1:34" x14ac:dyDescent="0.25">
      <c r="A459" s="47"/>
      <c r="B459" s="47"/>
      <c r="C459" s="47"/>
      <c r="D459" s="47"/>
      <c r="E459" s="56"/>
      <c r="F459" s="56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  <c r="AA459" s="47"/>
      <c r="AB459" s="47"/>
      <c r="AC459" s="47"/>
      <c r="AD459" s="47"/>
      <c r="AE459" s="47"/>
      <c r="AF459" s="47"/>
      <c r="AG459" s="47"/>
      <c r="AH459" s="47"/>
    </row>
    <row r="460" spans="1:34" x14ac:dyDescent="0.25">
      <c r="A460" s="47"/>
      <c r="B460" s="47"/>
      <c r="C460" s="47"/>
      <c r="D460" s="47"/>
      <c r="E460" s="56"/>
      <c r="F460" s="56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  <c r="AB460" s="47"/>
      <c r="AC460" s="47"/>
      <c r="AD460" s="47"/>
      <c r="AE460" s="47"/>
      <c r="AF460" s="47"/>
      <c r="AG460" s="47"/>
      <c r="AH460" s="47"/>
    </row>
    <row r="461" spans="1:34" x14ac:dyDescent="0.25">
      <c r="A461" s="47"/>
      <c r="B461" s="47"/>
      <c r="C461" s="47"/>
      <c r="D461" s="47"/>
      <c r="E461" s="56"/>
      <c r="F461" s="56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  <c r="AB461" s="47"/>
      <c r="AC461" s="47"/>
      <c r="AD461" s="47"/>
      <c r="AE461" s="47"/>
      <c r="AF461" s="47"/>
      <c r="AG461" s="47"/>
      <c r="AH461" s="47"/>
    </row>
    <row r="462" spans="1:34" x14ac:dyDescent="0.25">
      <c r="A462" s="47"/>
      <c r="B462" s="47"/>
      <c r="C462" s="47"/>
      <c r="D462" s="47"/>
      <c r="E462" s="56"/>
      <c r="F462" s="56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  <c r="AB462" s="47"/>
      <c r="AC462" s="47"/>
      <c r="AD462" s="47"/>
      <c r="AE462" s="47"/>
      <c r="AF462" s="47"/>
      <c r="AG462" s="47"/>
      <c r="AH462" s="47"/>
    </row>
    <row r="463" spans="1:34" x14ac:dyDescent="0.25">
      <c r="A463" s="47"/>
      <c r="B463" s="47"/>
      <c r="C463" s="47"/>
      <c r="D463" s="47"/>
      <c r="E463" s="56"/>
      <c r="F463" s="56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  <c r="AA463" s="47"/>
      <c r="AB463" s="47"/>
      <c r="AC463" s="47"/>
      <c r="AD463" s="47"/>
      <c r="AE463" s="47"/>
      <c r="AF463" s="47"/>
      <c r="AG463" s="47"/>
      <c r="AH463" s="47"/>
    </row>
    <row r="464" spans="1:34" x14ac:dyDescent="0.25">
      <c r="A464" s="47"/>
      <c r="B464" s="47"/>
      <c r="C464" s="47"/>
      <c r="D464" s="47"/>
      <c r="E464" s="56"/>
      <c r="F464" s="56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  <c r="AA464" s="47"/>
      <c r="AB464" s="47"/>
      <c r="AC464" s="47"/>
      <c r="AD464" s="47"/>
      <c r="AE464" s="47"/>
      <c r="AF464" s="47"/>
      <c r="AG464" s="47"/>
      <c r="AH464" s="47"/>
    </row>
    <row r="465" spans="1:34" x14ac:dyDescent="0.25">
      <c r="A465" s="47"/>
      <c r="B465" s="47"/>
      <c r="C465" s="47"/>
      <c r="D465" s="47"/>
      <c r="E465" s="56"/>
      <c r="F465" s="56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  <c r="AC465" s="47"/>
      <c r="AD465" s="47"/>
      <c r="AE465" s="47"/>
      <c r="AF465" s="47"/>
      <c r="AG465" s="47"/>
      <c r="AH465" s="47"/>
    </row>
    <row r="466" spans="1:34" x14ac:dyDescent="0.25">
      <c r="A466" s="47"/>
      <c r="B466" s="47"/>
      <c r="C466" s="47"/>
      <c r="D466" s="47"/>
      <c r="E466" s="56"/>
      <c r="F466" s="56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  <c r="AB466" s="47"/>
      <c r="AC466" s="47"/>
      <c r="AD466" s="47"/>
      <c r="AE466" s="47"/>
      <c r="AF466" s="47"/>
      <c r="AG466" s="47"/>
      <c r="AH466" s="47"/>
    </row>
    <row r="467" spans="1:34" x14ac:dyDescent="0.25">
      <c r="A467" s="47"/>
      <c r="B467" s="47"/>
      <c r="C467" s="47"/>
      <c r="D467" s="47"/>
      <c r="E467" s="56"/>
      <c r="F467" s="56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  <c r="AB467" s="47"/>
      <c r="AC467" s="47"/>
      <c r="AD467" s="47"/>
      <c r="AE467" s="47"/>
      <c r="AF467" s="47"/>
      <c r="AG467" s="47"/>
      <c r="AH467" s="47"/>
    </row>
    <row r="468" spans="1:34" x14ac:dyDescent="0.25">
      <c r="A468" s="47"/>
      <c r="B468" s="47"/>
      <c r="C468" s="47"/>
      <c r="D468" s="47"/>
      <c r="E468" s="56"/>
      <c r="F468" s="56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  <c r="AB468" s="47"/>
      <c r="AC468" s="47"/>
      <c r="AD468" s="47"/>
      <c r="AE468" s="47"/>
      <c r="AF468" s="47"/>
      <c r="AG468" s="47"/>
      <c r="AH468" s="47"/>
    </row>
    <row r="469" spans="1:34" x14ac:dyDescent="0.25">
      <c r="A469" s="47"/>
      <c r="B469" s="47"/>
      <c r="C469" s="47"/>
      <c r="D469" s="47"/>
      <c r="E469" s="56"/>
      <c r="F469" s="56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  <c r="AB469" s="47"/>
      <c r="AC469" s="47"/>
      <c r="AD469" s="47"/>
      <c r="AE469" s="47"/>
      <c r="AF469" s="47"/>
      <c r="AG469" s="47"/>
      <c r="AH469" s="47"/>
    </row>
    <row r="470" spans="1:34" x14ac:dyDescent="0.25">
      <c r="A470" s="47"/>
      <c r="B470" s="47"/>
      <c r="C470" s="47"/>
      <c r="D470" s="47"/>
      <c r="E470" s="56"/>
      <c r="F470" s="56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  <c r="AB470" s="47"/>
      <c r="AC470" s="47"/>
      <c r="AD470" s="47"/>
      <c r="AE470" s="47"/>
      <c r="AF470" s="47"/>
      <c r="AG470" s="47"/>
      <c r="AH470" s="47"/>
    </row>
    <row r="471" spans="1:34" x14ac:dyDescent="0.25">
      <c r="A471" s="47"/>
      <c r="B471" s="47"/>
      <c r="C471" s="47"/>
      <c r="D471" s="47"/>
      <c r="E471" s="56"/>
      <c r="F471" s="56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  <c r="AB471" s="47"/>
      <c r="AC471" s="47"/>
      <c r="AD471" s="47"/>
      <c r="AE471" s="47"/>
      <c r="AF471" s="47"/>
      <c r="AG471" s="47"/>
      <c r="AH471" s="47"/>
    </row>
    <row r="472" spans="1:34" x14ac:dyDescent="0.25">
      <c r="A472" s="47"/>
      <c r="B472" s="47"/>
      <c r="C472" s="47"/>
      <c r="D472" s="47"/>
      <c r="E472" s="56"/>
      <c r="F472" s="56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  <c r="AB472" s="47"/>
      <c r="AC472" s="47"/>
      <c r="AD472" s="47"/>
      <c r="AE472" s="47"/>
      <c r="AF472" s="47"/>
      <c r="AG472" s="47"/>
      <c r="AH472" s="47"/>
    </row>
    <row r="473" spans="1:34" x14ac:dyDescent="0.25">
      <c r="A473" s="47"/>
      <c r="B473" s="47"/>
      <c r="C473" s="47"/>
      <c r="D473" s="47"/>
      <c r="E473" s="56"/>
      <c r="F473" s="56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  <c r="AB473" s="47"/>
      <c r="AC473" s="47"/>
      <c r="AD473" s="47"/>
      <c r="AE473" s="47"/>
      <c r="AF473" s="47"/>
      <c r="AG473" s="47"/>
      <c r="AH473" s="47"/>
    </row>
    <row r="474" spans="1:34" x14ac:dyDescent="0.25">
      <c r="A474" s="47"/>
      <c r="B474" s="47"/>
      <c r="C474" s="47"/>
      <c r="D474" s="47"/>
      <c r="E474" s="56"/>
      <c r="F474" s="56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  <c r="AB474" s="47"/>
      <c r="AC474" s="47"/>
      <c r="AD474" s="47"/>
      <c r="AE474" s="47"/>
      <c r="AF474" s="47"/>
      <c r="AG474" s="47"/>
      <c r="AH474" s="47"/>
    </row>
    <row r="475" spans="1:34" x14ac:dyDescent="0.25">
      <c r="A475" s="47"/>
      <c r="B475" s="47"/>
      <c r="C475" s="47"/>
      <c r="D475" s="47"/>
      <c r="E475" s="56"/>
      <c r="F475" s="56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  <c r="AB475" s="47"/>
      <c r="AC475" s="47"/>
      <c r="AD475" s="47"/>
      <c r="AE475" s="47"/>
      <c r="AF475" s="47"/>
      <c r="AG475" s="47"/>
      <c r="AH475" s="47"/>
    </row>
    <row r="476" spans="1:34" x14ac:dyDescent="0.25">
      <c r="A476" s="47"/>
      <c r="B476" s="47"/>
      <c r="C476" s="47"/>
      <c r="D476" s="47"/>
      <c r="E476" s="56"/>
      <c r="F476" s="56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  <c r="AB476" s="47"/>
      <c r="AC476" s="47"/>
      <c r="AD476" s="47"/>
      <c r="AE476" s="47"/>
      <c r="AF476" s="47"/>
      <c r="AG476" s="47"/>
      <c r="AH476" s="47"/>
    </row>
    <row r="477" spans="1:34" x14ac:dyDescent="0.25">
      <c r="A477" s="47"/>
      <c r="B477" s="47"/>
      <c r="C477" s="47"/>
      <c r="D477" s="47"/>
      <c r="E477" s="56"/>
      <c r="F477" s="56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  <c r="AB477" s="47"/>
      <c r="AC477" s="47"/>
      <c r="AD477" s="47"/>
      <c r="AE477" s="47"/>
      <c r="AF477" s="47"/>
      <c r="AG477" s="47"/>
      <c r="AH477" s="47"/>
    </row>
    <row r="478" spans="1:34" x14ac:dyDescent="0.25">
      <c r="A478" s="47"/>
      <c r="B478" s="47"/>
      <c r="C478" s="47"/>
      <c r="D478" s="47"/>
      <c r="E478" s="56"/>
      <c r="F478" s="56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47"/>
      <c r="AB478" s="47"/>
      <c r="AC478" s="47"/>
      <c r="AD478" s="47"/>
      <c r="AE478" s="47"/>
      <c r="AF478" s="47"/>
      <c r="AG478" s="47"/>
      <c r="AH478" s="47"/>
    </row>
    <row r="479" spans="1:34" x14ac:dyDescent="0.25">
      <c r="A479" s="47"/>
      <c r="B479" s="47"/>
      <c r="C479" s="47"/>
      <c r="D479" s="47"/>
      <c r="E479" s="56"/>
      <c r="F479" s="56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47"/>
      <c r="AB479" s="47"/>
      <c r="AC479" s="47"/>
      <c r="AD479" s="47"/>
      <c r="AE479" s="47"/>
      <c r="AF479" s="47"/>
      <c r="AG479" s="47"/>
      <c r="AH479" s="47"/>
    </row>
    <row r="480" spans="1:34" x14ac:dyDescent="0.25">
      <c r="A480" s="47"/>
      <c r="B480" s="47"/>
      <c r="C480" s="47"/>
      <c r="D480" s="47"/>
      <c r="E480" s="56"/>
      <c r="F480" s="56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47"/>
      <c r="AB480" s="47"/>
      <c r="AC480" s="47"/>
      <c r="AD480" s="47"/>
      <c r="AE480" s="47"/>
      <c r="AF480" s="47"/>
      <c r="AG480" s="47"/>
      <c r="AH480" s="47"/>
    </row>
    <row r="481" spans="1:34" x14ac:dyDescent="0.25">
      <c r="A481" s="47"/>
      <c r="B481" s="47"/>
      <c r="C481" s="47"/>
      <c r="D481" s="47"/>
      <c r="E481" s="56"/>
      <c r="F481" s="56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47"/>
      <c r="AB481" s="47"/>
      <c r="AC481" s="47"/>
      <c r="AD481" s="47"/>
      <c r="AE481" s="47"/>
      <c r="AF481" s="47"/>
      <c r="AG481" s="47"/>
      <c r="AH481" s="47"/>
    </row>
    <row r="482" spans="1:34" x14ac:dyDescent="0.25">
      <c r="A482" s="47"/>
      <c r="B482" s="47"/>
      <c r="C482" s="47"/>
      <c r="D482" s="47"/>
      <c r="E482" s="56"/>
      <c r="F482" s="56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  <c r="AA482" s="47"/>
      <c r="AB482" s="47"/>
      <c r="AC482" s="47"/>
      <c r="AD482" s="47"/>
      <c r="AE482" s="47"/>
      <c r="AF482" s="47"/>
      <c r="AG482" s="47"/>
      <c r="AH482" s="47"/>
    </row>
    <row r="483" spans="1:34" x14ac:dyDescent="0.25">
      <c r="A483" s="47"/>
      <c r="B483" s="47"/>
      <c r="C483" s="47"/>
      <c r="D483" s="47"/>
      <c r="E483" s="56"/>
      <c r="F483" s="56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47"/>
      <c r="AB483" s="47"/>
      <c r="AC483" s="47"/>
      <c r="AD483" s="47"/>
      <c r="AE483" s="47"/>
      <c r="AF483" s="47"/>
      <c r="AG483" s="47"/>
      <c r="AH483" s="47"/>
    </row>
    <row r="484" spans="1:34" x14ac:dyDescent="0.25">
      <c r="A484" s="47"/>
      <c r="B484" s="47"/>
      <c r="C484" s="47"/>
      <c r="D484" s="47"/>
      <c r="E484" s="56"/>
      <c r="F484" s="56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47"/>
      <c r="AB484" s="47"/>
      <c r="AC484" s="47"/>
      <c r="AD484" s="47"/>
      <c r="AE484" s="47"/>
      <c r="AF484" s="47"/>
      <c r="AG484" s="47"/>
      <c r="AH484" s="47"/>
    </row>
    <row r="485" spans="1:34" x14ac:dyDescent="0.25">
      <c r="A485" s="47"/>
      <c r="B485" s="47"/>
      <c r="C485" s="47"/>
      <c r="D485" s="47"/>
      <c r="E485" s="56"/>
      <c r="F485" s="56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47"/>
      <c r="AB485" s="47"/>
      <c r="AC485" s="47"/>
      <c r="AD485" s="47"/>
      <c r="AE485" s="47"/>
      <c r="AF485" s="47"/>
      <c r="AG485" s="47"/>
      <c r="AH485" s="47"/>
    </row>
    <row r="486" spans="1:34" x14ac:dyDescent="0.25">
      <c r="A486" s="47"/>
      <c r="B486" s="47"/>
      <c r="C486" s="47"/>
      <c r="D486" s="47"/>
      <c r="E486" s="56"/>
      <c r="F486" s="56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47"/>
      <c r="AB486" s="47"/>
      <c r="AC486" s="47"/>
      <c r="AD486" s="47"/>
      <c r="AE486" s="47"/>
      <c r="AF486" s="47"/>
      <c r="AG486" s="47"/>
      <c r="AH486" s="47"/>
    </row>
    <row r="487" spans="1:34" x14ac:dyDescent="0.25">
      <c r="A487" s="47"/>
      <c r="B487" s="47"/>
      <c r="C487" s="47"/>
      <c r="D487" s="47"/>
      <c r="E487" s="56"/>
      <c r="F487" s="56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  <c r="AB487" s="47"/>
      <c r="AC487" s="47"/>
      <c r="AD487" s="47"/>
      <c r="AE487" s="47"/>
      <c r="AF487" s="47"/>
      <c r="AG487" s="47"/>
      <c r="AH487" s="47"/>
    </row>
    <row r="488" spans="1:34" x14ac:dyDescent="0.25">
      <c r="A488" s="47"/>
      <c r="B488" s="47"/>
      <c r="C488" s="47"/>
      <c r="D488" s="47"/>
      <c r="E488" s="56"/>
      <c r="F488" s="56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  <c r="AB488" s="47"/>
      <c r="AC488" s="47"/>
      <c r="AD488" s="47"/>
      <c r="AE488" s="47"/>
      <c r="AF488" s="47"/>
      <c r="AG488" s="47"/>
      <c r="AH488" s="47"/>
    </row>
    <row r="489" spans="1:34" x14ac:dyDescent="0.25">
      <c r="A489" s="47"/>
      <c r="B489" s="47"/>
      <c r="C489" s="47"/>
      <c r="D489" s="47"/>
      <c r="E489" s="56"/>
      <c r="F489" s="56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47"/>
      <c r="AB489" s="47"/>
      <c r="AC489" s="47"/>
      <c r="AD489" s="47"/>
      <c r="AE489" s="47"/>
      <c r="AF489" s="47"/>
      <c r="AG489" s="47"/>
      <c r="AH489" s="47"/>
    </row>
    <row r="490" spans="1:34" x14ac:dyDescent="0.25">
      <c r="A490" s="47"/>
      <c r="B490" s="47"/>
      <c r="C490" s="47"/>
      <c r="D490" s="47"/>
      <c r="E490" s="56"/>
      <c r="F490" s="56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47"/>
      <c r="AB490" s="47"/>
      <c r="AC490" s="47"/>
      <c r="AD490" s="47"/>
      <c r="AE490" s="47"/>
      <c r="AF490" s="47"/>
      <c r="AG490" s="47"/>
      <c r="AH490" s="47"/>
    </row>
    <row r="491" spans="1:34" x14ac:dyDescent="0.25">
      <c r="A491" s="47"/>
      <c r="B491" s="47"/>
      <c r="C491" s="47"/>
      <c r="D491" s="47"/>
      <c r="E491" s="56"/>
      <c r="F491" s="56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47"/>
      <c r="AB491" s="47"/>
      <c r="AC491" s="47"/>
      <c r="AD491" s="47"/>
      <c r="AE491" s="47"/>
      <c r="AF491" s="47"/>
      <c r="AG491" s="47"/>
      <c r="AH491" s="47"/>
    </row>
    <row r="492" spans="1:34" x14ac:dyDescent="0.25">
      <c r="A492" s="47"/>
      <c r="B492" s="47"/>
      <c r="C492" s="47"/>
      <c r="D492" s="47"/>
      <c r="E492" s="56"/>
      <c r="F492" s="56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47"/>
      <c r="AB492" s="47"/>
      <c r="AC492" s="47"/>
      <c r="AD492" s="47"/>
      <c r="AE492" s="47"/>
      <c r="AF492" s="47"/>
      <c r="AG492" s="47"/>
      <c r="AH492" s="47"/>
    </row>
    <row r="493" spans="1:34" x14ac:dyDescent="0.25">
      <c r="A493" s="47"/>
      <c r="B493" s="47"/>
      <c r="C493" s="47"/>
      <c r="D493" s="47"/>
      <c r="E493" s="56"/>
      <c r="F493" s="56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47"/>
      <c r="AB493" s="47"/>
      <c r="AC493" s="47"/>
      <c r="AD493" s="47"/>
      <c r="AE493" s="47"/>
      <c r="AF493" s="47"/>
      <c r="AG493" s="47"/>
      <c r="AH493" s="47"/>
    </row>
    <row r="494" spans="1:34" x14ac:dyDescent="0.25">
      <c r="A494" s="47"/>
      <c r="B494" s="47"/>
      <c r="C494" s="47"/>
      <c r="D494" s="47"/>
      <c r="E494" s="56"/>
      <c r="F494" s="56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  <c r="AA494" s="47"/>
      <c r="AB494" s="47"/>
      <c r="AC494" s="47"/>
      <c r="AD494" s="47"/>
      <c r="AE494" s="47"/>
      <c r="AF494" s="47"/>
      <c r="AG494" s="47"/>
      <c r="AH494" s="47"/>
    </row>
    <row r="495" spans="1:34" x14ac:dyDescent="0.25">
      <c r="A495" s="47"/>
      <c r="B495" s="47"/>
      <c r="C495" s="47"/>
      <c r="D495" s="47"/>
      <c r="E495" s="56"/>
      <c r="F495" s="56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  <c r="AA495" s="47"/>
      <c r="AB495" s="47"/>
      <c r="AC495" s="47"/>
      <c r="AD495" s="47"/>
      <c r="AE495" s="47"/>
      <c r="AF495" s="47"/>
      <c r="AG495" s="47"/>
      <c r="AH495" s="47"/>
    </row>
    <row r="496" spans="1:34" x14ac:dyDescent="0.25">
      <c r="A496" s="47"/>
      <c r="B496" s="47"/>
      <c r="C496" s="47"/>
      <c r="D496" s="47"/>
      <c r="E496" s="56"/>
      <c r="F496" s="56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  <c r="AB496" s="47"/>
      <c r="AC496" s="47"/>
      <c r="AD496" s="47"/>
      <c r="AE496" s="47"/>
      <c r="AF496" s="47"/>
      <c r="AG496" s="47"/>
      <c r="AH496" s="47"/>
    </row>
    <row r="497" spans="1:34" x14ac:dyDescent="0.25">
      <c r="A497" s="47"/>
      <c r="B497" s="47"/>
      <c r="C497" s="47"/>
      <c r="D497" s="47"/>
      <c r="E497" s="56"/>
      <c r="F497" s="56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  <c r="AA497" s="47"/>
      <c r="AB497" s="47"/>
      <c r="AC497" s="47"/>
      <c r="AD497" s="47"/>
      <c r="AE497" s="47"/>
      <c r="AF497" s="47"/>
      <c r="AG497" s="47"/>
      <c r="AH497" s="47"/>
    </row>
    <row r="498" spans="1:34" x14ac:dyDescent="0.25">
      <c r="A498" s="47"/>
      <c r="B498" s="47"/>
      <c r="C498" s="47"/>
      <c r="D498" s="47"/>
      <c r="E498" s="56"/>
      <c r="F498" s="56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  <c r="AA498" s="47"/>
      <c r="AB498" s="47"/>
      <c r="AC498" s="47"/>
      <c r="AD498" s="47"/>
      <c r="AE498" s="47"/>
      <c r="AF498" s="47"/>
      <c r="AG498" s="47"/>
      <c r="AH498" s="47"/>
    </row>
    <row r="499" spans="1:34" x14ac:dyDescent="0.25">
      <c r="A499" s="47"/>
      <c r="B499" s="47"/>
      <c r="C499" s="47"/>
      <c r="D499" s="47"/>
      <c r="E499" s="56"/>
      <c r="F499" s="56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  <c r="AB499" s="47"/>
      <c r="AC499" s="47"/>
      <c r="AD499" s="47"/>
      <c r="AE499" s="47"/>
      <c r="AF499" s="47"/>
      <c r="AG499" s="47"/>
      <c r="AH499" s="47"/>
    </row>
    <row r="500" spans="1:34" x14ac:dyDescent="0.25">
      <c r="A500" s="47"/>
      <c r="B500" s="47"/>
      <c r="C500" s="47"/>
      <c r="D500" s="47"/>
      <c r="E500" s="56"/>
      <c r="F500" s="56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  <c r="AA500" s="47"/>
      <c r="AB500" s="47"/>
      <c r="AC500" s="47"/>
      <c r="AD500" s="47"/>
      <c r="AE500" s="47"/>
      <c r="AF500" s="47"/>
      <c r="AG500" s="47"/>
      <c r="AH500" s="47"/>
    </row>
    <row r="501" spans="1:34" x14ac:dyDescent="0.25">
      <c r="A501" s="47"/>
      <c r="B501" s="47"/>
      <c r="C501" s="47"/>
      <c r="D501" s="47"/>
      <c r="E501" s="56"/>
      <c r="F501" s="56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  <c r="AA501" s="47"/>
      <c r="AB501" s="47"/>
      <c r="AC501" s="47"/>
      <c r="AD501" s="47"/>
      <c r="AE501" s="47"/>
      <c r="AF501" s="47"/>
      <c r="AG501" s="47"/>
      <c r="AH501" s="47"/>
    </row>
    <row r="502" spans="1:34" x14ac:dyDescent="0.25">
      <c r="A502" s="47"/>
      <c r="B502" s="47"/>
      <c r="C502" s="47"/>
      <c r="D502" s="47"/>
      <c r="E502" s="56"/>
      <c r="F502" s="56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  <c r="AA502" s="47"/>
      <c r="AB502" s="47"/>
      <c r="AC502" s="47"/>
      <c r="AD502" s="47"/>
      <c r="AE502" s="47"/>
      <c r="AF502" s="47"/>
      <c r="AG502" s="47"/>
      <c r="AH502" s="47"/>
    </row>
    <row r="503" spans="1:34" x14ac:dyDescent="0.25">
      <c r="A503" s="47"/>
      <c r="B503" s="47"/>
      <c r="C503" s="47"/>
      <c r="D503" s="47"/>
      <c r="E503" s="56"/>
      <c r="F503" s="56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  <c r="AA503" s="47"/>
      <c r="AB503" s="47"/>
      <c r="AC503" s="47"/>
      <c r="AD503" s="47"/>
      <c r="AE503" s="47"/>
      <c r="AF503" s="47"/>
      <c r="AG503" s="47"/>
      <c r="AH503" s="47"/>
    </row>
    <row r="504" spans="1:34" x14ac:dyDescent="0.25">
      <c r="A504" s="47"/>
      <c r="B504" s="47"/>
      <c r="C504" s="47"/>
      <c r="D504" s="47"/>
      <c r="E504" s="56"/>
      <c r="F504" s="56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7"/>
      <c r="AG504" s="47"/>
      <c r="AH504" s="47"/>
    </row>
    <row r="505" spans="1:34" x14ac:dyDescent="0.25">
      <c r="A505" s="47"/>
      <c r="B505" s="47"/>
      <c r="C505" s="47"/>
      <c r="D505" s="47"/>
      <c r="E505" s="56"/>
      <c r="F505" s="56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  <c r="AA505" s="47"/>
      <c r="AB505" s="47"/>
      <c r="AC505" s="47"/>
      <c r="AD505" s="47"/>
      <c r="AE505" s="47"/>
      <c r="AF505" s="47"/>
      <c r="AG505" s="47"/>
      <c r="AH505" s="47"/>
    </row>
    <row r="506" spans="1:34" x14ac:dyDescent="0.25">
      <c r="A506" s="47"/>
      <c r="B506" s="47"/>
      <c r="C506" s="47"/>
      <c r="D506" s="47"/>
      <c r="E506" s="56"/>
      <c r="F506" s="56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  <c r="AA506" s="47"/>
      <c r="AB506" s="47"/>
      <c r="AC506" s="47"/>
      <c r="AD506" s="47"/>
      <c r="AE506" s="47"/>
      <c r="AF506" s="47"/>
      <c r="AG506" s="47"/>
      <c r="AH506" s="47"/>
    </row>
    <row r="507" spans="1:34" x14ac:dyDescent="0.25">
      <c r="A507" s="47"/>
      <c r="B507" s="47"/>
      <c r="C507" s="47"/>
      <c r="D507" s="47"/>
      <c r="E507" s="56"/>
      <c r="F507" s="56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  <c r="AA507" s="47"/>
      <c r="AB507" s="47"/>
      <c r="AC507" s="47"/>
      <c r="AD507" s="47"/>
      <c r="AE507" s="47"/>
      <c r="AF507" s="47"/>
      <c r="AG507" s="47"/>
      <c r="AH507" s="47"/>
    </row>
    <row r="508" spans="1:34" x14ac:dyDescent="0.25">
      <c r="A508" s="47"/>
      <c r="B508" s="47"/>
      <c r="C508" s="47"/>
      <c r="D508" s="47"/>
      <c r="E508" s="56"/>
      <c r="F508" s="56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  <c r="AA508" s="47"/>
      <c r="AB508" s="47"/>
      <c r="AC508" s="47"/>
      <c r="AD508" s="47"/>
      <c r="AE508" s="47"/>
      <c r="AF508" s="47"/>
      <c r="AG508" s="47"/>
      <c r="AH508" s="47"/>
    </row>
    <row r="509" spans="1:34" x14ac:dyDescent="0.25">
      <c r="A509" s="47"/>
      <c r="B509" s="47"/>
      <c r="C509" s="47"/>
      <c r="D509" s="47"/>
      <c r="E509" s="56"/>
      <c r="F509" s="56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  <c r="AA509" s="47"/>
      <c r="AB509" s="47"/>
      <c r="AC509" s="47"/>
      <c r="AD509" s="47"/>
      <c r="AE509" s="47"/>
      <c r="AF509" s="47"/>
      <c r="AG509" s="47"/>
      <c r="AH509" s="47"/>
    </row>
    <row r="510" spans="1:34" x14ac:dyDescent="0.25">
      <c r="A510" s="47"/>
      <c r="B510" s="47"/>
      <c r="C510" s="47"/>
      <c r="D510" s="47"/>
      <c r="E510" s="56"/>
      <c r="F510" s="56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  <c r="AA510" s="47"/>
      <c r="AB510" s="47"/>
      <c r="AC510" s="47"/>
      <c r="AD510" s="47"/>
      <c r="AE510" s="47"/>
      <c r="AF510" s="47"/>
      <c r="AG510" s="47"/>
      <c r="AH510" s="47"/>
    </row>
    <row r="511" spans="1:34" x14ac:dyDescent="0.25">
      <c r="A511" s="47"/>
      <c r="B511" s="47"/>
      <c r="C511" s="47"/>
      <c r="D511" s="47"/>
      <c r="E511" s="56"/>
      <c r="F511" s="56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  <c r="AA511" s="47"/>
      <c r="AB511" s="47"/>
      <c r="AC511" s="47"/>
      <c r="AD511" s="47"/>
      <c r="AE511" s="47"/>
      <c r="AF511" s="47"/>
      <c r="AG511" s="47"/>
      <c r="AH511" s="47"/>
    </row>
    <row r="512" spans="1:34" x14ac:dyDescent="0.25">
      <c r="A512" s="47"/>
      <c r="B512" s="47"/>
      <c r="C512" s="47"/>
      <c r="D512" s="47"/>
      <c r="E512" s="56"/>
      <c r="F512" s="56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  <c r="AA512" s="47"/>
      <c r="AB512" s="47"/>
      <c r="AC512" s="47"/>
      <c r="AD512" s="47"/>
      <c r="AE512" s="47"/>
      <c r="AF512" s="47"/>
      <c r="AG512" s="47"/>
      <c r="AH512" s="47"/>
    </row>
    <row r="513" spans="1:34" x14ac:dyDescent="0.25">
      <c r="A513" s="47"/>
      <c r="B513" s="47"/>
      <c r="C513" s="47"/>
      <c r="D513" s="47"/>
      <c r="E513" s="56"/>
      <c r="F513" s="56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  <c r="AA513" s="47"/>
      <c r="AB513" s="47"/>
      <c r="AC513" s="47"/>
      <c r="AD513" s="47"/>
      <c r="AE513" s="47"/>
      <c r="AF513" s="47"/>
      <c r="AG513" s="47"/>
      <c r="AH513" s="47"/>
    </row>
    <row r="514" spans="1:34" x14ac:dyDescent="0.25">
      <c r="A514" s="47"/>
      <c r="B514" s="47"/>
      <c r="C514" s="47"/>
      <c r="D514" s="47"/>
      <c r="E514" s="56"/>
      <c r="F514" s="56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  <c r="AA514" s="47"/>
      <c r="AB514" s="47"/>
      <c r="AC514" s="47"/>
      <c r="AD514" s="47"/>
      <c r="AE514" s="47"/>
      <c r="AF514" s="47"/>
      <c r="AG514" s="47"/>
      <c r="AH514" s="47"/>
    </row>
    <row r="515" spans="1:34" x14ac:dyDescent="0.25">
      <c r="A515" s="47"/>
      <c r="B515" s="47"/>
      <c r="C515" s="47"/>
      <c r="D515" s="47"/>
      <c r="E515" s="56"/>
      <c r="F515" s="56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  <c r="AA515" s="47"/>
      <c r="AB515" s="47"/>
      <c r="AC515" s="47"/>
      <c r="AD515" s="47"/>
      <c r="AE515" s="47"/>
      <c r="AF515" s="47"/>
      <c r="AG515" s="47"/>
      <c r="AH515" s="47"/>
    </row>
    <row r="516" spans="1:34" x14ac:dyDescent="0.25">
      <c r="A516" s="47"/>
      <c r="B516" s="47"/>
      <c r="C516" s="47"/>
      <c r="D516" s="47"/>
      <c r="E516" s="56"/>
      <c r="F516" s="56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  <c r="AA516" s="47"/>
      <c r="AB516" s="47"/>
      <c r="AC516" s="47"/>
      <c r="AD516" s="47"/>
      <c r="AE516" s="47"/>
      <c r="AF516" s="47"/>
      <c r="AG516" s="47"/>
      <c r="AH516" s="47"/>
    </row>
    <row r="517" spans="1:34" x14ac:dyDescent="0.25">
      <c r="A517" s="47"/>
      <c r="B517" s="47"/>
      <c r="C517" s="47"/>
      <c r="D517" s="47"/>
      <c r="E517" s="56"/>
      <c r="F517" s="56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  <c r="AA517" s="47"/>
      <c r="AB517" s="47"/>
      <c r="AC517" s="47"/>
      <c r="AD517" s="47"/>
      <c r="AE517" s="47"/>
      <c r="AF517" s="47"/>
      <c r="AG517" s="47"/>
      <c r="AH517" s="47"/>
    </row>
    <row r="518" spans="1:34" x14ac:dyDescent="0.25">
      <c r="A518" s="47"/>
      <c r="B518" s="47"/>
      <c r="C518" s="47"/>
      <c r="D518" s="47"/>
      <c r="E518" s="56"/>
      <c r="F518" s="56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  <c r="AA518" s="47"/>
      <c r="AB518" s="47"/>
      <c r="AC518" s="47"/>
      <c r="AD518" s="47"/>
      <c r="AE518" s="47"/>
      <c r="AF518" s="47"/>
      <c r="AG518" s="47"/>
      <c r="AH518" s="47"/>
    </row>
    <row r="519" spans="1:34" x14ac:dyDescent="0.25">
      <c r="A519" s="47"/>
      <c r="B519" s="47"/>
      <c r="C519" s="47"/>
      <c r="D519" s="47"/>
      <c r="E519" s="56"/>
      <c r="F519" s="56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</row>
    <row r="520" spans="1:34" x14ac:dyDescent="0.25">
      <c r="A520" s="47"/>
      <c r="B520" s="47"/>
      <c r="C520" s="47"/>
      <c r="D520" s="47"/>
      <c r="E520" s="56"/>
      <c r="F520" s="56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  <c r="AA520" s="47"/>
      <c r="AB520" s="47"/>
      <c r="AC520" s="47"/>
      <c r="AD520" s="47"/>
      <c r="AE520" s="47"/>
      <c r="AF520" s="47"/>
      <c r="AG520" s="47"/>
      <c r="AH520" s="47"/>
    </row>
    <row r="521" spans="1:34" x14ac:dyDescent="0.25">
      <c r="A521" s="47"/>
      <c r="B521" s="47"/>
      <c r="C521" s="47"/>
      <c r="D521" s="47"/>
      <c r="E521" s="56"/>
      <c r="F521" s="56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  <c r="AA521" s="47"/>
      <c r="AB521" s="47"/>
      <c r="AC521" s="47"/>
      <c r="AD521" s="47"/>
      <c r="AE521" s="47"/>
      <c r="AF521" s="47"/>
      <c r="AG521" s="47"/>
      <c r="AH521" s="47"/>
    </row>
    <row r="522" spans="1:34" x14ac:dyDescent="0.25">
      <c r="A522" s="47"/>
      <c r="B522" s="47"/>
      <c r="C522" s="47"/>
      <c r="D522" s="47"/>
      <c r="E522" s="56"/>
      <c r="F522" s="56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  <c r="AA522" s="47"/>
      <c r="AB522" s="47"/>
      <c r="AC522" s="47"/>
      <c r="AD522" s="47"/>
      <c r="AE522" s="47"/>
      <c r="AF522" s="47"/>
      <c r="AG522" s="47"/>
      <c r="AH522" s="47"/>
    </row>
    <row r="523" spans="1:34" x14ac:dyDescent="0.25">
      <c r="A523" s="47"/>
      <c r="B523" s="47"/>
      <c r="C523" s="47"/>
      <c r="D523" s="47"/>
      <c r="E523" s="56"/>
      <c r="F523" s="56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  <c r="AA523" s="47"/>
      <c r="AB523" s="47"/>
      <c r="AC523" s="47"/>
      <c r="AD523" s="47"/>
      <c r="AE523" s="47"/>
      <c r="AF523" s="47"/>
      <c r="AG523" s="47"/>
      <c r="AH523" s="47"/>
    </row>
    <row r="524" spans="1:34" x14ac:dyDescent="0.25">
      <c r="A524" s="47"/>
      <c r="B524" s="47"/>
      <c r="C524" s="47"/>
      <c r="D524" s="47"/>
      <c r="E524" s="56"/>
      <c r="F524" s="56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  <c r="AA524" s="47"/>
      <c r="AB524" s="47"/>
      <c r="AC524" s="47"/>
      <c r="AD524" s="47"/>
      <c r="AE524" s="47"/>
      <c r="AF524" s="47"/>
      <c r="AG524" s="47"/>
      <c r="AH524" s="47"/>
    </row>
    <row r="525" spans="1:34" x14ac:dyDescent="0.25">
      <c r="A525" s="47"/>
      <c r="B525" s="47"/>
      <c r="C525" s="47"/>
      <c r="D525" s="47"/>
      <c r="E525" s="56"/>
      <c r="F525" s="56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  <c r="AA525" s="47"/>
      <c r="AB525" s="47"/>
      <c r="AC525" s="47"/>
      <c r="AD525" s="47"/>
      <c r="AE525" s="47"/>
      <c r="AF525" s="47"/>
      <c r="AG525" s="47"/>
      <c r="AH525" s="47"/>
    </row>
    <row r="526" spans="1:34" x14ac:dyDescent="0.25">
      <c r="A526" s="47"/>
      <c r="B526" s="47"/>
      <c r="C526" s="47"/>
      <c r="D526" s="47"/>
      <c r="E526" s="56"/>
      <c r="F526" s="56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7"/>
      <c r="AB526" s="47"/>
      <c r="AC526" s="47"/>
      <c r="AD526" s="47"/>
      <c r="AE526" s="47"/>
      <c r="AF526" s="47"/>
      <c r="AG526" s="47"/>
      <c r="AH526" s="47"/>
    </row>
    <row r="527" spans="1:34" x14ac:dyDescent="0.25">
      <c r="A527" s="47"/>
      <c r="B527" s="47"/>
      <c r="C527" s="47"/>
      <c r="D527" s="47"/>
      <c r="E527" s="56"/>
      <c r="F527" s="56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  <c r="AA527" s="47"/>
      <c r="AB527" s="47"/>
      <c r="AC527" s="47"/>
      <c r="AD527" s="47"/>
      <c r="AE527" s="47"/>
      <c r="AF527" s="47"/>
      <c r="AG527" s="47"/>
      <c r="AH527" s="47"/>
    </row>
    <row r="528" spans="1:34" x14ac:dyDescent="0.25">
      <c r="A528" s="47"/>
      <c r="B528" s="47"/>
      <c r="C528" s="47"/>
      <c r="D528" s="47"/>
      <c r="E528" s="56"/>
      <c r="F528" s="56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  <c r="AA528" s="47"/>
      <c r="AB528" s="47"/>
      <c r="AC528" s="47"/>
      <c r="AD528" s="47"/>
      <c r="AE528" s="47"/>
      <c r="AF528" s="47"/>
      <c r="AG528" s="47"/>
      <c r="AH528" s="47"/>
    </row>
    <row r="529" spans="1:34" x14ac:dyDescent="0.25">
      <c r="A529" s="47"/>
      <c r="B529" s="47"/>
      <c r="C529" s="47"/>
      <c r="D529" s="47"/>
      <c r="E529" s="56"/>
      <c r="F529" s="56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  <c r="AA529" s="47"/>
      <c r="AB529" s="47"/>
      <c r="AC529" s="47"/>
      <c r="AD529" s="47"/>
      <c r="AE529" s="47"/>
      <c r="AF529" s="47"/>
      <c r="AG529" s="47"/>
      <c r="AH529" s="47"/>
    </row>
    <row r="530" spans="1:34" x14ac:dyDescent="0.25">
      <c r="A530" s="47"/>
      <c r="B530" s="47"/>
      <c r="C530" s="47"/>
      <c r="D530" s="47"/>
      <c r="E530" s="56"/>
      <c r="F530" s="56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  <c r="AA530" s="47"/>
      <c r="AB530" s="47"/>
      <c r="AC530" s="47"/>
      <c r="AD530" s="47"/>
      <c r="AE530" s="47"/>
      <c r="AF530" s="47"/>
      <c r="AG530" s="47"/>
      <c r="AH530" s="47"/>
    </row>
    <row r="531" spans="1:34" x14ac:dyDescent="0.25">
      <c r="A531" s="47"/>
      <c r="B531" s="47"/>
      <c r="C531" s="47"/>
      <c r="D531" s="47"/>
      <c r="E531" s="56"/>
      <c r="F531" s="56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  <c r="AA531" s="47"/>
      <c r="AB531" s="47"/>
      <c r="AC531" s="47"/>
      <c r="AD531" s="47"/>
      <c r="AE531" s="47"/>
      <c r="AF531" s="47"/>
      <c r="AG531" s="47"/>
      <c r="AH531" s="47"/>
    </row>
    <row r="532" spans="1:34" x14ac:dyDescent="0.25">
      <c r="A532" s="47"/>
      <c r="B532" s="47"/>
      <c r="C532" s="47"/>
      <c r="D532" s="47"/>
      <c r="E532" s="56"/>
      <c r="F532" s="56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  <c r="AA532" s="47"/>
      <c r="AB532" s="47"/>
      <c r="AC532" s="47"/>
      <c r="AD532" s="47"/>
      <c r="AE532" s="47"/>
      <c r="AF532" s="47"/>
      <c r="AG532" s="47"/>
      <c r="AH532" s="47"/>
    </row>
    <row r="533" spans="1:34" x14ac:dyDescent="0.25">
      <c r="A533" s="47"/>
      <c r="B533" s="47"/>
      <c r="C533" s="47"/>
      <c r="D533" s="47"/>
      <c r="E533" s="56"/>
      <c r="F533" s="56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  <c r="AA533" s="47"/>
      <c r="AB533" s="47"/>
      <c r="AC533" s="47"/>
      <c r="AD533" s="47"/>
      <c r="AE533" s="47"/>
      <c r="AF533" s="47"/>
      <c r="AG533" s="47"/>
      <c r="AH533" s="47"/>
    </row>
    <row r="534" spans="1:34" x14ac:dyDescent="0.25">
      <c r="A534" s="47"/>
      <c r="B534" s="47"/>
      <c r="C534" s="47"/>
      <c r="D534" s="47"/>
      <c r="E534" s="56"/>
      <c r="F534" s="56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  <c r="AA534" s="47"/>
      <c r="AB534" s="47"/>
      <c r="AC534" s="47"/>
      <c r="AD534" s="47"/>
      <c r="AE534" s="47"/>
      <c r="AF534" s="47"/>
      <c r="AG534" s="47"/>
      <c r="AH534" s="47"/>
    </row>
    <row r="535" spans="1:34" x14ac:dyDescent="0.25">
      <c r="A535" s="47"/>
      <c r="B535" s="47"/>
      <c r="C535" s="47"/>
      <c r="D535" s="47"/>
      <c r="E535" s="56"/>
      <c r="F535" s="56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  <c r="AA535" s="47"/>
      <c r="AB535" s="47"/>
      <c r="AC535" s="47"/>
      <c r="AD535" s="47"/>
      <c r="AE535" s="47"/>
      <c r="AF535" s="47"/>
      <c r="AG535" s="47"/>
      <c r="AH535" s="47"/>
    </row>
    <row r="536" spans="1:34" x14ac:dyDescent="0.25">
      <c r="A536" s="47"/>
      <c r="B536" s="47"/>
      <c r="C536" s="47"/>
      <c r="D536" s="47"/>
      <c r="E536" s="56"/>
      <c r="F536" s="56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  <c r="AA536" s="47"/>
      <c r="AB536" s="47"/>
      <c r="AC536" s="47"/>
      <c r="AD536" s="47"/>
      <c r="AE536" s="47"/>
      <c r="AF536" s="47"/>
      <c r="AG536" s="47"/>
      <c r="AH536" s="47"/>
    </row>
    <row r="537" spans="1:34" x14ac:dyDescent="0.25">
      <c r="A537" s="47"/>
      <c r="B537" s="47"/>
      <c r="C537" s="47"/>
      <c r="D537" s="47"/>
      <c r="E537" s="56"/>
      <c r="F537" s="56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  <c r="AA537" s="47"/>
      <c r="AB537" s="47"/>
      <c r="AC537" s="47"/>
      <c r="AD537" s="47"/>
      <c r="AE537" s="47"/>
      <c r="AF537" s="47"/>
      <c r="AG537" s="47"/>
      <c r="AH537" s="47"/>
    </row>
    <row r="538" spans="1:34" x14ac:dyDescent="0.25">
      <c r="A538" s="47"/>
      <c r="B538" s="47"/>
      <c r="C538" s="47"/>
      <c r="D538" s="47"/>
      <c r="E538" s="56"/>
      <c r="F538" s="56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  <c r="AA538" s="47"/>
      <c r="AB538" s="47"/>
      <c r="AC538" s="47"/>
      <c r="AD538" s="47"/>
      <c r="AE538" s="47"/>
      <c r="AF538" s="47"/>
      <c r="AG538" s="47"/>
      <c r="AH538" s="47"/>
    </row>
    <row r="539" spans="1:34" x14ac:dyDescent="0.25">
      <c r="A539" s="47"/>
      <c r="B539" s="47"/>
      <c r="C539" s="47"/>
      <c r="D539" s="47"/>
      <c r="E539" s="56"/>
      <c r="F539" s="56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  <c r="AA539" s="47"/>
      <c r="AB539" s="47"/>
      <c r="AC539" s="47"/>
      <c r="AD539" s="47"/>
      <c r="AE539" s="47"/>
      <c r="AF539" s="47"/>
      <c r="AG539" s="47"/>
      <c r="AH539" s="47"/>
    </row>
    <row r="540" spans="1:34" x14ac:dyDescent="0.25">
      <c r="A540" s="47"/>
      <c r="B540" s="47"/>
      <c r="C540" s="47"/>
      <c r="D540" s="47"/>
      <c r="E540" s="56"/>
      <c r="F540" s="56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  <c r="AA540" s="47"/>
      <c r="AB540" s="47"/>
      <c r="AC540" s="47"/>
      <c r="AD540" s="47"/>
      <c r="AE540" s="47"/>
      <c r="AF540" s="47"/>
      <c r="AG540" s="47"/>
      <c r="AH540" s="47"/>
    </row>
    <row r="541" spans="1:34" x14ac:dyDescent="0.25">
      <c r="A541" s="47"/>
      <c r="B541" s="47"/>
      <c r="C541" s="47"/>
      <c r="D541" s="47"/>
      <c r="E541" s="56"/>
      <c r="F541" s="56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  <c r="AA541" s="47"/>
      <c r="AB541" s="47"/>
      <c r="AC541" s="47"/>
      <c r="AD541" s="47"/>
      <c r="AE541" s="47"/>
      <c r="AF541" s="47"/>
      <c r="AG541" s="47"/>
      <c r="AH541" s="47"/>
    </row>
    <row r="542" spans="1:34" x14ac:dyDescent="0.25">
      <c r="A542" s="47"/>
      <c r="B542" s="47"/>
      <c r="C542" s="47"/>
      <c r="D542" s="47"/>
      <c r="E542" s="56"/>
      <c r="F542" s="56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  <c r="AA542" s="47"/>
      <c r="AB542" s="47"/>
      <c r="AC542" s="47"/>
      <c r="AD542" s="47"/>
      <c r="AE542" s="47"/>
      <c r="AF542" s="47"/>
      <c r="AG542" s="47"/>
      <c r="AH542" s="47"/>
    </row>
    <row r="543" spans="1:34" x14ac:dyDescent="0.25">
      <c r="A543" s="47"/>
      <c r="B543" s="47"/>
      <c r="C543" s="47"/>
      <c r="D543" s="47"/>
      <c r="E543" s="56"/>
      <c r="F543" s="56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  <c r="AA543" s="47"/>
      <c r="AB543" s="47"/>
      <c r="AC543" s="47"/>
      <c r="AD543" s="47"/>
      <c r="AE543" s="47"/>
      <c r="AF543" s="47"/>
      <c r="AG543" s="47"/>
      <c r="AH543" s="47"/>
    </row>
    <row r="544" spans="1:34" x14ac:dyDescent="0.25">
      <c r="A544" s="47"/>
      <c r="B544" s="47"/>
      <c r="C544" s="47"/>
      <c r="D544" s="47"/>
      <c r="E544" s="56"/>
      <c r="F544" s="56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  <c r="AA544" s="47"/>
      <c r="AB544" s="47"/>
      <c r="AC544" s="47"/>
      <c r="AD544" s="47"/>
      <c r="AE544" s="47"/>
      <c r="AF544" s="47"/>
      <c r="AG544" s="47"/>
      <c r="AH544" s="47"/>
    </row>
    <row r="545" spans="1:34" x14ac:dyDescent="0.25">
      <c r="A545" s="47"/>
      <c r="B545" s="47"/>
      <c r="C545" s="47"/>
      <c r="D545" s="47"/>
      <c r="E545" s="56"/>
      <c r="F545" s="56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  <c r="AA545" s="47"/>
      <c r="AB545" s="47"/>
      <c r="AC545" s="47"/>
      <c r="AD545" s="47"/>
      <c r="AE545" s="47"/>
      <c r="AF545" s="47"/>
      <c r="AG545" s="47"/>
      <c r="AH545" s="47"/>
    </row>
    <row r="546" spans="1:34" x14ac:dyDescent="0.25">
      <c r="A546" s="47"/>
      <c r="B546" s="47"/>
      <c r="C546" s="47"/>
      <c r="D546" s="47"/>
      <c r="E546" s="56"/>
      <c r="F546" s="56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  <c r="AA546" s="47"/>
      <c r="AB546" s="47"/>
      <c r="AC546" s="47"/>
      <c r="AD546" s="47"/>
      <c r="AE546" s="47"/>
      <c r="AF546" s="47"/>
      <c r="AG546" s="47"/>
      <c r="AH546" s="47"/>
    </row>
    <row r="547" spans="1:34" x14ac:dyDescent="0.25">
      <c r="A547" s="47"/>
      <c r="B547" s="47"/>
      <c r="C547" s="47"/>
      <c r="D547" s="47"/>
      <c r="E547" s="56"/>
      <c r="F547" s="56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  <c r="AA547" s="47"/>
      <c r="AB547" s="47"/>
      <c r="AC547" s="47"/>
      <c r="AD547" s="47"/>
      <c r="AE547" s="47"/>
      <c r="AF547" s="47"/>
      <c r="AG547" s="47"/>
      <c r="AH547" s="47"/>
    </row>
    <row r="548" spans="1:34" x14ac:dyDescent="0.25">
      <c r="A548" s="47"/>
      <c r="B548" s="47"/>
      <c r="C548" s="47"/>
      <c r="D548" s="47"/>
      <c r="E548" s="56"/>
      <c r="F548" s="56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  <c r="AA548" s="47"/>
      <c r="AB548" s="47"/>
      <c r="AC548" s="47"/>
      <c r="AD548" s="47"/>
      <c r="AE548" s="47"/>
      <c r="AF548" s="47"/>
      <c r="AG548" s="47"/>
      <c r="AH548" s="47"/>
    </row>
    <row r="549" spans="1:34" x14ac:dyDescent="0.25">
      <c r="A549" s="47"/>
      <c r="B549" s="47"/>
      <c r="C549" s="47"/>
      <c r="D549" s="47"/>
      <c r="E549" s="56"/>
      <c r="F549" s="56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  <c r="AA549" s="47"/>
      <c r="AB549" s="47"/>
      <c r="AC549" s="47"/>
      <c r="AD549" s="47"/>
      <c r="AE549" s="47"/>
      <c r="AF549" s="47"/>
      <c r="AG549" s="47"/>
      <c r="AH549" s="47"/>
    </row>
    <row r="550" spans="1:34" x14ac:dyDescent="0.25">
      <c r="A550" s="47"/>
      <c r="B550" s="47"/>
      <c r="C550" s="47"/>
      <c r="D550" s="47"/>
      <c r="E550" s="56"/>
      <c r="F550" s="56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  <c r="AA550" s="47"/>
      <c r="AB550" s="47"/>
      <c r="AC550" s="47"/>
      <c r="AD550" s="47"/>
      <c r="AE550" s="47"/>
      <c r="AF550" s="47"/>
      <c r="AG550" s="47"/>
      <c r="AH550" s="47"/>
    </row>
    <row r="551" spans="1:34" x14ac:dyDescent="0.25">
      <c r="A551" s="47"/>
      <c r="B551" s="47"/>
      <c r="C551" s="47"/>
      <c r="D551" s="47"/>
      <c r="E551" s="56"/>
      <c r="F551" s="56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  <c r="AA551" s="47"/>
      <c r="AB551" s="47"/>
      <c r="AC551" s="47"/>
      <c r="AD551" s="47"/>
      <c r="AE551" s="47"/>
      <c r="AF551" s="47"/>
      <c r="AG551" s="47"/>
      <c r="AH551" s="47"/>
    </row>
    <row r="552" spans="1:34" x14ac:dyDescent="0.25">
      <c r="A552" s="47"/>
      <c r="B552" s="47"/>
      <c r="C552" s="47"/>
      <c r="D552" s="47"/>
      <c r="E552" s="56"/>
      <c r="F552" s="56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  <c r="AA552" s="47"/>
      <c r="AB552" s="47"/>
      <c r="AC552" s="47"/>
      <c r="AD552" s="47"/>
      <c r="AE552" s="47"/>
      <c r="AF552" s="47"/>
      <c r="AG552" s="47"/>
      <c r="AH552" s="47"/>
    </row>
    <row r="553" spans="1:34" x14ac:dyDescent="0.25">
      <c r="A553" s="47"/>
      <c r="B553" s="47"/>
      <c r="C553" s="47"/>
      <c r="D553" s="47"/>
      <c r="E553" s="56"/>
      <c r="F553" s="56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  <c r="AA553" s="47"/>
      <c r="AB553" s="47"/>
      <c r="AC553" s="47"/>
      <c r="AD553" s="47"/>
      <c r="AE553" s="47"/>
      <c r="AF553" s="47"/>
      <c r="AG553" s="47"/>
      <c r="AH553" s="47"/>
    </row>
    <row r="554" spans="1:34" x14ac:dyDescent="0.25">
      <c r="A554" s="47"/>
      <c r="B554" s="47"/>
      <c r="C554" s="47"/>
      <c r="D554" s="47"/>
      <c r="E554" s="56"/>
      <c r="F554" s="56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  <c r="AA554" s="47"/>
      <c r="AB554" s="47"/>
      <c r="AC554" s="47"/>
      <c r="AD554" s="47"/>
      <c r="AE554" s="47"/>
      <c r="AF554" s="47"/>
      <c r="AG554" s="47"/>
      <c r="AH554" s="47"/>
    </row>
    <row r="555" spans="1:34" x14ac:dyDescent="0.25">
      <c r="A555" s="47"/>
      <c r="B555" s="47"/>
      <c r="C555" s="47"/>
      <c r="D555" s="47"/>
      <c r="E555" s="56"/>
      <c r="F555" s="56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  <c r="AA555" s="47"/>
      <c r="AB555" s="47"/>
      <c r="AC555" s="47"/>
      <c r="AD555" s="47"/>
      <c r="AE555" s="47"/>
      <c r="AF555" s="47"/>
      <c r="AG555" s="47"/>
      <c r="AH555" s="47"/>
    </row>
    <row r="556" spans="1:34" x14ac:dyDescent="0.25">
      <c r="A556" s="47"/>
      <c r="B556" s="47"/>
      <c r="C556" s="47"/>
      <c r="D556" s="47"/>
      <c r="E556" s="56"/>
      <c r="F556" s="56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  <c r="AA556" s="47"/>
      <c r="AB556" s="47"/>
      <c r="AC556" s="47"/>
      <c r="AD556" s="47"/>
      <c r="AE556" s="47"/>
      <c r="AF556" s="47"/>
      <c r="AG556" s="47"/>
      <c r="AH556" s="47"/>
    </row>
    <row r="557" spans="1:34" x14ac:dyDescent="0.25">
      <c r="A557" s="47"/>
      <c r="B557" s="47"/>
      <c r="C557" s="47"/>
      <c r="D557" s="47"/>
      <c r="E557" s="56"/>
      <c r="F557" s="56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  <c r="AA557" s="47"/>
      <c r="AB557" s="47"/>
      <c r="AC557" s="47"/>
      <c r="AD557" s="47"/>
      <c r="AE557" s="47"/>
      <c r="AF557" s="47"/>
      <c r="AG557" s="47"/>
      <c r="AH557" s="47"/>
    </row>
    <row r="558" spans="1:34" x14ac:dyDescent="0.25">
      <c r="A558" s="47"/>
      <c r="B558" s="47"/>
      <c r="C558" s="47"/>
      <c r="D558" s="47"/>
      <c r="E558" s="56"/>
      <c r="F558" s="56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  <c r="AA558" s="47"/>
      <c r="AB558" s="47"/>
      <c r="AC558" s="47"/>
      <c r="AD558" s="47"/>
      <c r="AE558" s="47"/>
      <c r="AF558" s="47"/>
      <c r="AG558" s="47"/>
      <c r="AH558" s="47"/>
    </row>
    <row r="559" spans="1:34" x14ac:dyDescent="0.25">
      <c r="A559" s="47"/>
      <c r="B559" s="47"/>
      <c r="C559" s="47"/>
      <c r="D559" s="47"/>
      <c r="E559" s="56"/>
      <c r="F559" s="56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  <c r="AA559" s="47"/>
      <c r="AB559" s="47"/>
      <c r="AC559" s="47"/>
      <c r="AD559" s="47"/>
      <c r="AE559" s="47"/>
      <c r="AF559" s="47"/>
      <c r="AG559" s="47"/>
      <c r="AH559" s="47"/>
    </row>
    <row r="560" spans="1:34" x14ac:dyDescent="0.25">
      <c r="A560" s="47"/>
      <c r="B560" s="47"/>
      <c r="C560" s="47"/>
      <c r="D560" s="47"/>
      <c r="E560" s="56"/>
      <c r="F560" s="56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  <c r="AA560" s="47"/>
      <c r="AB560" s="47"/>
      <c r="AC560" s="47"/>
      <c r="AD560" s="47"/>
      <c r="AE560" s="47"/>
      <c r="AF560" s="47"/>
      <c r="AG560" s="47"/>
      <c r="AH560" s="47"/>
    </row>
    <row r="561" spans="1:34" x14ac:dyDescent="0.25">
      <c r="A561" s="47"/>
      <c r="B561" s="47"/>
      <c r="C561" s="47"/>
      <c r="D561" s="47"/>
      <c r="E561" s="56"/>
      <c r="F561" s="56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  <c r="AA561" s="47"/>
      <c r="AB561" s="47"/>
      <c r="AC561" s="47"/>
      <c r="AD561" s="47"/>
      <c r="AE561" s="47"/>
      <c r="AF561" s="47"/>
      <c r="AG561" s="47"/>
      <c r="AH561" s="47"/>
    </row>
    <row r="562" spans="1:34" x14ac:dyDescent="0.25">
      <c r="A562" s="47"/>
      <c r="B562" s="47"/>
      <c r="C562" s="47"/>
      <c r="D562" s="47"/>
      <c r="E562" s="56"/>
      <c r="F562" s="56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  <c r="AA562" s="47"/>
      <c r="AB562" s="47"/>
      <c r="AC562" s="47"/>
      <c r="AD562" s="47"/>
      <c r="AE562" s="47"/>
      <c r="AF562" s="47"/>
      <c r="AG562" s="47"/>
      <c r="AH562" s="47"/>
    </row>
    <row r="563" spans="1:34" x14ac:dyDescent="0.25">
      <c r="A563" s="47"/>
      <c r="B563" s="47"/>
      <c r="C563" s="47"/>
      <c r="D563" s="47"/>
      <c r="E563" s="56"/>
      <c r="F563" s="56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  <c r="AA563" s="47"/>
      <c r="AB563" s="47"/>
      <c r="AC563" s="47"/>
      <c r="AD563" s="47"/>
      <c r="AE563" s="47"/>
      <c r="AF563" s="47"/>
      <c r="AG563" s="47"/>
      <c r="AH563" s="47"/>
    </row>
    <row r="564" spans="1:34" x14ac:dyDescent="0.25">
      <c r="A564" s="47"/>
      <c r="B564" s="47"/>
      <c r="C564" s="47"/>
      <c r="D564" s="47"/>
      <c r="E564" s="56"/>
      <c r="F564" s="56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  <c r="AA564" s="47"/>
      <c r="AB564" s="47"/>
      <c r="AC564" s="47"/>
      <c r="AD564" s="47"/>
      <c r="AE564" s="47"/>
      <c r="AF564" s="47"/>
      <c r="AG564" s="47"/>
      <c r="AH564" s="47"/>
    </row>
    <row r="565" spans="1:34" x14ac:dyDescent="0.25">
      <c r="A565" s="47"/>
      <c r="B565" s="47"/>
      <c r="C565" s="47"/>
      <c r="D565" s="47"/>
      <c r="E565" s="56"/>
      <c r="F565" s="56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  <c r="AA565" s="47"/>
      <c r="AB565" s="47"/>
      <c r="AC565" s="47"/>
      <c r="AD565" s="47"/>
      <c r="AE565" s="47"/>
      <c r="AF565" s="47"/>
      <c r="AG565" s="47"/>
      <c r="AH565" s="47"/>
    </row>
    <row r="566" spans="1:34" x14ac:dyDescent="0.25">
      <c r="A566" s="47"/>
      <c r="B566" s="47"/>
      <c r="C566" s="47"/>
      <c r="D566" s="47"/>
      <c r="E566" s="56"/>
      <c r="F566" s="56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  <c r="AA566" s="47"/>
      <c r="AB566" s="47"/>
      <c r="AC566" s="47"/>
      <c r="AD566" s="47"/>
      <c r="AE566" s="47"/>
      <c r="AF566" s="47"/>
      <c r="AG566" s="47"/>
      <c r="AH566" s="47"/>
    </row>
    <row r="567" spans="1:34" x14ac:dyDescent="0.25">
      <c r="A567" s="47"/>
      <c r="B567" s="47"/>
      <c r="C567" s="47"/>
      <c r="D567" s="47"/>
      <c r="E567" s="56"/>
      <c r="F567" s="56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  <c r="AA567" s="47"/>
      <c r="AB567" s="47"/>
      <c r="AC567" s="47"/>
      <c r="AD567" s="47"/>
      <c r="AE567" s="47"/>
      <c r="AF567" s="47"/>
      <c r="AG567" s="47"/>
      <c r="AH567" s="47"/>
    </row>
    <row r="568" spans="1:34" x14ac:dyDescent="0.25">
      <c r="A568" s="47"/>
      <c r="B568" s="47"/>
      <c r="C568" s="47"/>
      <c r="D568" s="47"/>
      <c r="E568" s="56"/>
      <c r="F568" s="56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  <c r="AA568" s="47"/>
      <c r="AB568" s="47"/>
      <c r="AC568" s="47"/>
      <c r="AD568" s="47"/>
      <c r="AE568" s="47"/>
      <c r="AF568" s="47"/>
      <c r="AG568" s="47"/>
      <c r="AH568" s="47"/>
    </row>
    <row r="569" spans="1:34" x14ac:dyDescent="0.25">
      <c r="A569" s="47"/>
      <c r="B569" s="47"/>
      <c r="C569" s="47"/>
      <c r="D569" s="47"/>
      <c r="E569" s="56"/>
      <c r="F569" s="56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  <c r="AA569" s="47"/>
      <c r="AB569" s="47"/>
      <c r="AC569" s="47"/>
      <c r="AD569" s="47"/>
      <c r="AE569" s="47"/>
      <c r="AF569" s="47"/>
      <c r="AG569" s="47"/>
      <c r="AH569" s="47"/>
    </row>
    <row r="570" spans="1:34" x14ac:dyDescent="0.25">
      <c r="A570" s="47"/>
      <c r="B570" s="47"/>
      <c r="C570" s="47"/>
      <c r="D570" s="47"/>
      <c r="E570" s="56"/>
      <c r="F570" s="56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  <c r="AA570" s="47"/>
      <c r="AB570" s="47"/>
      <c r="AC570" s="47"/>
      <c r="AD570" s="47"/>
      <c r="AE570" s="47"/>
      <c r="AF570" s="47"/>
      <c r="AG570" s="47"/>
      <c r="AH570" s="47"/>
    </row>
    <row r="571" spans="1:34" x14ac:dyDescent="0.25">
      <c r="A571" s="47"/>
      <c r="B571" s="47"/>
      <c r="C571" s="47"/>
      <c r="D571" s="47"/>
      <c r="E571" s="56"/>
      <c r="F571" s="56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  <c r="AA571" s="47"/>
      <c r="AB571" s="47"/>
      <c r="AC571" s="47"/>
      <c r="AD571" s="47"/>
      <c r="AE571" s="47"/>
      <c r="AF571" s="47"/>
      <c r="AG571" s="47"/>
      <c r="AH571" s="47"/>
    </row>
    <row r="572" spans="1:34" x14ac:dyDescent="0.25">
      <c r="A572" s="47"/>
      <c r="B572" s="47"/>
      <c r="C572" s="47"/>
      <c r="D572" s="47"/>
      <c r="E572" s="56"/>
      <c r="F572" s="56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  <c r="AA572" s="47"/>
      <c r="AB572" s="47"/>
      <c r="AC572" s="47"/>
      <c r="AD572" s="47"/>
      <c r="AE572" s="47"/>
      <c r="AF572" s="47"/>
      <c r="AG572" s="47"/>
      <c r="AH572" s="47"/>
    </row>
    <row r="573" spans="1:34" x14ac:dyDescent="0.25">
      <c r="A573" s="47"/>
      <c r="B573" s="47"/>
      <c r="C573" s="47"/>
      <c r="D573" s="47"/>
      <c r="E573" s="56"/>
      <c r="F573" s="56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  <c r="AA573" s="47"/>
      <c r="AB573" s="47"/>
      <c r="AC573" s="47"/>
      <c r="AD573" s="47"/>
      <c r="AE573" s="47"/>
      <c r="AF573" s="47"/>
      <c r="AG573" s="47"/>
      <c r="AH573" s="47"/>
    </row>
    <row r="574" spans="1:34" x14ac:dyDescent="0.25">
      <c r="A574" s="47"/>
      <c r="B574" s="47"/>
      <c r="C574" s="47"/>
      <c r="D574" s="47"/>
      <c r="E574" s="56"/>
      <c r="F574" s="56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  <c r="AA574" s="47"/>
      <c r="AB574" s="47"/>
      <c r="AC574" s="47"/>
      <c r="AD574" s="47"/>
      <c r="AE574" s="47"/>
      <c r="AF574" s="47"/>
      <c r="AG574" s="47"/>
      <c r="AH574" s="47"/>
    </row>
    <row r="575" spans="1:34" x14ac:dyDescent="0.25">
      <c r="A575" s="47"/>
      <c r="B575" s="47"/>
      <c r="C575" s="47"/>
      <c r="D575" s="47"/>
      <c r="E575" s="56"/>
      <c r="F575" s="56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  <c r="AA575" s="47"/>
      <c r="AB575" s="47"/>
      <c r="AC575" s="47"/>
      <c r="AD575" s="47"/>
      <c r="AE575" s="47"/>
      <c r="AF575" s="47"/>
      <c r="AG575" s="47"/>
      <c r="AH575" s="47"/>
    </row>
    <row r="576" spans="1:34" x14ac:dyDescent="0.25">
      <c r="A576" s="47"/>
      <c r="B576" s="47"/>
      <c r="C576" s="47"/>
      <c r="D576" s="47"/>
      <c r="E576" s="56"/>
      <c r="F576" s="56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  <c r="AA576" s="47"/>
      <c r="AB576" s="47"/>
      <c r="AC576" s="47"/>
      <c r="AD576" s="47"/>
      <c r="AE576" s="47"/>
      <c r="AF576" s="47"/>
      <c r="AG576" s="47"/>
      <c r="AH576" s="47"/>
    </row>
    <row r="577" spans="1:34" x14ac:dyDescent="0.25">
      <c r="A577" s="47"/>
      <c r="B577" s="47"/>
      <c r="C577" s="47"/>
      <c r="D577" s="47"/>
      <c r="E577" s="56"/>
      <c r="F577" s="56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  <c r="AA577" s="47"/>
      <c r="AB577" s="47"/>
      <c r="AC577" s="47"/>
      <c r="AD577" s="47"/>
      <c r="AE577" s="47"/>
      <c r="AF577" s="47"/>
      <c r="AG577" s="47"/>
      <c r="AH577" s="47"/>
    </row>
    <row r="578" spans="1:34" x14ac:dyDescent="0.25">
      <c r="A578" s="47"/>
      <c r="B578" s="47"/>
      <c r="C578" s="47"/>
      <c r="D578" s="47"/>
      <c r="E578" s="56"/>
      <c r="F578" s="56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  <c r="AA578" s="47"/>
      <c r="AB578" s="47"/>
      <c r="AC578" s="47"/>
      <c r="AD578" s="47"/>
      <c r="AE578" s="47"/>
      <c r="AF578" s="47"/>
      <c r="AG578" s="47"/>
      <c r="AH578" s="47"/>
    </row>
    <row r="579" spans="1:34" x14ac:dyDescent="0.25">
      <c r="A579" s="47"/>
      <c r="B579" s="47"/>
      <c r="C579" s="47"/>
      <c r="D579" s="47"/>
      <c r="E579" s="56"/>
      <c r="F579" s="56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  <c r="AA579" s="47"/>
      <c r="AB579" s="47"/>
      <c r="AC579" s="47"/>
      <c r="AD579" s="47"/>
      <c r="AE579" s="47"/>
      <c r="AF579" s="47"/>
      <c r="AG579" s="47"/>
      <c r="AH579" s="47"/>
    </row>
    <row r="580" spans="1:34" x14ac:dyDescent="0.25">
      <c r="A580" s="47"/>
      <c r="B580" s="47"/>
      <c r="C580" s="47"/>
      <c r="D580" s="47"/>
      <c r="E580" s="56"/>
      <c r="F580" s="56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  <c r="AA580" s="47"/>
      <c r="AB580" s="47"/>
      <c r="AC580" s="47"/>
      <c r="AD580" s="47"/>
      <c r="AE580" s="47"/>
      <c r="AF580" s="47"/>
      <c r="AG580" s="47"/>
      <c r="AH580" s="47"/>
    </row>
    <row r="581" spans="1:34" x14ac:dyDescent="0.25">
      <c r="A581" s="47"/>
      <c r="B581" s="47"/>
      <c r="C581" s="47"/>
      <c r="D581" s="47"/>
      <c r="E581" s="56"/>
      <c r="F581" s="56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  <c r="AA581" s="47"/>
      <c r="AB581" s="47"/>
      <c r="AC581" s="47"/>
      <c r="AD581" s="47"/>
      <c r="AE581" s="47"/>
      <c r="AF581" s="47"/>
      <c r="AG581" s="47"/>
      <c r="AH581" s="47"/>
    </row>
    <row r="582" spans="1:34" x14ac:dyDescent="0.25">
      <c r="A582" s="47"/>
      <c r="B582" s="47"/>
      <c r="C582" s="47"/>
      <c r="D582" s="47"/>
      <c r="E582" s="56"/>
      <c r="F582" s="56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  <c r="AA582" s="47"/>
      <c r="AB582" s="47"/>
      <c r="AC582" s="47"/>
      <c r="AD582" s="47"/>
      <c r="AE582" s="47"/>
      <c r="AF582" s="47"/>
      <c r="AG582" s="47"/>
      <c r="AH582" s="47"/>
    </row>
    <row r="583" spans="1:34" x14ac:dyDescent="0.25">
      <c r="A583" s="47"/>
      <c r="B583" s="47"/>
      <c r="C583" s="47"/>
      <c r="D583" s="47"/>
      <c r="E583" s="56"/>
      <c r="F583" s="56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  <c r="AA583" s="47"/>
      <c r="AB583" s="47"/>
      <c r="AC583" s="47"/>
      <c r="AD583" s="47"/>
      <c r="AE583" s="47"/>
      <c r="AF583" s="47"/>
      <c r="AG583" s="47"/>
      <c r="AH583" s="47"/>
    </row>
    <row r="584" spans="1:34" x14ac:dyDescent="0.25">
      <c r="A584" s="47"/>
      <c r="B584" s="47"/>
      <c r="C584" s="47"/>
      <c r="D584" s="47"/>
      <c r="E584" s="56"/>
      <c r="F584" s="56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  <c r="AA584" s="47"/>
      <c r="AB584" s="47"/>
      <c r="AC584" s="47"/>
      <c r="AD584" s="47"/>
      <c r="AE584" s="47"/>
      <c r="AF584" s="47"/>
      <c r="AG584" s="47"/>
      <c r="AH584" s="47"/>
    </row>
    <row r="585" spans="1:34" x14ac:dyDescent="0.25">
      <c r="A585" s="47"/>
      <c r="B585" s="47"/>
      <c r="C585" s="47"/>
      <c r="D585" s="47"/>
      <c r="E585" s="56"/>
      <c r="F585" s="56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  <c r="AA585" s="47"/>
      <c r="AB585" s="47"/>
      <c r="AC585" s="47"/>
      <c r="AD585" s="47"/>
      <c r="AE585" s="47"/>
      <c r="AF585" s="47"/>
      <c r="AG585" s="47"/>
      <c r="AH585" s="47"/>
    </row>
    <row r="586" spans="1:34" x14ac:dyDescent="0.25">
      <c r="A586" s="47"/>
      <c r="B586" s="47"/>
      <c r="C586" s="47"/>
      <c r="D586" s="47"/>
      <c r="E586" s="56"/>
      <c r="F586" s="56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  <c r="AA586" s="47"/>
      <c r="AB586" s="47"/>
      <c r="AC586" s="47"/>
      <c r="AD586" s="47"/>
      <c r="AE586" s="47"/>
      <c r="AF586" s="47"/>
      <c r="AG586" s="47"/>
      <c r="AH586" s="47"/>
    </row>
    <row r="587" spans="1:34" x14ac:dyDescent="0.25">
      <c r="A587" s="47"/>
      <c r="B587" s="47"/>
      <c r="C587" s="47"/>
      <c r="D587" s="47"/>
      <c r="E587" s="56"/>
      <c r="F587" s="56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  <c r="AA587" s="47"/>
      <c r="AB587" s="47"/>
      <c r="AC587" s="47"/>
      <c r="AD587" s="47"/>
      <c r="AE587" s="47"/>
      <c r="AF587" s="47"/>
      <c r="AG587" s="47"/>
      <c r="AH587" s="47"/>
    </row>
    <row r="588" spans="1:34" x14ac:dyDescent="0.25">
      <c r="A588" s="47"/>
      <c r="B588" s="47"/>
      <c r="C588" s="47"/>
      <c r="D588" s="47"/>
      <c r="E588" s="56"/>
      <c r="F588" s="56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  <c r="AA588" s="47"/>
      <c r="AB588" s="47"/>
      <c r="AC588" s="47"/>
      <c r="AD588" s="47"/>
      <c r="AE588" s="47"/>
      <c r="AF588" s="47"/>
      <c r="AG588" s="47"/>
      <c r="AH588" s="47"/>
    </row>
    <row r="589" spans="1:34" x14ac:dyDescent="0.25">
      <c r="A589" s="47"/>
      <c r="B589" s="47"/>
      <c r="C589" s="47"/>
      <c r="D589" s="47"/>
      <c r="E589" s="56"/>
      <c r="F589" s="56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  <c r="AA589" s="47"/>
      <c r="AB589" s="47"/>
      <c r="AC589" s="47"/>
      <c r="AD589" s="47"/>
      <c r="AE589" s="47"/>
      <c r="AF589" s="47"/>
      <c r="AG589" s="47"/>
      <c r="AH589" s="47"/>
    </row>
    <row r="590" spans="1:34" x14ac:dyDescent="0.25">
      <c r="A590" s="47"/>
      <c r="B590" s="47"/>
      <c r="C590" s="47"/>
      <c r="D590" s="47"/>
      <c r="E590" s="56"/>
      <c r="F590" s="56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  <c r="AA590" s="47"/>
      <c r="AB590" s="47"/>
      <c r="AC590" s="47"/>
      <c r="AD590" s="47"/>
      <c r="AE590" s="47"/>
      <c r="AF590" s="47"/>
      <c r="AG590" s="47"/>
      <c r="AH590" s="47"/>
    </row>
    <row r="591" spans="1:34" x14ac:dyDescent="0.25">
      <c r="A591" s="47"/>
      <c r="B591" s="47"/>
      <c r="C591" s="47"/>
      <c r="D591" s="47"/>
      <c r="E591" s="56"/>
      <c r="F591" s="56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  <c r="AA591" s="47"/>
      <c r="AB591" s="47"/>
      <c r="AC591" s="47"/>
      <c r="AD591" s="47"/>
      <c r="AE591" s="47"/>
      <c r="AF591" s="47"/>
      <c r="AG591" s="47"/>
      <c r="AH591" s="47"/>
    </row>
    <row r="592" spans="1:34" x14ac:dyDescent="0.25">
      <c r="A592" s="47"/>
      <c r="B592" s="47"/>
      <c r="C592" s="47"/>
      <c r="D592" s="47"/>
      <c r="E592" s="56"/>
      <c r="F592" s="56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  <c r="AA592" s="47"/>
      <c r="AB592" s="47"/>
      <c r="AC592" s="47"/>
      <c r="AD592" s="47"/>
      <c r="AE592" s="47"/>
      <c r="AF592" s="47"/>
      <c r="AG592" s="47"/>
      <c r="AH592" s="47"/>
    </row>
    <row r="593" spans="1:34" x14ac:dyDescent="0.25">
      <c r="A593" s="47"/>
      <c r="B593" s="47"/>
      <c r="C593" s="47"/>
      <c r="D593" s="47"/>
      <c r="E593" s="56"/>
      <c r="F593" s="56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  <c r="AA593" s="47"/>
      <c r="AB593" s="47"/>
      <c r="AC593" s="47"/>
      <c r="AD593" s="47"/>
      <c r="AE593" s="47"/>
      <c r="AF593" s="47"/>
      <c r="AG593" s="47"/>
      <c r="AH593" s="47"/>
    </row>
    <row r="594" spans="1:34" x14ac:dyDescent="0.25">
      <c r="A594" s="47"/>
      <c r="B594" s="47"/>
      <c r="C594" s="47"/>
      <c r="D594" s="47"/>
      <c r="E594" s="56"/>
      <c r="F594" s="56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  <c r="AA594" s="47"/>
      <c r="AB594" s="47"/>
      <c r="AC594" s="47"/>
      <c r="AD594" s="47"/>
      <c r="AE594" s="47"/>
      <c r="AF594" s="47"/>
      <c r="AG594" s="47"/>
      <c r="AH594" s="47"/>
    </row>
    <row r="595" spans="1:34" x14ac:dyDescent="0.25">
      <c r="A595" s="47"/>
      <c r="B595" s="47"/>
      <c r="C595" s="47"/>
      <c r="D595" s="47"/>
      <c r="E595" s="56"/>
      <c r="F595" s="56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  <c r="AA595" s="47"/>
      <c r="AB595" s="47"/>
      <c r="AC595" s="47"/>
      <c r="AD595" s="47"/>
      <c r="AE595" s="47"/>
      <c r="AF595" s="47"/>
      <c r="AG595" s="47"/>
      <c r="AH595" s="47"/>
    </row>
    <row r="596" spans="1:34" x14ac:dyDescent="0.25">
      <c r="A596" s="47"/>
      <c r="B596" s="47"/>
      <c r="C596" s="47"/>
      <c r="D596" s="47"/>
      <c r="E596" s="56"/>
      <c r="F596" s="56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  <c r="AA596" s="47"/>
      <c r="AB596" s="47"/>
      <c r="AC596" s="47"/>
      <c r="AD596" s="47"/>
      <c r="AE596" s="47"/>
      <c r="AF596" s="47"/>
      <c r="AG596" s="47"/>
      <c r="AH596" s="47"/>
    </row>
    <row r="597" spans="1:34" x14ac:dyDescent="0.25">
      <c r="A597" s="47"/>
      <c r="B597" s="47"/>
      <c r="C597" s="47"/>
      <c r="D597" s="47"/>
      <c r="E597" s="56"/>
      <c r="F597" s="56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  <c r="AA597" s="47"/>
      <c r="AB597" s="47"/>
      <c r="AC597" s="47"/>
      <c r="AD597" s="47"/>
      <c r="AE597" s="47"/>
      <c r="AF597" s="47"/>
      <c r="AG597" s="47"/>
      <c r="AH597" s="47"/>
    </row>
    <row r="598" spans="1:34" x14ac:dyDescent="0.25">
      <c r="A598" s="47"/>
      <c r="B598" s="47"/>
      <c r="C598" s="47"/>
      <c r="D598" s="47"/>
      <c r="E598" s="56"/>
      <c r="F598" s="56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  <c r="AA598" s="47"/>
      <c r="AB598" s="47"/>
      <c r="AC598" s="47"/>
      <c r="AD598" s="47"/>
      <c r="AE598" s="47"/>
      <c r="AF598" s="47"/>
      <c r="AG598" s="47"/>
      <c r="AH598" s="47"/>
    </row>
    <row r="599" spans="1:34" x14ac:dyDescent="0.25">
      <c r="A599" s="47"/>
      <c r="B599" s="47"/>
      <c r="C599" s="47"/>
      <c r="D599" s="47"/>
      <c r="E599" s="56"/>
      <c r="F599" s="56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  <c r="AA599" s="47"/>
      <c r="AB599" s="47"/>
      <c r="AC599" s="47"/>
      <c r="AD599" s="47"/>
      <c r="AE599" s="47"/>
      <c r="AF599" s="47"/>
      <c r="AG599" s="47"/>
      <c r="AH599" s="47"/>
    </row>
    <row r="600" spans="1:34" x14ac:dyDescent="0.25">
      <c r="A600" s="47"/>
      <c r="B600" s="47"/>
      <c r="C600" s="47"/>
      <c r="D600" s="47"/>
      <c r="E600" s="56"/>
      <c r="F600" s="56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  <c r="AA600" s="47"/>
      <c r="AB600" s="47"/>
      <c r="AC600" s="47"/>
      <c r="AD600" s="47"/>
      <c r="AE600" s="47"/>
      <c r="AF600" s="47"/>
      <c r="AG600" s="47"/>
      <c r="AH600" s="47"/>
    </row>
    <row r="601" spans="1:34" x14ac:dyDescent="0.25">
      <c r="A601" s="47"/>
      <c r="B601" s="47"/>
      <c r="C601" s="47"/>
      <c r="D601" s="47"/>
      <c r="E601" s="56"/>
      <c r="F601" s="56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  <c r="AA601" s="47"/>
      <c r="AB601" s="47"/>
      <c r="AC601" s="47"/>
      <c r="AD601" s="47"/>
      <c r="AE601" s="47"/>
      <c r="AF601" s="47"/>
      <c r="AG601" s="47"/>
      <c r="AH601" s="47"/>
    </row>
    <row r="602" spans="1:34" x14ac:dyDescent="0.25">
      <c r="A602" s="47"/>
      <c r="B602" s="47"/>
      <c r="C602" s="47"/>
      <c r="D602" s="47"/>
      <c r="E602" s="56"/>
      <c r="F602" s="56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  <c r="AA602" s="47"/>
      <c r="AB602" s="47"/>
      <c r="AC602" s="47"/>
      <c r="AD602" s="47"/>
      <c r="AE602" s="47"/>
      <c r="AF602" s="47"/>
      <c r="AG602" s="47"/>
      <c r="AH602" s="47"/>
    </row>
    <row r="603" spans="1:34" x14ac:dyDescent="0.25">
      <c r="A603" s="47"/>
      <c r="B603" s="47"/>
      <c r="C603" s="47"/>
      <c r="D603" s="47"/>
      <c r="E603" s="56"/>
      <c r="F603" s="56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  <c r="AA603" s="47"/>
      <c r="AB603" s="47"/>
      <c r="AC603" s="47"/>
      <c r="AD603" s="47"/>
      <c r="AE603" s="47"/>
      <c r="AF603" s="47"/>
      <c r="AG603" s="47"/>
      <c r="AH603" s="47"/>
    </row>
    <row r="604" spans="1:34" x14ac:dyDescent="0.25">
      <c r="A604" s="47"/>
      <c r="B604" s="47"/>
      <c r="C604" s="47"/>
      <c r="D604" s="47"/>
      <c r="E604" s="56"/>
      <c r="F604" s="56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  <c r="AA604" s="47"/>
      <c r="AB604" s="47"/>
      <c r="AC604" s="47"/>
      <c r="AD604" s="47"/>
      <c r="AE604" s="47"/>
      <c r="AF604" s="47"/>
      <c r="AG604" s="47"/>
      <c r="AH604" s="47"/>
    </row>
    <row r="605" spans="1:34" x14ac:dyDescent="0.25">
      <c r="A605" s="47"/>
      <c r="B605" s="47"/>
      <c r="C605" s="47"/>
      <c r="D605" s="47"/>
      <c r="E605" s="56"/>
      <c r="F605" s="56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  <c r="AA605" s="47"/>
      <c r="AB605" s="47"/>
      <c r="AC605" s="47"/>
      <c r="AD605" s="47"/>
      <c r="AE605" s="47"/>
      <c r="AF605" s="47"/>
      <c r="AG605" s="47"/>
      <c r="AH605" s="47"/>
    </row>
    <row r="606" spans="1:34" x14ac:dyDescent="0.25">
      <c r="A606" s="47"/>
      <c r="B606" s="47"/>
      <c r="C606" s="47"/>
      <c r="D606" s="47"/>
      <c r="E606" s="56"/>
      <c r="F606" s="56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  <c r="AA606" s="47"/>
      <c r="AB606" s="47"/>
      <c r="AC606" s="47"/>
      <c r="AD606" s="47"/>
      <c r="AE606" s="47"/>
      <c r="AF606" s="47"/>
      <c r="AG606" s="47"/>
      <c r="AH606" s="47"/>
    </row>
    <row r="607" spans="1:34" x14ac:dyDescent="0.25">
      <c r="A607" s="47"/>
      <c r="B607" s="47"/>
      <c r="C607" s="47"/>
      <c r="D607" s="47"/>
      <c r="E607" s="56"/>
      <c r="F607" s="56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  <c r="AA607" s="47"/>
      <c r="AB607" s="47"/>
      <c r="AC607" s="47"/>
      <c r="AD607" s="47"/>
      <c r="AE607" s="47"/>
      <c r="AF607" s="47"/>
      <c r="AG607" s="47"/>
      <c r="AH607" s="47"/>
    </row>
    <row r="608" spans="1:34" x14ac:dyDescent="0.25">
      <c r="A608" s="47"/>
      <c r="B608" s="47"/>
      <c r="C608" s="47"/>
      <c r="D608" s="47"/>
      <c r="E608" s="56"/>
      <c r="F608" s="56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  <c r="AA608" s="47"/>
      <c r="AB608" s="47"/>
      <c r="AC608" s="47"/>
      <c r="AD608" s="47"/>
      <c r="AE608" s="47"/>
      <c r="AF608" s="47"/>
      <c r="AG608" s="47"/>
      <c r="AH608" s="47"/>
    </row>
    <row r="609" spans="1:34" x14ac:dyDescent="0.25">
      <c r="A609" s="47"/>
      <c r="B609" s="47"/>
      <c r="C609" s="47"/>
      <c r="D609" s="47"/>
      <c r="E609" s="56"/>
      <c r="F609" s="56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  <c r="AA609" s="47"/>
      <c r="AB609" s="47"/>
      <c r="AC609" s="47"/>
      <c r="AD609" s="47"/>
      <c r="AE609" s="47"/>
      <c r="AF609" s="47"/>
      <c r="AG609" s="47"/>
      <c r="AH609" s="47"/>
    </row>
    <row r="610" spans="1:34" x14ac:dyDescent="0.25">
      <c r="A610" s="47"/>
      <c r="B610" s="47"/>
      <c r="C610" s="47"/>
      <c r="D610" s="47"/>
      <c r="E610" s="56"/>
      <c r="F610" s="56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  <c r="AA610" s="47"/>
      <c r="AB610" s="47"/>
      <c r="AC610" s="47"/>
      <c r="AD610" s="47"/>
      <c r="AE610" s="47"/>
      <c r="AF610" s="47"/>
      <c r="AG610" s="47"/>
      <c r="AH610" s="47"/>
    </row>
    <row r="611" spans="1:34" x14ac:dyDescent="0.25">
      <c r="A611" s="47"/>
      <c r="B611" s="47"/>
      <c r="C611" s="47"/>
      <c r="D611" s="47"/>
      <c r="E611" s="56"/>
      <c r="F611" s="56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  <c r="AA611" s="47"/>
      <c r="AB611" s="47"/>
      <c r="AC611" s="47"/>
      <c r="AD611" s="47"/>
      <c r="AE611" s="47"/>
      <c r="AF611" s="47"/>
      <c r="AG611" s="47"/>
      <c r="AH611" s="47"/>
    </row>
    <row r="612" spans="1:34" x14ac:dyDescent="0.25">
      <c r="A612" s="47"/>
      <c r="B612" s="47"/>
      <c r="C612" s="47"/>
      <c r="D612" s="47"/>
      <c r="E612" s="56"/>
      <c r="F612" s="56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  <c r="AA612" s="47"/>
      <c r="AB612" s="47"/>
      <c r="AC612" s="47"/>
      <c r="AD612" s="47"/>
      <c r="AE612" s="47"/>
      <c r="AF612" s="47"/>
      <c r="AG612" s="47"/>
      <c r="AH612" s="47"/>
    </row>
    <row r="613" spans="1:34" x14ac:dyDescent="0.25">
      <c r="A613" s="47"/>
      <c r="B613" s="47"/>
      <c r="C613" s="47"/>
      <c r="D613" s="47"/>
      <c r="E613" s="56"/>
      <c r="F613" s="56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  <c r="AA613" s="47"/>
      <c r="AB613" s="47"/>
      <c r="AC613" s="47"/>
      <c r="AD613" s="47"/>
      <c r="AE613" s="47"/>
      <c r="AF613" s="47"/>
      <c r="AG613" s="47"/>
      <c r="AH613" s="47"/>
    </row>
    <row r="614" spans="1:34" x14ac:dyDescent="0.25">
      <c r="A614" s="47"/>
      <c r="B614" s="47"/>
      <c r="C614" s="47"/>
      <c r="D614" s="47"/>
      <c r="E614" s="56"/>
      <c r="F614" s="56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  <c r="AA614" s="47"/>
      <c r="AB614" s="47"/>
      <c r="AC614" s="47"/>
      <c r="AD614" s="47"/>
      <c r="AE614" s="47"/>
      <c r="AF614" s="47"/>
      <c r="AG614" s="47"/>
      <c r="AH614" s="47"/>
    </row>
    <row r="615" spans="1:34" x14ac:dyDescent="0.25">
      <c r="A615" s="47"/>
      <c r="B615" s="47"/>
      <c r="C615" s="47"/>
      <c r="D615" s="47"/>
      <c r="E615" s="56"/>
      <c r="F615" s="56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  <c r="AA615" s="47"/>
      <c r="AB615" s="47"/>
      <c r="AC615" s="47"/>
      <c r="AD615" s="47"/>
      <c r="AE615" s="47"/>
      <c r="AF615" s="47"/>
      <c r="AG615" s="47"/>
      <c r="AH615" s="47"/>
    </row>
    <row r="616" spans="1:34" x14ac:dyDescent="0.25">
      <c r="A616" s="47"/>
      <c r="B616" s="47"/>
      <c r="C616" s="47"/>
      <c r="D616" s="47"/>
      <c r="E616" s="56"/>
      <c r="F616" s="56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  <c r="AA616" s="47"/>
      <c r="AB616" s="47"/>
      <c r="AC616" s="47"/>
      <c r="AD616" s="47"/>
      <c r="AE616" s="47"/>
      <c r="AF616" s="47"/>
      <c r="AG616" s="47"/>
      <c r="AH616" s="47"/>
    </row>
    <row r="617" spans="1:34" x14ac:dyDescent="0.25">
      <c r="A617" s="47"/>
      <c r="B617" s="47"/>
      <c r="C617" s="47"/>
      <c r="D617" s="47"/>
      <c r="E617" s="56"/>
      <c r="F617" s="56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  <c r="AA617" s="47"/>
      <c r="AB617" s="47"/>
      <c r="AC617" s="47"/>
      <c r="AD617" s="47"/>
      <c r="AE617" s="47"/>
      <c r="AF617" s="47"/>
      <c r="AG617" s="47"/>
      <c r="AH617" s="47"/>
    </row>
    <row r="618" spans="1:34" x14ac:dyDescent="0.25">
      <c r="A618" s="47"/>
      <c r="B618" s="47"/>
      <c r="C618" s="47"/>
      <c r="D618" s="47"/>
      <c r="E618" s="56"/>
      <c r="F618" s="56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  <c r="AA618" s="47"/>
      <c r="AB618" s="47"/>
      <c r="AC618" s="47"/>
      <c r="AD618" s="47"/>
      <c r="AE618" s="47"/>
      <c r="AF618" s="47"/>
      <c r="AG618" s="47"/>
      <c r="AH618" s="47"/>
    </row>
    <row r="619" spans="1:34" x14ac:dyDescent="0.25">
      <c r="A619" s="47"/>
      <c r="B619" s="47"/>
      <c r="C619" s="47"/>
      <c r="D619" s="47"/>
      <c r="E619" s="56"/>
      <c r="F619" s="56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  <c r="AA619" s="47"/>
      <c r="AB619" s="47"/>
      <c r="AC619" s="47"/>
      <c r="AD619" s="47"/>
      <c r="AE619" s="47"/>
      <c r="AF619" s="47"/>
      <c r="AG619" s="47"/>
      <c r="AH619" s="47"/>
    </row>
    <row r="620" spans="1:34" x14ac:dyDescent="0.25">
      <c r="A620" s="47"/>
      <c r="B620" s="47"/>
      <c r="C620" s="47"/>
      <c r="D620" s="47"/>
      <c r="E620" s="56"/>
      <c r="F620" s="56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  <c r="AA620" s="47"/>
      <c r="AB620" s="47"/>
      <c r="AC620" s="47"/>
      <c r="AD620" s="47"/>
      <c r="AE620" s="47"/>
      <c r="AF620" s="47"/>
      <c r="AG620" s="47"/>
      <c r="AH620" s="47"/>
    </row>
    <row r="621" spans="1:34" x14ac:dyDescent="0.25">
      <c r="A621" s="47"/>
      <c r="B621" s="47"/>
      <c r="C621" s="47"/>
      <c r="D621" s="47"/>
      <c r="E621" s="56"/>
      <c r="F621" s="56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  <c r="AA621" s="47"/>
      <c r="AB621" s="47"/>
      <c r="AC621" s="47"/>
      <c r="AD621" s="47"/>
      <c r="AE621" s="47"/>
      <c r="AF621" s="47"/>
      <c r="AG621" s="47"/>
      <c r="AH621" s="47"/>
    </row>
    <row r="622" spans="1:34" x14ac:dyDescent="0.25">
      <c r="A622" s="47"/>
      <c r="B622" s="47"/>
      <c r="C622" s="47"/>
      <c r="D622" s="47"/>
      <c r="E622" s="56"/>
      <c r="F622" s="56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  <c r="AA622" s="47"/>
      <c r="AB622" s="47"/>
      <c r="AC622" s="47"/>
      <c r="AD622" s="47"/>
      <c r="AE622" s="47"/>
      <c r="AF622" s="47"/>
      <c r="AG622" s="47"/>
      <c r="AH622" s="47"/>
    </row>
    <row r="623" spans="1:34" x14ac:dyDescent="0.25">
      <c r="A623" s="47"/>
      <c r="B623" s="47"/>
      <c r="C623" s="47"/>
      <c r="D623" s="47"/>
      <c r="E623" s="56"/>
      <c r="F623" s="56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  <c r="AA623" s="47"/>
      <c r="AB623" s="47"/>
      <c r="AC623" s="47"/>
      <c r="AD623" s="47"/>
      <c r="AE623" s="47"/>
      <c r="AF623" s="47"/>
      <c r="AG623" s="47"/>
      <c r="AH623" s="47"/>
    </row>
    <row r="624" spans="1:34" x14ac:dyDescent="0.25">
      <c r="A624" s="47"/>
      <c r="B624" s="47"/>
      <c r="C624" s="47"/>
      <c r="D624" s="47"/>
      <c r="E624" s="56"/>
      <c r="F624" s="56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  <c r="AA624" s="47"/>
      <c r="AB624" s="47"/>
      <c r="AC624" s="47"/>
      <c r="AD624" s="47"/>
      <c r="AE624" s="47"/>
      <c r="AF624" s="47"/>
      <c r="AG624" s="47"/>
      <c r="AH624" s="47"/>
    </row>
    <row r="625" spans="1:34" x14ac:dyDescent="0.25">
      <c r="A625" s="47"/>
      <c r="B625" s="47"/>
      <c r="C625" s="47"/>
      <c r="D625" s="47"/>
      <c r="E625" s="56"/>
      <c r="F625" s="56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  <c r="AA625" s="47"/>
      <c r="AB625" s="47"/>
      <c r="AC625" s="47"/>
      <c r="AD625" s="47"/>
      <c r="AE625" s="47"/>
      <c r="AF625" s="47"/>
      <c r="AG625" s="47"/>
      <c r="AH625" s="47"/>
    </row>
    <row r="626" spans="1:34" x14ac:dyDescent="0.25">
      <c r="A626" s="47"/>
      <c r="B626" s="47"/>
      <c r="C626" s="47"/>
      <c r="D626" s="47"/>
      <c r="E626" s="56"/>
      <c r="F626" s="56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  <c r="AA626" s="47"/>
      <c r="AB626" s="47"/>
      <c r="AC626" s="47"/>
      <c r="AD626" s="47"/>
      <c r="AE626" s="47"/>
      <c r="AF626" s="47"/>
      <c r="AG626" s="47"/>
      <c r="AH626" s="47"/>
    </row>
    <row r="627" spans="1:34" x14ac:dyDescent="0.25">
      <c r="A627" s="47"/>
      <c r="B627" s="47"/>
      <c r="C627" s="47"/>
      <c r="D627" s="47"/>
      <c r="E627" s="56"/>
      <c r="F627" s="56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  <c r="AA627" s="47"/>
      <c r="AB627" s="47"/>
      <c r="AC627" s="47"/>
      <c r="AD627" s="47"/>
      <c r="AE627" s="47"/>
      <c r="AF627" s="47"/>
      <c r="AG627" s="47"/>
      <c r="AH627" s="47"/>
    </row>
    <row r="628" spans="1:34" x14ac:dyDescent="0.25">
      <c r="A628" s="47"/>
      <c r="B628" s="47"/>
      <c r="C628" s="47"/>
      <c r="D628" s="47"/>
      <c r="E628" s="56"/>
      <c r="F628" s="56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  <c r="AA628" s="47"/>
      <c r="AB628" s="47"/>
      <c r="AC628" s="47"/>
      <c r="AD628" s="47"/>
      <c r="AE628" s="47"/>
      <c r="AF628" s="47"/>
      <c r="AG628" s="47"/>
      <c r="AH628" s="47"/>
    </row>
    <row r="629" spans="1:34" x14ac:dyDescent="0.25">
      <c r="A629" s="47"/>
      <c r="B629" s="47"/>
      <c r="C629" s="47"/>
      <c r="D629" s="47"/>
      <c r="E629" s="56"/>
      <c r="F629" s="56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  <c r="AA629" s="47"/>
      <c r="AB629" s="47"/>
      <c r="AC629" s="47"/>
      <c r="AD629" s="47"/>
      <c r="AE629" s="47"/>
      <c r="AF629" s="47"/>
      <c r="AG629" s="47"/>
      <c r="AH629" s="47"/>
    </row>
    <row r="630" spans="1:34" x14ac:dyDescent="0.25">
      <c r="A630" s="47"/>
      <c r="B630" s="47"/>
      <c r="C630" s="47"/>
      <c r="D630" s="47"/>
      <c r="E630" s="56"/>
      <c r="F630" s="56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  <c r="AA630" s="47"/>
      <c r="AB630" s="47"/>
      <c r="AC630" s="47"/>
      <c r="AD630" s="47"/>
      <c r="AE630" s="47"/>
      <c r="AF630" s="47"/>
      <c r="AG630" s="47"/>
      <c r="AH630" s="47"/>
    </row>
    <row r="631" spans="1:34" x14ac:dyDescent="0.25">
      <c r="A631" s="47"/>
      <c r="B631" s="47"/>
      <c r="C631" s="47"/>
      <c r="D631" s="47"/>
      <c r="E631" s="56"/>
      <c r="F631" s="56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  <c r="AA631" s="47"/>
      <c r="AB631" s="47"/>
      <c r="AC631" s="47"/>
      <c r="AD631" s="47"/>
      <c r="AE631" s="47"/>
      <c r="AF631" s="47"/>
      <c r="AG631" s="47"/>
      <c r="AH631" s="47"/>
    </row>
    <row r="632" spans="1:34" x14ac:dyDescent="0.25">
      <c r="A632" s="47"/>
      <c r="B632" s="47"/>
      <c r="C632" s="47"/>
      <c r="D632" s="47"/>
      <c r="E632" s="56"/>
      <c r="F632" s="56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  <c r="AA632" s="47"/>
      <c r="AB632" s="47"/>
      <c r="AC632" s="47"/>
      <c r="AD632" s="47"/>
      <c r="AE632" s="47"/>
      <c r="AF632" s="47"/>
      <c r="AG632" s="47"/>
      <c r="AH632" s="47"/>
    </row>
    <row r="633" spans="1:34" x14ac:dyDescent="0.25">
      <c r="A633" s="47"/>
      <c r="B633" s="47"/>
      <c r="C633" s="47"/>
      <c r="D633" s="47"/>
      <c r="E633" s="56"/>
      <c r="F633" s="56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  <c r="AA633" s="47"/>
      <c r="AB633" s="47"/>
      <c r="AC633" s="47"/>
      <c r="AD633" s="47"/>
      <c r="AE633" s="47"/>
      <c r="AF633" s="47"/>
      <c r="AG633" s="47"/>
      <c r="AH633" s="47"/>
    </row>
    <row r="634" spans="1:34" x14ac:dyDescent="0.25">
      <c r="A634" s="47"/>
      <c r="B634" s="47"/>
      <c r="C634" s="47"/>
      <c r="D634" s="47"/>
      <c r="E634" s="56"/>
      <c r="F634" s="56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  <c r="AA634" s="47"/>
      <c r="AB634" s="47"/>
      <c r="AC634" s="47"/>
      <c r="AD634" s="47"/>
      <c r="AE634" s="47"/>
      <c r="AF634" s="47"/>
      <c r="AG634" s="47"/>
      <c r="AH634" s="47"/>
    </row>
    <row r="635" spans="1:34" x14ac:dyDescent="0.25">
      <c r="A635" s="47"/>
      <c r="B635" s="47"/>
      <c r="C635" s="47"/>
      <c r="D635" s="47"/>
      <c r="E635" s="56"/>
      <c r="F635" s="56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  <c r="AA635" s="47"/>
      <c r="AB635" s="47"/>
      <c r="AC635" s="47"/>
      <c r="AD635" s="47"/>
      <c r="AE635" s="47"/>
      <c r="AF635" s="47"/>
      <c r="AG635" s="47"/>
      <c r="AH635" s="47"/>
    </row>
    <row r="636" spans="1:34" x14ac:dyDescent="0.25">
      <c r="A636" s="47"/>
      <c r="B636" s="47"/>
      <c r="C636" s="47"/>
      <c r="D636" s="47"/>
      <c r="E636" s="56"/>
      <c r="F636" s="56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  <c r="AA636" s="47"/>
      <c r="AB636" s="47"/>
      <c r="AC636" s="47"/>
      <c r="AD636" s="47"/>
      <c r="AE636" s="47"/>
      <c r="AF636" s="47"/>
      <c r="AG636" s="47"/>
      <c r="AH636" s="47"/>
    </row>
    <row r="637" spans="1:34" x14ac:dyDescent="0.25">
      <c r="A637" s="47"/>
      <c r="B637" s="47"/>
      <c r="C637" s="47"/>
      <c r="D637" s="47"/>
      <c r="E637" s="56"/>
      <c r="F637" s="56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  <c r="AA637" s="47"/>
      <c r="AB637" s="47"/>
      <c r="AC637" s="47"/>
      <c r="AD637" s="47"/>
      <c r="AE637" s="47"/>
      <c r="AF637" s="47"/>
      <c r="AG637" s="47"/>
      <c r="AH637" s="47"/>
    </row>
    <row r="638" spans="1:34" x14ac:dyDescent="0.25">
      <c r="A638" s="47"/>
      <c r="B638" s="47"/>
      <c r="C638" s="47"/>
      <c r="D638" s="47"/>
      <c r="E638" s="56"/>
      <c r="F638" s="56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  <c r="AA638" s="47"/>
      <c r="AB638" s="47"/>
      <c r="AC638" s="47"/>
      <c r="AD638" s="47"/>
      <c r="AE638" s="47"/>
      <c r="AF638" s="47"/>
      <c r="AG638" s="47"/>
      <c r="AH638" s="47"/>
    </row>
    <row r="639" spans="1:34" x14ac:dyDescent="0.25">
      <c r="A639" s="47"/>
      <c r="B639" s="47"/>
      <c r="C639" s="47"/>
      <c r="D639" s="47"/>
      <c r="E639" s="56"/>
      <c r="F639" s="56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  <c r="AA639" s="47"/>
      <c r="AB639" s="47"/>
      <c r="AC639" s="47"/>
      <c r="AD639" s="47"/>
      <c r="AE639" s="47"/>
      <c r="AF639" s="47"/>
      <c r="AG639" s="47"/>
      <c r="AH639" s="47"/>
    </row>
    <row r="640" spans="1:34" x14ac:dyDescent="0.25">
      <c r="A640" s="47"/>
      <c r="B640" s="47"/>
      <c r="C640" s="47"/>
      <c r="D640" s="47"/>
      <c r="E640" s="56"/>
      <c r="F640" s="56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  <c r="AA640" s="47"/>
      <c r="AB640" s="47"/>
      <c r="AC640" s="47"/>
      <c r="AD640" s="47"/>
      <c r="AE640" s="47"/>
      <c r="AF640" s="47"/>
      <c r="AG640" s="47"/>
      <c r="AH640" s="47"/>
    </row>
    <row r="641" spans="1:34" x14ac:dyDescent="0.25">
      <c r="A641" s="47"/>
      <c r="B641" s="47"/>
      <c r="C641" s="47"/>
      <c r="D641" s="47"/>
      <c r="E641" s="56"/>
      <c r="F641" s="56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  <c r="AA641" s="47"/>
      <c r="AB641" s="47"/>
      <c r="AC641" s="47"/>
      <c r="AD641" s="47"/>
      <c r="AE641" s="47"/>
      <c r="AF641" s="47"/>
      <c r="AG641" s="47"/>
      <c r="AH641" s="47"/>
    </row>
    <row r="642" spans="1:34" x14ac:dyDescent="0.25">
      <c r="A642" s="47"/>
      <c r="B642" s="47"/>
      <c r="C642" s="47"/>
      <c r="D642" s="47"/>
      <c r="E642" s="56"/>
      <c r="F642" s="56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  <c r="AA642" s="47"/>
      <c r="AB642" s="47"/>
      <c r="AC642" s="47"/>
      <c r="AD642" s="47"/>
      <c r="AE642" s="47"/>
      <c r="AF642" s="47"/>
      <c r="AG642" s="47"/>
      <c r="AH642" s="47"/>
    </row>
    <row r="643" spans="1:34" x14ac:dyDescent="0.25">
      <c r="A643" s="47"/>
      <c r="B643" s="47"/>
      <c r="C643" s="47"/>
      <c r="D643" s="47"/>
      <c r="E643" s="56"/>
      <c r="F643" s="56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  <c r="AA643" s="47"/>
      <c r="AB643" s="47"/>
      <c r="AC643" s="47"/>
      <c r="AD643" s="47"/>
      <c r="AE643" s="47"/>
      <c r="AF643" s="47"/>
      <c r="AG643" s="47"/>
      <c r="AH643" s="47"/>
    </row>
    <row r="644" spans="1:34" x14ac:dyDescent="0.25">
      <c r="A644" s="47"/>
      <c r="B644" s="47"/>
      <c r="C644" s="47"/>
      <c r="D644" s="47"/>
      <c r="E644" s="56"/>
      <c r="F644" s="56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  <c r="AA644" s="47"/>
      <c r="AB644" s="47"/>
      <c r="AC644" s="47"/>
      <c r="AD644" s="47"/>
      <c r="AE644" s="47"/>
      <c r="AF644" s="47"/>
      <c r="AG644" s="47"/>
      <c r="AH644" s="47"/>
    </row>
    <row r="645" spans="1:34" x14ac:dyDescent="0.25">
      <c r="A645" s="47"/>
      <c r="B645" s="47"/>
      <c r="C645" s="47"/>
      <c r="D645" s="47"/>
      <c r="E645" s="56"/>
      <c r="F645" s="56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  <c r="AA645" s="47"/>
      <c r="AB645" s="47"/>
      <c r="AC645" s="47"/>
      <c r="AD645" s="47"/>
      <c r="AE645" s="47"/>
      <c r="AF645" s="47"/>
      <c r="AG645" s="47"/>
      <c r="AH645" s="47"/>
    </row>
    <row r="646" spans="1:34" x14ac:dyDescent="0.25">
      <c r="A646" s="47"/>
      <c r="B646" s="47"/>
      <c r="C646" s="47"/>
      <c r="D646" s="47"/>
      <c r="E646" s="56"/>
      <c r="F646" s="56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  <c r="AA646" s="47"/>
      <c r="AB646" s="47"/>
      <c r="AC646" s="47"/>
      <c r="AD646" s="47"/>
      <c r="AE646" s="47"/>
      <c r="AF646" s="47"/>
      <c r="AG646" s="47"/>
      <c r="AH646" s="47"/>
    </row>
    <row r="647" spans="1:34" x14ac:dyDescent="0.25">
      <c r="A647" s="47"/>
      <c r="B647" s="47"/>
      <c r="C647" s="47"/>
      <c r="D647" s="47"/>
      <c r="E647" s="56"/>
      <c r="F647" s="56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  <c r="AA647" s="47"/>
      <c r="AB647" s="47"/>
      <c r="AC647" s="47"/>
      <c r="AD647" s="47"/>
      <c r="AE647" s="47"/>
      <c r="AF647" s="47"/>
      <c r="AG647" s="47"/>
      <c r="AH647" s="47"/>
    </row>
    <row r="648" spans="1:34" x14ac:dyDescent="0.25">
      <c r="A648" s="47"/>
      <c r="B648" s="47"/>
      <c r="C648" s="47"/>
      <c r="D648" s="47"/>
      <c r="E648" s="56"/>
      <c r="F648" s="56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  <c r="AA648" s="47"/>
      <c r="AB648" s="47"/>
      <c r="AC648" s="47"/>
      <c r="AD648" s="47"/>
      <c r="AE648" s="47"/>
      <c r="AF648" s="47"/>
      <c r="AG648" s="47"/>
      <c r="AH648" s="47"/>
    </row>
    <row r="649" spans="1:34" x14ac:dyDescent="0.25">
      <c r="A649" s="47"/>
      <c r="B649" s="47"/>
      <c r="C649" s="47"/>
      <c r="D649" s="47"/>
      <c r="E649" s="56"/>
      <c r="F649" s="56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  <c r="AA649" s="47"/>
      <c r="AB649" s="47"/>
      <c r="AC649" s="47"/>
      <c r="AD649" s="47"/>
      <c r="AE649" s="47"/>
      <c r="AF649" s="47"/>
      <c r="AG649" s="47"/>
      <c r="AH649" s="47"/>
    </row>
    <row r="650" spans="1:34" x14ac:dyDescent="0.25">
      <c r="A650" s="47"/>
      <c r="B650" s="47"/>
      <c r="C650" s="47"/>
      <c r="D650" s="47"/>
      <c r="E650" s="56"/>
      <c r="F650" s="56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  <c r="AA650" s="47"/>
      <c r="AB650" s="47"/>
      <c r="AC650" s="47"/>
      <c r="AD650" s="47"/>
      <c r="AE650" s="47"/>
      <c r="AF650" s="47"/>
      <c r="AG650" s="47"/>
      <c r="AH650" s="47"/>
    </row>
    <row r="651" spans="1:34" x14ac:dyDescent="0.25">
      <c r="A651" s="47"/>
      <c r="B651" s="47"/>
      <c r="C651" s="47"/>
      <c r="D651" s="47"/>
      <c r="E651" s="56"/>
      <c r="F651" s="56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  <c r="AA651" s="47"/>
      <c r="AB651" s="47"/>
      <c r="AC651" s="47"/>
      <c r="AD651" s="47"/>
      <c r="AE651" s="47"/>
      <c r="AF651" s="47"/>
      <c r="AG651" s="47"/>
      <c r="AH651" s="47"/>
    </row>
    <row r="652" spans="1:34" x14ac:dyDescent="0.25">
      <c r="A652" s="47"/>
      <c r="B652" s="47"/>
      <c r="C652" s="47"/>
      <c r="D652" s="47"/>
      <c r="E652" s="56"/>
      <c r="F652" s="56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  <c r="AA652" s="47"/>
      <c r="AB652" s="47"/>
      <c r="AC652" s="47"/>
      <c r="AD652" s="47"/>
      <c r="AE652" s="47"/>
      <c r="AF652" s="47"/>
      <c r="AG652" s="47"/>
      <c r="AH652" s="47"/>
    </row>
    <row r="653" spans="1:34" x14ac:dyDescent="0.25">
      <c r="A653" s="47"/>
      <c r="B653" s="47"/>
      <c r="C653" s="47"/>
      <c r="D653" s="47"/>
      <c r="E653" s="56"/>
      <c r="F653" s="56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  <c r="AA653" s="47"/>
      <c r="AB653" s="47"/>
      <c r="AC653" s="47"/>
      <c r="AD653" s="47"/>
      <c r="AE653" s="47"/>
      <c r="AF653" s="47"/>
      <c r="AG653" s="47"/>
      <c r="AH653" s="47"/>
    </row>
    <row r="654" spans="1:34" x14ac:dyDescent="0.25">
      <c r="A654" s="47"/>
      <c r="B654" s="47"/>
      <c r="C654" s="47"/>
      <c r="D654" s="47"/>
      <c r="E654" s="56"/>
      <c r="F654" s="56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  <c r="AA654" s="47"/>
      <c r="AB654" s="47"/>
      <c r="AC654" s="47"/>
      <c r="AD654" s="47"/>
      <c r="AE654" s="47"/>
      <c r="AF654" s="47"/>
      <c r="AG654" s="47"/>
      <c r="AH654" s="47"/>
    </row>
    <row r="655" spans="1:34" x14ac:dyDescent="0.25">
      <c r="A655" s="47"/>
      <c r="B655" s="47"/>
      <c r="C655" s="47"/>
      <c r="D655" s="47"/>
      <c r="E655" s="56"/>
      <c r="F655" s="56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  <c r="AA655" s="47"/>
      <c r="AB655" s="47"/>
      <c r="AC655" s="47"/>
      <c r="AD655" s="47"/>
      <c r="AE655" s="47"/>
      <c r="AF655" s="47"/>
      <c r="AG655" s="47"/>
      <c r="AH655" s="47"/>
    </row>
    <row r="656" spans="1:34" x14ac:dyDescent="0.25">
      <c r="A656" s="47"/>
      <c r="B656" s="47"/>
      <c r="C656" s="47"/>
      <c r="D656" s="47"/>
      <c r="E656" s="56"/>
      <c r="F656" s="56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  <c r="AA656" s="47"/>
      <c r="AB656" s="47"/>
      <c r="AC656" s="47"/>
      <c r="AD656" s="47"/>
      <c r="AE656" s="47"/>
      <c r="AF656" s="47"/>
      <c r="AG656" s="47"/>
      <c r="AH656" s="47"/>
    </row>
    <row r="657" spans="1:34" x14ac:dyDescent="0.25">
      <c r="A657" s="47"/>
      <c r="B657" s="47"/>
      <c r="C657" s="47"/>
      <c r="D657" s="47"/>
      <c r="E657" s="56"/>
      <c r="F657" s="56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  <c r="AA657" s="47"/>
      <c r="AB657" s="47"/>
      <c r="AC657" s="47"/>
      <c r="AD657" s="47"/>
      <c r="AE657" s="47"/>
      <c r="AF657" s="47"/>
      <c r="AG657" s="47"/>
      <c r="AH657" s="47"/>
    </row>
    <row r="658" spans="1:34" x14ac:dyDescent="0.25">
      <c r="A658" s="47"/>
      <c r="B658" s="47"/>
      <c r="C658" s="47"/>
      <c r="D658" s="47"/>
      <c r="E658" s="56"/>
      <c r="F658" s="56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  <c r="AA658" s="47"/>
      <c r="AB658" s="47"/>
      <c r="AC658" s="47"/>
      <c r="AD658" s="47"/>
      <c r="AE658" s="47"/>
      <c r="AF658" s="47"/>
      <c r="AG658" s="47"/>
      <c r="AH658" s="47"/>
    </row>
    <row r="659" spans="1:34" x14ac:dyDescent="0.25">
      <c r="A659" s="47"/>
      <c r="B659" s="47"/>
      <c r="C659" s="47"/>
      <c r="D659" s="47"/>
      <c r="E659" s="56"/>
      <c r="F659" s="56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  <c r="AA659" s="47"/>
      <c r="AB659" s="47"/>
      <c r="AC659" s="47"/>
      <c r="AD659" s="47"/>
      <c r="AE659" s="47"/>
      <c r="AF659" s="47"/>
      <c r="AG659" s="47"/>
      <c r="AH659" s="47"/>
    </row>
    <row r="660" spans="1:34" x14ac:dyDescent="0.25">
      <c r="A660" s="47"/>
      <c r="B660" s="47"/>
      <c r="C660" s="47"/>
      <c r="D660" s="47"/>
      <c r="E660" s="56"/>
      <c r="F660" s="56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  <c r="AA660" s="47"/>
      <c r="AB660" s="47"/>
      <c r="AC660" s="47"/>
      <c r="AD660" s="47"/>
      <c r="AE660" s="47"/>
      <c r="AF660" s="47"/>
      <c r="AG660" s="47"/>
      <c r="AH660" s="47"/>
    </row>
    <row r="661" spans="1:34" x14ac:dyDescent="0.25">
      <c r="A661" s="47"/>
      <c r="B661" s="47"/>
      <c r="C661" s="47"/>
      <c r="D661" s="47"/>
      <c r="E661" s="56"/>
      <c r="F661" s="56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  <c r="AA661" s="47"/>
      <c r="AB661" s="47"/>
      <c r="AC661" s="47"/>
      <c r="AD661" s="47"/>
      <c r="AE661" s="47"/>
      <c r="AF661" s="47"/>
      <c r="AG661" s="47"/>
      <c r="AH661" s="47"/>
    </row>
    <row r="662" spans="1:34" x14ac:dyDescent="0.25">
      <c r="A662" s="47"/>
      <c r="B662" s="47"/>
      <c r="C662" s="47"/>
      <c r="D662" s="47"/>
      <c r="E662" s="56"/>
      <c r="F662" s="56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  <c r="AA662" s="47"/>
      <c r="AB662" s="47"/>
      <c r="AC662" s="47"/>
      <c r="AD662" s="47"/>
      <c r="AE662" s="47"/>
      <c r="AF662" s="47"/>
      <c r="AG662" s="47"/>
      <c r="AH662" s="47"/>
    </row>
    <row r="663" spans="1:34" x14ac:dyDescent="0.25">
      <c r="A663" s="47"/>
      <c r="B663" s="47"/>
      <c r="C663" s="47"/>
      <c r="D663" s="47"/>
      <c r="E663" s="56"/>
      <c r="F663" s="56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  <c r="AA663" s="47"/>
      <c r="AB663" s="47"/>
      <c r="AC663" s="47"/>
      <c r="AD663" s="47"/>
      <c r="AE663" s="47"/>
      <c r="AF663" s="47"/>
      <c r="AG663" s="47"/>
      <c r="AH663" s="47"/>
    </row>
    <row r="664" spans="1:34" x14ac:dyDescent="0.25">
      <c r="A664" s="47"/>
      <c r="B664" s="47"/>
      <c r="C664" s="47"/>
      <c r="D664" s="47"/>
      <c r="E664" s="56"/>
      <c r="F664" s="56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  <c r="AA664" s="47"/>
      <c r="AB664" s="47"/>
      <c r="AC664" s="47"/>
      <c r="AD664" s="47"/>
      <c r="AE664" s="47"/>
      <c r="AF664" s="47"/>
      <c r="AG664" s="47"/>
      <c r="AH664" s="47"/>
    </row>
    <row r="665" spans="1:34" x14ac:dyDescent="0.25">
      <c r="A665" s="47"/>
      <c r="B665" s="47"/>
      <c r="C665" s="47"/>
      <c r="D665" s="47"/>
      <c r="E665" s="56"/>
      <c r="F665" s="56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  <c r="AA665" s="47"/>
      <c r="AB665" s="47"/>
      <c r="AC665" s="47"/>
      <c r="AD665" s="47"/>
      <c r="AE665" s="47"/>
      <c r="AF665" s="47"/>
      <c r="AG665" s="47"/>
      <c r="AH665" s="47"/>
    </row>
    <row r="666" spans="1:34" x14ac:dyDescent="0.25">
      <c r="A666" s="47"/>
      <c r="B666" s="47"/>
      <c r="C666" s="47"/>
      <c r="D666" s="47"/>
      <c r="E666" s="56"/>
      <c r="F666" s="56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  <c r="AA666" s="47"/>
      <c r="AB666" s="47"/>
      <c r="AC666" s="47"/>
      <c r="AD666" s="47"/>
      <c r="AE666" s="47"/>
      <c r="AF666" s="47"/>
      <c r="AG666" s="47"/>
      <c r="AH666" s="47"/>
    </row>
    <row r="667" spans="1:34" x14ac:dyDescent="0.25">
      <c r="A667" s="47"/>
      <c r="B667" s="47"/>
      <c r="C667" s="47"/>
      <c r="D667" s="47"/>
      <c r="E667" s="56"/>
      <c r="F667" s="56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  <c r="AA667" s="47"/>
      <c r="AB667" s="47"/>
      <c r="AC667" s="47"/>
      <c r="AD667" s="47"/>
      <c r="AE667" s="47"/>
      <c r="AF667" s="47"/>
      <c r="AG667" s="47"/>
      <c r="AH667" s="47"/>
    </row>
    <row r="668" spans="1:34" x14ac:dyDescent="0.25">
      <c r="A668" s="47"/>
      <c r="B668" s="47"/>
      <c r="C668" s="47"/>
      <c r="D668" s="47"/>
      <c r="E668" s="56"/>
      <c r="F668" s="56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  <c r="AA668" s="47"/>
      <c r="AB668" s="47"/>
      <c r="AC668" s="47"/>
      <c r="AD668" s="47"/>
      <c r="AE668" s="47"/>
      <c r="AF668" s="47"/>
      <c r="AG668" s="47"/>
      <c r="AH668" s="47"/>
    </row>
    <row r="669" spans="1:34" x14ac:dyDescent="0.25">
      <c r="A669" s="47"/>
      <c r="B669" s="47"/>
      <c r="C669" s="47"/>
      <c r="D669" s="47"/>
      <c r="E669" s="56"/>
      <c r="F669" s="56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  <c r="AA669" s="47"/>
      <c r="AB669" s="47"/>
      <c r="AC669" s="47"/>
      <c r="AD669" s="47"/>
      <c r="AE669" s="47"/>
      <c r="AF669" s="47"/>
      <c r="AG669" s="47"/>
      <c r="AH669" s="47"/>
    </row>
    <row r="670" spans="1:34" x14ac:dyDescent="0.25">
      <c r="A670" s="47"/>
      <c r="B670" s="47"/>
      <c r="C670" s="47"/>
      <c r="D670" s="47"/>
      <c r="E670" s="56"/>
      <c r="F670" s="56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  <c r="AA670" s="47"/>
      <c r="AB670" s="47"/>
      <c r="AC670" s="47"/>
      <c r="AD670" s="47"/>
      <c r="AE670" s="47"/>
      <c r="AF670" s="47"/>
      <c r="AG670" s="47"/>
      <c r="AH670" s="47"/>
    </row>
    <row r="671" spans="1:34" x14ac:dyDescent="0.25">
      <c r="A671" s="47"/>
      <c r="B671" s="47"/>
      <c r="C671" s="47"/>
      <c r="D671" s="47"/>
      <c r="E671" s="56"/>
      <c r="F671" s="56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  <c r="AA671" s="47"/>
      <c r="AB671" s="47"/>
      <c r="AC671" s="47"/>
      <c r="AD671" s="47"/>
      <c r="AE671" s="47"/>
      <c r="AF671" s="47"/>
      <c r="AG671" s="47"/>
      <c r="AH671" s="47"/>
    </row>
    <row r="672" spans="1:34" x14ac:dyDescent="0.25">
      <c r="A672" s="47"/>
      <c r="B672" s="47"/>
      <c r="C672" s="47"/>
      <c r="D672" s="47"/>
      <c r="E672" s="56"/>
      <c r="F672" s="56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  <c r="AA672" s="47"/>
      <c r="AB672" s="47"/>
      <c r="AC672" s="47"/>
      <c r="AD672" s="47"/>
      <c r="AE672" s="47"/>
      <c r="AF672" s="47"/>
      <c r="AG672" s="47"/>
      <c r="AH672" s="47"/>
    </row>
    <row r="673" spans="1:34" x14ac:dyDescent="0.25">
      <c r="A673" s="47"/>
      <c r="B673" s="47"/>
      <c r="C673" s="47"/>
      <c r="D673" s="47"/>
      <c r="E673" s="56"/>
      <c r="F673" s="56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  <c r="AA673" s="47"/>
      <c r="AB673" s="47"/>
      <c r="AC673" s="47"/>
      <c r="AD673" s="47"/>
      <c r="AE673" s="47"/>
      <c r="AF673" s="47"/>
      <c r="AG673" s="47"/>
      <c r="AH673" s="47"/>
    </row>
    <row r="674" spans="1:34" x14ac:dyDescent="0.25">
      <c r="A674" s="47"/>
      <c r="B674" s="47"/>
      <c r="C674" s="47"/>
      <c r="D674" s="47"/>
      <c r="E674" s="56"/>
      <c r="F674" s="56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  <c r="AA674" s="47"/>
      <c r="AB674" s="47"/>
      <c r="AC674" s="47"/>
      <c r="AD674" s="47"/>
      <c r="AE674" s="47"/>
      <c r="AF674" s="47"/>
      <c r="AG674" s="47"/>
      <c r="AH674" s="47"/>
    </row>
    <row r="675" spans="1:34" x14ac:dyDescent="0.25">
      <c r="A675" s="47"/>
      <c r="B675" s="47"/>
      <c r="C675" s="47"/>
      <c r="D675" s="47"/>
      <c r="E675" s="56"/>
      <c r="F675" s="56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  <c r="AA675" s="47"/>
      <c r="AB675" s="47"/>
      <c r="AC675" s="47"/>
      <c r="AD675" s="47"/>
      <c r="AE675" s="47"/>
      <c r="AF675" s="47"/>
      <c r="AG675" s="47"/>
      <c r="AH675" s="47"/>
    </row>
    <row r="676" spans="1:34" x14ac:dyDescent="0.25">
      <c r="A676" s="47"/>
      <c r="B676" s="47"/>
      <c r="C676" s="47"/>
      <c r="D676" s="47"/>
      <c r="E676" s="56"/>
      <c r="F676" s="56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  <c r="AA676" s="47"/>
      <c r="AB676" s="47"/>
      <c r="AC676" s="47"/>
      <c r="AD676" s="47"/>
      <c r="AE676" s="47"/>
      <c r="AF676" s="47"/>
      <c r="AG676" s="47"/>
      <c r="AH676" s="47"/>
    </row>
    <row r="677" spans="1:34" x14ac:dyDescent="0.25">
      <c r="A677" s="47"/>
      <c r="B677" s="47"/>
      <c r="C677" s="47"/>
      <c r="D677" s="47"/>
      <c r="E677" s="56"/>
      <c r="F677" s="56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  <c r="AA677" s="47"/>
      <c r="AB677" s="47"/>
      <c r="AC677" s="47"/>
      <c r="AD677" s="47"/>
      <c r="AE677" s="47"/>
      <c r="AF677" s="47"/>
      <c r="AG677" s="47"/>
      <c r="AH677" s="47"/>
    </row>
    <row r="678" spans="1:34" x14ac:dyDescent="0.25">
      <c r="A678" s="47"/>
      <c r="B678" s="47"/>
      <c r="C678" s="47"/>
      <c r="D678" s="47"/>
      <c r="E678" s="56"/>
      <c r="F678" s="56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  <c r="AA678" s="47"/>
      <c r="AB678" s="47"/>
      <c r="AC678" s="47"/>
      <c r="AD678" s="47"/>
      <c r="AE678" s="47"/>
      <c r="AF678" s="47"/>
      <c r="AG678" s="47"/>
      <c r="AH678" s="47"/>
    </row>
    <row r="679" spans="1:34" x14ac:dyDescent="0.25">
      <c r="A679" s="47"/>
      <c r="B679" s="47"/>
      <c r="C679" s="47"/>
      <c r="D679" s="47"/>
      <c r="E679" s="56"/>
      <c r="F679" s="56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  <c r="AA679" s="47"/>
      <c r="AB679" s="47"/>
      <c r="AC679" s="47"/>
      <c r="AD679" s="47"/>
      <c r="AE679" s="47"/>
      <c r="AF679" s="47"/>
      <c r="AG679" s="47"/>
      <c r="AH679" s="47"/>
    </row>
    <row r="680" spans="1:34" x14ac:dyDescent="0.25">
      <c r="A680" s="47"/>
      <c r="B680" s="47"/>
      <c r="C680" s="47"/>
      <c r="D680" s="47"/>
      <c r="E680" s="56"/>
      <c r="F680" s="56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  <c r="AA680" s="47"/>
      <c r="AB680" s="47"/>
      <c r="AC680" s="47"/>
      <c r="AD680" s="47"/>
      <c r="AE680" s="47"/>
      <c r="AF680" s="47"/>
      <c r="AG680" s="47"/>
      <c r="AH680" s="47"/>
    </row>
    <row r="681" spans="1:34" x14ac:dyDescent="0.25">
      <c r="A681" s="47"/>
      <c r="B681" s="47"/>
      <c r="C681" s="47"/>
      <c r="D681" s="47"/>
      <c r="E681" s="56"/>
      <c r="F681" s="56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  <c r="AA681" s="47"/>
      <c r="AB681" s="47"/>
      <c r="AC681" s="47"/>
      <c r="AD681" s="47"/>
      <c r="AE681" s="47"/>
      <c r="AF681" s="47"/>
      <c r="AG681" s="47"/>
      <c r="AH681" s="47"/>
    </row>
    <row r="682" spans="1:34" x14ac:dyDescent="0.25">
      <c r="A682" s="47"/>
      <c r="B682" s="47"/>
      <c r="C682" s="47"/>
      <c r="D682" s="47"/>
      <c r="E682" s="56"/>
      <c r="F682" s="56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  <c r="AA682" s="47"/>
      <c r="AB682" s="47"/>
      <c r="AC682" s="47"/>
      <c r="AD682" s="47"/>
      <c r="AE682" s="47"/>
      <c r="AF682" s="47"/>
      <c r="AG682" s="47"/>
      <c r="AH682" s="47"/>
    </row>
    <row r="683" spans="1:34" x14ac:dyDescent="0.25">
      <c r="A683" s="47"/>
      <c r="B683" s="47"/>
      <c r="C683" s="47"/>
      <c r="D683" s="47"/>
      <c r="E683" s="56"/>
      <c r="F683" s="56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  <c r="AA683" s="47"/>
      <c r="AB683" s="47"/>
      <c r="AC683" s="47"/>
      <c r="AD683" s="47"/>
      <c r="AE683" s="47"/>
      <c r="AF683" s="47"/>
      <c r="AG683" s="47"/>
      <c r="AH683" s="47"/>
    </row>
    <row r="684" spans="1:34" x14ac:dyDescent="0.25">
      <c r="A684" s="47"/>
      <c r="B684" s="47"/>
      <c r="C684" s="47"/>
      <c r="D684" s="47"/>
      <c r="E684" s="56"/>
      <c r="F684" s="56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  <c r="AA684" s="47"/>
      <c r="AB684" s="47"/>
      <c r="AC684" s="47"/>
      <c r="AD684" s="47"/>
      <c r="AE684" s="47"/>
      <c r="AF684" s="47"/>
      <c r="AG684" s="47"/>
      <c r="AH684" s="47"/>
    </row>
    <row r="685" spans="1:34" x14ac:dyDescent="0.25">
      <c r="A685" s="47"/>
      <c r="B685" s="47"/>
      <c r="C685" s="47"/>
      <c r="D685" s="47"/>
      <c r="E685" s="56"/>
      <c r="F685" s="56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  <c r="AA685" s="47"/>
      <c r="AB685" s="47"/>
      <c r="AC685" s="47"/>
      <c r="AD685" s="47"/>
      <c r="AE685" s="47"/>
      <c r="AF685" s="47"/>
      <c r="AG685" s="47"/>
      <c r="AH685" s="47"/>
    </row>
    <row r="686" spans="1:34" x14ac:dyDescent="0.25">
      <c r="A686" s="47"/>
      <c r="B686" s="47"/>
      <c r="C686" s="47"/>
      <c r="D686" s="47"/>
      <c r="E686" s="56"/>
      <c r="F686" s="56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  <c r="AA686" s="47"/>
      <c r="AB686" s="47"/>
      <c r="AC686" s="47"/>
      <c r="AD686" s="47"/>
      <c r="AE686" s="47"/>
      <c r="AF686" s="47"/>
      <c r="AG686" s="47"/>
      <c r="AH686" s="47"/>
    </row>
    <row r="687" spans="1:34" x14ac:dyDescent="0.25">
      <c r="A687" s="47"/>
      <c r="B687" s="47"/>
      <c r="C687" s="47"/>
      <c r="D687" s="47"/>
      <c r="E687" s="56"/>
      <c r="F687" s="56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  <c r="AA687" s="47"/>
      <c r="AB687" s="47"/>
      <c r="AC687" s="47"/>
      <c r="AD687" s="47"/>
      <c r="AE687" s="47"/>
      <c r="AF687" s="47"/>
      <c r="AG687" s="47"/>
      <c r="AH687" s="47"/>
    </row>
    <row r="688" spans="1:34" x14ac:dyDescent="0.25">
      <c r="A688" s="47"/>
      <c r="B688" s="47"/>
      <c r="C688" s="47"/>
      <c r="D688" s="47"/>
      <c r="E688" s="56"/>
      <c r="F688" s="56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  <c r="AA688" s="47"/>
      <c r="AB688" s="47"/>
      <c r="AC688" s="47"/>
      <c r="AD688" s="47"/>
      <c r="AE688" s="47"/>
      <c r="AF688" s="47"/>
      <c r="AG688" s="47"/>
      <c r="AH688" s="47"/>
    </row>
    <row r="689" spans="1:34" x14ac:dyDescent="0.25">
      <c r="A689" s="47"/>
      <c r="B689" s="47"/>
      <c r="C689" s="47"/>
      <c r="D689" s="47"/>
      <c r="E689" s="56"/>
      <c r="F689" s="56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  <c r="AA689" s="47"/>
      <c r="AB689" s="47"/>
      <c r="AC689" s="47"/>
      <c r="AD689" s="47"/>
      <c r="AE689" s="47"/>
      <c r="AF689" s="47"/>
      <c r="AG689" s="47"/>
      <c r="AH689" s="47"/>
    </row>
    <row r="690" spans="1:34" x14ac:dyDescent="0.25">
      <c r="A690" s="47"/>
      <c r="B690" s="47"/>
      <c r="C690" s="47"/>
      <c r="D690" s="47"/>
      <c r="E690" s="56"/>
      <c r="F690" s="56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  <c r="AA690" s="47"/>
      <c r="AB690" s="47"/>
      <c r="AC690" s="47"/>
      <c r="AD690" s="47"/>
      <c r="AE690" s="47"/>
      <c r="AF690" s="47"/>
      <c r="AG690" s="47"/>
      <c r="AH690" s="47"/>
    </row>
    <row r="691" spans="1:34" x14ac:dyDescent="0.25">
      <c r="A691" s="47"/>
      <c r="B691" s="47"/>
      <c r="C691" s="47"/>
      <c r="D691" s="47"/>
      <c r="E691" s="56"/>
      <c r="F691" s="56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  <c r="AA691" s="47"/>
      <c r="AB691" s="47"/>
      <c r="AC691" s="47"/>
      <c r="AD691" s="47"/>
      <c r="AE691" s="47"/>
      <c r="AF691" s="47"/>
      <c r="AG691" s="47"/>
      <c r="AH691" s="47"/>
    </row>
    <row r="692" spans="1:34" x14ac:dyDescent="0.25">
      <c r="A692" s="47"/>
      <c r="B692" s="47"/>
      <c r="C692" s="47"/>
      <c r="D692" s="47"/>
      <c r="E692" s="56"/>
      <c r="F692" s="56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  <c r="AA692" s="47"/>
      <c r="AB692" s="47"/>
      <c r="AC692" s="47"/>
      <c r="AD692" s="47"/>
      <c r="AE692" s="47"/>
      <c r="AF692" s="47"/>
      <c r="AG692" s="47"/>
      <c r="AH692" s="47"/>
    </row>
    <row r="693" spans="1:34" x14ac:dyDescent="0.25">
      <c r="A693" s="47"/>
      <c r="B693" s="47"/>
      <c r="C693" s="47"/>
      <c r="D693" s="47"/>
      <c r="E693" s="56"/>
      <c r="F693" s="56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  <c r="AA693" s="47"/>
      <c r="AB693" s="47"/>
      <c r="AC693" s="47"/>
      <c r="AD693" s="47"/>
      <c r="AE693" s="47"/>
      <c r="AF693" s="47"/>
      <c r="AG693" s="47"/>
      <c r="AH693" s="47"/>
    </row>
    <row r="694" spans="1:34" x14ac:dyDescent="0.25">
      <c r="A694" s="47"/>
      <c r="B694" s="47"/>
      <c r="C694" s="47"/>
      <c r="D694" s="47"/>
      <c r="E694" s="56"/>
      <c r="F694" s="56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  <c r="AA694" s="47"/>
      <c r="AB694" s="47"/>
      <c r="AC694" s="47"/>
      <c r="AD694" s="47"/>
      <c r="AE694" s="47"/>
      <c r="AF694" s="47"/>
      <c r="AG694" s="47"/>
      <c r="AH694" s="47"/>
    </row>
    <row r="695" spans="1:34" x14ac:dyDescent="0.25">
      <c r="A695" s="47"/>
      <c r="B695" s="47"/>
      <c r="C695" s="47"/>
      <c r="D695" s="47"/>
      <c r="E695" s="56"/>
      <c r="F695" s="56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  <c r="AA695" s="47"/>
      <c r="AB695" s="47"/>
      <c r="AC695" s="47"/>
      <c r="AD695" s="47"/>
      <c r="AE695" s="47"/>
      <c r="AF695" s="47"/>
      <c r="AG695" s="47"/>
      <c r="AH695" s="47"/>
    </row>
    <row r="696" spans="1:34" x14ac:dyDescent="0.25">
      <c r="A696" s="47"/>
      <c r="B696" s="47"/>
      <c r="C696" s="47"/>
      <c r="D696" s="47"/>
      <c r="E696" s="56"/>
      <c r="F696" s="56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  <c r="AA696" s="47"/>
      <c r="AB696" s="47"/>
      <c r="AC696" s="47"/>
      <c r="AD696" s="47"/>
      <c r="AE696" s="47"/>
      <c r="AF696" s="47"/>
      <c r="AG696" s="47"/>
      <c r="AH696" s="47"/>
    </row>
    <row r="697" spans="1:34" x14ac:dyDescent="0.25">
      <c r="A697" s="47"/>
      <c r="B697" s="47"/>
      <c r="C697" s="47"/>
      <c r="D697" s="47"/>
      <c r="E697" s="56"/>
      <c r="F697" s="56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  <c r="AA697" s="47"/>
      <c r="AB697" s="47"/>
      <c r="AC697" s="47"/>
      <c r="AD697" s="47"/>
      <c r="AE697" s="47"/>
      <c r="AF697" s="47"/>
      <c r="AG697" s="47"/>
      <c r="AH697" s="47"/>
    </row>
    <row r="698" spans="1:34" x14ac:dyDescent="0.25">
      <c r="A698" s="47"/>
      <c r="B698" s="47"/>
      <c r="C698" s="47"/>
      <c r="D698" s="47"/>
      <c r="E698" s="56"/>
      <c r="F698" s="56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  <c r="AA698" s="47"/>
      <c r="AB698" s="47"/>
      <c r="AC698" s="47"/>
      <c r="AD698" s="47"/>
      <c r="AE698" s="47"/>
      <c r="AF698" s="47"/>
      <c r="AG698" s="47"/>
      <c r="AH698" s="47"/>
    </row>
    <row r="699" spans="1:34" x14ac:dyDescent="0.25">
      <c r="A699" s="47"/>
      <c r="B699" s="47"/>
      <c r="C699" s="47"/>
      <c r="D699" s="47"/>
      <c r="E699" s="56"/>
      <c r="F699" s="56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  <c r="AA699" s="47"/>
      <c r="AB699" s="47"/>
      <c r="AC699" s="47"/>
      <c r="AD699" s="47"/>
      <c r="AE699" s="47"/>
      <c r="AF699" s="47"/>
      <c r="AG699" s="47"/>
      <c r="AH699" s="47"/>
    </row>
    <row r="700" spans="1:34" x14ac:dyDescent="0.25">
      <c r="A700" s="47"/>
      <c r="B700" s="47"/>
      <c r="C700" s="47"/>
      <c r="D700" s="47"/>
      <c r="E700" s="56"/>
      <c r="F700" s="56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  <c r="AA700" s="47"/>
      <c r="AB700" s="47"/>
      <c r="AC700" s="47"/>
      <c r="AD700" s="47"/>
      <c r="AE700" s="47"/>
      <c r="AF700" s="47"/>
      <c r="AG700" s="47"/>
      <c r="AH700" s="47"/>
    </row>
    <row r="701" spans="1:34" x14ac:dyDescent="0.25">
      <c r="A701" s="47"/>
      <c r="B701" s="47"/>
      <c r="C701" s="47"/>
      <c r="D701" s="47"/>
      <c r="E701" s="56"/>
      <c r="F701" s="56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  <c r="AA701" s="47"/>
      <c r="AB701" s="47"/>
      <c r="AC701" s="47"/>
      <c r="AD701" s="47"/>
      <c r="AE701" s="47"/>
      <c r="AF701" s="47"/>
      <c r="AG701" s="47"/>
      <c r="AH701" s="47"/>
    </row>
    <row r="702" spans="1:34" x14ac:dyDescent="0.25">
      <c r="A702" s="47"/>
      <c r="B702" s="47"/>
      <c r="C702" s="47"/>
      <c r="D702" s="47"/>
      <c r="E702" s="56"/>
      <c r="F702" s="56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  <c r="AA702" s="47"/>
      <c r="AB702" s="47"/>
      <c r="AC702" s="47"/>
      <c r="AD702" s="47"/>
      <c r="AE702" s="47"/>
      <c r="AF702" s="47"/>
      <c r="AG702" s="47"/>
      <c r="AH702" s="47"/>
    </row>
    <row r="703" spans="1:34" x14ac:dyDescent="0.25">
      <c r="A703" s="47"/>
      <c r="B703" s="47"/>
      <c r="C703" s="47"/>
      <c r="D703" s="47"/>
      <c r="E703" s="56"/>
      <c r="F703" s="56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  <c r="AA703" s="47"/>
      <c r="AB703" s="47"/>
      <c r="AC703" s="47"/>
      <c r="AD703" s="47"/>
      <c r="AE703" s="47"/>
      <c r="AF703" s="47"/>
      <c r="AG703" s="47"/>
      <c r="AH703" s="47"/>
    </row>
    <row r="704" spans="1:34" x14ac:dyDescent="0.25">
      <c r="A704" s="47"/>
      <c r="B704" s="47"/>
      <c r="C704" s="47"/>
      <c r="D704" s="47"/>
      <c r="E704" s="56"/>
      <c r="F704" s="56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  <c r="AA704" s="47"/>
      <c r="AB704" s="47"/>
      <c r="AC704" s="47"/>
      <c r="AD704" s="47"/>
      <c r="AE704" s="47"/>
      <c r="AF704" s="47"/>
      <c r="AG704" s="47"/>
      <c r="AH704" s="47"/>
    </row>
    <row r="705" spans="1:34" x14ac:dyDescent="0.25">
      <c r="A705" s="47"/>
      <c r="B705" s="47"/>
      <c r="C705" s="47"/>
      <c r="D705" s="47"/>
      <c r="E705" s="56"/>
      <c r="F705" s="56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  <c r="AA705" s="47"/>
      <c r="AB705" s="47"/>
      <c r="AC705" s="47"/>
      <c r="AD705" s="47"/>
      <c r="AE705" s="47"/>
      <c r="AF705" s="47"/>
      <c r="AG705" s="47"/>
      <c r="AH705" s="47"/>
    </row>
    <row r="706" spans="1:34" x14ac:dyDescent="0.25">
      <c r="A706" s="47"/>
      <c r="B706" s="47"/>
      <c r="C706" s="47"/>
      <c r="D706" s="47"/>
      <c r="E706" s="56"/>
      <c r="F706" s="56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  <c r="AA706" s="47"/>
      <c r="AB706" s="47"/>
      <c r="AC706" s="47"/>
      <c r="AD706" s="47"/>
      <c r="AE706" s="47"/>
      <c r="AF706" s="47"/>
      <c r="AG706" s="47"/>
      <c r="AH706" s="47"/>
    </row>
    <row r="707" spans="1:34" x14ac:dyDescent="0.25">
      <c r="A707" s="47"/>
      <c r="B707" s="47"/>
      <c r="C707" s="47"/>
      <c r="D707" s="47"/>
      <c r="E707" s="56"/>
      <c r="F707" s="56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  <c r="AA707" s="47"/>
      <c r="AB707" s="47"/>
      <c r="AC707" s="47"/>
      <c r="AD707" s="47"/>
      <c r="AE707" s="47"/>
      <c r="AF707" s="47"/>
      <c r="AG707" s="47"/>
      <c r="AH707" s="47"/>
    </row>
    <row r="708" spans="1:34" x14ac:dyDescent="0.25">
      <c r="A708" s="47"/>
      <c r="B708" s="47"/>
      <c r="C708" s="47"/>
      <c r="D708" s="47"/>
      <c r="E708" s="56"/>
      <c r="F708" s="56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  <c r="AA708" s="47"/>
      <c r="AB708" s="47"/>
      <c r="AC708" s="47"/>
      <c r="AD708" s="47"/>
      <c r="AE708" s="47"/>
      <c r="AF708" s="47"/>
      <c r="AG708" s="47"/>
      <c r="AH708" s="47"/>
    </row>
    <row r="709" spans="1:34" x14ac:dyDescent="0.25">
      <c r="A709" s="47"/>
      <c r="B709" s="47"/>
      <c r="C709" s="47"/>
      <c r="D709" s="47"/>
      <c r="E709" s="56"/>
      <c r="F709" s="56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  <c r="AA709" s="47"/>
      <c r="AB709" s="47"/>
      <c r="AC709" s="47"/>
      <c r="AD709" s="47"/>
      <c r="AE709" s="47"/>
      <c r="AF709" s="47"/>
      <c r="AG709" s="47"/>
      <c r="AH709" s="47"/>
    </row>
    <row r="710" spans="1:34" x14ac:dyDescent="0.25">
      <c r="A710" s="47"/>
      <c r="B710" s="47"/>
      <c r="C710" s="47"/>
      <c r="D710" s="47"/>
      <c r="E710" s="56"/>
      <c r="F710" s="56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  <c r="AA710" s="47"/>
      <c r="AB710" s="47"/>
      <c r="AC710" s="47"/>
      <c r="AD710" s="47"/>
      <c r="AE710" s="47"/>
      <c r="AF710" s="47"/>
      <c r="AG710" s="47"/>
      <c r="AH710" s="47"/>
    </row>
    <row r="711" spans="1:34" x14ac:dyDescent="0.25">
      <c r="A711" s="47"/>
      <c r="B711" s="47"/>
      <c r="C711" s="47"/>
      <c r="D711" s="47"/>
      <c r="E711" s="56"/>
      <c r="F711" s="56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  <c r="AA711" s="47"/>
      <c r="AB711" s="47"/>
      <c r="AC711" s="47"/>
      <c r="AD711" s="47"/>
      <c r="AE711" s="47"/>
      <c r="AF711" s="47"/>
      <c r="AG711" s="47"/>
      <c r="AH711" s="47"/>
    </row>
    <row r="712" spans="1:34" x14ac:dyDescent="0.25">
      <c r="A712" s="47"/>
      <c r="B712" s="47"/>
      <c r="C712" s="47"/>
      <c r="D712" s="47"/>
      <c r="E712" s="56"/>
      <c r="F712" s="56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  <c r="AA712" s="47"/>
      <c r="AB712" s="47"/>
      <c r="AC712" s="47"/>
      <c r="AD712" s="47"/>
      <c r="AE712" s="47"/>
      <c r="AF712" s="47"/>
      <c r="AG712" s="47"/>
      <c r="AH712" s="47"/>
    </row>
    <row r="713" spans="1:34" x14ac:dyDescent="0.25">
      <c r="A713" s="47"/>
      <c r="B713" s="47"/>
      <c r="C713" s="47"/>
      <c r="D713" s="47"/>
      <c r="E713" s="56"/>
      <c r="F713" s="56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  <c r="AA713" s="47"/>
      <c r="AB713" s="47"/>
      <c r="AC713" s="47"/>
      <c r="AD713" s="47"/>
      <c r="AE713" s="47"/>
      <c r="AF713" s="47"/>
      <c r="AG713" s="47"/>
      <c r="AH713" s="47"/>
    </row>
    <row r="714" spans="1:34" x14ac:dyDescent="0.25">
      <c r="A714" s="47"/>
      <c r="B714" s="47"/>
      <c r="C714" s="47"/>
      <c r="D714" s="47"/>
      <c r="E714" s="56"/>
      <c r="F714" s="56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  <c r="AA714" s="47"/>
      <c r="AB714" s="47"/>
      <c r="AC714" s="47"/>
      <c r="AD714" s="47"/>
      <c r="AE714" s="47"/>
      <c r="AF714" s="47"/>
      <c r="AG714" s="47"/>
      <c r="AH714" s="47"/>
    </row>
    <row r="715" spans="1:34" x14ac:dyDescent="0.25">
      <c r="A715" s="47"/>
      <c r="B715" s="47"/>
      <c r="C715" s="47"/>
      <c r="D715" s="47"/>
      <c r="E715" s="56"/>
      <c r="F715" s="56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  <c r="AA715" s="47"/>
      <c r="AB715" s="47"/>
      <c r="AC715" s="47"/>
      <c r="AD715" s="47"/>
      <c r="AE715" s="47"/>
      <c r="AF715" s="47"/>
      <c r="AG715" s="47"/>
      <c r="AH715" s="47"/>
    </row>
    <row r="716" spans="1:34" x14ac:dyDescent="0.25">
      <c r="A716" s="47"/>
      <c r="B716" s="47"/>
      <c r="C716" s="47"/>
      <c r="D716" s="47"/>
      <c r="E716" s="56"/>
      <c r="F716" s="56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  <c r="AA716" s="47"/>
      <c r="AB716" s="47"/>
      <c r="AC716" s="47"/>
      <c r="AD716" s="47"/>
      <c r="AE716" s="47"/>
      <c r="AF716" s="47"/>
      <c r="AG716" s="47"/>
      <c r="AH716" s="47"/>
    </row>
    <row r="717" spans="1:34" x14ac:dyDescent="0.25">
      <c r="A717" s="47"/>
      <c r="B717" s="47"/>
      <c r="C717" s="47"/>
      <c r="D717" s="47"/>
      <c r="E717" s="56"/>
      <c r="F717" s="56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  <c r="AA717" s="47"/>
      <c r="AB717" s="47"/>
      <c r="AC717" s="47"/>
      <c r="AD717" s="47"/>
      <c r="AE717" s="47"/>
      <c r="AF717" s="47"/>
      <c r="AG717" s="47"/>
      <c r="AH717" s="47"/>
    </row>
    <row r="718" spans="1:34" x14ac:dyDescent="0.25">
      <c r="A718" s="47"/>
      <c r="B718" s="47"/>
      <c r="C718" s="47"/>
      <c r="D718" s="47"/>
      <c r="E718" s="56"/>
      <c r="F718" s="56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  <c r="AA718" s="47"/>
      <c r="AB718" s="47"/>
      <c r="AC718" s="47"/>
      <c r="AD718" s="47"/>
      <c r="AE718" s="47"/>
      <c r="AF718" s="47"/>
      <c r="AG718" s="47"/>
      <c r="AH718" s="47"/>
    </row>
    <row r="719" spans="1:34" x14ac:dyDescent="0.25">
      <c r="A719" s="47"/>
      <c r="B719" s="47"/>
      <c r="C719" s="47"/>
      <c r="D719" s="47"/>
      <c r="E719" s="56"/>
      <c r="F719" s="56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  <c r="AA719" s="47"/>
      <c r="AB719" s="47"/>
      <c r="AC719" s="47"/>
      <c r="AD719" s="47"/>
      <c r="AE719" s="47"/>
      <c r="AF719" s="47"/>
      <c r="AG719" s="47"/>
      <c r="AH719" s="47"/>
    </row>
    <row r="720" spans="1:34" x14ac:dyDescent="0.25">
      <c r="A720" s="47"/>
      <c r="B720" s="47"/>
      <c r="C720" s="47"/>
      <c r="D720" s="47"/>
      <c r="E720" s="56"/>
      <c r="F720" s="56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  <c r="AA720" s="47"/>
      <c r="AB720" s="47"/>
      <c r="AC720" s="47"/>
      <c r="AD720" s="47"/>
      <c r="AE720" s="47"/>
      <c r="AF720" s="47"/>
      <c r="AG720" s="47"/>
      <c r="AH720" s="47"/>
    </row>
    <row r="721" spans="1:34" x14ac:dyDescent="0.25">
      <c r="A721" s="47"/>
      <c r="B721" s="47"/>
      <c r="C721" s="47"/>
      <c r="D721" s="47"/>
      <c r="E721" s="56"/>
      <c r="F721" s="56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  <c r="AA721" s="47"/>
      <c r="AB721" s="47"/>
      <c r="AC721" s="47"/>
      <c r="AD721" s="47"/>
      <c r="AE721" s="47"/>
      <c r="AF721" s="47"/>
      <c r="AG721" s="47"/>
      <c r="AH721" s="47"/>
    </row>
    <row r="722" spans="1:34" x14ac:dyDescent="0.25">
      <c r="A722" s="47"/>
      <c r="B722" s="47"/>
      <c r="C722" s="47"/>
      <c r="D722" s="47"/>
      <c r="E722" s="56"/>
      <c r="F722" s="56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  <c r="AA722" s="47"/>
      <c r="AB722" s="47"/>
      <c r="AC722" s="47"/>
      <c r="AD722" s="47"/>
      <c r="AE722" s="47"/>
      <c r="AF722" s="47"/>
      <c r="AG722" s="47"/>
      <c r="AH722" s="47"/>
    </row>
    <row r="723" spans="1:34" x14ac:dyDescent="0.25">
      <c r="A723" s="47"/>
      <c r="B723" s="47"/>
      <c r="C723" s="47"/>
      <c r="D723" s="47"/>
      <c r="E723" s="56"/>
      <c r="F723" s="56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  <c r="AA723" s="47"/>
      <c r="AB723" s="47"/>
      <c r="AC723" s="47"/>
      <c r="AD723" s="47"/>
      <c r="AE723" s="47"/>
      <c r="AF723" s="47"/>
      <c r="AG723" s="47"/>
      <c r="AH723" s="47"/>
    </row>
    <row r="724" spans="1:34" x14ac:dyDescent="0.25">
      <c r="A724" s="47"/>
      <c r="B724" s="47"/>
      <c r="C724" s="47"/>
      <c r="D724" s="47"/>
      <c r="E724" s="56"/>
      <c r="F724" s="56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  <c r="AA724" s="47"/>
      <c r="AB724" s="47"/>
      <c r="AC724" s="47"/>
      <c r="AD724" s="47"/>
      <c r="AE724" s="47"/>
      <c r="AF724" s="47"/>
      <c r="AG724" s="47"/>
      <c r="AH724" s="47"/>
    </row>
    <row r="725" spans="1:34" x14ac:dyDescent="0.25">
      <c r="A725" s="47"/>
      <c r="B725" s="47"/>
      <c r="C725" s="47"/>
      <c r="D725" s="47"/>
      <c r="E725" s="56"/>
      <c r="F725" s="56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  <c r="AA725" s="47"/>
      <c r="AB725" s="47"/>
      <c r="AC725" s="47"/>
      <c r="AD725" s="47"/>
      <c r="AE725" s="47"/>
      <c r="AF725" s="47"/>
      <c r="AG725" s="47"/>
      <c r="AH725" s="47"/>
    </row>
    <row r="726" spans="1:34" x14ac:dyDescent="0.25">
      <c r="A726" s="47"/>
      <c r="B726" s="47"/>
      <c r="C726" s="47"/>
      <c r="D726" s="47"/>
      <c r="E726" s="56"/>
      <c r="F726" s="56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  <c r="AA726" s="47"/>
      <c r="AB726" s="47"/>
      <c r="AC726" s="47"/>
      <c r="AD726" s="47"/>
      <c r="AE726" s="47"/>
      <c r="AF726" s="47"/>
      <c r="AG726" s="47"/>
      <c r="AH726" s="47"/>
    </row>
    <row r="727" spans="1:34" x14ac:dyDescent="0.25">
      <c r="A727" s="47"/>
      <c r="B727" s="47"/>
      <c r="C727" s="47"/>
      <c r="D727" s="47"/>
      <c r="E727" s="56"/>
      <c r="F727" s="56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  <c r="AA727" s="47"/>
      <c r="AB727" s="47"/>
      <c r="AC727" s="47"/>
      <c r="AD727" s="47"/>
      <c r="AE727" s="47"/>
      <c r="AF727" s="47"/>
      <c r="AG727" s="47"/>
      <c r="AH727" s="47"/>
    </row>
    <row r="728" spans="1:34" x14ac:dyDescent="0.25">
      <c r="A728" s="47"/>
      <c r="B728" s="47"/>
      <c r="C728" s="47"/>
      <c r="D728" s="47"/>
      <c r="E728" s="56"/>
      <c r="F728" s="56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  <c r="AA728" s="47"/>
      <c r="AB728" s="47"/>
      <c r="AC728" s="47"/>
      <c r="AD728" s="47"/>
      <c r="AE728" s="47"/>
      <c r="AF728" s="47"/>
      <c r="AG728" s="47"/>
      <c r="AH728" s="47"/>
    </row>
    <row r="729" spans="1:34" x14ac:dyDescent="0.25">
      <c r="A729" s="47"/>
      <c r="B729" s="47"/>
      <c r="C729" s="47"/>
      <c r="D729" s="47"/>
      <c r="E729" s="56"/>
      <c r="F729" s="56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  <c r="AA729" s="47"/>
      <c r="AB729" s="47"/>
      <c r="AC729" s="47"/>
      <c r="AD729" s="47"/>
      <c r="AE729" s="47"/>
      <c r="AF729" s="47"/>
      <c r="AG729" s="47"/>
      <c r="AH729" s="47"/>
    </row>
    <row r="730" spans="1:34" x14ac:dyDescent="0.25">
      <c r="A730" s="47"/>
      <c r="B730" s="47"/>
      <c r="C730" s="47"/>
      <c r="D730" s="47"/>
      <c r="E730" s="56"/>
      <c r="F730" s="56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  <c r="AA730" s="47"/>
      <c r="AB730" s="47"/>
      <c r="AC730" s="47"/>
      <c r="AD730" s="47"/>
      <c r="AE730" s="47"/>
      <c r="AF730" s="47"/>
      <c r="AG730" s="47"/>
      <c r="AH730" s="47"/>
    </row>
    <row r="731" spans="1:34" x14ac:dyDescent="0.25">
      <c r="A731" s="47"/>
      <c r="B731" s="47"/>
      <c r="C731" s="47"/>
      <c r="D731" s="47"/>
      <c r="E731" s="56"/>
      <c r="F731" s="56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  <c r="AA731" s="47"/>
      <c r="AB731" s="47"/>
      <c r="AC731" s="47"/>
      <c r="AD731" s="47"/>
      <c r="AE731" s="47"/>
      <c r="AF731" s="47"/>
      <c r="AG731" s="47"/>
      <c r="AH731" s="47"/>
    </row>
    <row r="732" spans="1:34" x14ac:dyDescent="0.25">
      <c r="A732" s="47"/>
      <c r="B732" s="47"/>
      <c r="C732" s="47"/>
      <c r="D732" s="47"/>
      <c r="E732" s="56"/>
      <c r="F732" s="56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  <c r="AA732" s="47"/>
      <c r="AB732" s="47"/>
      <c r="AC732" s="47"/>
      <c r="AD732" s="47"/>
      <c r="AE732" s="47"/>
      <c r="AF732" s="47"/>
      <c r="AG732" s="47"/>
      <c r="AH732" s="47"/>
    </row>
    <row r="733" spans="1:34" x14ac:dyDescent="0.25">
      <c r="A733" s="47"/>
      <c r="B733" s="47"/>
      <c r="C733" s="47"/>
      <c r="D733" s="47"/>
      <c r="E733" s="56"/>
      <c r="F733" s="56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  <c r="AA733" s="47"/>
      <c r="AB733" s="47"/>
      <c r="AC733" s="47"/>
      <c r="AD733" s="47"/>
      <c r="AE733" s="47"/>
      <c r="AF733" s="47"/>
      <c r="AG733" s="47"/>
      <c r="AH733" s="47"/>
    </row>
    <row r="734" spans="1:34" x14ac:dyDescent="0.25">
      <c r="A734" s="47"/>
      <c r="B734" s="47"/>
      <c r="C734" s="47"/>
      <c r="D734" s="47"/>
      <c r="E734" s="56"/>
      <c r="F734" s="56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  <c r="AA734" s="47"/>
      <c r="AB734" s="47"/>
      <c r="AC734" s="47"/>
      <c r="AD734" s="47"/>
      <c r="AE734" s="47"/>
      <c r="AF734" s="47"/>
      <c r="AG734" s="47"/>
      <c r="AH734" s="47"/>
    </row>
    <row r="735" spans="1:34" x14ac:dyDescent="0.25">
      <c r="A735" s="47"/>
      <c r="B735" s="47"/>
      <c r="C735" s="47"/>
      <c r="D735" s="47"/>
      <c r="E735" s="56"/>
      <c r="F735" s="56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  <c r="AA735" s="47"/>
      <c r="AB735" s="47"/>
      <c r="AC735" s="47"/>
      <c r="AD735" s="47"/>
      <c r="AE735" s="47"/>
      <c r="AF735" s="47"/>
      <c r="AG735" s="47"/>
      <c r="AH735" s="47"/>
    </row>
    <row r="736" spans="1:34" x14ac:dyDescent="0.25">
      <c r="A736" s="47"/>
      <c r="B736" s="47"/>
      <c r="C736" s="47"/>
      <c r="D736" s="47"/>
      <c r="E736" s="56"/>
      <c r="F736" s="56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  <c r="AA736" s="47"/>
      <c r="AB736" s="47"/>
      <c r="AC736" s="47"/>
      <c r="AD736" s="47"/>
      <c r="AE736" s="47"/>
      <c r="AF736" s="47"/>
      <c r="AG736" s="47"/>
      <c r="AH736" s="47"/>
    </row>
    <row r="737" spans="1:34" x14ac:dyDescent="0.25">
      <c r="A737" s="47"/>
      <c r="B737" s="47"/>
      <c r="C737" s="47"/>
      <c r="D737" s="47"/>
      <c r="E737" s="56"/>
      <c r="F737" s="56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  <c r="AA737" s="47"/>
      <c r="AB737" s="47"/>
      <c r="AC737" s="47"/>
      <c r="AD737" s="47"/>
      <c r="AE737" s="47"/>
      <c r="AF737" s="47"/>
      <c r="AG737" s="47"/>
      <c r="AH737" s="47"/>
    </row>
    <row r="738" spans="1:34" x14ac:dyDescent="0.25">
      <c r="A738" s="47"/>
      <c r="B738" s="47"/>
      <c r="C738" s="47"/>
      <c r="D738" s="47"/>
      <c r="E738" s="56"/>
      <c r="F738" s="56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  <c r="AA738" s="47"/>
      <c r="AB738" s="47"/>
      <c r="AC738" s="47"/>
      <c r="AD738" s="47"/>
      <c r="AE738" s="47"/>
      <c r="AF738" s="47"/>
      <c r="AG738" s="47"/>
      <c r="AH738" s="47"/>
    </row>
    <row r="739" spans="1:34" x14ac:dyDescent="0.25">
      <c r="A739" s="47"/>
      <c r="B739" s="47"/>
      <c r="C739" s="47"/>
      <c r="D739" s="47"/>
      <c r="E739" s="56"/>
      <c r="F739" s="56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  <c r="AA739" s="47"/>
      <c r="AB739" s="47"/>
      <c r="AC739" s="47"/>
      <c r="AD739" s="47"/>
      <c r="AE739" s="47"/>
      <c r="AF739" s="47"/>
      <c r="AG739" s="47"/>
      <c r="AH739" s="47"/>
    </row>
    <row r="740" spans="1:34" x14ac:dyDescent="0.25">
      <c r="A740" s="47"/>
      <c r="B740" s="47"/>
      <c r="C740" s="47"/>
      <c r="D740" s="47"/>
      <c r="E740" s="56"/>
      <c r="F740" s="56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  <c r="AA740" s="47"/>
      <c r="AB740" s="47"/>
      <c r="AC740" s="47"/>
      <c r="AD740" s="47"/>
      <c r="AE740" s="47"/>
      <c r="AF740" s="47"/>
      <c r="AG740" s="47"/>
      <c r="AH740" s="47"/>
    </row>
    <row r="741" spans="1:34" x14ac:dyDescent="0.25">
      <c r="A741" s="47"/>
      <c r="B741" s="47"/>
      <c r="C741" s="47"/>
      <c r="D741" s="47"/>
      <c r="E741" s="56"/>
      <c r="F741" s="56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  <c r="AA741" s="47"/>
      <c r="AB741" s="47"/>
      <c r="AC741" s="47"/>
      <c r="AD741" s="47"/>
      <c r="AE741" s="47"/>
      <c r="AF741" s="47"/>
      <c r="AG741" s="47"/>
      <c r="AH741" s="47"/>
    </row>
    <row r="742" spans="1:34" x14ac:dyDescent="0.25">
      <c r="A742" s="47"/>
      <c r="B742" s="47"/>
      <c r="C742" s="47"/>
      <c r="D742" s="47"/>
      <c r="E742" s="56"/>
      <c r="F742" s="56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  <c r="AA742" s="47"/>
      <c r="AB742" s="47"/>
      <c r="AC742" s="47"/>
      <c r="AD742" s="47"/>
      <c r="AE742" s="47"/>
      <c r="AF742" s="47"/>
      <c r="AG742" s="47"/>
      <c r="AH742" s="47"/>
    </row>
    <row r="743" spans="1:34" x14ac:dyDescent="0.25">
      <c r="A743" s="47"/>
      <c r="B743" s="47"/>
      <c r="C743" s="47"/>
      <c r="D743" s="47"/>
      <c r="E743" s="56"/>
      <c r="F743" s="56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  <c r="AA743" s="47"/>
      <c r="AB743" s="47"/>
      <c r="AC743" s="47"/>
      <c r="AD743" s="47"/>
      <c r="AE743" s="47"/>
      <c r="AF743" s="47"/>
      <c r="AG743" s="47"/>
      <c r="AH743" s="47"/>
    </row>
    <row r="744" spans="1:34" x14ac:dyDescent="0.25">
      <c r="A744" s="47"/>
      <c r="B744" s="47"/>
      <c r="C744" s="47"/>
      <c r="D744" s="47"/>
      <c r="E744" s="56"/>
      <c r="F744" s="56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  <c r="AA744" s="47"/>
      <c r="AB744" s="47"/>
      <c r="AC744" s="47"/>
      <c r="AD744" s="47"/>
      <c r="AE744" s="47"/>
      <c r="AF744" s="47"/>
      <c r="AG744" s="47"/>
      <c r="AH744" s="47"/>
    </row>
    <row r="745" spans="1:34" x14ac:dyDescent="0.25">
      <c r="A745" s="47"/>
      <c r="B745" s="47"/>
      <c r="C745" s="47"/>
      <c r="D745" s="47"/>
      <c r="E745" s="56"/>
      <c r="F745" s="56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  <c r="AA745" s="47"/>
      <c r="AB745" s="47"/>
      <c r="AC745" s="47"/>
      <c r="AD745" s="47"/>
      <c r="AE745" s="47"/>
      <c r="AF745" s="47"/>
      <c r="AG745" s="47"/>
      <c r="AH745" s="47"/>
    </row>
    <row r="746" spans="1:34" x14ac:dyDescent="0.25">
      <c r="A746" s="47"/>
      <c r="B746" s="47"/>
      <c r="C746" s="47"/>
      <c r="D746" s="47"/>
      <c r="E746" s="56"/>
      <c r="F746" s="56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  <c r="AA746" s="47"/>
      <c r="AB746" s="47"/>
      <c r="AC746" s="47"/>
      <c r="AD746" s="47"/>
      <c r="AE746" s="47"/>
      <c r="AF746" s="47"/>
      <c r="AG746" s="47"/>
      <c r="AH746" s="47"/>
    </row>
    <row r="747" spans="1:34" x14ac:dyDescent="0.25">
      <c r="A747" s="47"/>
      <c r="B747" s="47"/>
      <c r="C747" s="47"/>
      <c r="D747" s="47"/>
      <c r="E747" s="56"/>
      <c r="F747" s="56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  <c r="AA747" s="47"/>
      <c r="AB747" s="47"/>
      <c r="AC747" s="47"/>
      <c r="AD747" s="47"/>
      <c r="AE747" s="47"/>
      <c r="AF747" s="47"/>
      <c r="AG747" s="47"/>
      <c r="AH747" s="47"/>
    </row>
    <row r="748" spans="1:34" x14ac:dyDescent="0.25">
      <c r="A748" s="47"/>
      <c r="B748" s="47"/>
      <c r="C748" s="47"/>
      <c r="D748" s="47"/>
      <c r="E748" s="56"/>
      <c r="F748" s="56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  <c r="AA748" s="47"/>
      <c r="AB748" s="47"/>
      <c r="AC748" s="47"/>
      <c r="AD748" s="47"/>
      <c r="AE748" s="47"/>
      <c r="AF748" s="47"/>
      <c r="AG748" s="47"/>
      <c r="AH748" s="47"/>
    </row>
    <row r="749" spans="1:34" x14ac:dyDescent="0.25">
      <c r="A749" s="47"/>
      <c r="B749" s="47"/>
      <c r="C749" s="47"/>
      <c r="D749" s="47"/>
      <c r="E749" s="56"/>
      <c r="F749" s="56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  <c r="AA749" s="47"/>
      <c r="AB749" s="47"/>
      <c r="AC749" s="47"/>
      <c r="AD749" s="47"/>
      <c r="AE749" s="47"/>
      <c r="AF749" s="47"/>
      <c r="AG749" s="47"/>
      <c r="AH749" s="47"/>
    </row>
    <row r="750" spans="1:34" x14ac:dyDescent="0.25">
      <c r="A750" s="47"/>
      <c r="B750" s="47"/>
      <c r="C750" s="47"/>
      <c r="D750" s="47"/>
      <c r="E750" s="56"/>
      <c r="F750" s="56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  <c r="AA750" s="47"/>
      <c r="AB750" s="47"/>
      <c r="AC750" s="47"/>
      <c r="AD750" s="47"/>
      <c r="AE750" s="47"/>
      <c r="AF750" s="47"/>
      <c r="AG750" s="47"/>
      <c r="AH750" s="47"/>
    </row>
    <row r="751" spans="1:34" x14ac:dyDescent="0.25">
      <c r="A751" s="47"/>
      <c r="B751" s="47"/>
      <c r="C751" s="47"/>
      <c r="D751" s="47"/>
      <c r="E751" s="56"/>
      <c r="F751" s="56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  <c r="AA751" s="47"/>
      <c r="AB751" s="47"/>
      <c r="AC751" s="47"/>
      <c r="AD751" s="47"/>
      <c r="AE751" s="47"/>
      <c r="AF751" s="47"/>
      <c r="AG751" s="47"/>
      <c r="AH751" s="47"/>
    </row>
    <row r="752" spans="1:34" x14ac:dyDescent="0.25">
      <c r="A752" s="47"/>
      <c r="B752" s="47"/>
      <c r="C752" s="47"/>
      <c r="D752" s="47"/>
      <c r="E752" s="56"/>
      <c r="F752" s="56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  <c r="AA752" s="47"/>
      <c r="AB752" s="47"/>
      <c r="AC752" s="47"/>
      <c r="AD752" s="47"/>
      <c r="AE752" s="47"/>
      <c r="AF752" s="47"/>
      <c r="AG752" s="47"/>
      <c r="AH752" s="47"/>
    </row>
    <row r="753" spans="1:34" x14ac:dyDescent="0.25">
      <c r="A753" s="47"/>
      <c r="B753" s="47"/>
      <c r="C753" s="47"/>
      <c r="D753" s="47"/>
      <c r="E753" s="56"/>
      <c r="F753" s="56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  <c r="AB753" s="47"/>
      <c r="AC753" s="47"/>
      <c r="AD753" s="47"/>
      <c r="AE753" s="47"/>
      <c r="AF753" s="47"/>
      <c r="AG753" s="47"/>
      <c r="AH753" s="47"/>
    </row>
    <row r="754" spans="1:34" x14ac:dyDescent="0.25">
      <c r="A754" s="47"/>
      <c r="B754" s="47"/>
      <c r="C754" s="47"/>
      <c r="D754" s="47"/>
      <c r="E754" s="56"/>
      <c r="F754" s="56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  <c r="AA754" s="47"/>
      <c r="AB754" s="47"/>
      <c r="AC754" s="47"/>
      <c r="AD754" s="47"/>
      <c r="AE754" s="47"/>
      <c r="AF754" s="47"/>
      <c r="AG754" s="47"/>
      <c r="AH754" s="47"/>
    </row>
    <row r="755" spans="1:34" x14ac:dyDescent="0.25">
      <c r="A755" s="47"/>
      <c r="B755" s="47"/>
      <c r="C755" s="47"/>
      <c r="D755" s="47"/>
      <c r="E755" s="56"/>
      <c r="F755" s="56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  <c r="AB755" s="47"/>
      <c r="AC755" s="47"/>
      <c r="AD755" s="47"/>
      <c r="AE755" s="47"/>
      <c r="AF755" s="47"/>
      <c r="AG755" s="47"/>
      <c r="AH755" s="47"/>
    </row>
    <row r="756" spans="1:34" x14ac:dyDescent="0.25">
      <c r="A756" s="47"/>
      <c r="B756" s="47"/>
      <c r="C756" s="47"/>
      <c r="D756" s="47"/>
      <c r="E756" s="56"/>
      <c r="F756" s="56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  <c r="AA756" s="47"/>
      <c r="AB756" s="47"/>
      <c r="AC756" s="47"/>
      <c r="AD756" s="47"/>
      <c r="AE756" s="47"/>
      <c r="AF756" s="47"/>
      <c r="AG756" s="47"/>
      <c r="AH756" s="47"/>
    </row>
    <row r="757" spans="1:34" x14ac:dyDescent="0.25">
      <c r="A757" s="47"/>
      <c r="B757" s="47"/>
      <c r="C757" s="47"/>
      <c r="D757" s="47"/>
      <c r="E757" s="56"/>
      <c r="F757" s="56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  <c r="AA757" s="47"/>
      <c r="AB757" s="47"/>
      <c r="AC757" s="47"/>
      <c r="AD757" s="47"/>
      <c r="AE757" s="47"/>
      <c r="AF757" s="47"/>
      <c r="AG757" s="47"/>
      <c r="AH757" s="47"/>
    </row>
    <row r="758" spans="1:34" x14ac:dyDescent="0.25">
      <c r="A758" s="47"/>
      <c r="B758" s="47"/>
      <c r="C758" s="47"/>
      <c r="D758" s="47"/>
      <c r="E758" s="56"/>
      <c r="F758" s="56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  <c r="AA758" s="47"/>
      <c r="AB758" s="47"/>
      <c r="AC758" s="47"/>
      <c r="AD758" s="47"/>
      <c r="AE758" s="47"/>
      <c r="AF758" s="47"/>
      <c r="AG758" s="47"/>
      <c r="AH758" s="47"/>
    </row>
    <row r="759" spans="1:34" x14ac:dyDescent="0.25">
      <c r="A759" s="47"/>
      <c r="B759" s="47"/>
      <c r="C759" s="47"/>
      <c r="D759" s="47"/>
      <c r="E759" s="56"/>
      <c r="F759" s="56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  <c r="AA759" s="47"/>
      <c r="AB759" s="47"/>
      <c r="AC759" s="47"/>
      <c r="AD759" s="47"/>
      <c r="AE759" s="47"/>
      <c r="AF759" s="47"/>
      <c r="AG759" s="47"/>
      <c r="AH759" s="47"/>
    </row>
    <row r="760" spans="1:34" x14ac:dyDescent="0.25">
      <c r="A760" s="47"/>
      <c r="B760" s="47"/>
      <c r="C760" s="47"/>
      <c r="D760" s="47"/>
      <c r="E760" s="56"/>
      <c r="F760" s="56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  <c r="AA760" s="47"/>
      <c r="AB760" s="47"/>
      <c r="AC760" s="47"/>
      <c r="AD760" s="47"/>
      <c r="AE760" s="47"/>
      <c r="AF760" s="47"/>
      <c r="AG760" s="47"/>
      <c r="AH760" s="47"/>
    </row>
    <row r="761" spans="1:34" x14ac:dyDescent="0.25">
      <c r="A761" s="47"/>
      <c r="B761" s="47"/>
      <c r="C761" s="47"/>
      <c r="D761" s="47"/>
      <c r="E761" s="56"/>
      <c r="F761" s="56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  <c r="AA761" s="47"/>
      <c r="AB761" s="47"/>
      <c r="AC761" s="47"/>
      <c r="AD761" s="47"/>
      <c r="AE761" s="47"/>
      <c r="AF761" s="47"/>
      <c r="AG761" s="47"/>
      <c r="AH761" s="47"/>
    </row>
    <row r="762" spans="1:34" x14ac:dyDescent="0.25">
      <c r="A762" s="47"/>
      <c r="B762" s="47"/>
      <c r="C762" s="47"/>
      <c r="D762" s="47"/>
      <c r="E762" s="56"/>
      <c r="F762" s="56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  <c r="AA762" s="47"/>
      <c r="AB762" s="47"/>
      <c r="AC762" s="47"/>
      <c r="AD762" s="47"/>
      <c r="AE762" s="47"/>
      <c r="AF762" s="47"/>
      <c r="AG762" s="47"/>
      <c r="AH762" s="47"/>
    </row>
    <row r="763" spans="1:34" x14ac:dyDescent="0.25">
      <c r="A763" s="47"/>
      <c r="B763" s="47"/>
      <c r="C763" s="47"/>
      <c r="D763" s="47"/>
      <c r="E763" s="56"/>
      <c r="F763" s="56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  <c r="AA763" s="47"/>
      <c r="AB763" s="47"/>
      <c r="AC763" s="47"/>
      <c r="AD763" s="47"/>
      <c r="AE763" s="47"/>
      <c r="AF763" s="47"/>
      <c r="AG763" s="47"/>
      <c r="AH763" s="47"/>
    </row>
    <row r="764" spans="1:34" x14ac:dyDescent="0.25">
      <c r="A764" s="47"/>
      <c r="B764" s="47"/>
      <c r="C764" s="47"/>
      <c r="D764" s="47"/>
      <c r="E764" s="56"/>
      <c r="F764" s="56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  <c r="AA764" s="47"/>
      <c r="AB764" s="47"/>
      <c r="AC764" s="47"/>
      <c r="AD764" s="47"/>
      <c r="AE764" s="47"/>
      <c r="AF764" s="47"/>
      <c r="AG764" s="47"/>
      <c r="AH764" s="47"/>
    </row>
    <row r="765" spans="1:34" x14ac:dyDescent="0.25">
      <c r="A765" s="47"/>
      <c r="B765" s="47"/>
      <c r="C765" s="47"/>
      <c r="D765" s="47"/>
      <c r="E765" s="56"/>
      <c r="F765" s="56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  <c r="AA765" s="47"/>
      <c r="AB765" s="47"/>
      <c r="AC765" s="47"/>
      <c r="AD765" s="47"/>
      <c r="AE765" s="47"/>
      <c r="AF765" s="47"/>
      <c r="AG765" s="47"/>
      <c r="AH765" s="47"/>
    </row>
    <row r="766" spans="1:34" x14ac:dyDescent="0.25">
      <c r="A766" s="47"/>
      <c r="B766" s="47"/>
      <c r="C766" s="47"/>
      <c r="D766" s="47"/>
      <c r="E766" s="56"/>
      <c r="F766" s="56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  <c r="AA766" s="47"/>
      <c r="AB766" s="47"/>
      <c r="AC766" s="47"/>
      <c r="AD766" s="47"/>
      <c r="AE766" s="47"/>
      <c r="AF766" s="47"/>
      <c r="AG766" s="47"/>
      <c r="AH766" s="47"/>
    </row>
    <row r="767" spans="1:34" x14ac:dyDescent="0.25">
      <c r="A767" s="47"/>
      <c r="B767" s="47"/>
      <c r="C767" s="47"/>
      <c r="D767" s="47"/>
      <c r="E767" s="56"/>
      <c r="F767" s="56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  <c r="AA767" s="47"/>
      <c r="AB767" s="47"/>
      <c r="AC767" s="47"/>
      <c r="AD767" s="47"/>
      <c r="AE767" s="47"/>
      <c r="AF767" s="47"/>
      <c r="AG767" s="47"/>
      <c r="AH767" s="47"/>
    </row>
    <row r="768" spans="1:34" x14ac:dyDescent="0.25">
      <c r="A768" s="47"/>
      <c r="B768" s="47"/>
      <c r="C768" s="47"/>
      <c r="D768" s="47"/>
      <c r="E768" s="56"/>
      <c r="F768" s="56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  <c r="AA768" s="47"/>
      <c r="AB768" s="47"/>
      <c r="AC768" s="47"/>
      <c r="AD768" s="47"/>
      <c r="AE768" s="47"/>
      <c r="AF768" s="47"/>
      <c r="AG768" s="47"/>
      <c r="AH768" s="47"/>
    </row>
    <row r="769" spans="1:34" x14ac:dyDescent="0.25">
      <c r="A769" s="47"/>
      <c r="B769" s="47"/>
      <c r="C769" s="47"/>
      <c r="D769" s="47"/>
      <c r="E769" s="56"/>
      <c r="F769" s="56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  <c r="AA769" s="47"/>
      <c r="AB769" s="47"/>
      <c r="AC769" s="47"/>
      <c r="AD769" s="47"/>
      <c r="AE769" s="47"/>
      <c r="AF769" s="47"/>
      <c r="AG769" s="47"/>
      <c r="AH769" s="47"/>
    </row>
    <row r="770" spans="1:34" x14ac:dyDescent="0.25">
      <c r="A770" s="47"/>
      <c r="B770" s="47"/>
      <c r="C770" s="47"/>
      <c r="D770" s="47"/>
      <c r="E770" s="56"/>
      <c r="F770" s="56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  <c r="AA770" s="47"/>
      <c r="AB770" s="47"/>
      <c r="AC770" s="47"/>
      <c r="AD770" s="47"/>
      <c r="AE770" s="47"/>
      <c r="AF770" s="47"/>
      <c r="AG770" s="47"/>
      <c r="AH770" s="47"/>
    </row>
    <row r="771" spans="1:34" x14ac:dyDescent="0.25">
      <c r="A771" s="47"/>
      <c r="B771" s="47"/>
      <c r="C771" s="47"/>
      <c r="D771" s="47"/>
      <c r="E771" s="56"/>
      <c r="F771" s="56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  <c r="AA771" s="47"/>
      <c r="AB771" s="47"/>
      <c r="AC771" s="47"/>
      <c r="AD771" s="47"/>
      <c r="AE771" s="47"/>
      <c r="AF771" s="47"/>
      <c r="AG771" s="47"/>
      <c r="AH771" s="47"/>
    </row>
    <row r="772" spans="1:34" x14ac:dyDescent="0.25">
      <c r="A772" s="47"/>
      <c r="B772" s="47"/>
      <c r="C772" s="47"/>
      <c r="D772" s="47"/>
      <c r="E772" s="56"/>
      <c r="F772" s="56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  <c r="AA772" s="47"/>
      <c r="AB772" s="47"/>
      <c r="AC772" s="47"/>
      <c r="AD772" s="47"/>
      <c r="AE772" s="47"/>
      <c r="AF772" s="47"/>
      <c r="AG772" s="47"/>
      <c r="AH772" s="47"/>
    </row>
    <row r="773" spans="1:34" x14ac:dyDescent="0.25">
      <c r="A773" s="47"/>
      <c r="B773" s="47"/>
      <c r="C773" s="47"/>
      <c r="D773" s="47"/>
      <c r="E773" s="56"/>
      <c r="F773" s="56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  <c r="AA773" s="47"/>
      <c r="AB773" s="47"/>
      <c r="AC773" s="47"/>
      <c r="AD773" s="47"/>
      <c r="AE773" s="47"/>
      <c r="AF773" s="47"/>
      <c r="AG773" s="47"/>
      <c r="AH773" s="47"/>
    </row>
    <row r="774" spans="1:34" x14ac:dyDescent="0.25">
      <c r="A774" s="47"/>
      <c r="B774" s="47"/>
      <c r="C774" s="47"/>
      <c r="D774" s="47"/>
      <c r="E774" s="56"/>
      <c r="F774" s="56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  <c r="AA774" s="47"/>
      <c r="AB774" s="47"/>
      <c r="AC774" s="47"/>
      <c r="AD774" s="47"/>
      <c r="AE774" s="47"/>
      <c r="AF774" s="47"/>
      <c r="AG774" s="47"/>
      <c r="AH774" s="47"/>
    </row>
    <row r="775" spans="1:34" x14ac:dyDescent="0.25">
      <c r="A775" s="47"/>
      <c r="B775" s="47"/>
      <c r="C775" s="47"/>
      <c r="D775" s="47"/>
      <c r="E775" s="56"/>
      <c r="F775" s="56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  <c r="AB775" s="47"/>
      <c r="AC775" s="47"/>
      <c r="AD775" s="47"/>
      <c r="AE775" s="47"/>
      <c r="AF775" s="47"/>
      <c r="AG775" s="47"/>
      <c r="AH775" s="47"/>
    </row>
    <row r="776" spans="1:34" x14ac:dyDescent="0.25">
      <c r="A776" s="47"/>
      <c r="B776" s="47"/>
      <c r="C776" s="47"/>
      <c r="D776" s="47"/>
      <c r="E776" s="56"/>
      <c r="F776" s="56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  <c r="AA776" s="47"/>
      <c r="AB776" s="47"/>
      <c r="AC776" s="47"/>
      <c r="AD776" s="47"/>
      <c r="AE776" s="47"/>
      <c r="AF776" s="47"/>
      <c r="AG776" s="47"/>
      <c r="AH776" s="47"/>
    </row>
    <row r="777" spans="1:34" x14ac:dyDescent="0.25">
      <c r="A777" s="47"/>
      <c r="B777" s="47"/>
      <c r="C777" s="47"/>
      <c r="D777" s="47"/>
      <c r="E777" s="56"/>
      <c r="F777" s="56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  <c r="AA777" s="47"/>
      <c r="AB777" s="47"/>
      <c r="AC777" s="47"/>
      <c r="AD777" s="47"/>
      <c r="AE777" s="47"/>
      <c r="AF777" s="47"/>
      <c r="AG777" s="47"/>
      <c r="AH777" s="47"/>
    </row>
    <row r="778" spans="1:34" x14ac:dyDescent="0.25">
      <c r="A778" s="47"/>
      <c r="B778" s="47"/>
      <c r="C778" s="47"/>
      <c r="D778" s="47"/>
      <c r="E778" s="56"/>
      <c r="F778" s="56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  <c r="AA778" s="47"/>
      <c r="AB778" s="47"/>
      <c r="AC778" s="47"/>
      <c r="AD778" s="47"/>
      <c r="AE778" s="47"/>
      <c r="AF778" s="47"/>
      <c r="AG778" s="47"/>
      <c r="AH778" s="47"/>
    </row>
    <row r="779" spans="1:34" x14ac:dyDescent="0.25">
      <c r="A779" s="47"/>
      <c r="B779" s="47"/>
      <c r="C779" s="47"/>
      <c r="D779" s="47"/>
      <c r="E779" s="56"/>
      <c r="F779" s="56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  <c r="AA779" s="47"/>
      <c r="AB779" s="47"/>
      <c r="AC779" s="47"/>
      <c r="AD779" s="47"/>
      <c r="AE779" s="47"/>
      <c r="AF779" s="47"/>
      <c r="AG779" s="47"/>
      <c r="AH779" s="47"/>
    </row>
    <row r="780" spans="1:34" x14ac:dyDescent="0.25">
      <c r="A780" s="47"/>
      <c r="B780" s="47"/>
      <c r="C780" s="47"/>
      <c r="D780" s="47"/>
      <c r="E780" s="56"/>
      <c r="F780" s="56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  <c r="AA780" s="47"/>
      <c r="AB780" s="47"/>
      <c r="AC780" s="47"/>
      <c r="AD780" s="47"/>
      <c r="AE780" s="47"/>
      <c r="AF780" s="47"/>
      <c r="AG780" s="47"/>
      <c r="AH780" s="47"/>
    </row>
    <row r="781" spans="1:34" x14ac:dyDescent="0.25">
      <c r="A781" s="47"/>
      <c r="B781" s="47"/>
      <c r="C781" s="47"/>
      <c r="D781" s="47"/>
      <c r="E781" s="56"/>
      <c r="F781" s="56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  <c r="AA781" s="47"/>
      <c r="AB781" s="47"/>
      <c r="AC781" s="47"/>
      <c r="AD781" s="47"/>
      <c r="AE781" s="47"/>
      <c r="AF781" s="47"/>
      <c r="AG781" s="47"/>
      <c r="AH781" s="47"/>
    </row>
    <row r="782" spans="1:34" x14ac:dyDescent="0.25">
      <c r="A782" s="47"/>
      <c r="B782" s="47"/>
      <c r="C782" s="47"/>
      <c r="D782" s="47"/>
      <c r="E782" s="56"/>
      <c r="F782" s="56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  <c r="AA782" s="47"/>
      <c r="AB782" s="47"/>
      <c r="AC782" s="47"/>
      <c r="AD782" s="47"/>
      <c r="AE782" s="47"/>
      <c r="AF782" s="47"/>
      <c r="AG782" s="47"/>
      <c r="AH782" s="47"/>
    </row>
    <row r="783" spans="1:34" x14ac:dyDescent="0.25">
      <c r="A783" s="47"/>
      <c r="B783" s="47"/>
      <c r="C783" s="47"/>
      <c r="D783" s="47"/>
      <c r="E783" s="56"/>
      <c r="F783" s="56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  <c r="AA783" s="47"/>
      <c r="AB783" s="47"/>
      <c r="AC783" s="47"/>
      <c r="AD783" s="47"/>
      <c r="AE783" s="47"/>
      <c r="AF783" s="47"/>
      <c r="AG783" s="47"/>
      <c r="AH783" s="47"/>
    </row>
    <row r="784" spans="1:34" x14ac:dyDescent="0.25">
      <c r="A784" s="47"/>
      <c r="B784" s="47"/>
      <c r="C784" s="47"/>
      <c r="D784" s="47"/>
      <c r="E784" s="56"/>
      <c r="F784" s="56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  <c r="AA784" s="47"/>
      <c r="AB784" s="47"/>
      <c r="AC784" s="47"/>
      <c r="AD784" s="47"/>
      <c r="AE784" s="47"/>
      <c r="AF784" s="47"/>
      <c r="AG784" s="47"/>
      <c r="AH784" s="47"/>
    </row>
    <row r="785" spans="1:34" x14ac:dyDescent="0.25">
      <c r="A785" s="47"/>
      <c r="B785" s="47"/>
      <c r="C785" s="47"/>
      <c r="D785" s="47"/>
      <c r="E785" s="56"/>
      <c r="F785" s="56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  <c r="AA785" s="47"/>
      <c r="AB785" s="47"/>
      <c r="AC785" s="47"/>
      <c r="AD785" s="47"/>
      <c r="AE785" s="47"/>
      <c r="AF785" s="47"/>
      <c r="AG785" s="47"/>
      <c r="AH785" s="47"/>
    </row>
    <row r="786" spans="1:34" x14ac:dyDescent="0.25">
      <c r="A786" s="47"/>
      <c r="B786" s="47"/>
      <c r="C786" s="47"/>
      <c r="D786" s="47"/>
      <c r="E786" s="56"/>
      <c r="F786" s="56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  <c r="AA786" s="47"/>
      <c r="AB786" s="47"/>
      <c r="AC786" s="47"/>
      <c r="AD786" s="47"/>
      <c r="AE786" s="47"/>
      <c r="AF786" s="47"/>
      <c r="AG786" s="47"/>
      <c r="AH786" s="47"/>
    </row>
    <row r="787" spans="1:34" x14ac:dyDescent="0.25">
      <c r="A787" s="47"/>
      <c r="B787" s="47"/>
      <c r="C787" s="47"/>
      <c r="D787" s="47"/>
      <c r="E787" s="56"/>
      <c r="F787" s="56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  <c r="AA787" s="47"/>
      <c r="AB787" s="47"/>
      <c r="AC787" s="47"/>
      <c r="AD787" s="47"/>
      <c r="AE787" s="47"/>
      <c r="AF787" s="47"/>
      <c r="AG787" s="47"/>
      <c r="AH787" s="47"/>
    </row>
    <row r="788" spans="1:34" x14ac:dyDescent="0.25">
      <c r="A788" s="47"/>
      <c r="B788" s="47"/>
      <c r="C788" s="47"/>
      <c r="D788" s="47"/>
      <c r="E788" s="56"/>
      <c r="F788" s="56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</row>
    <row r="789" spans="1:34" x14ac:dyDescent="0.25">
      <c r="A789" s="47"/>
      <c r="B789" s="47"/>
      <c r="C789" s="47"/>
      <c r="D789" s="47"/>
      <c r="E789" s="56"/>
      <c r="F789" s="56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  <c r="AA789" s="47"/>
      <c r="AB789" s="47"/>
      <c r="AC789" s="47"/>
      <c r="AD789" s="47"/>
      <c r="AE789" s="47"/>
      <c r="AF789" s="47"/>
      <c r="AG789" s="47"/>
      <c r="AH789" s="47"/>
    </row>
    <row r="790" spans="1:34" x14ac:dyDescent="0.25">
      <c r="A790" s="47"/>
      <c r="B790" s="47"/>
      <c r="C790" s="47"/>
      <c r="D790" s="47"/>
      <c r="E790" s="56"/>
      <c r="F790" s="56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  <c r="AA790" s="47"/>
      <c r="AB790" s="47"/>
      <c r="AC790" s="47"/>
      <c r="AD790" s="47"/>
      <c r="AE790" s="47"/>
      <c r="AF790" s="47"/>
      <c r="AG790" s="47"/>
      <c r="AH790" s="47"/>
    </row>
    <row r="791" spans="1:34" x14ac:dyDescent="0.25">
      <c r="A791" s="47"/>
      <c r="B791" s="47"/>
      <c r="C791" s="47"/>
      <c r="D791" s="47"/>
      <c r="E791" s="56"/>
      <c r="F791" s="56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  <c r="AA791" s="47"/>
      <c r="AB791" s="47"/>
      <c r="AC791" s="47"/>
      <c r="AD791" s="47"/>
      <c r="AE791" s="47"/>
      <c r="AF791" s="47"/>
      <c r="AG791" s="47"/>
      <c r="AH791" s="47"/>
    </row>
    <row r="792" spans="1:34" x14ac:dyDescent="0.25">
      <c r="A792" s="47"/>
      <c r="B792" s="47"/>
      <c r="C792" s="47"/>
      <c r="D792" s="47"/>
      <c r="E792" s="56"/>
      <c r="F792" s="56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  <c r="AA792" s="47"/>
      <c r="AB792" s="47"/>
      <c r="AC792" s="47"/>
      <c r="AD792" s="47"/>
      <c r="AE792" s="47"/>
      <c r="AF792" s="47"/>
      <c r="AG792" s="47"/>
      <c r="AH792" s="47"/>
    </row>
    <row r="793" spans="1:34" x14ac:dyDescent="0.25">
      <c r="A793" s="47"/>
      <c r="B793" s="47"/>
      <c r="C793" s="47"/>
      <c r="D793" s="47"/>
      <c r="E793" s="56"/>
      <c r="F793" s="56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  <c r="AA793" s="47"/>
      <c r="AB793" s="47"/>
      <c r="AC793" s="47"/>
      <c r="AD793" s="47"/>
      <c r="AE793" s="47"/>
      <c r="AF793" s="47"/>
      <c r="AG793" s="47"/>
      <c r="AH793" s="47"/>
    </row>
    <row r="794" spans="1:34" x14ac:dyDescent="0.25">
      <c r="A794" s="47"/>
      <c r="B794" s="47"/>
      <c r="C794" s="47"/>
      <c r="D794" s="47"/>
      <c r="E794" s="56"/>
      <c r="F794" s="56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  <c r="AB794" s="47"/>
      <c r="AC794" s="47"/>
      <c r="AD794" s="47"/>
      <c r="AE794" s="47"/>
      <c r="AF794" s="47"/>
      <c r="AG794" s="47"/>
      <c r="AH794" s="47"/>
    </row>
    <row r="795" spans="1:34" x14ac:dyDescent="0.25">
      <c r="A795" s="47"/>
      <c r="B795" s="47"/>
      <c r="C795" s="47"/>
      <c r="D795" s="47"/>
      <c r="E795" s="56"/>
      <c r="F795" s="56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  <c r="AA795" s="47"/>
      <c r="AB795" s="47"/>
      <c r="AC795" s="47"/>
      <c r="AD795" s="47"/>
      <c r="AE795" s="47"/>
      <c r="AF795" s="47"/>
      <c r="AG795" s="47"/>
      <c r="AH795" s="47"/>
    </row>
    <row r="796" spans="1:34" x14ac:dyDescent="0.25">
      <c r="A796" s="47"/>
      <c r="B796" s="47"/>
      <c r="C796" s="47"/>
      <c r="D796" s="47"/>
      <c r="E796" s="56"/>
      <c r="F796" s="56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  <c r="AA796" s="47"/>
      <c r="AB796" s="47"/>
      <c r="AC796" s="47"/>
      <c r="AD796" s="47"/>
      <c r="AE796" s="47"/>
      <c r="AF796" s="47"/>
      <c r="AG796" s="47"/>
      <c r="AH796" s="47"/>
    </row>
    <row r="797" spans="1:34" x14ac:dyDescent="0.25">
      <c r="A797" s="47"/>
      <c r="B797" s="47"/>
      <c r="C797" s="47"/>
      <c r="D797" s="47"/>
      <c r="E797" s="56"/>
      <c r="F797" s="56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  <c r="AA797" s="47"/>
      <c r="AB797" s="47"/>
      <c r="AC797" s="47"/>
      <c r="AD797" s="47"/>
      <c r="AE797" s="47"/>
      <c r="AF797" s="47"/>
      <c r="AG797" s="47"/>
      <c r="AH797" s="47"/>
    </row>
    <row r="798" spans="1:34" x14ac:dyDescent="0.25">
      <c r="A798" s="47"/>
      <c r="B798" s="47"/>
      <c r="C798" s="47"/>
      <c r="D798" s="47"/>
      <c r="E798" s="56"/>
      <c r="F798" s="56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  <c r="AA798" s="47"/>
      <c r="AB798" s="47"/>
      <c r="AC798" s="47"/>
      <c r="AD798" s="47"/>
      <c r="AE798" s="47"/>
      <c r="AF798" s="47"/>
      <c r="AG798" s="47"/>
      <c r="AH798" s="47"/>
    </row>
    <row r="799" spans="1:34" x14ac:dyDescent="0.25">
      <c r="A799" s="47"/>
      <c r="B799" s="47"/>
      <c r="C799" s="47"/>
      <c r="D799" s="47"/>
      <c r="E799" s="56"/>
      <c r="F799" s="56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  <c r="AA799" s="47"/>
      <c r="AB799" s="47"/>
      <c r="AC799" s="47"/>
      <c r="AD799" s="47"/>
      <c r="AE799" s="47"/>
      <c r="AF799" s="47"/>
      <c r="AG799" s="47"/>
      <c r="AH799" s="47"/>
    </row>
    <row r="800" spans="1:34" x14ac:dyDescent="0.25">
      <c r="A800" s="47"/>
      <c r="B800" s="47"/>
      <c r="C800" s="47"/>
      <c r="D800" s="47"/>
      <c r="E800" s="56"/>
      <c r="F800" s="56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  <c r="AB800" s="47"/>
      <c r="AC800" s="47"/>
      <c r="AD800" s="47"/>
      <c r="AE800" s="47"/>
      <c r="AF800" s="47"/>
      <c r="AG800" s="47"/>
      <c r="AH800" s="47"/>
    </row>
    <row r="801" spans="1:34" x14ac:dyDescent="0.25">
      <c r="A801" s="47"/>
      <c r="B801" s="47"/>
      <c r="C801" s="47"/>
      <c r="D801" s="47"/>
      <c r="E801" s="56"/>
      <c r="F801" s="56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  <c r="AA801" s="47"/>
      <c r="AB801" s="47"/>
      <c r="AC801" s="47"/>
      <c r="AD801" s="47"/>
      <c r="AE801" s="47"/>
      <c r="AF801" s="47"/>
      <c r="AG801" s="47"/>
      <c r="AH801" s="47"/>
    </row>
    <row r="802" spans="1:34" x14ac:dyDescent="0.25">
      <c r="A802" s="47"/>
      <c r="B802" s="47"/>
      <c r="C802" s="47"/>
      <c r="D802" s="47"/>
      <c r="E802" s="56"/>
      <c r="F802" s="56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  <c r="AA802" s="47"/>
      <c r="AB802" s="47"/>
      <c r="AC802" s="47"/>
      <c r="AD802" s="47"/>
      <c r="AE802" s="47"/>
      <c r="AF802" s="47"/>
      <c r="AG802" s="47"/>
      <c r="AH802" s="47"/>
    </row>
    <row r="803" spans="1:34" x14ac:dyDescent="0.25">
      <c r="A803" s="47"/>
      <c r="B803" s="47"/>
      <c r="C803" s="47"/>
      <c r="D803" s="47"/>
      <c r="E803" s="56"/>
      <c r="F803" s="56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  <c r="AA803" s="47"/>
      <c r="AB803" s="47"/>
      <c r="AC803" s="47"/>
      <c r="AD803" s="47"/>
      <c r="AE803" s="47"/>
      <c r="AF803" s="47"/>
      <c r="AG803" s="47"/>
      <c r="AH803" s="47"/>
    </row>
    <row r="804" spans="1:34" x14ac:dyDescent="0.25">
      <c r="A804" s="47"/>
      <c r="B804" s="47"/>
      <c r="C804" s="47"/>
      <c r="D804" s="47"/>
      <c r="E804" s="56"/>
      <c r="F804" s="56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  <c r="AA804" s="47"/>
      <c r="AB804" s="47"/>
      <c r="AC804" s="47"/>
      <c r="AD804" s="47"/>
      <c r="AE804" s="47"/>
      <c r="AF804" s="47"/>
      <c r="AG804" s="47"/>
      <c r="AH804" s="47"/>
    </row>
    <row r="805" spans="1:34" x14ac:dyDescent="0.25">
      <c r="A805" s="47"/>
      <c r="B805" s="47"/>
      <c r="C805" s="47"/>
      <c r="D805" s="47"/>
      <c r="E805" s="56"/>
      <c r="F805" s="56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  <c r="AA805" s="47"/>
      <c r="AB805" s="47"/>
      <c r="AC805" s="47"/>
      <c r="AD805" s="47"/>
      <c r="AE805" s="47"/>
      <c r="AF805" s="47"/>
      <c r="AG805" s="47"/>
      <c r="AH805" s="47"/>
    </row>
    <row r="806" spans="1:34" x14ac:dyDescent="0.25">
      <c r="A806" s="47"/>
      <c r="B806" s="47"/>
      <c r="C806" s="47"/>
      <c r="D806" s="47"/>
      <c r="E806" s="56"/>
      <c r="F806" s="56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  <c r="AA806" s="47"/>
      <c r="AB806" s="47"/>
      <c r="AC806" s="47"/>
      <c r="AD806" s="47"/>
      <c r="AE806" s="47"/>
      <c r="AF806" s="47"/>
      <c r="AG806" s="47"/>
      <c r="AH806" s="47"/>
    </row>
    <row r="807" spans="1:34" x14ac:dyDescent="0.25">
      <c r="A807" s="47"/>
      <c r="B807" s="47"/>
      <c r="C807" s="47"/>
      <c r="D807" s="47"/>
      <c r="E807" s="56"/>
      <c r="F807" s="56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  <c r="AA807" s="47"/>
      <c r="AB807" s="47"/>
      <c r="AC807" s="47"/>
      <c r="AD807" s="47"/>
      <c r="AE807" s="47"/>
      <c r="AF807" s="47"/>
      <c r="AG807" s="47"/>
      <c r="AH807" s="47"/>
    </row>
    <row r="808" spans="1:34" x14ac:dyDescent="0.25">
      <c r="A808" s="47"/>
      <c r="B808" s="47"/>
      <c r="C808" s="47"/>
      <c r="D808" s="47"/>
      <c r="E808" s="56"/>
      <c r="F808" s="56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  <c r="AB808" s="47"/>
      <c r="AC808" s="47"/>
      <c r="AD808" s="47"/>
      <c r="AE808" s="47"/>
      <c r="AF808" s="47"/>
      <c r="AG808" s="47"/>
      <c r="AH808" s="47"/>
    </row>
    <row r="809" spans="1:34" x14ac:dyDescent="0.25">
      <c r="A809" s="47"/>
      <c r="B809" s="47"/>
      <c r="C809" s="47"/>
      <c r="D809" s="47"/>
      <c r="E809" s="56"/>
      <c r="F809" s="56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  <c r="AA809" s="47"/>
      <c r="AB809" s="47"/>
      <c r="AC809" s="47"/>
      <c r="AD809" s="47"/>
      <c r="AE809" s="47"/>
      <c r="AF809" s="47"/>
      <c r="AG809" s="47"/>
      <c r="AH809" s="47"/>
    </row>
    <row r="810" spans="1:34" x14ac:dyDescent="0.25">
      <c r="A810" s="47"/>
      <c r="B810" s="47"/>
      <c r="C810" s="47"/>
      <c r="D810" s="47"/>
      <c r="E810" s="56"/>
      <c r="F810" s="56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  <c r="AA810" s="47"/>
      <c r="AB810" s="47"/>
      <c r="AC810" s="47"/>
      <c r="AD810" s="47"/>
      <c r="AE810" s="47"/>
      <c r="AF810" s="47"/>
      <c r="AG810" s="47"/>
      <c r="AH810" s="47"/>
    </row>
    <row r="811" spans="1:34" x14ac:dyDescent="0.25">
      <c r="A811" s="47"/>
      <c r="B811" s="47"/>
      <c r="C811" s="47"/>
      <c r="D811" s="47"/>
      <c r="E811" s="56"/>
      <c r="F811" s="56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  <c r="AA811" s="47"/>
      <c r="AB811" s="47"/>
      <c r="AC811" s="47"/>
      <c r="AD811" s="47"/>
      <c r="AE811" s="47"/>
      <c r="AF811" s="47"/>
      <c r="AG811" s="47"/>
      <c r="AH811" s="47"/>
    </row>
    <row r="812" spans="1:34" x14ac:dyDescent="0.25">
      <c r="A812" s="47"/>
      <c r="B812" s="47"/>
      <c r="C812" s="47"/>
      <c r="D812" s="47"/>
      <c r="E812" s="56"/>
      <c r="F812" s="56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  <c r="AA812" s="47"/>
      <c r="AB812" s="47"/>
      <c r="AC812" s="47"/>
      <c r="AD812" s="47"/>
      <c r="AE812" s="47"/>
      <c r="AF812" s="47"/>
      <c r="AG812" s="47"/>
      <c r="AH812" s="47"/>
    </row>
    <row r="813" spans="1:34" x14ac:dyDescent="0.25">
      <c r="A813" s="47"/>
      <c r="B813" s="47"/>
      <c r="C813" s="47"/>
      <c r="D813" s="47"/>
      <c r="E813" s="56"/>
      <c r="F813" s="56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  <c r="AA813" s="47"/>
      <c r="AB813" s="47"/>
      <c r="AC813" s="47"/>
      <c r="AD813" s="47"/>
      <c r="AE813" s="47"/>
      <c r="AF813" s="47"/>
      <c r="AG813" s="47"/>
      <c r="AH813" s="47"/>
    </row>
    <row r="814" spans="1:34" x14ac:dyDescent="0.25">
      <c r="A814" s="47"/>
      <c r="B814" s="47"/>
      <c r="C814" s="47"/>
      <c r="D814" s="47"/>
      <c r="E814" s="56"/>
      <c r="F814" s="56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  <c r="AA814" s="47"/>
      <c r="AB814" s="47"/>
      <c r="AC814" s="47"/>
      <c r="AD814" s="47"/>
      <c r="AE814" s="47"/>
      <c r="AF814" s="47"/>
      <c r="AG814" s="47"/>
      <c r="AH814" s="47"/>
    </row>
    <row r="815" spans="1:34" x14ac:dyDescent="0.25">
      <c r="A815" s="47"/>
      <c r="B815" s="47"/>
      <c r="C815" s="47"/>
      <c r="D815" s="47"/>
      <c r="E815" s="56"/>
      <c r="F815" s="56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  <c r="AA815" s="47"/>
      <c r="AB815" s="47"/>
      <c r="AC815" s="47"/>
      <c r="AD815" s="47"/>
      <c r="AE815" s="47"/>
      <c r="AF815" s="47"/>
      <c r="AG815" s="47"/>
      <c r="AH815" s="47"/>
    </row>
    <row r="816" spans="1:34" x14ac:dyDescent="0.25">
      <c r="A816" s="47"/>
      <c r="B816" s="47"/>
      <c r="C816" s="47"/>
      <c r="D816" s="47"/>
      <c r="E816" s="56"/>
      <c r="F816" s="56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  <c r="AA816" s="47"/>
      <c r="AB816" s="47"/>
      <c r="AC816" s="47"/>
      <c r="AD816" s="47"/>
      <c r="AE816" s="47"/>
      <c r="AF816" s="47"/>
      <c r="AG816" s="47"/>
      <c r="AH816" s="47"/>
    </row>
    <row r="817" spans="1:34" x14ac:dyDescent="0.25">
      <c r="A817" s="47"/>
      <c r="B817" s="47"/>
      <c r="C817" s="47"/>
      <c r="D817" s="47"/>
      <c r="E817" s="56"/>
      <c r="F817" s="56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  <c r="AA817" s="47"/>
      <c r="AB817" s="47"/>
      <c r="AC817" s="47"/>
      <c r="AD817" s="47"/>
      <c r="AE817" s="47"/>
      <c r="AF817" s="47"/>
      <c r="AG817" s="47"/>
      <c r="AH817" s="47"/>
    </row>
    <row r="818" spans="1:34" x14ac:dyDescent="0.25">
      <c r="A818" s="47"/>
      <c r="B818" s="47"/>
      <c r="C818" s="47"/>
      <c r="D818" s="47"/>
      <c r="E818" s="56"/>
      <c r="F818" s="56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  <c r="AA818" s="47"/>
      <c r="AB818" s="47"/>
      <c r="AC818" s="47"/>
      <c r="AD818" s="47"/>
      <c r="AE818" s="47"/>
      <c r="AF818" s="47"/>
      <c r="AG818" s="47"/>
      <c r="AH818" s="47"/>
    </row>
    <row r="819" spans="1:34" x14ac:dyDescent="0.25">
      <c r="A819" s="47"/>
      <c r="B819" s="47"/>
      <c r="C819" s="47"/>
      <c r="D819" s="47"/>
      <c r="E819" s="56"/>
      <c r="F819" s="56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  <c r="AA819" s="47"/>
      <c r="AB819" s="47"/>
      <c r="AC819" s="47"/>
      <c r="AD819" s="47"/>
      <c r="AE819" s="47"/>
      <c r="AF819" s="47"/>
      <c r="AG819" s="47"/>
      <c r="AH819" s="47"/>
    </row>
    <row r="820" spans="1:34" x14ac:dyDescent="0.25">
      <c r="A820" s="47"/>
      <c r="B820" s="47"/>
      <c r="C820" s="47"/>
      <c r="D820" s="47"/>
      <c r="E820" s="56"/>
      <c r="F820" s="56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  <c r="AA820" s="47"/>
      <c r="AB820" s="47"/>
      <c r="AC820" s="47"/>
      <c r="AD820" s="47"/>
      <c r="AE820" s="47"/>
      <c r="AF820" s="47"/>
      <c r="AG820" s="47"/>
      <c r="AH820" s="47"/>
    </row>
    <row r="821" spans="1:34" x14ac:dyDescent="0.25">
      <c r="A821" s="47"/>
      <c r="B821" s="47"/>
      <c r="C821" s="47"/>
      <c r="D821" s="47"/>
      <c r="E821" s="56"/>
      <c r="F821" s="56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  <c r="AA821" s="47"/>
      <c r="AB821" s="47"/>
      <c r="AC821" s="47"/>
      <c r="AD821" s="47"/>
      <c r="AE821" s="47"/>
      <c r="AF821" s="47"/>
      <c r="AG821" s="47"/>
      <c r="AH821" s="47"/>
    </row>
    <row r="822" spans="1:34" x14ac:dyDescent="0.25">
      <c r="A822" s="47"/>
      <c r="B822" s="47"/>
      <c r="C822" s="47"/>
      <c r="D822" s="47"/>
      <c r="E822" s="56"/>
      <c r="F822" s="56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  <c r="AA822" s="47"/>
      <c r="AB822" s="47"/>
      <c r="AC822" s="47"/>
      <c r="AD822" s="47"/>
      <c r="AE822" s="47"/>
      <c r="AF822" s="47"/>
      <c r="AG822" s="47"/>
      <c r="AH822" s="47"/>
    </row>
    <row r="823" spans="1:34" x14ac:dyDescent="0.25">
      <c r="A823" s="47"/>
      <c r="B823" s="47"/>
      <c r="C823" s="47"/>
      <c r="D823" s="47"/>
      <c r="E823" s="56"/>
      <c r="F823" s="56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  <c r="AA823" s="47"/>
      <c r="AB823" s="47"/>
      <c r="AC823" s="47"/>
      <c r="AD823" s="47"/>
      <c r="AE823" s="47"/>
      <c r="AF823" s="47"/>
      <c r="AG823" s="47"/>
      <c r="AH823" s="47"/>
    </row>
    <row r="824" spans="1:34" x14ac:dyDescent="0.25">
      <c r="A824" s="47"/>
      <c r="B824" s="47"/>
      <c r="C824" s="47"/>
      <c r="D824" s="47"/>
      <c r="E824" s="56"/>
      <c r="F824" s="56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  <c r="AA824" s="47"/>
      <c r="AB824" s="47"/>
      <c r="AC824" s="47"/>
      <c r="AD824" s="47"/>
      <c r="AE824" s="47"/>
      <c r="AF824" s="47"/>
      <c r="AG824" s="47"/>
      <c r="AH824" s="47"/>
    </row>
    <row r="825" spans="1:34" x14ac:dyDescent="0.25">
      <c r="A825" s="47"/>
      <c r="B825" s="47"/>
      <c r="C825" s="47"/>
      <c r="D825" s="47"/>
      <c r="E825" s="56"/>
      <c r="F825" s="56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  <c r="AA825" s="47"/>
      <c r="AB825" s="47"/>
      <c r="AC825" s="47"/>
      <c r="AD825" s="47"/>
      <c r="AE825" s="47"/>
      <c r="AF825" s="47"/>
      <c r="AG825" s="47"/>
      <c r="AH825" s="47"/>
    </row>
    <row r="826" spans="1:34" x14ac:dyDescent="0.25">
      <c r="A826" s="47"/>
      <c r="B826" s="47"/>
      <c r="C826" s="47"/>
      <c r="D826" s="47"/>
      <c r="E826" s="56"/>
      <c r="F826" s="56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  <c r="AA826" s="47"/>
      <c r="AB826" s="47"/>
      <c r="AC826" s="47"/>
      <c r="AD826" s="47"/>
      <c r="AE826" s="47"/>
      <c r="AF826" s="47"/>
      <c r="AG826" s="47"/>
      <c r="AH826" s="47"/>
    </row>
    <row r="827" spans="1:34" x14ac:dyDescent="0.25">
      <c r="A827" s="47"/>
      <c r="B827" s="47"/>
      <c r="C827" s="47"/>
      <c r="D827" s="47"/>
      <c r="E827" s="56"/>
      <c r="F827" s="56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  <c r="AA827" s="47"/>
      <c r="AB827" s="47"/>
      <c r="AC827" s="47"/>
      <c r="AD827" s="47"/>
      <c r="AE827" s="47"/>
      <c r="AF827" s="47"/>
      <c r="AG827" s="47"/>
      <c r="AH827" s="47"/>
    </row>
    <row r="828" spans="1:34" x14ac:dyDescent="0.25">
      <c r="A828" s="47"/>
      <c r="B828" s="47"/>
      <c r="C828" s="47"/>
      <c r="D828" s="47"/>
      <c r="E828" s="56"/>
      <c r="F828" s="56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  <c r="AA828" s="47"/>
      <c r="AB828" s="47"/>
      <c r="AC828" s="47"/>
      <c r="AD828" s="47"/>
      <c r="AE828" s="47"/>
      <c r="AF828" s="47"/>
      <c r="AG828" s="47"/>
      <c r="AH828" s="47"/>
    </row>
    <row r="829" spans="1:34" x14ac:dyDescent="0.25">
      <c r="A829" s="47"/>
      <c r="B829" s="47"/>
      <c r="C829" s="47"/>
      <c r="D829" s="47"/>
      <c r="E829" s="56"/>
      <c r="F829" s="56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  <c r="AA829" s="47"/>
      <c r="AB829" s="47"/>
      <c r="AC829" s="47"/>
      <c r="AD829" s="47"/>
      <c r="AE829" s="47"/>
      <c r="AF829" s="47"/>
      <c r="AG829" s="47"/>
      <c r="AH829" s="47"/>
    </row>
    <row r="830" spans="1:34" x14ac:dyDescent="0.25">
      <c r="A830" s="47"/>
      <c r="B830" s="47"/>
      <c r="C830" s="47"/>
      <c r="D830" s="47"/>
      <c r="E830" s="56"/>
      <c r="F830" s="56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  <c r="AA830" s="47"/>
      <c r="AB830" s="47"/>
      <c r="AC830" s="47"/>
      <c r="AD830" s="47"/>
      <c r="AE830" s="47"/>
      <c r="AF830" s="47"/>
      <c r="AG830" s="47"/>
      <c r="AH830" s="47"/>
    </row>
    <row r="831" spans="1:34" x14ac:dyDescent="0.25">
      <c r="A831" s="47"/>
      <c r="B831" s="47"/>
      <c r="C831" s="47"/>
      <c r="D831" s="47"/>
      <c r="E831" s="56"/>
      <c r="F831" s="56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  <c r="AA831" s="47"/>
      <c r="AB831" s="47"/>
      <c r="AC831" s="47"/>
      <c r="AD831" s="47"/>
      <c r="AE831" s="47"/>
      <c r="AF831" s="47"/>
      <c r="AG831" s="47"/>
      <c r="AH831" s="47"/>
    </row>
    <row r="832" spans="1:34" x14ac:dyDescent="0.25">
      <c r="A832" s="47"/>
      <c r="B832" s="47"/>
      <c r="C832" s="47"/>
      <c r="D832" s="47"/>
      <c r="E832" s="56"/>
      <c r="F832" s="56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  <c r="AA832" s="47"/>
      <c r="AB832" s="47"/>
      <c r="AC832" s="47"/>
      <c r="AD832" s="47"/>
      <c r="AE832" s="47"/>
      <c r="AF832" s="47"/>
      <c r="AG832" s="47"/>
      <c r="AH832" s="47"/>
    </row>
    <row r="833" spans="1:34" x14ac:dyDescent="0.25">
      <c r="A833" s="47"/>
      <c r="B833" s="47"/>
      <c r="C833" s="47"/>
      <c r="D833" s="47"/>
      <c r="E833" s="56"/>
      <c r="F833" s="56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  <c r="AA833" s="47"/>
      <c r="AB833" s="47"/>
      <c r="AC833" s="47"/>
      <c r="AD833" s="47"/>
      <c r="AE833" s="47"/>
      <c r="AF833" s="47"/>
      <c r="AG833" s="47"/>
      <c r="AH833" s="47"/>
    </row>
    <row r="834" spans="1:34" x14ac:dyDescent="0.25">
      <c r="A834" s="47"/>
      <c r="B834" s="47"/>
      <c r="C834" s="47"/>
      <c r="D834" s="47"/>
      <c r="E834" s="56"/>
      <c r="F834" s="56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  <c r="AA834" s="47"/>
      <c r="AB834" s="47"/>
      <c r="AC834" s="47"/>
      <c r="AD834" s="47"/>
      <c r="AE834" s="47"/>
      <c r="AF834" s="47"/>
      <c r="AG834" s="47"/>
      <c r="AH834" s="47"/>
    </row>
    <row r="835" spans="1:34" x14ac:dyDescent="0.25">
      <c r="A835" s="47"/>
      <c r="B835" s="47"/>
      <c r="C835" s="47"/>
      <c r="D835" s="47"/>
      <c r="E835" s="56"/>
      <c r="F835" s="56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  <c r="AA835" s="47"/>
      <c r="AB835" s="47"/>
      <c r="AC835" s="47"/>
      <c r="AD835" s="47"/>
      <c r="AE835" s="47"/>
      <c r="AF835" s="47"/>
      <c r="AG835" s="47"/>
      <c r="AH835" s="47"/>
    </row>
    <row r="836" spans="1:34" x14ac:dyDescent="0.25">
      <c r="A836" s="47"/>
      <c r="B836" s="47"/>
      <c r="C836" s="47"/>
      <c r="D836" s="47"/>
      <c r="E836" s="56"/>
      <c r="F836" s="56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  <c r="AA836" s="47"/>
      <c r="AB836" s="47"/>
      <c r="AC836" s="47"/>
      <c r="AD836" s="47"/>
      <c r="AE836" s="47"/>
      <c r="AF836" s="47"/>
      <c r="AG836" s="47"/>
      <c r="AH836" s="47"/>
    </row>
    <row r="837" spans="1:34" x14ac:dyDescent="0.25">
      <c r="A837" s="47"/>
      <c r="B837" s="47"/>
      <c r="C837" s="47"/>
      <c r="D837" s="47"/>
      <c r="E837" s="56"/>
      <c r="F837" s="56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  <c r="AA837" s="47"/>
      <c r="AB837" s="47"/>
      <c r="AC837" s="47"/>
      <c r="AD837" s="47"/>
      <c r="AE837" s="47"/>
      <c r="AF837" s="47"/>
      <c r="AG837" s="47"/>
      <c r="AH837" s="47"/>
    </row>
    <row r="838" spans="1:34" x14ac:dyDescent="0.25">
      <c r="A838" s="47"/>
      <c r="B838" s="47"/>
      <c r="C838" s="47"/>
      <c r="D838" s="47"/>
      <c r="E838" s="56"/>
      <c r="F838" s="56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  <c r="AA838" s="47"/>
      <c r="AB838" s="47"/>
      <c r="AC838" s="47"/>
      <c r="AD838" s="47"/>
      <c r="AE838" s="47"/>
      <c r="AF838" s="47"/>
      <c r="AG838" s="47"/>
      <c r="AH838" s="47"/>
    </row>
    <row r="839" spans="1:34" x14ac:dyDescent="0.25">
      <c r="A839" s="47"/>
      <c r="B839" s="47"/>
      <c r="C839" s="47"/>
      <c r="D839" s="47"/>
      <c r="E839" s="56"/>
      <c r="F839" s="56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  <c r="AA839" s="47"/>
      <c r="AB839" s="47"/>
      <c r="AC839" s="47"/>
      <c r="AD839" s="47"/>
      <c r="AE839" s="47"/>
      <c r="AF839" s="47"/>
      <c r="AG839" s="47"/>
      <c r="AH839" s="47"/>
    </row>
    <row r="840" spans="1:34" x14ac:dyDescent="0.25">
      <c r="A840" s="47"/>
      <c r="B840" s="47"/>
      <c r="C840" s="47"/>
      <c r="D840" s="47"/>
      <c r="E840" s="56"/>
      <c r="F840" s="56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  <c r="AA840" s="47"/>
      <c r="AB840" s="47"/>
      <c r="AC840" s="47"/>
      <c r="AD840" s="47"/>
      <c r="AE840" s="47"/>
      <c r="AF840" s="47"/>
      <c r="AG840" s="47"/>
      <c r="AH840" s="47"/>
    </row>
    <row r="841" spans="1:34" x14ac:dyDescent="0.25">
      <c r="A841" s="47"/>
      <c r="B841" s="47"/>
      <c r="C841" s="47"/>
      <c r="D841" s="47"/>
      <c r="E841" s="56"/>
      <c r="F841" s="56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  <c r="AA841" s="47"/>
      <c r="AB841" s="47"/>
      <c r="AC841" s="47"/>
      <c r="AD841" s="47"/>
      <c r="AE841" s="47"/>
      <c r="AF841" s="47"/>
      <c r="AG841" s="47"/>
      <c r="AH841" s="47"/>
    </row>
    <row r="842" spans="1:34" x14ac:dyDescent="0.25">
      <c r="A842" s="47"/>
      <c r="B842" s="47"/>
      <c r="C842" s="47"/>
      <c r="D842" s="47"/>
      <c r="E842" s="56"/>
      <c r="F842" s="56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  <c r="AA842" s="47"/>
      <c r="AB842" s="47"/>
      <c r="AC842" s="47"/>
      <c r="AD842" s="47"/>
      <c r="AE842" s="47"/>
      <c r="AF842" s="47"/>
      <c r="AG842" s="47"/>
      <c r="AH842" s="47"/>
    </row>
    <row r="843" spans="1:34" x14ac:dyDescent="0.25">
      <c r="A843" s="47"/>
      <c r="B843" s="47"/>
      <c r="C843" s="47"/>
      <c r="D843" s="47"/>
      <c r="E843" s="56"/>
      <c r="F843" s="56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  <c r="AA843" s="47"/>
      <c r="AB843" s="47"/>
      <c r="AC843" s="47"/>
      <c r="AD843" s="47"/>
      <c r="AE843" s="47"/>
      <c r="AF843" s="47"/>
      <c r="AG843" s="47"/>
      <c r="AH843" s="47"/>
    </row>
    <row r="844" spans="1:34" x14ac:dyDescent="0.25">
      <c r="A844" s="47"/>
      <c r="B844" s="47"/>
      <c r="C844" s="47"/>
      <c r="D844" s="47"/>
      <c r="E844" s="56"/>
      <c r="F844" s="56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  <c r="AB844" s="47"/>
      <c r="AC844" s="47"/>
      <c r="AD844" s="47"/>
      <c r="AE844" s="47"/>
      <c r="AF844" s="47"/>
      <c r="AG844" s="47"/>
      <c r="AH844" s="47"/>
    </row>
    <row r="845" spans="1:34" x14ac:dyDescent="0.25">
      <c r="A845" s="47"/>
      <c r="B845" s="47"/>
      <c r="C845" s="47"/>
      <c r="D845" s="47"/>
      <c r="E845" s="56"/>
      <c r="F845" s="56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  <c r="AA845" s="47"/>
      <c r="AB845" s="47"/>
      <c r="AC845" s="47"/>
      <c r="AD845" s="47"/>
      <c r="AE845" s="47"/>
      <c r="AF845" s="47"/>
      <c r="AG845" s="47"/>
      <c r="AH845" s="47"/>
    </row>
    <row r="846" spans="1:34" x14ac:dyDescent="0.25">
      <c r="A846" s="47"/>
      <c r="B846" s="47"/>
      <c r="C846" s="47"/>
      <c r="D846" s="47"/>
      <c r="E846" s="56"/>
      <c r="F846" s="56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  <c r="AA846" s="47"/>
      <c r="AB846" s="47"/>
      <c r="AC846" s="47"/>
      <c r="AD846" s="47"/>
      <c r="AE846" s="47"/>
      <c r="AF846" s="47"/>
      <c r="AG846" s="47"/>
      <c r="AH846" s="47"/>
    </row>
    <row r="847" spans="1:34" x14ac:dyDescent="0.25">
      <c r="A847" s="47"/>
      <c r="B847" s="47"/>
      <c r="C847" s="47"/>
      <c r="D847" s="47"/>
      <c r="E847" s="56"/>
      <c r="F847" s="56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  <c r="AA847" s="47"/>
      <c r="AB847" s="47"/>
      <c r="AC847" s="47"/>
      <c r="AD847" s="47"/>
      <c r="AE847" s="47"/>
      <c r="AF847" s="47"/>
      <c r="AG847" s="47"/>
      <c r="AH847" s="47"/>
    </row>
    <row r="848" spans="1:34" x14ac:dyDescent="0.25">
      <c r="A848" s="47"/>
      <c r="B848" s="47"/>
      <c r="C848" s="47"/>
      <c r="D848" s="47"/>
      <c r="E848" s="56"/>
      <c r="F848" s="56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  <c r="AA848" s="47"/>
      <c r="AB848" s="47"/>
      <c r="AC848" s="47"/>
      <c r="AD848" s="47"/>
      <c r="AE848" s="47"/>
      <c r="AF848" s="47"/>
      <c r="AG848" s="47"/>
      <c r="AH848" s="47"/>
    </row>
    <row r="849" spans="1:34" x14ac:dyDescent="0.25">
      <c r="A849" s="47"/>
      <c r="B849" s="47"/>
      <c r="C849" s="47"/>
      <c r="D849" s="47"/>
      <c r="E849" s="56"/>
      <c r="F849" s="56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  <c r="AA849" s="47"/>
      <c r="AB849" s="47"/>
      <c r="AC849" s="47"/>
      <c r="AD849" s="47"/>
      <c r="AE849" s="47"/>
      <c r="AF849" s="47"/>
      <c r="AG849" s="47"/>
      <c r="AH849" s="47"/>
    </row>
    <row r="850" spans="1:34" x14ac:dyDescent="0.25">
      <c r="A850" s="47"/>
      <c r="B850" s="47"/>
      <c r="C850" s="47"/>
      <c r="D850" s="47"/>
      <c r="E850" s="56"/>
      <c r="F850" s="56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  <c r="AA850" s="47"/>
      <c r="AB850" s="47"/>
      <c r="AC850" s="47"/>
      <c r="AD850" s="47"/>
      <c r="AE850" s="47"/>
      <c r="AF850" s="47"/>
      <c r="AG850" s="47"/>
      <c r="AH850" s="47"/>
    </row>
    <row r="851" spans="1:34" x14ac:dyDescent="0.25">
      <c r="A851" s="47"/>
      <c r="B851" s="47"/>
      <c r="C851" s="47"/>
      <c r="D851" s="47"/>
      <c r="E851" s="56"/>
      <c r="F851" s="56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  <c r="AA851" s="47"/>
      <c r="AB851" s="47"/>
      <c r="AC851" s="47"/>
      <c r="AD851" s="47"/>
      <c r="AE851" s="47"/>
      <c r="AF851" s="47"/>
      <c r="AG851" s="47"/>
      <c r="AH851" s="47"/>
    </row>
    <row r="852" spans="1:34" x14ac:dyDescent="0.25">
      <c r="A852" s="47"/>
      <c r="B852" s="47"/>
      <c r="C852" s="47"/>
      <c r="D852" s="47"/>
      <c r="E852" s="56"/>
      <c r="F852" s="56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  <c r="AA852" s="47"/>
      <c r="AB852" s="47"/>
      <c r="AC852" s="47"/>
      <c r="AD852" s="47"/>
      <c r="AE852" s="47"/>
      <c r="AF852" s="47"/>
      <c r="AG852" s="47"/>
      <c r="AH852" s="47"/>
    </row>
    <row r="853" spans="1:34" x14ac:dyDescent="0.25">
      <c r="A853" s="47"/>
      <c r="B853" s="47"/>
      <c r="C853" s="47"/>
      <c r="D853" s="47"/>
      <c r="E853" s="56"/>
      <c r="F853" s="56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  <c r="AA853" s="47"/>
      <c r="AB853" s="47"/>
      <c r="AC853" s="47"/>
      <c r="AD853" s="47"/>
      <c r="AE853" s="47"/>
      <c r="AF853" s="47"/>
      <c r="AG853" s="47"/>
      <c r="AH853" s="47"/>
    </row>
    <row r="854" spans="1:34" x14ac:dyDescent="0.25">
      <c r="A854" s="47"/>
      <c r="B854" s="47"/>
      <c r="C854" s="47"/>
      <c r="D854" s="47"/>
      <c r="E854" s="56"/>
      <c r="F854" s="56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  <c r="AA854" s="47"/>
      <c r="AB854" s="47"/>
      <c r="AC854" s="47"/>
      <c r="AD854" s="47"/>
      <c r="AE854" s="47"/>
      <c r="AF854" s="47"/>
      <c r="AG854" s="47"/>
      <c r="AH854" s="47"/>
    </row>
    <row r="855" spans="1:34" x14ac:dyDescent="0.25">
      <c r="A855" s="47"/>
      <c r="B855" s="47"/>
      <c r="C855" s="47"/>
      <c r="D855" s="47"/>
      <c r="E855" s="56"/>
      <c r="F855" s="56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  <c r="AA855" s="47"/>
      <c r="AB855" s="47"/>
      <c r="AC855" s="47"/>
      <c r="AD855" s="47"/>
      <c r="AE855" s="47"/>
      <c r="AF855" s="47"/>
      <c r="AG855" s="47"/>
      <c r="AH855" s="47"/>
    </row>
    <row r="856" spans="1:34" x14ac:dyDescent="0.25">
      <c r="A856" s="47"/>
      <c r="B856" s="47"/>
      <c r="C856" s="47"/>
      <c r="D856" s="47"/>
      <c r="E856" s="56"/>
      <c r="F856" s="56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  <c r="AA856" s="47"/>
      <c r="AB856" s="47"/>
      <c r="AC856" s="47"/>
      <c r="AD856" s="47"/>
      <c r="AE856" s="47"/>
      <c r="AF856" s="47"/>
      <c r="AG856" s="47"/>
      <c r="AH856" s="47"/>
    </row>
    <row r="857" spans="1:34" x14ac:dyDescent="0.25">
      <c r="A857" s="47"/>
      <c r="B857" s="47"/>
      <c r="C857" s="47"/>
      <c r="D857" s="47"/>
      <c r="E857" s="56"/>
      <c r="F857" s="56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  <c r="AA857" s="47"/>
      <c r="AB857" s="47"/>
      <c r="AC857" s="47"/>
      <c r="AD857" s="47"/>
      <c r="AE857" s="47"/>
      <c r="AF857" s="47"/>
      <c r="AG857" s="47"/>
      <c r="AH857" s="47"/>
    </row>
    <row r="858" spans="1:34" x14ac:dyDescent="0.25">
      <c r="A858" s="47"/>
      <c r="B858" s="47"/>
      <c r="C858" s="47"/>
      <c r="D858" s="47"/>
      <c r="E858" s="56"/>
      <c r="F858" s="56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  <c r="AA858" s="47"/>
      <c r="AB858" s="47"/>
      <c r="AC858" s="47"/>
      <c r="AD858" s="47"/>
      <c r="AE858" s="47"/>
      <c r="AF858" s="47"/>
      <c r="AG858" s="47"/>
      <c r="AH858" s="47"/>
    </row>
    <row r="859" spans="1:34" x14ac:dyDescent="0.25">
      <c r="A859" s="47"/>
      <c r="B859" s="47"/>
      <c r="C859" s="47"/>
      <c r="D859" s="47"/>
      <c r="E859" s="56"/>
      <c r="F859" s="56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  <c r="AA859" s="47"/>
      <c r="AB859" s="47"/>
      <c r="AC859" s="47"/>
      <c r="AD859" s="47"/>
      <c r="AE859" s="47"/>
      <c r="AF859" s="47"/>
      <c r="AG859" s="47"/>
      <c r="AH859" s="47"/>
    </row>
    <row r="860" spans="1:34" x14ac:dyDescent="0.25">
      <c r="A860" s="47"/>
      <c r="B860" s="47"/>
      <c r="C860" s="47"/>
      <c r="D860" s="47"/>
      <c r="E860" s="56"/>
      <c r="F860" s="56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  <c r="AA860" s="47"/>
      <c r="AB860" s="47"/>
      <c r="AC860" s="47"/>
      <c r="AD860" s="47"/>
      <c r="AE860" s="47"/>
      <c r="AF860" s="47"/>
      <c r="AG860" s="47"/>
      <c r="AH860" s="47"/>
    </row>
    <row r="861" spans="1:34" x14ac:dyDescent="0.25">
      <c r="A861" s="47"/>
      <c r="B861" s="47"/>
      <c r="C861" s="47"/>
      <c r="D861" s="47"/>
      <c r="E861" s="56"/>
      <c r="F861" s="56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  <c r="AA861" s="47"/>
      <c r="AB861" s="47"/>
      <c r="AC861" s="47"/>
      <c r="AD861" s="47"/>
      <c r="AE861" s="47"/>
      <c r="AF861" s="47"/>
      <c r="AG861" s="47"/>
      <c r="AH861" s="47"/>
    </row>
    <row r="862" spans="1:34" x14ac:dyDescent="0.25">
      <c r="A862" s="47"/>
      <c r="B862" s="47"/>
      <c r="C862" s="47"/>
      <c r="D862" s="47"/>
      <c r="E862" s="56"/>
      <c r="F862" s="56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  <c r="AA862" s="47"/>
      <c r="AB862" s="47"/>
      <c r="AC862" s="47"/>
      <c r="AD862" s="47"/>
      <c r="AE862" s="47"/>
      <c r="AF862" s="47"/>
      <c r="AG862" s="47"/>
      <c r="AH862" s="47"/>
    </row>
    <row r="863" spans="1:34" x14ac:dyDescent="0.25">
      <c r="A863" s="47"/>
      <c r="B863" s="47"/>
      <c r="C863" s="47"/>
      <c r="D863" s="47"/>
      <c r="E863" s="56"/>
      <c r="F863" s="56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  <c r="AA863" s="47"/>
      <c r="AB863" s="47"/>
      <c r="AC863" s="47"/>
      <c r="AD863" s="47"/>
      <c r="AE863" s="47"/>
      <c r="AF863" s="47"/>
      <c r="AG863" s="47"/>
      <c r="AH863" s="47"/>
    </row>
    <row r="864" spans="1:34" x14ac:dyDescent="0.25">
      <c r="A864" s="47"/>
      <c r="B864" s="47"/>
      <c r="C864" s="47"/>
      <c r="D864" s="47"/>
      <c r="E864" s="56"/>
      <c r="F864" s="56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  <c r="AA864" s="47"/>
      <c r="AB864" s="47"/>
      <c r="AC864" s="47"/>
      <c r="AD864" s="47"/>
      <c r="AE864" s="47"/>
      <c r="AF864" s="47"/>
      <c r="AG864" s="47"/>
      <c r="AH864" s="47"/>
    </row>
    <row r="865" spans="1:34" x14ac:dyDescent="0.25">
      <c r="A865" s="47"/>
      <c r="B865" s="47"/>
      <c r="C865" s="47"/>
      <c r="D865" s="47"/>
      <c r="E865" s="56"/>
      <c r="F865" s="56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  <c r="AA865" s="47"/>
      <c r="AB865" s="47"/>
      <c r="AC865" s="47"/>
      <c r="AD865" s="47"/>
      <c r="AE865" s="47"/>
      <c r="AF865" s="47"/>
      <c r="AG865" s="47"/>
      <c r="AH865" s="47"/>
    </row>
    <row r="866" spans="1:34" x14ac:dyDescent="0.25">
      <c r="A866" s="47"/>
      <c r="B866" s="47"/>
      <c r="C866" s="47"/>
      <c r="D866" s="47"/>
      <c r="E866" s="56"/>
      <c r="F866" s="56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  <c r="AA866" s="47"/>
      <c r="AB866" s="47"/>
      <c r="AC866" s="47"/>
      <c r="AD866" s="47"/>
      <c r="AE866" s="47"/>
      <c r="AF866" s="47"/>
      <c r="AG866" s="47"/>
      <c r="AH866" s="47"/>
    </row>
    <row r="867" spans="1:34" x14ac:dyDescent="0.25">
      <c r="A867" s="47"/>
      <c r="B867" s="47"/>
      <c r="C867" s="47"/>
      <c r="D867" s="47"/>
      <c r="E867" s="56"/>
      <c r="F867" s="56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  <c r="AA867" s="47"/>
      <c r="AB867" s="47"/>
      <c r="AC867" s="47"/>
      <c r="AD867" s="47"/>
      <c r="AE867" s="47"/>
      <c r="AF867" s="47"/>
      <c r="AG867" s="47"/>
      <c r="AH867" s="47"/>
    </row>
    <row r="868" spans="1:34" x14ac:dyDescent="0.25">
      <c r="A868" s="47"/>
      <c r="B868" s="47"/>
      <c r="C868" s="47"/>
      <c r="D868" s="47"/>
      <c r="E868" s="56"/>
      <c r="F868" s="56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  <c r="AA868" s="47"/>
      <c r="AB868" s="47"/>
      <c r="AC868" s="47"/>
      <c r="AD868" s="47"/>
      <c r="AE868" s="47"/>
      <c r="AF868" s="47"/>
      <c r="AG868" s="47"/>
      <c r="AH868" s="47"/>
    </row>
    <row r="869" spans="1:34" x14ac:dyDescent="0.25">
      <c r="A869" s="47"/>
      <c r="B869" s="47"/>
      <c r="C869" s="47"/>
      <c r="D869" s="47"/>
      <c r="E869" s="56"/>
      <c r="F869" s="56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  <c r="AA869" s="47"/>
      <c r="AB869" s="47"/>
      <c r="AC869" s="47"/>
      <c r="AD869" s="47"/>
      <c r="AE869" s="47"/>
      <c r="AF869" s="47"/>
      <c r="AG869" s="47"/>
      <c r="AH869" s="47"/>
    </row>
    <row r="870" spans="1:34" x14ac:dyDescent="0.25">
      <c r="A870" s="47"/>
      <c r="B870" s="47"/>
      <c r="C870" s="47"/>
      <c r="D870" s="47"/>
      <c r="E870" s="56"/>
      <c r="F870" s="56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  <c r="AA870" s="47"/>
      <c r="AB870" s="47"/>
      <c r="AC870" s="47"/>
      <c r="AD870" s="47"/>
      <c r="AE870" s="47"/>
      <c r="AF870" s="47"/>
      <c r="AG870" s="47"/>
      <c r="AH870" s="47"/>
    </row>
    <row r="871" spans="1:34" x14ac:dyDescent="0.25">
      <c r="A871" s="47"/>
      <c r="B871" s="47"/>
      <c r="C871" s="47"/>
      <c r="D871" s="47"/>
      <c r="E871" s="56"/>
      <c r="F871" s="56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  <c r="AA871" s="47"/>
      <c r="AB871" s="47"/>
      <c r="AC871" s="47"/>
      <c r="AD871" s="47"/>
      <c r="AE871" s="47"/>
      <c r="AF871" s="47"/>
      <c r="AG871" s="47"/>
      <c r="AH871" s="47"/>
    </row>
    <row r="872" spans="1:34" x14ac:dyDescent="0.25">
      <c r="A872" s="47"/>
      <c r="B872" s="47"/>
      <c r="C872" s="47"/>
      <c r="D872" s="47"/>
      <c r="E872" s="56"/>
      <c r="F872" s="56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  <c r="AA872" s="47"/>
      <c r="AB872" s="47"/>
      <c r="AC872" s="47"/>
      <c r="AD872" s="47"/>
      <c r="AE872" s="47"/>
      <c r="AF872" s="47"/>
      <c r="AG872" s="47"/>
      <c r="AH872" s="47"/>
    </row>
    <row r="873" spans="1:34" x14ac:dyDescent="0.25">
      <c r="A873" s="47"/>
      <c r="B873" s="47"/>
      <c r="C873" s="47"/>
      <c r="D873" s="47"/>
      <c r="E873" s="56"/>
      <c r="F873" s="56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  <c r="AA873" s="47"/>
      <c r="AB873" s="47"/>
      <c r="AC873" s="47"/>
      <c r="AD873" s="47"/>
      <c r="AE873" s="47"/>
      <c r="AF873" s="47"/>
      <c r="AG873" s="47"/>
      <c r="AH873" s="47"/>
    </row>
    <row r="874" spans="1:34" x14ac:dyDescent="0.25">
      <c r="A874" s="47"/>
      <c r="B874" s="47"/>
      <c r="C874" s="47"/>
      <c r="D874" s="47"/>
      <c r="E874" s="56"/>
      <c r="F874" s="56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  <c r="AA874" s="47"/>
      <c r="AB874" s="47"/>
      <c r="AC874" s="47"/>
      <c r="AD874" s="47"/>
      <c r="AE874" s="47"/>
      <c r="AF874" s="47"/>
      <c r="AG874" s="47"/>
      <c r="AH874" s="47"/>
    </row>
    <row r="875" spans="1:34" x14ac:dyDescent="0.25">
      <c r="A875" s="47"/>
      <c r="B875" s="47"/>
      <c r="C875" s="47"/>
      <c r="D875" s="47"/>
      <c r="E875" s="56"/>
      <c r="F875" s="56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  <c r="AA875" s="47"/>
      <c r="AB875" s="47"/>
      <c r="AC875" s="47"/>
      <c r="AD875" s="47"/>
      <c r="AE875" s="47"/>
      <c r="AF875" s="47"/>
      <c r="AG875" s="47"/>
      <c r="AH875" s="47"/>
    </row>
    <row r="876" spans="1:34" x14ac:dyDescent="0.25">
      <c r="A876" s="47"/>
      <c r="B876" s="47"/>
      <c r="C876" s="47"/>
      <c r="D876" s="47"/>
      <c r="E876" s="56"/>
      <c r="F876" s="56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  <c r="AA876" s="47"/>
      <c r="AB876" s="47"/>
      <c r="AC876" s="47"/>
      <c r="AD876" s="47"/>
      <c r="AE876" s="47"/>
      <c r="AF876" s="47"/>
      <c r="AG876" s="47"/>
      <c r="AH876" s="47"/>
    </row>
    <row r="877" spans="1:34" x14ac:dyDescent="0.25">
      <c r="A877" s="47"/>
      <c r="B877" s="47"/>
      <c r="C877" s="47"/>
      <c r="D877" s="47"/>
      <c r="E877" s="56"/>
      <c r="F877" s="56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  <c r="AA877" s="47"/>
      <c r="AB877" s="47"/>
      <c r="AC877" s="47"/>
      <c r="AD877" s="47"/>
      <c r="AE877" s="47"/>
      <c r="AF877" s="47"/>
      <c r="AG877" s="47"/>
      <c r="AH877" s="47"/>
    </row>
    <row r="878" spans="1:34" x14ac:dyDescent="0.25">
      <c r="A878" s="47"/>
      <c r="B878" s="47"/>
      <c r="C878" s="47"/>
      <c r="D878" s="47"/>
      <c r="E878" s="56"/>
      <c r="F878" s="56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  <c r="AA878" s="47"/>
      <c r="AB878" s="47"/>
      <c r="AC878" s="47"/>
      <c r="AD878" s="47"/>
      <c r="AE878" s="47"/>
      <c r="AF878" s="47"/>
      <c r="AG878" s="47"/>
      <c r="AH878" s="47"/>
    </row>
    <row r="879" spans="1:34" x14ac:dyDescent="0.25">
      <c r="A879" s="47"/>
      <c r="B879" s="47"/>
      <c r="C879" s="47"/>
      <c r="D879" s="47"/>
      <c r="E879" s="56"/>
      <c r="F879" s="56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  <c r="AA879" s="47"/>
      <c r="AB879" s="47"/>
      <c r="AC879" s="47"/>
      <c r="AD879" s="47"/>
      <c r="AE879" s="47"/>
      <c r="AF879" s="47"/>
      <c r="AG879" s="47"/>
      <c r="AH879" s="47"/>
    </row>
    <row r="880" spans="1:34" x14ac:dyDescent="0.25">
      <c r="A880" s="47"/>
      <c r="B880" s="47"/>
      <c r="C880" s="47"/>
      <c r="D880" s="47"/>
      <c r="E880" s="56"/>
      <c r="F880" s="56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  <c r="AA880" s="47"/>
      <c r="AB880" s="47"/>
      <c r="AC880" s="47"/>
      <c r="AD880" s="47"/>
      <c r="AE880" s="47"/>
      <c r="AF880" s="47"/>
      <c r="AG880" s="47"/>
      <c r="AH880" s="47"/>
    </row>
    <row r="881" spans="1:34" x14ac:dyDescent="0.25">
      <c r="A881" s="47"/>
      <c r="B881" s="47"/>
      <c r="C881" s="47"/>
      <c r="D881" s="47"/>
      <c r="E881" s="56"/>
      <c r="F881" s="56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  <c r="AA881" s="47"/>
      <c r="AB881" s="47"/>
      <c r="AC881" s="47"/>
      <c r="AD881" s="47"/>
      <c r="AE881" s="47"/>
      <c r="AF881" s="47"/>
      <c r="AG881" s="47"/>
      <c r="AH881" s="47"/>
    </row>
    <row r="882" spans="1:34" x14ac:dyDescent="0.25">
      <c r="A882" s="47"/>
      <c r="B882" s="47"/>
      <c r="C882" s="47"/>
      <c r="D882" s="47"/>
      <c r="E882" s="56"/>
      <c r="F882" s="56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  <c r="AA882" s="47"/>
      <c r="AB882" s="47"/>
      <c r="AC882" s="47"/>
      <c r="AD882" s="47"/>
      <c r="AE882" s="47"/>
      <c r="AF882" s="47"/>
      <c r="AG882" s="47"/>
      <c r="AH882" s="47"/>
    </row>
    <row r="883" spans="1:34" x14ac:dyDescent="0.25">
      <c r="A883" s="47"/>
      <c r="B883" s="47"/>
      <c r="C883" s="47"/>
      <c r="D883" s="47"/>
      <c r="E883" s="56"/>
      <c r="F883" s="56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  <c r="AA883" s="47"/>
      <c r="AB883" s="47"/>
      <c r="AC883" s="47"/>
      <c r="AD883" s="47"/>
      <c r="AE883" s="47"/>
      <c r="AF883" s="47"/>
      <c r="AG883" s="47"/>
      <c r="AH883" s="47"/>
    </row>
    <row r="884" spans="1:34" x14ac:dyDescent="0.25">
      <c r="A884" s="47"/>
      <c r="B884" s="47"/>
      <c r="C884" s="47"/>
      <c r="D884" s="47"/>
      <c r="E884" s="56"/>
      <c r="F884" s="56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  <c r="AA884" s="47"/>
      <c r="AB884" s="47"/>
      <c r="AC884" s="47"/>
      <c r="AD884" s="47"/>
      <c r="AE884" s="47"/>
      <c r="AF884" s="47"/>
      <c r="AG884" s="47"/>
      <c r="AH884" s="47"/>
    </row>
    <row r="885" spans="1:34" x14ac:dyDescent="0.25">
      <c r="A885" s="47"/>
      <c r="B885" s="47"/>
      <c r="C885" s="47"/>
      <c r="D885" s="47"/>
      <c r="E885" s="56"/>
      <c r="F885" s="56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  <c r="AA885" s="47"/>
      <c r="AB885" s="47"/>
      <c r="AC885" s="47"/>
      <c r="AD885" s="47"/>
      <c r="AE885" s="47"/>
      <c r="AF885" s="47"/>
      <c r="AG885" s="47"/>
      <c r="AH885" s="47"/>
    </row>
    <row r="886" spans="1:34" x14ac:dyDescent="0.25">
      <c r="A886" s="47"/>
      <c r="B886" s="47"/>
      <c r="C886" s="47"/>
      <c r="D886" s="47"/>
      <c r="E886" s="56"/>
      <c r="F886" s="56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  <c r="AA886" s="47"/>
      <c r="AB886" s="47"/>
      <c r="AC886" s="47"/>
      <c r="AD886" s="47"/>
      <c r="AE886" s="47"/>
      <c r="AF886" s="47"/>
      <c r="AG886" s="47"/>
      <c r="AH886" s="47"/>
    </row>
    <row r="887" spans="1:34" x14ac:dyDescent="0.25">
      <c r="A887" s="47"/>
      <c r="B887" s="47"/>
      <c r="C887" s="47"/>
      <c r="D887" s="47"/>
      <c r="E887" s="56"/>
      <c r="F887" s="56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  <c r="AA887" s="47"/>
      <c r="AB887" s="47"/>
      <c r="AC887" s="47"/>
      <c r="AD887" s="47"/>
      <c r="AE887" s="47"/>
      <c r="AF887" s="47"/>
      <c r="AG887" s="47"/>
      <c r="AH887" s="47"/>
    </row>
    <row r="888" spans="1:34" x14ac:dyDescent="0.25">
      <c r="A888" s="47"/>
      <c r="B888" s="47"/>
      <c r="C888" s="47"/>
      <c r="D888" s="47"/>
      <c r="E888" s="56"/>
      <c r="F888" s="56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  <c r="AA888" s="47"/>
      <c r="AB888" s="47"/>
      <c r="AC888" s="47"/>
      <c r="AD888" s="47"/>
      <c r="AE888" s="47"/>
      <c r="AF888" s="47"/>
      <c r="AG888" s="47"/>
      <c r="AH888" s="47"/>
    </row>
    <row r="889" spans="1:34" x14ac:dyDescent="0.25">
      <c r="A889" s="47"/>
      <c r="B889" s="47"/>
      <c r="C889" s="47"/>
      <c r="D889" s="47"/>
      <c r="E889" s="56"/>
      <c r="F889" s="56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  <c r="AA889" s="47"/>
      <c r="AB889" s="47"/>
      <c r="AC889" s="47"/>
      <c r="AD889" s="47"/>
      <c r="AE889" s="47"/>
      <c r="AF889" s="47"/>
      <c r="AG889" s="47"/>
      <c r="AH889" s="47"/>
    </row>
    <row r="890" spans="1:34" x14ac:dyDescent="0.25">
      <c r="A890" s="47"/>
      <c r="B890" s="47"/>
      <c r="C890" s="47"/>
      <c r="D890" s="47"/>
      <c r="E890" s="56"/>
      <c r="F890" s="56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  <c r="AA890" s="47"/>
      <c r="AB890" s="47"/>
      <c r="AC890" s="47"/>
      <c r="AD890" s="47"/>
      <c r="AE890" s="47"/>
      <c r="AF890" s="47"/>
      <c r="AG890" s="47"/>
      <c r="AH890" s="47"/>
    </row>
    <row r="891" spans="1:34" x14ac:dyDescent="0.25">
      <c r="A891" s="47"/>
      <c r="B891" s="47"/>
      <c r="C891" s="47"/>
      <c r="D891" s="47"/>
      <c r="E891" s="56"/>
      <c r="F891" s="56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  <c r="AA891" s="47"/>
      <c r="AB891" s="47"/>
      <c r="AC891" s="47"/>
      <c r="AD891" s="47"/>
      <c r="AE891" s="47"/>
      <c r="AF891" s="47"/>
      <c r="AG891" s="47"/>
      <c r="AH891" s="47"/>
    </row>
    <row r="892" spans="1:34" x14ac:dyDescent="0.25">
      <c r="A892" s="47"/>
      <c r="B892" s="47"/>
      <c r="C892" s="47"/>
      <c r="D892" s="47"/>
      <c r="E892" s="56"/>
      <c r="F892" s="56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  <c r="AA892" s="47"/>
      <c r="AB892" s="47"/>
      <c r="AC892" s="47"/>
      <c r="AD892" s="47"/>
      <c r="AE892" s="47"/>
      <c r="AF892" s="47"/>
      <c r="AG892" s="47"/>
      <c r="AH892" s="47"/>
    </row>
    <row r="893" spans="1:34" x14ac:dyDescent="0.25">
      <c r="A893" s="47"/>
      <c r="B893" s="47"/>
      <c r="C893" s="47"/>
      <c r="D893" s="47"/>
      <c r="E893" s="56"/>
      <c r="F893" s="56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  <c r="AA893" s="47"/>
      <c r="AB893" s="47"/>
      <c r="AC893" s="47"/>
      <c r="AD893" s="47"/>
      <c r="AE893" s="47"/>
      <c r="AF893" s="47"/>
      <c r="AG893" s="47"/>
      <c r="AH893" s="47"/>
    </row>
    <row r="894" spans="1:34" x14ac:dyDescent="0.25">
      <c r="A894" s="47"/>
      <c r="B894" s="47"/>
      <c r="C894" s="47"/>
      <c r="D894" s="47"/>
      <c r="E894" s="56"/>
      <c r="F894" s="56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  <c r="AA894" s="47"/>
      <c r="AB894" s="47"/>
      <c r="AC894" s="47"/>
      <c r="AD894" s="47"/>
      <c r="AE894" s="47"/>
      <c r="AF894" s="47"/>
      <c r="AG894" s="47"/>
      <c r="AH894" s="47"/>
    </row>
    <row r="895" spans="1:34" x14ac:dyDescent="0.25">
      <c r="A895" s="47"/>
      <c r="B895" s="47"/>
      <c r="C895" s="47"/>
      <c r="D895" s="47"/>
      <c r="E895" s="56"/>
      <c r="F895" s="56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  <c r="AA895" s="47"/>
      <c r="AB895" s="47"/>
      <c r="AC895" s="47"/>
      <c r="AD895" s="47"/>
      <c r="AE895" s="47"/>
      <c r="AF895" s="47"/>
      <c r="AG895" s="47"/>
      <c r="AH895" s="47"/>
    </row>
    <row r="896" spans="1:34" x14ac:dyDescent="0.25">
      <c r="A896" s="47"/>
      <c r="B896" s="47"/>
      <c r="C896" s="47"/>
      <c r="D896" s="47"/>
      <c r="E896" s="56"/>
      <c r="F896" s="56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  <c r="AA896" s="47"/>
      <c r="AB896" s="47"/>
      <c r="AC896" s="47"/>
      <c r="AD896" s="47"/>
      <c r="AE896" s="47"/>
      <c r="AF896" s="47"/>
      <c r="AG896" s="47"/>
      <c r="AH896" s="47"/>
    </row>
    <row r="897" spans="1:34" x14ac:dyDescent="0.25">
      <c r="A897" s="47"/>
      <c r="B897" s="47"/>
      <c r="C897" s="47"/>
      <c r="D897" s="47"/>
      <c r="E897" s="56"/>
      <c r="F897" s="56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  <c r="AA897" s="47"/>
      <c r="AB897" s="47"/>
      <c r="AC897" s="47"/>
      <c r="AD897" s="47"/>
      <c r="AE897" s="47"/>
      <c r="AF897" s="47"/>
      <c r="AG897" s="47"/>
      <c r="AH897" s="47"/>
    </row>
    <row r="898" spans="1:34" x14ac:dyDescent="0.25">
      <c r="A898" s="47"/>
      <c r="B898" s="47"/>
      <c r="C898" s="47"/>
      <c r="D898" s="47"/>
      <c r="E898" s="56"/>
      <c r="F898" s="56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  <c r="AA898" s="47"/>
      <c r="AB898" s="47"/>
      <c r="AC898" s="47"/>
      <c r="AD898" s="47"/>
      <c r="AE898" s="47"/>
      <c r="AF898" s="47"/>
      <c r="AG898" s="47"/>
      <c r="AH898" s="47"/>
    </row>
    <row r="899" spans="1:34" x14ac:dyDescent="0.25">
      <c r="A899" s="47"/>
      <c r="B899" s="47"/>
      <c r="C899" s="47"/>
      <c r="D899" s="47"/>
      <c r="E899" s="56"/>
      <c r="F899" s="56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  <c r="AA899" s="47"/>
      <c r="AB899" s="47"/>
      <c r="AC899" s="47"/>
      <c r="AD899" s="47"/>
      <c r="AE899" s="47"/>
      <c r="AF899" s="47"/>
      <c r="AG899" s="47"/>
      <c r="AH899" s="47"/>
    </row>
    <row r="900" spans="1:34" x14ac:dyDescent="0.25">
      <c r="A900" s="47"/>
      <c r="B900" s="47"/>
      <c r="C900" s="47"/>
      <c r="D900" s="47"/>
      <c r="E900" s="56"/>
      <c r="F900" s="56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  <c r="AA900" s="47"/>
      <c r="AB900" s="47"/>
      <c r="AC900" s="47"/>
      <c r="AD900" s="47"/>
      <c r="AE900" s="47"/>
      <c r="AF900" s="47"/>
      <c r="AG900" s="47"/>
      <c r="AH900" s="47"/>
    </row>
    <row r="901" spans="1:34" x14ac:dyDescent="0.25">
      <c r="A901" s="47"/>
      <c r="B901" s="47"/>
      <c r="C901" s="47"/>
      <c r="D901" s="47"/>
      <c r="E901" s="56"/>
      <c r="F901" s="56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  <c r="AA901" s="47"/>
      <c r="AB901" s="47"/>
      <c r="AC901" s="47"/>
      <c r="AD901" s="47"/>
      <c r="AE901" s="47"/>
      <c r="AF901" s="47"/>
      <c r="AG901" s="47"/>
      <c r="AH901" s="47"/>
    </row>
    <row r="902" spans="1:34" x14ac:dyDescent="0.25">
      <c r="A902" s="47"/>
      <c r="B902" s="47"/>
      <c r="C902" s="47"/>
      <c r="D902" s="47"/>
      <c r="E902" s="56"/>
      <c r="F902" s="56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  <c r="AA902" s="47"/>
      <c r="AB902" s="47"/>
      <c r="AC902" s="47"/>
      <c r="AD902" s="47"/>
      <c r="AE902" s="47"/>
      <c r="AF902" s="47"/>
      <c r="AG902" s="47"/>
      <c r="AH902" s="47"/>
    </row>
    <row r="903" spans="1:34" x14ac:dyDescent="0.25">
      <c r="A903" s="47"/>
      <c r="B903" s="47"/>
      <c r="C903" s="47"/>
      <c r="D903" s="47"/>
      <c r="E903" s="56"/>
      <c r="F903" s="56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  <c r="AA903" s="47"/>
      <c r="AB903" s="47"/>
      <c r="AC903" s="47"/>
      <c r="AD903" s="47"/>
      <c r="AE903" s="47"/>
      <c r="AF903" s="47"/>
      <c r="AG903" s="47"/>
      <c r="AH903" s="47"/>
    </row>
    <row r="904" spans="1:34" x14ac:dyDescent="0.25">
      <c r="A904" s="47"/>
      <c r="B904" s="47"/>
      <c r="C904" s="47"/>
      <c r="D904" s="47"/>
      <c r="E904" s="56"/>
      <c r="F904" s="56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  <c r="AA904" s="47"/>
      <c r="AB904" s="47"/>
      <c r="AC904" s="47"/>
      <c r="AD904" s="47"/>
      <c r="AE904" s="47"/>
      <c r="AF904" s="47"/>
      <c r="AG904" s="47"/>
      <c r="AH904" s="47"/>
    </row>
    <row r="905" spans="1:34" x14ac:dyDescent="0.25">
      <c r="A905" s="47"/>
      <c r="B905" s="47"/>
      <c r="C905" s="47"/>
      <c r="D905" s="47"/>
      <c r="E905" s="56"/>
      <c r="F905" s="56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  <c r="AA905" s="47"/>
      <c r="AB905" s="47"/>
      <c r="AC905" s="47"/>
      <c r="AD905" s="47"/>
      <c r="AE905" s="47"/>
      <c r="AF905" s="47"/>
      <c r="AG905" s="47"/>
      <c r="AH905" s="47"/>
    </row>
    <row r="906" spans="1:34" x14ac:dyDescent="0.25">
      <c r="A906" s="47"/>
      <c r="B906" s="47"/>
      <c r="C906" s="47"/>
      <c r="D906" s="47"/>
      <c r="E906" s="56"/>
      <c r="F906" s="56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  <c r="AA906" s="47"/>
      <c r="AB906" s="47"/>
      <c r="AC906" s="47"/>
      <c r="AD906" s="47"/>
      <c r="AE906" s="47"/>
      <c r="AF906" s="47"/>
      <c r="AG906" s="47"/>
      <c r="AH906" s="47"/>
    </row>
    <row r="907" spans="1:34" x14ac:dyDescent="0.25">
      <c r="A907" s="47"/>
      <c r="B907" s="47"/>
      <c r="C907" s="47"/>
      <c r="D907" s="47"/>
      <c r="E907" s="56"/>
      <c r="F907" s="56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  <c r="AA907" s="47"/>
      <c r="AB907" s="47"/>
      <c r="AC907" s="47"/>
      <c r="AD907" s="47"/>
      <c r="AE907" s="47"/>
      <c r="AF907" s="47"/>
      <c r="AG907" s="47"/>
      <c r="AH907" s="47"/>
    </row>
    <row r="908" spans="1:34" x14ac:dyDescent="0.25">
      <c r="A908" s="47"/>
      <c r="B908" s="47"/>
      <c r="C908" s="47"/>
      <c r="D908" s="47"/>
      <c r="E908" s="56"/>
      <c r="F908" s="56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  <c r="AA908" s="47"/>
      <c r="AB908" s="47"/>
      <c r="AC908" s="47"/>
      <c r="AD908" s="47"/>
      <c r="AE908" s="47"/>
      <c r="AF908" s="47"/>
      <c r="AG908" s="47"/>
      <c r="AH908" s="47"/>
    </row>
    <row r="909" spans="1:34" x14ac:dyDescent="0.25">
      <c r="A909" s="47"/>
      <c r="B909" s="47"/>
      <c r="C909" s="47"/>
      <c r="D909" s="47"/>
      <c r="E909" s="56"/>
      <c r="F909" s="56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  <c r="AA909" s="47"/>
      <c r="AB909" s="47"/>
      <c r="AC909" s="47"/>
      <c r="AD909" s="47"/>
      <c r="AE909" s="47"/>
      <c r="AF909" s="47"/>
      <c r="AG909" s="47"/>
      <c r="AH909" s="47"/>
    </row>
    <row r="910" spans="1:34" x14ac:dyDescent="0.25">
      <c r="A910" s="47"/>
      <c r="B910" s="47"/>
      <c r="C910" s="47"/>
      <c r="D910" s="47"/>
      <c r="E910" s="56"/>
      <c r="F910" s="56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  <c r="AA910" s="47"/>
      <c r="AB910" s="47"/>
      <c r="AC910" s="47"/>
      <c r="AD910" s="47"/>
      <c r="AE910" s="47"/>
      <c r="AF910" s="47"/>
      <c r="AG910" s="47"/>
      <c r="AH910" s="47"/>
    </row>
    <row r="911" spans="1:34" x14ac:dyDescent="0.25">
      <c r="A911" s="47"/>
      <c r="B911" s="47"/>
      <c r="C911" s="47"/>
      <c r="D911" s="47"/>
      <c r="E911" s="56"/>
      <c r="F911" s="56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  <c r="AA911" s="47"/>
      <c r="AB911" s="47"/>
      <c r="AC911" s="47"/>
      <c r="AD911" s="47"/>
      <c r="AE911" s="47"/>
      <c r="AF911" s="47"/>
      <c r="AG911" s="47"/>
      <c r="AH911" s="47"/>
    </row>
    <row r="912" spans="1:34" x14ac:dyDescent="0.25">
      <c r="A912" s="47"/>
      <c r="B912" s="47"/>
      <c r="C912" s="47"/>
      <c r="D912" s="47"/>
      <c r="E912" s="56"/>
      <c r="F912" s="56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  <c r="AA912" s="47"/>
      <c r="AB912" s="47"/>
      <c r="AC912" s="47"/>
      <c r="AD912" s="47"/>
      <c r="AE912" s="47"/>
      <c r="AF912" s="47"/>
      <c r="AG912" s="47"/>
      <c r="AH912" s="47"/>
    </row>
    <row r="913" spans="1:34" x14ac:dyDescent="0.25">
      <c r="A913" s="47"/>
      <c r="B913" s="47"/>
      <c r="C913" s="47"/>
      <c r="D913" s="47"/>
      <c r="E913" s="56"/>
      <c r="F913" s="56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  <c r="AA913" s="47"/>
      <c r="AB913" s="47"/>
      <c r="AC913" s="47"/>
      <c r="AD913" s="47"/>
      <c r="AE913" s="47"/>
      <c r="AF913" s="47"/>
      <c r="AG913" s="47"/>
      <c r="AH913" s="47"/>
    </row>
    <row r="914" spans="1:34" x14ac:dyDescent="0.25">
      <c r="A914" s="47"/>
      <c r="B914" s="47"/>
      <c r="C914" s="47"/>
      <c r="D914" s="47"/>
      <c r="E914" s="56"/>
      <c r="F914" s="56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  <c r="AA914" s="47"/>
      <c r="AB914" s="47"/>
      <c r="AC914" s="47"/>
      <c r="AD914" s="47"/>
      <c r="AE914" s="47"/>
      <c r="AF914" s="47"/>
      <c r="AG914" s="47"/>
      <c r="AH914" s="47"/>
    </row>
    <row r="915" spans="1:34" x14ac:dyDescent="0.25">
      <c r="A915" s="47"/>
      <c r="B915" s="47"/>
      <c r="C915" s="47"/>
      <c r="D915" s="47"/>
      <c r="E915" s="56"/>
      <c r="F915" s="56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  <c r="AA915" s="47"/>
      <c r="AB915" s="47"/>
      <c r="AC915" s="47"/>
      <c r="AD915" s="47"/>
      <c r="AE915" s="47"/>
      <c r="AF915" s="47"/>
      <c r="AG915" s="47"/>
      <c r="AH915" s="47"/>
    </row>
    <row r="916" spans="1:34" x14ac:dyDescent="0.25">
      <c r="A916" s="47"/>
      <c r="B916" s="47"/>
      <c r="C916" s="47"/>
      <c r="D916" s="47"/>
      <c r="E916" s="56"/>
      <c r="F916" s="56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  <c r="AA916" s="47"/>
      <c r="AB916" s="47"/>
      <c r="AC916" s="47"/>
      <c r="AD916" s="47"/>
      <c r="AE916" s="47"/>
      <c r="AF916" s="47"/>
      <c r="AG916" s="47"/>
      <c r="AH916" s="47"/>
    </row>
    <row r="917" spans="1:34" x14ac:dyDescent="0.25">
      <c r="A917" s="47"/>
      <c r="B917" s="47"/>
      <c r="C917" s="47"/>
      <c r="D917" s="47"/>
      <c r="E917" s="56"/>
      <c r="F917" s="56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  <c r="AA917" s="47"/>
      <c r="AB917" s="47"/>
      <c r="AC917" s="47"/>
      <c r="AD917" s="47"/>
      <c r="AE917" s="47"/>
      <c r="AF917" s="47"/>
      <c r="AG917" s="47"/>
      <c r="AH917" s="47"/>
    </row>
    <row r="918" spans="1:34" x14ac:dyDescent="0.25">
      <c r="A918" s="47"/>
      <c r="B918" s="47"/>
      <c r="C918" s="47"/>
      <c r="D918" s="47"/>
      <c r="E918" s="56"/>
      <c r="F918" s="56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  <c r="AA918" s="47"/>
      <c r="AB918" s="47"/>
      <c r="AC918" s="47"/>
      <c r="AD918" s="47"/>
      <c r="AE918" s="47"/>
      <c r="AF918" s="47"/>
      <c r="AG918" s="47"/>
      <c r="AH918" s="47"/>
    </row>
    <row r="919" spans="1:34" x14ac:dyDescent="0.25">
      <c r="A919" s="47"/>
      <c r="B919" s="47"/>
      <c r="C919" s="47"/>
      <c r="D919" s="47"/>
      <c r="E919" s="56"/>
      <c r="F919" s="56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  <c r="AA919" s="47"/>
      <c r="AB919" s="47"/>
      <c r="AC919" s="47"/>
      <c r="AD919" s="47"/>
      <c r="AE919" s="47"/>
      <c r="AF919" s="47"/>
      <c r="AG919" s="47"/>
      <c r="AH919" s="47"/>
    </row>
    <row r="920" spans="1:34" x14ac:dyDescent="0.25">
      <c r="A920" s="47"/>
      <c r="B920" s="47"/>
      <c r="C920" s="47"/>
      <c r="D920" s="47"/>
      <c r="E920" s="56"/>
      <c r="F920" s="56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  <c r="AA920" s="47"/>
      <c r="AB920" s="47"/>
      <c r="AC920" s="47"/>
      <c r="AD920" s="47"/>
      <c r="AE920" s="47"/>
      <c r="AF920" s="47"/>
      <c r="AG920" s="47"/>
      <c r="AH920" s="47"/>
    </row>
    <row r="921" spans="1:34" x14ac:dyDescent="0.25">
      <c r="A921" s="47"/>
      <c r="B921" s="47"/>
      <c r="C921" s="47"/>
      <c r="D921" s="47"/>
      <c r="E921" s="56"/>
      <c r="F921" s="56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  <c r="AA921" s="47"/>
      <c r="AB921" s="47"/>
      <c r="AC921" s="47"/>
      <c r="AD921" s="47"/>
      <c r="AE921" s="47"/>
      <c r="AF921" s="47"/>
      <c r="AG921" s="47"/>
      <c r="AH921" s="47"/>
    </row>
    <row r="922" spans="1:34" x14ac:dyDescent="0.25">
      <c r="A922" s="47"/>
      <c r="B922" s="47"/>
      <c r="C922" s="47"/>
      <c r="D922" s="47"/>
      <c r="E922" s="56"/>
      <c r="F922" s="56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  <c r="AA922" s="47"/>
      <c r="AB922" s="47"/>
      <c r="AC922" s="47"/>
      <c r="AD922" s="47"/>
      <c r="AE922" s="47"/>
      <c r="AF922" s="47"/>
      <c r="AG922" s="47"/>
      <c r="AH922" s="47"/>
    </row>
    <row r="923" spans="1:34" x14ac:dyDescent="0.25">
      <c r="A923" s="47"/>
      <c r="B923" s="47"/>
      <c r="C923" s="47"/>
      <c r="D923" s="47"/>
      <c r="E923" s="56"/>
      <c r="F923" s="56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  <c r="AA923" s="47"/>
      <c r="AB923" s="47"/>
      <c r="AC923" s="47"/>
      <c r="AD923" s="47"/>
      <c r="AE923" s="47"/>
      <c r="AF923" s="47"/>
      <c r="AG923" s="47"/>
      <c r="AH923" s="47"/>
    </row>
    <row r="924" spans="1:34" x14ac:dyDescent="0.25">
      <c r="A924" s="47"/>
      <c r="B924" s="47"/>
      <c r="C924" s="47"/>
      <c r="D924" s="47"/>
      <c r="E924" s="56"/>
      <c r="F924" s="56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  <c r="AA924" s="47"/>
      <c r="AB924" s="47"/>
      <c r="AC924" s="47"/>
      <c r="AD924" s="47"/>
      <c r="AE924" s="47"/>
      <c r="AF924" s="47"/>
      <c r="AG924" s="47"/>
      <c r="AH924" s="47"/>
    </row>
    <row r="925" spans="1:34" x14ac:dyDescent="0.25">
      <c r="A925" s="47"/>
      <c r="B925" s="47"/>
      <c r="C925" s="47"/>
      <c r="D925" s="47"/>
      <c r="E925" s="56"/>
      <c r="F925" s="56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  <c r="AA925" s="47"/>
      <c r="AB925" s="47"/>
      <c r="AC925" s="47"/>
      <c r="AD925" s="47"/>
      <c r="AE925" s="47"/>
      <c r="AF925" s="47"/>
      <c r="AG925" s="47"/>
      <c r="AH925" s="47"/>
    </row>
    <row r="926" spans="1:34" x14ac:dyDescent="0.25">
      <c r="A926" s="47"/>
      <c r="B926" s="47"/>
      <c r="C926" s="47"/>
      <c r="D926" s="47"/>
      <c r="E926" s="56"/>
      <c r="F926" s="56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  <c r="AA926" s="47"/>
      <c r="AB926" s="47"/>
      <c r="AC926" s="47"/>
      <c r="AD926" s="47"/>
      <c r="AE926" s="47"/>
      <c r="AF926" s="47"/>
      <c r="AG926" s="47"/>
      <c r="AH926" s="47"/>
    </row>
    <row r="927" spans="1:34" x14ac:dyDescent="0.25">
      <c r="A927" s="47"/>
      <c r="B927" s="47"/>
      <c r="C927" s="47"/>
      <c r="D927" s="47"/>
      <c r="E927" s="56"/>
      <c r="F927" s="56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  <c r="AA927" s="47"/>
      <c r="AB927" s="47"/>
      <c r="AC927" s="47"/>
      <c r="AD927" s="47"/>
      <c r="AE927" s="47"/>
      <c r="AF927" s="47"/>
      <c r="AG927" s="47"/>
      <c r="AH927" s="47"/>
    </row>
    <row r="928" spans="1:34" x14ac:dyDescent="0.25">
      <c r="A928" s="47"/>
      <c r="B928" s="47"/>
      <c r="C928" s="47"/>
      <c r="D928" s="47"/>
      <c r="E928" s="56"/>
      <c r="F928" s="56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  <c r="AA928" s="47"/>
      <c r="AB928" s="47"/>
      <c r="AC928" s="47"/>
      <c r="AD928" s="47"/>
      <c r="AE928" s="47"/>
      <c r="AF928" s="47"/>
      <c r="AG928" s="47"/>
      <c r="AH928" s="47"/>
    </row>
    <row r="929" spans="1:34" x14ac:dyDescent="0.25">
      <c r="A929" s="47"/>
      <c r="B929" s="47"/>
      <c r="C929" s="47"/>
      <c r="D929" s="47"/>
      <c r="E929" s="56"/>
      <c r="F929" s="56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  <c r="AA929" s="47"/>
      <c r="AB929" s="47"/>
      <c r="AC929" s="47"/>
      <c r="AD929" s="47"/>
      <c r="AE929" s="47"/>
      <c r="AF929" s="47"/>
      <c r="AG929" s="47"/>
      <c r="AH929" s="47"/>
    </row>
    <row r="930" spans="1:34" x14ac:dyDescent="0.25">
      <c r="A930" s="47"/>
      <c r="B930" s="47"/>
      <c r="C930" s="47"/>
      <c r="D930" s="47"/>
      <c r="E930" s="56"/>
      <c r="F930" s="56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  <c r="AA930" s="47"/>
      <c r="AB930" s="47"/>
      <c r="AC930" s="47"/>
      <c r="AD930" s="47"/>
      <c r="AE930" s="47"/>
      <c r="AF930" s="47"/>
      <c r="AG930" s="47"/>
      <c r="AH930" s="47"/>
    </row>
    <row r="931" spans="1:34" x14ac:dyDescent="0.25">
      <c r="A931" s="47"/>
      <c r="B931" s="47"/>
      <c r="C931" s="47"/>
      <c r="D931" s="47"/>
      <c r="E931" s="56"/>
      <c r="F931" s="56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  <c r="AA931" s="47"/>
      <c r="AB931" s="47"/>
      <c r="AC931" s="47"/>
      <c r="AD931" s="47"/>
      <c r="AE931" s="47"/>
      <c r="AF931" s="47"/>
      <c r="AG931" s="47"/>
      <c r="AH931" s="47"/>
    </row>
    <row r="932" spans="1:34" x14ac:dyDescent="0.25">
      <c r="A932" s="47"/>
      <c r="B932" s="47"/>
      <c r="C932" s="47"/>
      <c r="D932" s="47"/>
      <c r="E932" s="56"/>
      <c r="F932" s="56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  <c r="AA932" s="47"/>
      <c r="AB932" s="47"/>
      <c r="AC932" s="47"/>
      <c r="AD932" s="47"/>
      <c r="AE932" s="47"/>
      <c r="AF932" s="47"/>
      <c r="AG932" s="47"/>
      <c r="AH932" s="47"/>
    </row>
    <row r="933" spans="1:34" x14ac:dyDescent="0.25">
      <c r="A933" s="47"/>
      <c r="B933" s="47"/>
      <c r="C933" s="47"/>
      <c r="D933" s="47"/>
      <c r="E933" s="56"/>
      <c r="F933" s="56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  <c r="AA933" s="47"/>
      <c r="AB933" s="47"/>
      <c r="AC933" s="47"/>
      <c r="AD933" s="47"/>
      <c r="AE933" s="47"/>
      <c r="AF933" s="47"/>
      <c r="AG933" s="47"/>
      <c r="AH933" s="47"/>
    </row>
    <row r="934" spans="1:34" x14ac:dyDescent="0.25">
      <c r="A934" s="47"/>
      <c r="B934" s="47"/>
      <c r="C934" s="47"/>
      <c r="D934" s="47"/>
      <c r="E934" s="56"/>
      <c r="F934" s="56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  <c r="AA934" s="47"/>
      <c r="AB934" s="47"/>
      <c r="AC934" s="47"/>
      <c r="AD934" s="47"/>
      <c r="AE934" s="47"/>
      <c r="AF934" s="47"/>
      <c r="AG934" s="47"/>
      <c r="AH934" s="47"/>
    </row>
    <row r="935" spans="1:34" x14ac:dyDescent="0.25">
      <c r="A935" s="47"/>
      <c r="B935" s="47"/>
      <c r="C935" s="47"/>
      <c r="D935" s="47"/>
      <c r="E935" s="56"/>
      <c r="F935" s="56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  <c r="AA935" s="47"/>
      <c r="AB935" s="47"/>
      <c r="AC935" s="47"/>
      <c r="AD935" s="47"/>
      <c r="AE935" s="47"/>
      <c r="AF935" s="47"/>
      <c r="AG935" s="47"/>
      <c r="AH935" s="47"/>
    </row>
    <row r="936" spans="1:34" x14ac:dyDescent="0.25">
      <c r="A936" s="47"/>
      <c r="B936" s="47"/>
      <c r="C936" s="47"/>
      <c r="D936" s="47"/>
      <c r="E936" s="56"/>
      <c r="F936" s="56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  <c r="AA936" s="47"/>
      <c r="AB936" s="47"/>
      <c r="AC936" s="47"/>
      <c r="AD936" s="47"/>
      <c r="AE936" s="47"/>
      <c r="AF936" s="47"/>
      <c r="AG936" s="47"/>
      <c r="AH936" s="47"/>
    </row>
    <row r="937" spans="1:34" x14ac:dyDescent="0.25">
      <c r="A937" s="47"/>
      <c r="B937" s="47"/>
      <c r="C937" s="47"/>
      <c r="D937" s="47"/>
      <c r="E937" s="56"/>
      <c r="F937" s="56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  <c r="AA937" s="47"/>
      <c r="AB937" s="47"/>
      <c r="AC937" s="47"/>
      <c r="AD937" s="47"/>
      <c r="AE937" s="47"/>
      <c r="AF937" s="47"/>
      <c r="AG937" s="47"/>
      <c r="AH937" s="47"/>
    </row>
    <row r="938" spans="1:34" x14ac:dyDescent="0.25">
      <c r="A938" s="47"/>
      <c r="B938" s="47"/>
      <c r="C938" s="47"/>
      <c r="D938" s="47"/>
      <c r="E938" s="56"/>
      <c r="F938" s="56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  <c r="AA938" s="47"/>
      <c r="AB938" s="47"/>
      <c r="AC938" s="47"/>
      <c r="AD938" s="47"/>
      <c r="AE938" s="47"/>
      <c r="AF938" s="47"/>
      <c r="AG938" s="47"/>
      <c r="AH938" s="47"/>
    </row>
    <row r="939" spans="1:34" x14ac:dyDescent="0.25">
      <c r="A939" s="47"/>
      <c r="B939" s="47"/>
      <c r="C939" s="47"/>
      <c r="D939" s="47"/>
      <c r="E939" s="56"/>
      <c r="F939" s="56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  <c r="AA939" s="47"/>
      <c r="AB939" s="47"/>
      <c r="AC939" s="47"/>
      <c r="AD939" s="47"/>
      <c r="AE939" s="47"/>
      <c r="AF939" s="47"/>
      <c r="AG939" s="47"/>
      <c r="AH939" s="47"/>
    </row>
    <row r="940" spans="1:34" x14ac:dyDescent="0.25">
      <c r="A940" s="47"/>
      <c r="B940" s="47"/>
      <c r="C940" s="47"/>
      <c r="D940" s="47"/>
      <c r="E940" s="56"/>
      <c r="F940" s="56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  <c r="AA940" s="47"/>
      <c r="AB940" s="47"/>
      <c r="AC940" s="47"/>
      <c r="AD940" s="47"/>
      <c r="AE940" s="47"/>
      <c r="AF940" s="47"/>
      <c r="AG940" s="47"/>
      <c r="AH940" s="47"/>
    </row>
    <row r="941" spans="1:34" x14ac:dyDescent="0.25">
      <c r="A941" s="47"/>
      <c r="B941" s="47"/>
      <c r="C941" s="47"/>
      <c r="D941" s="47"/>
      <c r="E941" s="56"/>
      <c r="F941" s="56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  <c r="AA941" s="47"/>
      <c r="AB941" s="47"/>
      <c r="AC941" s="47"/>
      <c r="AD941" s="47"/>
      <c r="AE941" s="47"/>
      <c r="AF941" s="47"/>
      <c r="AG941" s="47"/>
      <c r="AH941" s="47"/>
    </row>
    <row r="942" spans="1:34" x14ac:dyDescent="0.25">
      <c r="A942" s="47"/>
      <c r="B942" s="47"/>
      <c r="C942" s="47"/>
      <c r="D942" s="47"/>
      <c r="E942" s="56"/>
      <c r="F942" s="56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  <c r="AA942" s="47"/>
      <c r="AB942" s="47"/>
      <c r="AC942" s="47"/>
      <c r="AD942" s="47"/>
      <c r="AE942" s="47"/>
      <c r="AF942" s="47"/>
      <c r="AG942" s="47"/>
      <c r="AH942" s="47"/>
    </row>
    <row r="943" spans="1:34" x14ac:dyDescent="0.25">
      <c r="A943" s="47"/>
      <c r="B943" s="47"/>
      <c r="C943" s="47"/>
      <c r="D943" s="47"/>
      <c r="E943" s="56"/>
      <c r="F943" s="56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  <c r="AA943" s="47"/>
      <c r="AB943" s="47"/>
      <c r="AC943" s="47"/>
      <c r="AD943" s="47"/>
      <c r="AE943" s="47"/>
      <c r="AF943" s="47"/>
      <c r="AG943" s="47"/>
      <c r="AH943" s="47"/>
    </row>
    <row r="944" spans="1:34" x14ac:dyDescent="0.25">
      <c r="A944" s="47"/>
      <c r="B944" s="47"/>
      <c r="C944" s="47"/>
      <c r="D944" s="47"/>
      <c r="E944" s="56"/>
      <c r="F944" s="56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  <c r="AA944" s="47"/>
      <c r="AB944" s="47"/>
      <c r="AC944" s="47"/>
      <c r="AD944" s="47"/>
      <c r="AE944" s="47"/>
      <c r="AF944" s="47"/>
      <c r="AG944" s="47"/>
      <c r="AH944" s="47"/>
    </row>
    <row r="945" spans="1:34" x14ac:dyDescent="0.25">
      <c r="A945" s="47"/>
      <c r="B945" s="47"/>
      <c r="C945" s="47"/>
      <c r="D945" s="47"/>
      <c r="E945" s="56"/>
      <c r="F945" s="56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  <c r="AA945" s="47"/>
      <c r="AB945" s="47"/>
      <c r="AC945" s="47"/>
      <c r="AD945" s="47"/>
      <c r="AE945" s="47"/>
      <c r="AF945" s="47"/>
      <c r="AG945" s="47"/>
      <c r="AH945" s="47"/>
    </row>
    <row r="946" spans="1:34" x14ac:dyDescent="0.25">
      <c r="A946" s="47"/>
      <c r="B946" s="47"/>
      <c r="C946" s="47"/>
      <c r="D946" s="47"/>
      <c r="E946" s="56"/>
      <c r="F946" s="56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  <c r="AA946" s="47"/>
      <c r="AB946" s="47"/>
      <c r="AC946" s="47"/>
      <c r="AD946" s="47"/>
      <c r="AE946" s="47"/>
      <c r="AF946" s="47"/>
      <c r="AG946" s="47"/>
      <c r="AH946" s="47"/>
    </row>
    <row r="947" spans="1:34" x14ac:dyDescent="0.25">
      <c r="A947" s="47"/>
      <c r="B947" s="47"/>
      <c r="C947" s="47"/>
      <c r="D947" s="47"/>
      <c r="E947" s="56"/>
      <c r="F947" s="56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  <c r="AA947" s="47"/>
      <c r="AB947" s="47"/>
      <c r="AC947" s="47"/>
      <c r="AD947" s="47"/>
      <c r="AE947" s="47"/>
      <c r="AF947" s="47"/>
      <c r="AG947" s="47"/>
      <c r="AH947" s="47"/>
    </row>
    <row r="948" spans="1:34" x14ac:dyDescent="0.25">
      <c r="A948" s="47"/>
      <c r="B948" s="47"/>
      <c r="C948" s="47"/>
      <c r="D948" s="47"/>
      <c r="E948" s="56"/>
      <c r="F948" s="56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  <c r="AA948" s="47"/>
      <c r="AB948" s="47"/>
      <c r="AC948" s="47"/>
      <c r="AD948" s="47"/>
      <c r="AE948" s="47"/>
      <c r="AF948" s="47"/>
      <c r="AG948" s="47"/>
      <c r="AH948" s="47"/>
    </row>
    <row r="949" spans="1:34" x14ac:dyDescent="0.25">
      <c r="A949" s="47"/>
      <c r="B949" s="47"/>
      <c r="C949" s="47"/>
      <c r="D949" s="47"/>
      <c r="E949" s="56"/>
      <c r="F949" s="56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  <c r="AA949" s="47"/>
      <c r="AB949" s="47"/>
      <c r="AC949" s="47"/>
      <c r="AD949" s="47"/>
      <c r="AE949" s="47"/>
      <c r="AF949" s="47"/>
      <c r="AG949" s="47"/>
      <c r="AH949" s="47"/>
    </row>
    <row r="950" spans="1:34" x14ac:dyDescent="0.25">
      <c r="A950" s="47"/>
      <c r="B950" s="47"/>
      <c r="C950" s="47"/>
      <c r="D950" s="47"/>
      <c r="E950" s="56"/>
      <c r="F950" s="56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  <c r="AA950" s="47"/>
      <c r="AB950" s="47"/>
      <c r="AC950" s="47"/>
      <c r="AD950" s="47"/>
      <c r="AE950" s="47"/>
      <c r="AF950" s="47"/>
      <c r="AG950" s="47"/>
      <c r="AH950" s="47"/>
    </row>
    <row r="951" spans="1:34" x14ac:dyDescent="0.25">
      <c r="A951" s="47"/>
      <c r="B951" s="47"/>
      <c r="C951" s="47"/>
      <c r="D951" s="47"/>
      <c r="E951" s="56"/>
      <c r="F951" s="56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  <c r="AA951" s="47"/>
      <c r="AB951" s="47"/>
      <c r="AC951" s="47"/>
      <c r="AD951" s="47"/>
      <c r="AE951" s="47"/>
      <c r="AF951" s="47"/>
      <c r="AG951" s="47"/>
      <c r="AH951" s="47"/>
    </row>
    <row r="952" spans="1:34" x14ac:dyDescent="0.25">
      <c r="A952" s="47"/>
      <c r="B952" s="47"/>
      <c r="C952" s="47"/>
      <c r="D952" s="47"/>
      <c r="E952" s="56"/>
      <c r="F952" s="56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  <c r="AA952" s="47"/>
      <c r="AB952" s="47"/>
      <c r="AC952" s="47"/>
      <c r="AD952" s="47"/>
      <c r="AE952" s="47"/>
      <c r="AF952" s="47"/>
      <c r="AG952" s="47"/>
      <c r="AH952" s="47"/>
    </row>
    <row r="953" spans="1:34" x14ac:dyDescent="0.25">
      <c r="A953" s="47"/>
      <c r="B953" s="47"/>
      <c r="C953" s="47"/>
      <c r="D953" s="47"/>
      <c r="E953" s="56"/>
      <c r="F953" s="56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  <c r="AA953" s="47"/>
      <c r="AB953" s="47"/>
      <c r="AC953" s="47"/>
      <c r="AD953" s="47"/>
      <c r="AE953" s="47"/>
      <c r="AF953" s="47"/>
      <c r="AG953" s="47"/>
      <c r="AH953" s="47"/>
    </row>
    <row r="954" spans="1:34" x14ac:dyDescent="0.25">
      <c r="A954" s="47"/>
      <c r="B954" s="47"/>
      <c r="C954" s="47"/>
      <c r="D954" s="47"/>
      <c r="E954" s="56"/>
      <c r="F954" s="56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  <c r="AA954" s="47"/>
      <c r="AB954" s="47"/>
      <c r="AC954" s="47"/>
      <c r="AD954" s="47"/>
      <c r="AE954" s="47"/>
      <c r="AF954" s="47"/>
      <c r="AG954" s="47"/>
      <c r="AH954" s="47"/>
    </row>
    <row r="955" spans="1:34" x14ac:dyDescent="0.25">
      <c r="A955" s="47"/>
      <c r="B955" s="47"/>
      <c r="C955" s="47"/>
      <c r="D955" s="47"/>
      <c r="E955" s="56"/>
      <c r="F955" s="56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  <c r="AA955" s="47"/>
      <c r="AB955" s="47"/>
      <c r="AC955" s="47"/>
      <c r="AD955" s="47"/>
      <c r="AE955" s="47"/>
      <c r="AF955" s="47"/>
      <c r="AG955" s="47"/>
      <c r="AH955" s="47"/>
    </row>
    <row r="956" spans="1:34" x14ac:dyDescent="0.25">
      <c r="A956" s="47"/>
      <c r="B956" s="47"/>
      <c r="C956" s="47"/>
      <c r="D956" s="47"/>
      <c r="E956" s="56"/>
      <c r="F956" s="56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  <c r="AA956" s="47"/>
      <c r="AB956" s="47"/>
      <c r="AC956" s="47"/>
      <c r="AD956" s="47"/>
      <c r="AE956" s="47"/>
      <c r="AF956" s="47"/>
      <c r="AG956" s="47"/>
      <c r="AH956" s="47"/>
    </row>
    <row r="957" spans="1:34" x14ac:dyDescent="0.25">
      <c r="A957" s="47"/>
      <c r="B957" s="47"/>
      <c r="C957" s="47"/>
      <c r="D957" s="47"/>
      <c r="E957" s="56"/>
      <c r="F957" s="56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  <c r="AA957" s="47"/>
      <c r="AB957" s="47"/>
      <c r="AC957" s="47"/>
      <c r="AD957" s="47"/>
      <c r="AE957" s="47"/>
      <c r="AF957" s="47"/>
      <c r="AG957" s="47"/>
      <c r="AH957" s="47"/>
    </row>
    <row r="958" spans="1:34" x14ac:dyDescent="0.25">
      <c r="A958" s="47"/>
      <c r="B958" s="47"/>
      <c r="C958" s="47"/>
      <c r="D958" s="47"/>
      <c r="E958" s="56"/>
      <c r="F958" s="56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  <c r="AA958" s="47"/>
      <c r="AB958" s="47"/>
      <c r="AC958" s="47"/>
      <c r="AD958" s="47"/>
      <c r="AE958" s="47"/>
      <c r="AF958" s="47"/>
      <c r="AG958" s="47"/>
      <c r="AH958" s="47"/>
    </row>
    <row r="959" spans="1:34" x14ac:dyDescent="0.25">
      <c r="A959" s="47"/>
      <c r="B959" s="47"/>
      <c r="C959" s="47"/>
      <c r="D959" s="47"/>
      <c r="E959" s="56"/>
      <c r="F959" s="56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  <c r="AA959" s="47"/>
      <c r="AB959" s="47"/>
      <c r="AC959" s="47"/>
      <c r="AD959" s="47"/>
      <c r="AE959" s="47"/>
      <c r="AF959" s="47"/>
      <c r="AG959" s="47"/>
      <c r="AH959" s="47"/>
    </row>
    <row r="960" spans="1:34" x14ac:dyDescent="0.25">
      <c r="A960" s="47"/>
      <c r="B960" s="47"/>
      <c r="C960" s="47"/>
      <c r="D960" s="47"/>
      <c r="E960" s="56"/>
      <c r="F960" s="56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  <c r="AA960" s="47"/>
      <c r="AB960" s="47"/>
      <c r="AC960" s="47"/>
      <c r="AD960" s="47"/>
      <c r="AE960" s="47"/>
      <c r="AF960" s="47"/>
      <c r="AG960" s="47"/>
      <c r="AH960" s="47"/>
    </row>
    <row r="961" spans="1:34" x14ac:dyDescent="0.25">
      <c r="A961" s="47"/>
      <c r="B961" s="47"/>
      <c r="C961" s="47"/>
      <c r="D961" s="47"/>
      <c r="E961" s="56"/>
      <c r="F961" s="56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  <c r="AA961" s="47"/>
      <c r="AB961" s="47"/>
      <c r="AC961" s="47"/>
      <c r="AD961" s="47"/>
      <c r="AE961" s="47"/>
      <c r="AF961" s="47"/>
      <c r="AG961" s="47"/>
      <c r="AH961" s="47"/>
    </row>
    <row r="962" spans="1:34" x14ac:dyDescent="0.25">
      <c r="A962" s="47"/>
      <c r="B962" s="47"/>
      <c r="C962" s="47"/>
      <c r="D962" s="47"/>
      <c r="E962" s="56"/>
      <c r="F962" s="56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  <c r="AA962" s="47"/>
      <c r="AB962" s="47"/>
      <c r="AC962" s="47"/>
      <c r="AD962" s="47"/>
      <c r="AE962" s="47"/>
      <c r="AF962" s="47"/>
      <c r="AG962" s="47"/>
      <c r="AH962" s="47"/>
    </row>
    <row r="963" spans="1:34" x14ac:dyDescent="0.25">
      <c r="A963" s="47"/>
      <c r="B963" s="47"/>
      <c r="C963" s="47"/>
      <c r="D963" s="47"/>
      <c r="E963" s="56"/>
      <c r="F963" s="56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  <c r="AA963" s="47"/>
      <c r="AB963" s="47"/>
      <c r="AC963" s="47"/>
      <c r="AD963" s="47"/>
      <c r="AE963" s="47"/>
      <c r="AF963" s="47"/>
      <c r="AG963" s="47"/>
      <c r="AH963" s="47"/>
    </row>
    <row r="964" spans="1:34" x14ac:dyDescent="0.25">
      <c r="A964" s="47"/>
      <c r="B964" s="47"/>
      <c r="C964" s="47"/>
      <c r="D964" s="47"/>
      <c r="E964" s="56"/>
      <c r="F964" s="56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  <c r="AA964" s="47"/>
      <c r="AB964" s="47"/>
      <c r="AC964" s="47"/>
      <c r="AD964" s="47"/>
      <c r="AE964" s="47"/>
      <c r="AF964" s="47"/>
      <c r="AG964" s="47"/>
      <c r="AH964" s="47"/>
    </row>
    <row r="965" spans="1:34" x14ac:dyDescent="0.25">
      <c r="A965" s="47"/>
      <c r="B965" s="47"/>
      <c r="C965" s="47"/>
      <c r="D965" s="47"/>
      <c r="E965" s="56"/>
      <c r="F965" s="56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  <c r="AA965" s="47"/>
      <c r="AB965" s="47"/>
      <c r="AC965" s="47"/>
      <c r="AD965" s="47"/>
      <c r="AE965" s="47"/>
      <c r="AF965" s="47"/>
      <c r="AG965" s="47"/>
      <c r="AH965" s="47"/>
    </row>
    <row r="966" spans="1:34" x14ac:dyDescent="0.25">
      <c r="A966" s="47"/>
      <c r="B966" s="47"/>
      <c r="C966" s="47"/>
      <c r="D966" s="47"/>
      <c r="E966" s="56"/>
      <c r="F966" s="56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  <c r="AA966" s="47"/>
      <c r="AB966" s="47"/>
      <c r="AC966" s="47"/>
      <c r="AD966" s="47"/>
      <c r="AE966" s="47"/>
      <c r="AF966" s="47"/>
      <c r="AG966" s="47"/>
      <c r="AH966" s="47"/>
    </row>
    <row r="967" spans="1:34" x14ac:dyDescent="0.25">
      <c r="A967" s="47"/>
      <c r="B967" s="47"/>
      <c r="C967" s="47"/>
      <c r="D967" s="47"/>
      <c r="E967" s="56"/>
      <c r="F967" s="56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  <c r="AA967" s="47"/>
      <c r="AB967" s="47"/>
      <c r="AC967" s="47"/>
      <c r="AD967" s="47"/>
      <c r="AE967" s="47"/>
      <c r="AF967" s="47"/>
      <c r="AG967" s="47"/>
      <c r="AH967" s="47"/>
    </row>
    <row r="968" spans="1:34" x14ac:dyDescent="0.25">
      <c r="A968" s="47"/>
      <c r="B968" s="47"/>
      <c r="C968" s="47"/>
      <c r="D968" s="47"/>
      <c r="E968" s="56"/>
      <c r="F968" s="56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  <c r="AA968" s="47"/>
      <c r="AB968" s="47"/>
      <c r="AC968" s="47"/>
      <c r="AD968" s="47"/>
      <c r="AE968" s="47"/>
      <c r="AF968" s="47"/>
      <c r="AG968" s="47"/>
      <c r="AH968" s="47"/>
    </row>
    <row r="969" spans="1:34" x14ac:dyDescent="0.25">
      <c r="A969" s="47"/>
      <c r="B969" s="47"/>
      <c r="C969" s="47"/>
      <c r="D969" s="47"/>
      <c r="E969" s="56"/>
      <c r="F969" s="56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  <c r="AA969" s="47"/>
      <c r="AB969" s="47"/>
      <c r="AC969" s="47"/>
      <c r="AD969" s="47"/>
      <c r="AE969" s="47"/>
      <c r="AF969" s="47"/>
      <c r="AG969" s="47"/>
      <c r="AH969" s="47"/>
    </row>
    <row r="970" spans="1:34" x14ac:dyDescent="0.25">
      <c r="A970" s="47"/>
      <c r="B970" s="47"/>
      <c r="C970" s="47"/>
      <c r="D970" s="47"/>
      <c r="E970" s="56"/>
      <c r="F970" s="56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  <c r="AA970" s="47"/>
      <c r="AB970" s="47"/>
      <c r="AC970" s="47"/>
      <c r="AD970" s="47"/>
      <c r="AE970" s="47"/>
      <c r="AF970" s="47"/>
      <c r="AG970" s="47"/>
      <c r="AH970" s="47"/>
    </row>
    <row r="971" spans="1:34" x14ac:dyDescent="0.25">
      <c r="A971" s="47"/>
      <c r="B971" s="47"/>
      <c r="C971" s="47"/>
      <c r="D971" s="47"/>
      <c r="E971" s="56"/>
      <c r="F971" s="56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  <c r="AA971" s="47"/>
      <c r="AB971" s="47"/>
      <c r="AC971" s="47"/>
      <c r="AD971" s="47"/>
      <c r="AE971" s="47"/>
      <c r="AF971" s="47"/>
      <c r="AG971" s="47"/>
      <c r="AH971" s="47"/>
    </row>
    <row r="972" spans="1:34" x14ac:dyDescent="0.25">
      <c r="A972" s="47"/>
      <c r="B972" s="47"/>
      <c r="C972" s="47"/>
      <c r="D972" s="47"/>
      <c r="E972" s="56"/>
      <c r="F972" s="56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  <c r="AA972" s="47"/>
      <c r="AB972" s="47"/>
      <c r="AC972" s="47"/>
      <c r="AD972" s="47"/>
      <c r="AE972" s="47"/>
      <c r="AF972" s="47"/>
      <c r="AG972" s="47"/>
      <c r="AH972" s="47"/>
    </row>
    <row r="973" spans="1:34" x14ac:dyDescent="0.25">
      <c r="A973" s="47"/>
      <c r="B973" s="47"/>
      <c r="C973" s="47"/>
      <c r="D973" s="47"/>
      <c r="E973" s="56"/>
      <c r="F973" s="56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  <c r="AA973" s="47"/>
      <c r="AB973" s="47"/>
      <c r="AC973" s="47"/>
      <c r="AD973" s="47"/>
      <c r="AE973" s="47"/>
      <c r="AF973" s="47"/>
      <c r="AG973" s="47"/>
      <c r="AH973" s="47"/>
    </row>
    <row r="974" spans="1:34" x14ac:dyDescent="0.25">
      <c r="A974" s="47"/>
      <c r="B974" s="47"/>
      <c r="C974" s="47"/>
      <c r="D974" s="47"/>
      <c r="E974" s="56"/>
      <c r="F974" s="56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  <c r="AA974" s="47"/>
      <c r="AB974" s="47"/>
      <c r="AC974" s="47"/>
      <c r="AD974" s="47"/>
      <c r="AE974" s="47"/>
      <c r="AF974" s="47"/>
      <c r="AG974" s="47"/>
      <c r="AH974" s="47"/>
    </row>
    <row r="975" spans="1:34" x14ac:dyDescent="0.25">
      <c r="A975" s="47"/>
      <c r="B975" s="47"/>
      <c r="C975" s="47"/>
      <c r="D975" s="47"/>
      <c r="E975" s="56"/>
      <c r="F975" s="56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  <c r="AA975" s="47"/>
      <c r="AB975" s="47"/>
      <c r="AC975" s="47"/>
      <c r="AD975" s="47"/>
      <c r="AE975" s="47"/>
      <c r="AF975" s="47"/>
      <c r="AG975" s="47"/>
      <c r="AH975" s="47"/>
    </row>
    <row r="976" spans="1:34" x14ac:dyDescent="0.25">
      <c r="A976" s="47"/>
      <c r="B976" s="47"/>
      <c r="C976" s="47"/>
      <c r="D976" s="47"/>
      <c r="E976" s="56"/>
      <c r="F976" s="56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  <c r="AA976" s="47"/>
      <c r="AB976" s="47"/>
      <c r="AC976" s="47"/>
      <c r="AD976" s="47"/>
      <c r="AE976" s="47"/>
      <c r="AF976" s="47"/>
      <c r="AG976" s="47"/>
      <c r="AH976" s="47"/>
    </row>
    <row r="977" spans="1:34" x14ac:dyDescent="0.25">
      <c r="A977" s="47"/>
      <c r="B977" s="47"/>
      <c r="C977" s="47"/>
      <c r="D977" s="47"/>
      <c r="E977" s="56"/>
      <c r="F977" s="56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  <c r="AA977" s="47"/>
      <c r="AB977" s="47"/>
      <c r="AC977" s="47"/>
      <c r="AD977" s="47"/>
      <c r="AE977" s="47"/>
      <c r="AF977" s="47"/>
      <c r="AG977" s="47"/>
      <c r="AH977" s="47"/>
    </row>
    <row r="978" spans="1:34" x14ac:dyDescent="0.25">
      <c r="A978" s="47"/>
      <c r="B978" s="47"/>
      <c r="C978" s="47"/>
      <c r="D978" s="47"/>
      <c r="E978" s="56"/>
      <c r="F978" s="56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</row>
    <row r="979" spans="1:34" x14ac:dyDescent="0.25">
      <c r="A979" s="47"/>
      <c r="B979" s="47"/>
      <c r="C979" s="47"/>
      <c r="D979" s="47"/>
      <c r="E979" s="56"/>
      <c r="F979" s="56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  <c r="AA979" s="47"/>
      <c r="AB979" s="47"/>
      <c r="AC979" s="47"/>
      <c r="AD979" s="47"/>
      <c r="AE979" s="47"/>
      <c r="AF979" s="47"/>
      <c r="AG979" s="47"/>
      <c r="AH979" s="47"/>
    </row>
    <row r="980" spans="1:34" x14ac:dyDescent="0.25">
      <c r="A980" s="47"/>
      <c r="B980" s="47"/>
      <c r="C980" s="47"/>
      <c r="D980" s="47"/>
      <c r="E980" s="56"/>
      <c r="F980" s="56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  <c r="AA980" s="47"/>
      <c r="AB980" s="47"/>
      <c r="AC980" s="47"/>
      <c r="AD980" s="47"/>
      <c r="AE980" s="47"/>
      <c r="AF980" s="47"/>
      <c r="AG980" s="47"/>
      <c r="AH980" s="47"/>
    </row>
    <row r="981" spans="1:34" x14ac:dyDescent="0.25">
      <c r="A981" s="47"/>
      <c r="B981" s="47"/>
      <c r="C981" s="47"/>
      <c r="D981" s="47"/>
      <c r="E981" s="56"/>
      <c r="F981" s="56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  <c r="AA981" s="47"/>
      <c r="AB981" s="47"/>
      <c r="AC981" s="47"/>
      <c r="AD981" s="47"/>
      <c r="AE981" s="47"/>
      <c r="AF981" s="47"/>
      <c r="AG981" s="47"/>
      <c r="AH981" s="47"/>
    </row>
    <row r="982" spans="1:34" x14ac:dyDescent="0.25">
      <c r="A982" s="47"/>
      <c r="B982" s="47"/>
      <c r="C982" s="47"/>
      <c r="D982" s="47"/>
      <c r="E982" s="56"/>
      <c r="F982" s="56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  <c r="AA982" s="47"/>
      <c r="AB982" s="47"/>
      <c r="AC982" s="47"/>
      <c r="AD982" s="47"/>
      <c r="AE982" s="47"/>
      <c r="AF982" s="47"/>
      <c r="AG982" s="47"/>
      <c r="AH982" s="47"/>
    </row>
    <row r="983" spans="1:34" x14ac:dyDescent="0.25">
      <c r="A983" s="47"/>
      <c r="B983" s="47"/>
      <c r="C983" s="47"/>
      <c r="D983" s="47"/>
      <c r="E983" s="56"/>
      <c r="F983" s="56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  <c r="AA983" s="47"/>
      <c r="AB983" s="47"/>
      <c r="AC983" s="47"/>
      <c r="AD983" s="47"/>
      <c r="AE983" s="47"/>
      <c r="AF983" s="47"/>
      <c r="AG983" s="47"/>
      <c r="AH983" s="47"/>
    </row>
    <row r="984" spans="1:34" x14ac:dyDescent="0.25">
      <c r="A984" s="47"/>
      <c r="B984" s="47"/>
      <c r="C984" s="47"/>
      <c r="D984" s="47"/>
      <c r="E984" s="56"/>
      <c r="F984" s="56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  <c r="AA984" s="47"/>
      <c r="AB984" s="47"/>
      <c r="AC984" s="47"/>
      <c r="AD984" s="47"/>
      <c r="AE984" s="47"/>
      <c r="AF984" s="47"/>
      <c r="AG984" s="47"/>
      <c r="AH984" s="47"/>
    </row>
    <row r="985" spans="1:34" x14ac:dyDescent="0.25">
      <c r="A985" s="47"/>
      <c r="B985" s="47"/>
      <c r="C985" s="47"/>
      <c r="D985" s="47"/>
      <c r="E985" s="56"/>
      <c r="F985" s="56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  <c r="AA985" s="47"/>
      <c r="AB985" s="47"/>
      <c r="AC985" s="47"/>
      <c r="AD985" s="47"/>
      <c r="AE985" s="47"/>
      <c r="AF985" s="47"/>
      <c r="AG985" s="47"/>
      <c r="AH985" s="47"/>
    </row>
    <row r="986" spans="1:34" x14ac:dyDescent="0.25">
      <c r="A986" s="47"/>
      <c r="B986" s="47"/>
      <c r="C986" s="47"/>
      <c r="D986" s="47"/>
      <c r="E986" s="56"/>
      <c r="F986" s="56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  <c r="AA986" s="47"/>
      <c r="AB986" s="47"/>
      <c r="AC986" s="47"/>
      <c r="AD986" s="47"/>
      <c r="AE986" s="47"/>
      <c r="AF986" s="47"/>
      <c r="AG986" s="47"/>
      <c r="AH986" s="47"/>
    </row>
    <row r="987" spans="1:34" x14ac:dyDescent="0.25">
      <c r="A987" s="47"/>
      <c r="B987" s="47"/>
      <c r="C987" s="47"/>
      <c r="D987" s="47"/>
      <c r="E987" s="56"/>
      <c r="F987" s="56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  <c r="AA987" s="47"/>
      <c r="AB987" s="47"/>
      <c r="AC987" s="47"/>
      <c r="AD987" s="47"/>
      <c r="AE987" s="47"/>
      <c r="AF987" s="47"/>
      <c r="AG987" s="47"/>
      <c r="AH987" s="47"/>
    </row>
    <row r="988" spans="1:34" x14ac:dyDescent="0.25">
      <c r="A988" s="47"/>
      <c r="B988" s="47"/>
      <c r="C988" s="47"/>
      <c r="D988" s="47"/>
      <c r="E988" s="56"/>
      <c r="F988" s="56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  <c r="AA988" s="47"/>
      <c r="AB988" s="47"/>
      <c r="AC988" s="47"/>
      <c r="AD988" s="47"/>
      <c r="AE988" s="47"/>
      <c r="AF988" s="47"/>
      <c r="AG988" s="47"/>
      <c r="AH988" s="47"/>
    </row>
    <row r="989" spans="1:34" x14ac:dyDescent="0.25">
      <c r="A989" s="47"/>
      <c r="B989" s="47"/>
      <c r="C989" s="47"/>
      <c r="D989" s="47"/>
      <c r="E989" s="56"/>
      <c r="F989" s="56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  <c r="AA989" s="47"/>
      <c r="AB989" s="47"/>
      <c r="AC989" s="47"/>
      <c r="AD989" s="47"/>
      <c r="AE989" s="47"/>
      <c r="AF989" s="47"/>
      <c r="AG989" s="47"/>
      <c r="AH989" s="47"/>
    </row>
    <row r="990" spans="1:34" x14ac:dyDescent="0.25">
      <c r="A990" s="47"/>
      <c r="B990" s="47"/>
      <c r="C990" s="47"/>
      <c r="D990" s="47"/>
      <c r="E990" s="56"/>
      <c r="F990" s="56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  <c r="AA990" s="47"/>
      <c r="AB990" s="47"/>
      <c r="AC990" s="47"/>
      <c r="AD990" s="47"/>
      <c r="AE990" s="47"/>
      <c r="AF990" s="47"/>
      <c r="AG990" s="47"/>
      <c r="AH990" s="47"/>
    </row>
    <row r="991" spans="1:34" x14ac:dyDescent="0.25">
      <c r="A991" s="47"/>
      <c r="B991" s="47"/>
      <c r="C991" s="47"/>
      <c r="D991" s="47"/>
      <c r="E991" s="56"/>
      <c r="F991" s="56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  <c r="AA991" s="47"/>
      <c r="AB991" s="47"/>
      <c r="AC991" s="47"/>
      <c r="AD991" s="47"/>
      <c r="AE991" s="47"/>
      <c r="AF991" s="47"/>
      <c r="AG991" s="47"/>
      <c r="AH991" s="47"/>
    </row>
    <row r="992" spans="1:34" x14ac:dyDescent="0.25">
      <c r="A992" s="47"/>
      <c r="B992" s="47"/>
      <c r="C992" s="47"/>
      <c r="D992" s="47"/>
      <c r="E992" s="56"/>
      <c r="F992" s="56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  <c r="AA992" s="47"/>
      <c r="AB992" s="47"/>
      <c r="AC992" s="47"/>
      <c r="AD992" s="47"/>
      <c r="AE992" s="47"/>
      <c r="AF992" s="47"/>
      <c r="AG992" s="47"/>
      <c r="AH992" s="47"/>
    </row>
    <row r="993" spans="1:34" x14ac:dyDescent="0.25">
      <c r="A993" s="47"/>
      <c r="B993" s="47"/>
      <c r="C993" s="47"/>
      <c r="D993" s="47"/>
      <c r="E993" s="56"/>
      <c r="F993" s="56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  <c r="AA993" s="47"/>
      <c r="AB993" s="47"/>
      <c r="AC993" s="47"/>
      <c r="AD993" s="47"/>
      <c r="AE993" s="47"/>
      <c r="AF993" s="47"/>
      <c r="AG993" s="47"/>
      <c r="AH993" s="47"/>
    </row>
    <row r="994" spans="1:34" x14ac:dyDescent="0.25">
      <c r="A994" s="47"/>
      <c r="B994" s="47"/>
      <c r="C994" s="47"/>
      <c r="D994" s="47"/>
      <c r="E994" s="56"/>
      <c r="F994" s="56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  <c r="AA994" s="47"/>
      <c r="AB994" s="47"/>
      <c r="AC994" s="47"/>
      <c r="AD994" s="47"/>
      <c r="AE994" s="47"/>
      <c r="AF994" s="47"/>
      <c r="AG994" s="47"/>
      <c r="AH994" s="47"/>
    </row>
    <row r="995" spans="1:34" x14ac:dyDescent="0.25">
      <c r="A995" s="47"/>
      <c r="B995" s="47"/>
      <c r="C995" s="47"/>
      <c r="D995" s="47"/>
      <c r="E995" s="56"/>
      <c r="F995" s="56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  <c r="AA995" s="47"/>
      <c r="AB995" s="47"/>
      <c r="AC995" s="47"/>
      <c r="AD995" s="47"/>
      <c r="AE995" s="47"/>
      <c r="AF995" s="47"/>
      <c r="AG995" s="47"/>
      <c r="AH995" s="47"/>
    </row>
    <row r="996" spans="1:34" x14ac:dyDescent="0.25">
      <c r="A996" s="47"/>
      <c r="B996" s="47"/>
      <c r="C996" s="47"/>
      <c r="D996" s="47"/>
      <c r="E996" s="56"/>
      <c r="F996" s="56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  <c r="AA996" s="47"/>
      <c r="AB996" s="47"/>
      <c r="AC996" s="47"/>
      <c r="AD996" s="47"/>
      <c r="AE996" s="47"/>
      <c r="AF996" s="47"/>
      <c r="AG996" s="47"/>
      <c r="AH996" s="47"/>
    </row>
    <row r="997" spans="1:34" x14ac:dyDescent="0.25">
      <c r="A997" s="47"/>
      <c r="B997" s="47"/>
      <c r="C997" s="47"/>
      <c r="D997" s="47"/>
      <c r="E997" s="56"/>
      <c r="F997" s="56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  <c r="AA997" s="47"/>
      <c r="AB997" s="47"/>
      <c r="AC997" s="47"/>
      <c r="AD997" s="47"/>
      <c r="AE997" s="47"/>
      <c r="AF997" s="47"/>
      <c r="AG997" s="47"/>
      <c r="AH997" s="47"/>
    </row>
    <row r="998" spans="1:34" x14ac:dyDescent="0.25">
      <c r="A998" s="47"/>
      <c r="B998" s="47"/>
      <c r="C998" s="47"/>
      <c r="D998" s="47"/>
      <c r="E998" s="56"/>
      <c r="F998" s="56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  <c r="AA998" s="47"/>
      <c r="AB998" s="47"/>
      <c r="AC998" s="47"/>
      <c r="AD998" s="47"/>
      <c r="AE998" s="47"/>
      <c r="AF998" s="47"/>
      <c r="AG998" s="47"/>
      <c r="AH998" s="47"/>
    </row>
    <row r="999" spans="1:34" x14ac:dyDescent="0.25">
      <c r="A999" s="47"/>
      <c r="B999" s="47"/>
      <c r="C999" s="47"/>
      <c r="D999" s="47"/>
      <c r="E999" s="56"/>
      <c r="F999" s="56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  <c r="AA999" s="47"/>
      <c r="AB999" s="47"/>
      <c r="AC999" s="47"/>
      <c r="AD999" s="47"/>
      <c r="AE999" s="47"/>
      <c r="AF999" s="47"/>
      <c r="AG999" s="47"/>
      <c r="AH999" s="47"/>
    </row>
    <row r="1000" spans="1:34" x14ac:dyDescent="0.25">
      <c r="A1000" s="47"/>
      <c r="B1000" s="47"/>
      <c r="C1000" s="47"/>
      <c r="D1000" s="47"/>
      <c r="E1000" s="56"/>
      <c r="F1000" s="56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  <c r="AA1000" s="47"/>
      <c r="AB1000" s="47"/>
      <c r="AC1000" s="47"/>
      <c r="AD1000" s="47"/>
      <c r="AE1000" s="47"/>
      <c r="AF1000" s="47"/>
      <c r="AG1000" s="47"/>
      <c r="AH1000" s="47"/>
    </row>
    <row r="1001" spans="1:34" x14ac:dyDescent="0.25">
      <c r="A1001" s="47"/>
      <c r="B1001" s="47"/>
      <c r="C1001" s="47"/>
      <c r="D1001" s="47"/>
      <c r="E1001" s="56"/>
      <c r="F1001" s="56"/>
      <c r="G1001" s="47"/>
      <c r="H1001" s="47"/>
      <c r="I1001" s="47"/>
      <c r="J1001" s="47"/>
      <c r="K1001" s="47"/>
      <c r="L1001" s="47"/>
      <c r="M1001" s="47"/>
      <c r="N1001" s="47"/>
      <c r="O1001" s="47"/>
      <c r="P1001" s="47"/>
      <c r="Q1001" s="47"/>
      <c r="R1001" s="47"/>
      <c r="S1001" s="47"/>
      <c r="T1001" s="47"/>
      <c r="U1001" s="47"/>
      <c r="V1001" s="47"/>
      <c r="W1001" s="47"/>
      <c r="X1001" s="47"/>
      <c r="Y1001" s="47"/>
      <c r="Z1001" s="47"/>
      <c r="AA1001" s="47"/>
      <c r="AB1001" s="47"/>
      <c r="AC1001" s="47"/>
      <c r="AD1001" s="47"/>
      <c r="AE1001" s="47"/>
      <c r="AF1001" s="47"/>
      <c r="AG1001" s="47"/>
      <c r="AH1001" s="47"/>
    </row>
    <row r="1002" spans="1:34" x14ac:dyDescent="0.25">
      <c r="A1002" s="47"/>
      <c r="B1002" s="47"/>
      <c r="C1002" s="47"/>
      <c r="D1002" s="47"/>
      <c r="E1002" s="56"/>
      <c r="F1002" s="56"/>
      <c r="G1002" s="47"/>
      <c r="H1002" s="47"/>
      <c r="I1002" s="47"/>
      <c r="J1002" s="47"/>
      <c r="K1002" s="47"/>
      <c r="L1002" s="47"/>
      <c r="M1002" s="47"/>
      <c r="N1002" s="47"/>
      <c r="O1002" s="47"/>
      <c r="P1002" s="47"/>
      <c r="Q1002" s="47"/>
      <c r="R1002" s="47"/>
      <c r="S1002" s="47"/>
      <c r="T1002" s="47"/>
      <c r="U1002" s="47"/>
      <c r="V1002" s="47"/>
      <c r="W1002" s="47"/>
      <c r="X1002" s="47"/>
      <c r="Y1002" s="47"/>
      <c r="Z1002" s="47"/>
      <c r="AA1002" s="47"/>
      <c r="AB1002" s="47"/>
      <c r="AC1002" s="47"/>
      <c r="AD1002" s="47"/>
      <c r="AE1002" s="47"/>
      <c r="AF1002" s="47"/>
      <c r="AG1002" s="47"/>
      <c r="AH1002" s="47"/>
    </row>
    <row r="1003" spans="1:34" x14ac:dyDescent="0.25">
      <c r="A1003" s="47"/>
      <c r="B1003" s="47"/>
      <c r="C1003" s="47"/>
      <c r="D1003" s="47"/>
      <c r="E1003" s="56"/>
      <c r="F1003" s="56"/>
      <c r="G1003" s="47"/>
      <c r="H1003" s="47"/>
      <c r="I1003" s="47"/>
      <c r="J1003" s="47"/>
      <c r="K1003" s="47"/>
      <c r="L1003" s="47"/>
      <c r="M1003" s="47"/>
      <c r="N1003" s="47"/>
      <c r="O1003" s="47"/>
      <c r="P1003" s="47"/>
      <c r="Q1003" s="47"/>
      <c r="R1003" s="47"/>
      <c r="S1003" s="47"/>
      <c r="T1003" s="47"/>
      <c r="U1003" s="47"/>
      <c r="V1003" s="47"/>
      <c r="W1003" s="47"/>
      <c r="X1003" s="47"/>
      <c r="Y1003" s="47"/>
      <c r="Z1003" s="47"/>
      <c r="AA1003" s="47"/>
      <c r="AB1003" s="47"/>
      <c r="AC1003" s="47"/>
      <c r="AD1003" s="47"/>
      <c r="AE1003" s="47"/>
      <c r="AF1003" s="47"/>
      <c r="AG1003" s="47"/>
      <c r="AH1003" s="47"/>
    </row>
    <row r="1004" spans="1:34" x14ac:dyDescent="0.25">
      <c r="A1004" s="47"/>
      <c r="B1004" s="47"/>
      <c r="C1004" s="47"/>
      <c r="D1004" s="47"/>
      <c r="E1004" s="56"/>
      <c r="F1004" s="56"/>
      <c r="G1004" s="47"/>
      <c r="H1004" s="47"/>
      <c r="I1004" s="47"/>
      <c r="J1004" s="47"/>
      <c r="K1004" s="47"/>
      <c r="L1004" s="47"/>
      <c r="M1004" s="47"/>
      <c r="N1004" s="47"/>
      <c r="O1004" s="47"/>
      <c r="P1004" s="47"/>
      <c r="Q1004" s="47"/>
      <c r="R1004" s="47"/>
      <c r="S1004" s="47"/>
      <c r="T1004" s="47"/>
      <c r="U1004" s="47"/>
      <c r="V1004" s="47"/>
      <c r="W1004" s="47"/>
      <c r="X1004" s="47"/>
      <c r="Y1004" s="47"/>
      <c r="Z1004" s="47"/>
      <c r="AA1004" s="47"/>
      <c r="AB1004" s="47"/>
      <c r="AC1004" s="47"/>
      <c r="AD1004" s="47"/>
      <c r="AE1004" s="47"/>
      <c r="AF1004" s="47"/>
      <c r="AG1004" s="47"/>
      <c r="AH1004" s="47"/>
    </row>
    <row r="1005" spans="1:34" x14ac:dyDescent="0.25">
      <c r="A1005" s="47"/>
      <c r="B1005" s="47"/>
      <c r="C1005" s="47"/>
      <c r="D1005" s="47"/>
      <c r="E1005" s="56"/>
      <c r="F1005" s="56"/>
      <c r="G1005" s="47"/>
      <c r="H1005" s="47"/>
      <c r="I1005" s="47"/>
      <c r="J1005" s="47"/>
      <c r="K1005" s="47"/>
      <c r="L1005" s="47"/>
      <c r="M1005" s="47"/>
      <c r="N1005" s="47"/>
      <c r="O1005" s="47"/>
      <c r="P1005" s="47"/>
      <c r="Q1005" s="47"/>
      <c r="R1005" s="47"/>
      <c r="S1005" s="47"/>
      <c r="T1005" s="47"/>
      <c r="U1005" s="47"/>
      <c r="V1005" s="47"/>
      <c r="W1005" s="47"/>
      <c r="X1005" s="47"/>
      <c r="Y1005" s="47"/>
      <c r="Z1005" s="47"/>
      <c r="AA1005" s="47"/>
      <c r="AB1005" s="47"/>
      <c r="AC1005" s="47"/>
      <c r="AD1005" s="47"/>
      <c r="AE1005" s="47"/>
      <c r="AF1005" s="47"/>
      <c r="AG1005" s="47"/>
      <c r="AH1005" s="47"/>
    </row>
    <row r="1006" spans="1:34" x14ac:dyDescent="0.25">
      <c r="A1006" s="47"/>
      <c r="B1006" s="47"/>
      <c r="C1006" s="47"/>
      <c r="D1006" s="47"/>
      <c r="E1006" s="56"/>
      <c r="F1006" s="56"/>
      <c r="G1006" s="47"/>
      <c r="H1006" s="47"/>
      <c r="I1006" s="47"/>
      <c r="J1006" s="47"/>
      <c r="K1006" s="47"/>
      <c r="L1006" s="47"/>
      <c r="M1006" s="47"/>
      <c r="N1006" s="47"/>
      <c r="O1006" s="47"/>
      <c r="P1006" s="47"/>
      <c r="Q1006" s="47"/>
      <c r="R1006" s="47"/>
      <c r="S1006" s="47"/>
      <c r="T1006" s="47"/>
      <c r="U1006" s="47"/>
      <c r="V1006" s="47"/>
      <c r="W1006" s="47"/>
      <c r="X1006" s="47"/>
      <c r="Y1006" s="47"/>
      <c r="Z1006" s="47"/>
      <c r="AA1006" s="47"/>
      <c r="AB1006" s="47"/>
      <c r="AC1006" s="47"/>
      <c r="AD1006" s="47"/>
      <c r="AE1006" s="47"/>
      <c r="AF1006" s="47"/>
      <c r="AG1006" s="47"/>
      <c r="AH1006" s="47"/>
    </row>
    <row r="1007" spans="1:34" x14ac:dyDescent="0.25">
      <c r="A1007" s="47"/>
      <c r="B1007" s="47"/>
      <c r="C1007" s="47"/>
      <c r="D1007" s="47"/>
      <c r="E1007" s="56"/>
      <c r="F1007" s="56"/>
      <c r="G1007" s="47"/>
      <c r="H1007" s="47"/>
      <c r="I1007" s="47"/>
      <c r="J1007" s="47"/>
      <c r="K1007" s="47"/>
      <c r="L1007" s="47"/>
      <c r="M1007" s="47"/>
      <c r="N1007" s="47"/>
      <c r="O1007" s="47"/>
      <c r="P1007" s="47"/>
      <c r="Q1007" s="47"/>
      <c r="R1007" s="47"/>
      <c r="S1007" s="47"/>
      <c r="T1007" s="47"/>
      <c r="U1007" s="47"/>
      <c r="V1007" s="47"/>
      <c r="W1007" s="47"/>
      <c r="X1007" s="47"/>
      <c r="Y1007" s="47"/>
      <c r="Z1007" s="47"/>
      <c r="AA1007" s="47"/>
      <c r="AB1007" s="47"/>
      <c r="AC1007" s="47"/>
      <c r="AD1007" s="47"/>
      <c r="AE1007" s="47"/>
      <c r="AF1007" s="47"/>
      <c r="AG1007" s="47"/>
      <c r="AH1007" s="47"/>
    </row>
    <row r="1008" spans="1:34" x14ac:dyDescent="0.25">
      <c r="A1008" s="47"/>
      <c r="B1008" s="47"/>
      <c r="C1008" s="47"/>
      <c r="D1008" s="47"/>
      <c r="E1008" s="56"/>
      <c r="F1008" s="56"/>
      <c r="G1008" s="47"/>
      <c r="H1008" s="47"/>
      <c r="I1008" s="47"/>
      <c r="J1008" s="47"/>
      <c r="K1008" s="47"/>
      <c r="L1008" s="47"/>
      <c r="M1008" s="47"/>
      <c r="N1008" s="47"/>
      <c r="O1008" s="47"/>
      <c r="P1008" s="47"/>
      <c r="Q1008" s="47"/>
      <c r="R1008" s="47"/>
      <c r="S1008" s="47"/>
      <c r="T1008" s="47"/>
      <c r="U1008" s="47"/>
      <c r="V1008" s="47"/>
      <c r="W1008" s="47"/>
      <c r="X1008" s="47"/>
      <c r="Y1008" s="47"/>
      <c r="Z1008" s="47"/>
      <c r="AA1008" s="47"/>
      <c r="AB1008" s="47"/>
      <c r="AC1008" s="47"/>
      <c r="AD1008" s="47"/>
      <c r="AE1008" s="47"/>
      <c r="AF1008" s="47"/>
      <c r="AG1008" s="47"/>
      <c r="AH1008" s="47"/>
    </row>
    <row r="1009" spans="1:34" x14ac:dyDescent="0.25">
      <c r="A1009" s="47"/>
      <c r="B1009" s="47"/>
      <c r="C1009" s="47"/>
      <c r="D1009" s="47"/>
      <c r="E1009" s="56"/>
      <c r="F1009" s="56"/>
      <c r="G1009" s="47"/>
      <c r="H1009" s="47"/>
      <c r="I1009" s="47"/>
      <c r="J1009" s="47"/>
      <c r="K1009" s="47"/>
      <c r="L1009" s="47"/>
      <c r="M1009" s="47"/>
      <c r="N1009" s="47"/>
      <c r="O1009" s="47"/>
      <c r="P1009" s="47"/>
      <c r="Q1009" s="47"/>
      <c r="R1009" s="47"/>
      <c r="S1009" s="47"/>
      <c r="T1009" s="47"/>
      <c r="U1009" s="47"/>
      <c r="V1009" s="47"/>
      <c r="W1009" s="47"/>
      <c r="X1009" s="47"/>
      <c r="Y1009" s="47"/>
      <c r="Z1009" s="47"/>
      <c r="AA1009" s="47"/>
      <c r="AB1009" s="47"/>
      <c r="AC1009" s="47"/>
      <c r="AD1009" s="47"/>
      <c r="AE1009" s="47"/>
      <c r="AF1009" s="47"/>
      <c r="AG1009" s="47"/>
      <c r="AH1009" s="47"/>
    </row>
    <row r="1010" spans="1:34" x14ac:dyDescent="0.25">
      <c r="A1010" s="47"/>
      <c r="B1010" s="47"/>
      <c r="C1010" s="47"/>
      <c r="D1010" s="47"/>
      <c r="E1010" s="56"/>
      <c r="F1010" s="56"/>
      <c r="G1010" s="47"/>
      <c r="H1010" s="47"/>
      <c r="I1010" s="47"/>
      <c r="J1010" s="47"/>
      <c r="K1010" s="47"/>
      <c r="L1010" s="47"/>
      <c r="M1010" s="47"/>
      <c r="N1010" s="47"/>
      <c r="O1010" s="47"/>
      <c r="P1010" s="47"/>
      <c r="Q1010" s="47"/>
      <c r="R1010" s="47"/>
      <c r="S1010" s="47"/>
      <c r="T1010" s="47"/>
      <c r="U1010" s="47"/>
      <c r="V1010" s="47"/>
      <c r="W1010" s="47"/>
      <c r="X1010" s="47"/>
      <c r="Y1010" s="47"/>
      <c r="Z1010" s="47"/>
      <c r="AA1010" s="47"/>
      <c r="AB1010" s="47"/>
      <c r="AC1010" s="47"/>
      <c r="AD1010" s="47"/>
      <c r="AE1010" s="47"/>
      <c r="AF1010" s="47"/>
      <c r="AG1010" s="47"/>
      <c r="AH1010" s="47"/>
    </row>
    <row r="1011" spans="1:34" x14ac:dyDescent="0.25">
      <c r="A1011" s="47"/>
      <c r="B1011" s="47"/>
      <c r="C1011" s="47"/>
      <c r="D1011" s="47"/>
      <c r="E1011" s="56"/>
      <c r="F1011" s="56"/>
      <c r="G1011" s="47"/>
      <c r="H1011" s="47"/>
      <c r="I1011" s="47"/>
      <c r="J1011" s="47"/>
      <c r="K1011" s="47"/>
      <c r="L1011" s="47"/>
      <c r="M1011" s="47"/>
      <c r="N1011" s="47"/>
      <c r="O1011" s="47"/>
      <c r="P1011" s="47"/>
      <c r="Q1011" s="47"/>
      <c r="R1011" s="47"/>
      <c r="S1011" s="47"/>
      <c r="T1011" s="47"/>
      <c r="U1011" s="47"/>
      <c r="V1011" s="47"/>
      <c r="W1011" s="47"/>
      <c r="X1011" s="47"/>
      <c r="Y1011" s="47"/>
      <c r="Z1011" s="47"/>
      <c r="AA1011" s="47"/>
      <c r="AB1011" s="47"/>
      <c r="AC1011" s="47"/>
      <c r="AD1011" s="47"/>
      <c r="AE1011" s="47"/>
      <c r="AF1011" s="47"/>
      <c r="AG1011" s="47"/>
      <c r="AH1011" s="47"/>
    </row>
    <row r="1012" spans="1:34" x14ac:dyDescent="0.25">
      <c r="A1012" s="47"/>
      <c r="B1012" s="47"/>
      <c r="C1012" s="47"/>
      <c r="D1012" s="47"/>
      <c r="E1012" s="56"/>
      <c r="F1012" s="56"/>
      <c r="G1012" s="47"/>
      <c r="H1012" s="47"/>
      <c r="I1012" s="47"/>
      <c r="J1012" s="47"/>
      <c r="K1012" s="47"/>
      <c r="L1012" s="47"/>
      <c r="M1012" s="47"/>
      <c r="N1012" s="47"/>
      <c r="O1012" s="47"/>
      <c r="P1012" s="47"/>
      <c r="Q1012" s="47"/>
      <c r="R1012" s="47"/>
      <c r="S1012" s="47"/>
      <c r="T1012" s="47"/>
      <c r="U1012" s="47"/>
      <c r="V1012" s="47"/>
      <c r="W1012" s="47"/>
      <c r="X1012" s="47"/>
      <c r="Y1012" s="47"/>
      <c r="Z1012" s="47"/>
      <c r="AA1012" s="47"/>
      <c r="AB1012" s="47"/>
      <c r="AC1012" s="47"/>
      <c r="AD1012" s="47"/>
      <c r="AE1012" s="47"/>
      <c r="AF1012" s="47"/>
      <c r="AG1012" s="47"/>
      <c r="AH1012" s="47"/>
    </row>
    <row r="1013" spans="1:34" x14ac:dyDescent="0.25">
      <c r="A1013" s="47"/>
      <c r="B1013" s="47"/>
      <c r="C1013" s="47"/>
      <c r="D1013" s="47"/>
      <c r="E1013" s="56"/>
      <c r="F1013" s="56"/>
      <c r="G1013" s="47"/>
      <c r="H1013" s="47"/>
      <c r="I1013" s="47"/>
      <c r="J1013" s="47"/>
      <c r="K1013" s="47"/>
      <c r="L1013" s="47"/>
      <c r="M1013" s="47"/>
      <c r="N1013" s="47"/>
      <c r="O1013" s="47"/>
      <c r="P1013" s="47"/>
      <c r="Q1013" s="47"/>
      <c r="R1013" s="47"/>
      <c r="S1013" s="47"/>
      <c r="T1013" s="47"/>
      <c r="U1013" s="47"/>
      <c r="V1013" s="47"/>
      <c r="W1013" s="47"/>
      <c r="X1013" s="47"/>
      <c r="Y1013" s="47"/>
      <c r="Z1013" s="47"/>
      <c r="AA1013" s="47"/>
      <c r="AB1013" s="47"/>
      <c r="AC1013" s="47"/>
      <c r="AD1013" s="47"/>
      <c r="AE1013" s="47"/>
      <c r="AF1013" s="47"/>
      <c r="AG1013" s="47"/>
      <c r="AH1013" s="47"/>
    </row>
    <row r="1014" spans="1:34" x14ac:dyDescent="0.25">
      <c r="A1014" s="47"/>
      <c r="B1014" s="47"/>
      <c r="C1014" s="47"/>
      <c r="D1014" s="47"/>
      <c r="E1014" s="56"/>
      <c r="F1014" s="56"/>
      <c r="G1014" s="47"/>
      <c r="H1014" s="47"/>
      <c r="I1014" s="47"/>
      <c r="J1014" s="47"/>
      <c r="K1014" s="47"/>
      <c r="L1014" s="47"/>
      <c r="M1014" s="47"/>
      <c r="N1014" s="47"/>
      <c r="O1014" s="47"/>
      <c r="P1014" s="47"/>
      <c r="Q1014" s="47"/>
      <c r="R1014" s="47"/>
      <c r="S1014" s="47"/>
      <c r="T1014" s="47"/>
      <c r="U1014" s="47"/>
      <c r="V1014" s="47"/>
      <c r="W1014" s="47"/>
      <c r="X1014" s="47"/>
      <c r="Y1014" s="47"/>
      <c r="Z1014" s="47"/>
      <c r="AA1014" s="47"/>
      <c r="AB1014" s="47"/>
      <c r="AC1014" s="47"/>
      <c r="AD1014" s="47"/>
      <c r="AE1014" s="47"/>
      <c r="AF1014" s="47"/>
      <c r="AG1014" s="47"/>
      <c r="AH1014" s="47"/>
    </row>
    <row r="1015" spans="1:34" x14ac:dyDescent="0.25">
      <c r="A1015" s="47"/>
      <c r="B1015" s="47"/>
      <c r="C1015" s="47"/>
      <c r="D1015" s="47"/>
      <c r="E1015" s="56"/>
      <c r="F1015" s="56"/>
      <c r="G1015" s="47"/>
      <c r="H1015" s="47"/>
      <c r="I1015" s="47"/>
      <c r="J1015" s="47"/>
      <c r="K1015" s="47"/>
      <c r="L1015" s="47"/>
      <c r="M1015" s="47"/>
      <c r="N1015" s="47"/>
      <c r="O1015" s="47"/>
      <c r="P1015" s="47"/>
      <c r="Q1015" s="47"/>
      <c r="R1015" s="47"/>
      <c r="S1015" s="47"/>
      <c r="T1015" s="47"/>
      <c r="U1015" s="47"/>
      <c r="V1015" s="47"/>
      <c r="W1015" s="47"/>
      <c r="X1015" s="47"/>
      <c r="Y1015" s="47"/>
      <c r="Z1015" s="47"/>
      <c r="AA1015" s="47"/>
      <c r="AB1015" s="47"/>
      <c r="AC1015" s="47"/>
      <c r="AD1015" s="47"/>
      <c r="AE1015" s="47"/>
      <c r="AF1015" s="47"/>
      <c r="AG1015" s="47"/>
      <c r="AH1015" s="47"/>
    </row>
    <row r="1016" spans="1:34" x14ac:dyDescent="0.25">
      <c r="A1016" s="47"/>
      <c r="B1016" s="47"/>
      <c r="C1016" s="47"/>
      <c r="D1016" s="47"/>
      <c r="E1016" s="56"/>
      <c r="F1016" s="56"/>
      <c r="G1016" s="47"/>
      <c r="H1016" s="47"/>
      <c r="I1016" s="47"/>
      <c r="J1016" s="47"/>
      <c r="K1016" s="47"/>
      <c r="L1016" s="47"/>
      <c r="M1016" s="47"/>
      <c r="N1016" s="47"/>
      <c r="O1016" s="47"/>
      <c r="P1016" s="47"/>
      <c r="Q1016" s="47"/>
      <c r="R1016" s="47"/>
      <c r="S1016" s="47"/>
      <c r="T1016" s="47"/>
      <c r="U1016" s="47"/>
      <c r="V1016" s="47"/>
      <c r="W1016" s="47"/>
      <c r="X1016" s="47"/>
      <c r="Y1016" s="47"/>
      <c r="Z1016" s="47"/>
      <c r="AA1016" s="47"/>
      <c r="AB1016" s="47"/>
      <c r="AC1016" s="47"/>
      <c r="AD1016" s="47"/>
      <c r="AE1016" s="47"/>
      <c r="AF1016" s="47"/>
      <c r="AG1016" s="47"/>
      <c r="AH1016" s="47"/>
    </row>
    <row r="1017" spans="1:34" x14ac:dyDescent="0.25">
      <c r="A1017" s="47"/>
      <c r="B1017" s="47"/>
      <c r="C1017" s="47"/>
      <c r="D1017" s="47"/>
      <c r="E1017" s="56"/>
      <c r="F1017" s="56"/>
      <c r="G1017" s="47"/>
      <c r="H1017" s="47"/>
      <c r="I1017" s="47"/>
      <c r="J1017" s="47"/>
      <c r="K1017" s="47"/>
      <c r="L1017" s="47"/>
      <c r="M1017" s="47"/>
      <c r="N1017" s="47"/>
      <c r="O1017" s="47"/>
      <c r="P1017" s="47"/>
      <c r="Q1017" s="47"/>
      <c r="R1017" s="47"/>
      <c r="S1017" s="47"/>
      <c r="T1017" s="47"/>
      <c r="U1017" s="47"/>
      <c r="V1017" s="47"/>
      <c r="W1017" s="47"/>
      <c r="X1017" s="47"/>
      <c r="Y1017" s="47"/>
      <c r="Z1017" s="47"/>
      <c r="AA1017" s="47"/>
      <c r="AB1017" s="47"/>
      <c r="AC1017" s="47"/>
      <c r="AD1017" s="47"/>
      <c r="AE1017" s="47"/>
      <c r="AF1017" s="47"/>
      <c r="AG1017" s="47"/>
      <c r="AH1017" s="47"/>
    </row>
    <row r="1018" spans="1:34" x14ac:dyDescent="0.25">
      <c r="A1018" s="47"/>
      <c r="B1018" s="47"/>
      <c r="C1018" s="47"/>
      <c r="D1018" s="47"/>
      <c r="E1018" s="56"/>
      <c r="F1018" s="56"/>
      <c r="G1018" s="47"/>
      <c r="H1018" s="47"/>
      <c r="I1018" s="47"/>
      <c r="J1018" s="47"/>
      <c r="K1018" s="47"/>
      <c r="L1018" s="47"/>
      <c r="M1018" s="47"/>
      <c r="N1018" s="47"/>
      <c r="O1018" s="47"/>
      <c r="P1018" s="47"/>
      <c r="Q1018" s="47"/>
      <c r="R1018" s="47"/>
      <c r="S1018" s="47"/>
      <c r="T1018" s="47"/>
      <c r="U1018" s="47"/>
      <c r="V1018" s="47"/>
      <c r="W1018" s="47"/>
      <c r="X1018" s="47"/>
      <c r="Y1018" s="47"/>
      <c r="Z1018" s="47"/>
      <c r="AA1018" s="47"/>
      <c r="AB1018" s="47"/>
      <c r="AC1018" s="47"/>
      <c r="AD1018" s="47"/>
      <c r="AE1018" s="47"/>
      <c r="AF1018" s="47"/>
      <c r="AG1018" s="47"/>
      <c r="AH1018" s="47"/>
    </row>
    <row r="1019" spans="1:34" x14ac:dyDescent="0.25">
      <c r="A1019" s="47"/>
      <c r="B1019" s="47"/>
      <c r="C1019" s="47"/>
      <c r="D1019" s="47"/>
      <c r="E1019" s="56"/>
      <c r="F1019" s="56"/>
      <c r="G1019" s="47"/>
      <c r="H1019" s="47"/>
      <c r="I1019" s="47"/>
      <c r="J1019" s="47"/>
      <c r="K1019" s="47"/>
      <c r="L1019" s="47"/>
      <c r="M1019" s="47"/>
      <c r="N1019" s="47"/>
      <c r="O1019" s="47"/>
      <c r="P1019" s="47"/>
      <c r="Q1019" s="47"/>
      <c r="R1019" s="47"/>
      <c r="S1019" s="47"/>
      <c r="T1019" s="47"/>
      <c r="U1019" s="47"/>
      <c r="V1019" s="47"/>
      <c r="W1019" s="47"/>
      <c r="X1019" s="47"/>
      <c r="Y1019" s="47"/>
      <c r="Z1019" s="47"/>
      <c r="AA1019" s="47"/>
      <c r="AB1019" s="47"/>
      <c r="AC1019" s="47"/>
      <c r="AD1019" s="47"/>
      <c r="AE1019" s="47"/>
      <c r="AF1019" s="47"/>
      <c r="AG1019" s="47"/>
      <c r="AH1019" s="47"/>
    </row>
    <row r="1020" spans="1:34" x14ac:dyDescent="0.25">
      <c r="A1020" s="47"/>
      <c r="B1020" s="47"/>
      <c r="C1020" s="47"/>
      <c r="D1020" s="47"/>
      <c r="E1020" s="56"/>
      <c r="F1020" s="56"/>
      <c r="G1020" s="47"/>
      <c r="H1020" s="47"/>
      <c r="I1020" s="47"/>
      <c r="J1020" s="47"/>
      <c r="K1020" s="47"/>
      <c r="L1020" s="47"/>
      <c r="M1020" s="47"/>
      <c r="N1020" s="47"/>
      <c r="O1020" s="47"/>
      <c r="P1020" s="47"/>
      <c r="Q1020" s="47"/>
      <c r="R1020" s="47"/>
      <c r="S1020" s="47"/>
      <c r="T1020" s="47"/>
      <c r="U1020" s="47"/>
      <c r="V1020" s="47"/>
      <c r="W1020" s="47"/>
      <c r="X1020" s="47"/>
      <c r="Y1020" s="47"/>
      <c r="Z1020" s="47"/>
      <c r="AA1020" s="47"/>
      <c r="AB1020" s="47"/>
      <c r="AC1020" s="47"/>
      <c r="AD1020" s="47"/>
      <c r="AE1020" s="47"/>
      <c r="AF1020" s="47"/>
      <c r="AG1020" s="47"/>
      <c r="AH1020" s="47"/>
    </row>
    <row r="1021" spans="1:34" x14ac:dyDescent="0.25">
      <c r="A1021" s="47"/>
      <c r="B1021" s="47"/>
      <c r="C1021" s="47"/>
      <c r="D1021" s="47"/>
      <c r="E1021" s="56"/>
      <c r="F1021" s="56"/>
      <c r="G1021" s="47"/>
      <c r="H1021" s="47"/>
      <c r="I1021" s="47"/>
      <c r="J1021" s="47"/>
      <c r="K1021" s="47"/>
      <c r="L1021" s="47"/>
      <c r="M1021" s="47"/>
      <c r="N1021" s="47"/>
      <c r="O1021" s="47"/>
      <c r="P1021" s="47"/>
      <c r="Q1021" s="47"/>
      <c r="R1021" s="47"/>
      <c r="S1021" s="47"/>
      <c r="T1021" s="47"/>
      <c r="U1021" s="47"/>
      <c r="V1021" s="47"/>
      <c r="W1021" s="47"/>
      <c r="X1021" s="47"/>
      <c r="Y1021" s="47"/>
      <c r="Z1021" s="47"/>
      <c r="AA1021" s="47"/>
      <c r="AB1021" s="47"/>
      <c r="AC1021" s="47"/>
      <c r="AD1021" s="47"/>
      <c r="AE1021" s="47"/>
      <c r="AF1021" s="47"/>
      <c r="AG1021" s="47"/>
      <c r="AH1021" s="47"/>
    </row>
    <row r="1022" spans="1:34" x14ac:dyDescent="0.25">
      <c r="A1022" s="47"/>
      <c r="B1022" s="47"/>
      <c r="C1022" s="47"/>
      <c r="D1022" s="47"/>
      <c r="E1022" s="56"/>
      <c r="F1022" s="56"/>
      <c r="G1022" s="47"/>
      <c r="H1022" s="47"/>
      <c r="I1022" s="47"/>
      <c r="J1022" s="47"/>
      <c r="K1022" s="47"/>
      <c r="L1022" s="47"/>
      <c r="M1022" s="47"/>
      <c r="N1022" s="47"/>
      <c r="O1022" s="47"/>
      <c r="P1022" s="47"/>
      <c r="Q1022" s="47"/>
      <c r="R1022" s="47"/>
      <c r="S1022" s="47"/>
      <c r="T1022" s="47"/>
      <c r="U1022" s="47"/>
      <c r="V1022" s="47"/>
      <c r="W1022" s="47"/>
      <c r="X1022" s="47"/>
      <c r="Y1022" s="47"/>
      <c r="Z1022" s="47"/>
      <c r="AA1022" s="47"/>
      <c r="AB1022" s="47"/>
      <c r="AC1022" s="47"/>
      <c r="AD1022" s="47"/>
      <c r="AE1022" s="47"/>
      <c r="AF1022" s="47"/>
      <c r="AG1022" s="47"/>
      <c r="AH1022" s="47"/>
    </row>
    <row r="1023" spans="1:34" x14ac:dyDescent="0.25">
      <c r="A1023" s="47"/>
      <c r="B1023" s="47"/>
      <c r="C1023" s="47"/>
      <c r="D1023" s="47"/>
      <c r="E1023" s="56"/>
      <c r="F1023" s="56"/>
      <c r="G1023" s="47"/>
      <c r="H1023" s="47"/>
      <c r="I1023" s="47"/>
      <c r="J1023" s="47"/>
      <c r="K1023" s="47"/>
      <c r="L1023" s="47"/>
      <c r="M1023" s="47"/>
      <c r="N1023" s="47"/>
      <c r="O1023" s="47"/>
      <c r="P1023" s="47"/>
      <c r="Q1023" s="47"/>
      <c r="R1023" s="47"/>
      <c r="S1023" s="47"/>
      <c r="T1023" s="47"/>
      <c r="U1023" s="47"/>
      <c r="V1023" s="47"/>
      <c r="W1023" s="47"/>
      <c r="X1023" s="47"/>
      <c r="Y1023" s="47"/>
      <c r="Z1023" s="47"/>
      <c r="AA1023" s="47"/>
      <c r="AB1023" s="47"/>
      <c r="AC1023" s="47"/>
      <c r="AD1023" s="47"/>
      <c r="AE1023" s="47"/>
      <c r="AF1023" s="47"/>
      <c r="AG1023" s="47"/>
      <c r="AH1023" s="47"/>
    </row>
    <row r="1024" spans="1:34" x14ac:dyDescent="0.25">
      <c r="A1024" s="47"/>
      <c r="B1024" s="47"/>
      <c r="C1024" s="47"/>
      <c r="D1024" s="47"/>
      <c r="E1024" s="56"/>
      <c r="F1024" s="56"/>
      <c r="G1024" s="47"/>
      <c r="H1024" s="47"/>
      <c r="I1024" s="47"/>
      <c r="J1024" s="47"/>
      <c r="K1024" s="47"/>
      <c r="L1024" s="47"/>
      <c r="M1024" s="47"/>
      <c r="N1024" s="47"/>
      <c r="O1024" s="47"/>
      <c r="P1024" s="47"/>
      <c r="Q1024" s="47"/>
      <c r="R1024" s="47"/>
      <c r="S1024" s="47"/>
      <c r="T1024" s="47"/>
      <c r="U1024" s="47"/>
      <c r="V1024" s="47"/>
      <c r="W1024" s="47"/>
      <c r="X1024" s="47"/>
      <c r="Y1024" s="47"/>
      <c r="Z1024" s="47"/>
      <c r="AA1024" s="47"/>
      <c r="AB1024" s="47"/>
      <c r="AC1024" s="47"/>
      <c r="AD1024" s="47"/>
      <c r="AE1024" s="47"/>
      <c r="AF1024" s="47"/>
      <c r="AG1024" s="47"/>
      <c r="AH1024" s="47"/>
    </row>
    <row r="1025" spans="1:34" x14ac:dyDescent="0.25">
      <c r="A1025" s="47"/>
      <c r="B1025" s="47"/>
      <c r="C1025" s="47"/>
      <c r="D1025" s="47"/>
      <c r="E1025" s="56"/>
      <c r="F1025" s="56"/>
      <c r="G1025" s="47"/>
      <c r="H1025" s="47"/>
      <c r="I1025" s="47"/>
      <c r="J1025" s="47"/>
      <c r="K1025" s="47"/>
      <c r="L1025" s="47"/>
      <c r="M1025" s="47"/>
      <c r="N1025" s="47"/>
      <c r="O1025" s="47"/>
      <c r="P1025" s="47"/>
      <c r="Q1025" s="47"/>
      <c r="R1025" s="47"/>
      <c r="S1025" s="47"/>
      <c r="T1025" s="47"/>
      <c r="U1025" s="47"/>
      <c r="V1025" s="47"/>
      <c r="W1025" s="47"/>
      <c r="X1025" s="47"/>
      <c r="Y1025" s="47"/>
      <c r="Z1025" s="47"/>
      <c r="AA1025" s="47"/>
      <c r="AB1025" s="47"/>
      <c r="AC1025" s="47"/>
      <c r="AD1025" s="47"/>
      <c r="AE1025" s="47"/>
      <c r="AF1025" s="47"/>
      <c r="AG1025" s="47"/>
      <c r="AH1025" s="47"/>
    </row>
    <row r="1026" spans="1:34" x14ac:dyDescent="0.25">
      <c r="A1026" s="47"/>
      <c r="B1026" s="47"/>
      <c r="C1026" s="47"/>
      <c r="D1026" s="47"/>
      <c r="E1026" s="56"/>
      <c r="F1026" s="56"/>
      <c r="G1026" s="47"/>
      <c r="H1026" s="47"/>
      <c r="I1026" s="47"/>
      <c r="J1026" s="47"/>
      <c r="K1026" s="47"/>
      <c r="L1026" s="47"/>
      <c r="M1026" s="47"/>
      <c r="N1026" s="47"/>
      <c r="O1026" s="47"/>
      <c r="P1026" s="47"/>
      <c r="Q1026" s="47"/>
      <c r="R1026" s="47"/>
      <c r="S1026" s="47"/>
      <c r="T1026" s="47"/>
      <c r="U1026" s="47"/>
      <c r="V1026" s="47"/>
      <c r="W1026" s="47"/>
      <c r="X1026" s="47"/>
      <c r="Y1026" s="47"/>
      <c r="Z1026" s="47"/>
      <c r="AA1026" s="47"/>
      <c r="AB1026" s="47"/>
      <c r="AC1026" s="47"/>
      <c r="AD1026" s="47"/>
      <c r="AE1026" s="47"/>
      <c r="AF1026" s="47"/>
      <c r="AG1026" s="47"/>
      <c r="AH1026" s="47"/>
    </row>
    <row r="1027" spans="1:34" x14ac:dyDescent="0.25">
      <c r="A1027" s="47"/>
      <c r="B1027" s="47"/>
      <c r="C1027" s="47"/>
      <c r="D1027" s="47"/>
      <c r="E1027" s="56"/>
      <c r="F1027" s="56"/>
      <c r="G1027" s="47"/>
      <c r="H1027" s="47"/>
      <c r="I1027" s="47"/>
      <c r="J1027" s="47"/>
      <c r="K1027" s="47"/>
      <c r="L1027" s="47"/>
      <c r="M1027" s="47"/>
      <c r="N1027" s="47"/>
      <c r="O1027" s="47"/>
      <c r="P1027" s="47"/>
      <c r="Q1027" s="47"/>
      <c r="R1027" s="47"/>
      <c r="S1027" s="47"/>
      <c r="T1027" s="47"/>
      <c r="U1027" s="47"/>
      <c r="V1027" s="47"/>
      <c r="W1027" s="47"/>
      <c r="X1027" s="47"/>
      <c r="Y1027" s="47"/>
      <c r="Z1027" s="47"/>
      <c r="AA1027" s="47"/>
      <c r="AB1027" s="47"/>
      <c r="AC1027" s="47"/>
      <c r="AD1027" s="47"/>
      <c r="AE1027" s="47"/>
      <c r="AF1027" s="47"/>
      <c r="AG1027" s="47"/>
      <c r="AH1027" s="47"/>
    </row>
    <row r="1028" spans="1:34" x14ac:dyDescent="0.25">
      <c r="A1028" s="47"/>
      <c r="B1028" s="47"/>
      <c r="C1028" s="47"/>
      <c r="D1028" s="47"/>
      <c r="E1028" s="56"/>
      <c r="F1028" s="56"/>
      <c r="G1028" s="47"/>
      <c r="H1028" s="47"/>
      <c r="I1028" s="47"/>
      <c r="J1028" s="47"/>
      <c r="K1028" s="47"/>
      <c r="L1028" s="47"/>
      <c r="M1028" s="47"/>
      <c r="N1028" s="47"/>
      <c r="O1028" s="47"/>
      <c r="P1028" s="47"/>
      <c r="Q1028" s="47"/>
      <c r="R1028" s="47"/>
      <c r="S1028" s="47"/>
      <c r="T1028" s="47"/>
      <c r="U1028" s="47"/>
      <c r="V1028" s="47"/>
      <c r="W1028" s="47"/>
      <c r="X1028" s="47"/>
      <c r="Y1028" s="47"/>
      <c r="Z1028" s="47"/>
      <c r="AA1028" s="47"/>
      <c r="AB1028" s="47"/>
      <c r="AC1028" s="47"/>
      <c r="AD1028" s="47"/>
      <c r="AE1028" s="47"/>
      <c r="AF1028" s="47"/>
      <c r="AG1028" s="47"/>
      <c r="AH1028" s="47"/>
    </row>
    <row r="1029" spans="1:34" x14ac:dyDescent="0.25">
      <c r="A1029" s="47"/>
      <c r="B1029" s="47"/>
      <c r="C1029" s="47"/>
      <c r="D1029" s="47"/>
      <c r="E1029" s="56"/>
      <c r="F1029" s="56"/>
      <c r="G1029" s="47"/>
      <c r="H1029" s="47"/>
      <c r="I1029" s="47"/>
      <c r="J1029" s="47"/>
      <c r="K1029" s="47"/>
      <c r="L1029" s="47"/>
      <c r="M1029" s="47"/>
      <c r="N1029" s="47"/>
      <c r="O1029" s="47"/>
      <c r="P1029" s="47"/>
      <c r="Q1029" s="47"/>
      <c r="R1029" s="47"/>
      <c r="S1029" s="47"/>
      <c r="T1029" s="47"/>
      <c r="U1029" s="47"/>
      <c r="V1029" s="47"/>
      <c r="W1029" s="47"/>
      <c r="X1029" s="47"/>
      <c r="Y1029" s="47"/>
      <c r="Z1029" s="47"/>
      <c r="AA1029" s="47"/>
      <c r="AB1029" s="47"/>
      <c r="AC1029" s="47"/>
      <c r="AD1029" s="47"/>
      <c r="AE1029" s="47"/>
      <c r="AF1029" s="47"/>
      <c r="AG1029" s="47"/>
      <c r="AH1029" s="47"/>
    </row>
    <row r="1030" spans="1:34" x14ac:dyDescent="0.25">
      <c r="A1030" s="47"/>
      <c r="B1030" s="47"/>
      <c r="C1030" s="47"/>
      <c r="D1030" s="47"/>
      <c r="E1030" s="56"/>
      <c r="F1030" s="56"/>
      <c r="G1030" s="47"/>
      <c r="H1030" s="47"/>
      <c r="I1030" s="47"/>
      <c r="J1030" s="47"/>
      <c r="K1030" s="47"/>
      <c r="L1030" s="47"/>
      <c r="M1030" s="47"/>
      <c r="N1030" s="47"/>
      <c r="O1030" s="47"/>
      <c r="P1030" s="47"/>
      <c r="Q1030" s="47"/>
      <c r="R1030" s="47"/>
      <c r="S1030" s="47"/>
      <c r="T1030" s="47"/>
      <c r="U1030" s="47"/>
      <c r="V1030" s="47"/>
      <c r="W1030" s="47"/>
      <c r="X1030" s="47"/>
      <c r="Y1030" s="47"/>
      <c r="Z1030" s="47"/>
      <c r="AA1030" s="47"/>
      <c r="AB1030" s="47"/>
      <c r="AC1030" s="47"/>
      <c r="AD1030" s="47"/>
      <c r="AE1030" s="47"/>
      <c r="AF1030" s="47"/>
      <c r="AG1030" s="47"/>
      <c r="AH1030" s="47"/>
    </row>
    <row r="1031" spans="1:34" x14ac:dyDescent="0.25">
      <c r="A1031" s="47"/>
      <c r="B1031" s="47"/>
      <c r="C1031" s="47"/>
      <c r="D1031" s="47"/>
      <c r="E1031" s="56"/>
      <c r="F1031" s="56"/>
      <c r="G1031" s="47"/>
      <c r="H1031" s="47"/>
      <c r="I1031" s="47"/>
      <c r="J1031" s="47"/>
      <c r="K1031" s="47"/>
      <c r="L1031" s="47"/>
      <c r="M1031" s="47"/>
      <c r="N1031" s="47"/>
      <c r="O1031" s="47"/>
      <c r="P1031" s="47"/>
      <c r="Q1031" s="47"/>
      <c r="R1031" s="47"/>
      <c r="S1031" s="47"/>
      <c r="T1031" s="47"/>
      <c r="U1031" s="47"/>
      <c r="V1031" s="47"/>
      <c r="W1031" s="47"/>
      <c r="X1031" s="47"/>
      <c r="Y1031" s="47"/>
      <c r="Z1031" s="47"/>
      <c r="AA1031" s="47"/>
      <c r="AB1031" s="47"/>
      <c r="AC1031" s="47"/>
      <c r="AD1031" s="47"/>
      <c r="AE1031" s="47"/>
      <c r="AF1031" s="47"/>
      <c r="AG1031" s="47"/>
      <c r="AH1031" s="47"/>
    </row>
    <row r="1032" spans="1:34" x14ac:dyDescent="0.25">
      <c r="A1032" s="47"/>
      <c r="B1032" s="47"/>
      <c r="C1032" s="47"/>
      <c r="D1032" s="47"/>
      <c r="E1032" s="56"/>
      <c r="F1032" s="56"/>
      <c r="G1032" s="47"/>
      <c r="H1032" s="47"/>
      <c r="I1032" s="47"/>
      <c r="J1032" s="47"/>
      <c r="K1032" s="47"/>
      <c r="L1032" s="47"/>
      <c r="M1032" s="47"/>
      <c r="N1032" s="47"/>
      <c r="O1032" s="47"/>
      <c r="P1032" s="47"/>
      <c r="Q1032" s="47"/>
      <c r="R1032" s="47"/>
      <c r="S1032" s="47"/>
      <c r="T1032" s="47"/>
      <c r="U1032" s="47"/>
      <c r="V1032" s="47"/>
      <c r="W1032" s="47"/>
      <c r="X1032" s="47"/>
      <c r="Y1032" s="47"/>
      <c r="Z1032" s="47"/>
      <c r="AA1032" s="47"/>
      <c r="AB1032" s="47"/>
      <c r="AC1032" s="47"/>
      <c r="AD1032" s="47"/>
      <c r="AE1032" s="47"/>
      <c r="AF1032" s="47"/>
      <c r="AG1032" s="47"/>
      <c r="AH1032" s="47"/>
    </row>
    <row r="1033" spans="1:34" x14ac:dyDescent="0.25">
      <c r="A1033" s="47"/>
      <c r="B1033" s="47"/>
      <c r="C1033" s="47"/>
      <c r="D1033" s="47"/>
      <c r="E1033" s="56"/>
      <c r="F1033" s="56"/>
      <c r="G1033" s="47"/>
      <c r="H1033" s="47"/>
      <c r="I1033" s="47"/>
      <c r="J1033" s="47"/>
      <c r="K1033" s="47"/>
      <c r="L1033" s="47"/>
      <c r="M1033" s="47"/>
      <c r="N1033" s="47"/>
      <c r="O1033" s="47"/>
      <c r="P1033" s="47"/>
      <c r="Q1033" s="47"/>
      <c r="R1033" s="47"/>
      <c r="S1033" s="47"/>
      <c r="T1033" s="47"/>
      <c r="U1033" s="47"/>
      <c r="V1033" s="47"/>
      <c r="W1033" s="47"/>
      <c r="X1033" s="47"/>
      <c r="Y1033" s="47"/>
      <c r="Z1033" s="47"/>
      <c r="AA1033" s="47"/>
      <c r="AB1033" s="47"/>
      <c r="AC1033" s="47"/>
      <c r="AD1033" s="47"/>
      <c r="AE1033" s="47"/>
      <c r="AF1033" s="47"/>
      <c r="AG1033" s="47"/>
      <c r="AH1033" s="47"/>
    </row>
    <row r="1034" spans="1:34" x14ac:dyDescent="0.25">
      <c r="A1034" s="47"/>
      <c r="B1034" s="47"/>
      <c r="C1034" s="47"/>
      <c r="D1034" s="47"/>
      <c r="E1034" s="56"/>
      <c r="F1034" s="56"/>
      <c r="G1034" s="47"/>
      <c r="H1034" s="47"/>
      <c r="I1034" s="47"/>
      <c r="J1034" s="47"/>
      <c r="K1034" s="47"/>
      <c r="L1034" s="47"/>
      <c r="M1034" s="47"/>
      <c r="N1034" s="47"/>
      <c r="O1034" s="47"/>
      <c r="P1034" s="47"/>
      <c r="Q1034" s="47"/>
      <c r="R1034" s="47"/>
      <c r="S1034" s="47"/>
      <c r="T1034" s="47"/>
      <c r="U1034" s="47"/>
      <c r="V1034" s="47"/>
      <c r="W1034" s="47"/>
      <c r="X1034" s="47"/>
      <c r="Y1034" s="47"/>
      <c r="Z1034" s="47"/>
      <c r="AA1034" s="47"/>
      <c r="AB1034" s="47"/>
      <c r="AC1034" s="47"/>
      <c r="AD1034" s="47"/>
      <c r="AE1034" s="47"/>
      <c r="AF1034" s="47"/>
      <c r="AG1034" s="47"/>
      <c r="AH1034" s="47"/>
    </row>
    <row r="1035" spans="1:34" x14ac:dyDescent="0.25">
      <c r="A1035" s="47"/>
      <c r="B1035" s="47"/>
      <c r="C1035" s="47"/>
      <c r="D1035" s="47"/>
      <c r="E1035" s="56"/>
      <c r="F1035" s="56"/>
      <c r="G1035" s="47"/>
      <c r="H1035" s="47"/>
      <c r="I1035" s="47"/>
      <c r="J1035" s="47"/>
      <c r="K1035" s="47"/>
      <c r="L1035" s="47"/>
      <c r="M1035" s="47"/>
      <c r="N1035" s="47"/>
      <c r="O1035" s="47"/>
      <c r="P1035" s="47"/>
      <c r="Q1035" s="47"/>
      <c r="R1035" s="47"/>
      <c r="S1035" s="47"/>
      <c r="T1035" s="47"/>
      <c r="U1035" s="47"/>
      <c r="V1035" s="47"/>
      <c r="W1035" s="47"/>
      <c r="X1035" s="47"/>
      <c r="Y1035" s="47"/>
      <c r="Z1035" s="47"/>
      <c r="AA1035" s="47"/>
      <c r="AB1035" s="47"/>
      <c r="AC1035" s="47"/>
      <c r="AD1035" s="47"/>
      <c r="AE1035" s="47"/>
      <c r="AF1035" s="47"/>
      <c r="AG1035" s="47"/>
      <c r="AH1035" s="47"/>
    </row>
    <row r="1036" spans="1:34" x14ac:dyDescent="0.25">
      <c r="A1036" s="47"/>
      <c r="B1036" s="47"/>
      <c r="C1036" s="47"/>
      <c r="D1036" s="47"/>
      <c r="E1036" s="56"/>
      <c r="F1036" s="56"/>
      <c r="G1036" s="47"/>
      <c r="H1036" s="47"/>
      <c r="I1036" s="47"/>
      <c r="J1036" s="47"/>
      <c r="K1036" s="47"/>
      <c r="L1036" s="47"/>
      <c r="M1036" s="47"/>
      <c r="N1036" s="47"/>
      <c r="O1036" s="47"/>
      <c r="P1036" s="47"/>
      <c r="Q1036" s="47"/>
      <c r="R1036" s="47"/>
      <c r="S1036" s="47"/>
      <c r="T1036" s="47"/>
      <c r="U1036" s="47"/>
      <c r="V1036" s="47"/>
      <c r="W1036" s="47"/>
      <c r="X1036" s="47"/>
      <c r="Y1036" s="47"/>
      <c r="Z1036" s="47"/>
      <c r="AA1036" s="47"/>
      <c r="AB1036" s="47"/>
      <c r="AC1036" s="47"/>
      <c r="AD1036" s="47"/>
      <c r="AE1036" s="47"/>
      <c r="AF1036" s="47"/>
      <c r="AG1036" s="47"/>
      <c r="AH1036" s="47"/>
    </row>
    <row r="1037" spans="1:34" x14ac:dyDescent="0.25">
      <c r="A1037" s="47"/>
      <c r="B1037" s="47"/>
      <c r="C1037" s="47"/>
      <c r="D1037" s="47"/>
      <c r="E1037" s="56"/>
      <c r="F1037" s="56"/>
      <c r="G1037" s="47"/>
      <c r="H1037" s="47"/>
      <c r="I1037" s="47"/>
      <c r="J1037" s="47"/>
      <c r="K1037" s="47"/>
      <c r="L1037" s="47"/>
      <c r="M1037" s="47"/>
      <c r="N1037" s="47"/>
      <c r="O1037" s="47"/>
      <c r="P1037" s="47"/>
      <c r="Q1037" s="47"/>
      <c r="R1037" s="47"/>
      <c r="S1037" s="47"/>
      <c r="T1037" s="47"/>
      <c r="U1037" s="47"/>
      <c r="V1037" s="47"/>
      <c r="W1037" s="47"/>
      <c r="X1037" s="47"/>
      <c r="Y1037" s="47"/>
      <c r="Z1037" s="47"/>
      <c r="AA1037" s="47"/>
      <c r="AB1037" s="47"/>
      <c r="AC1037" s="47"/>
      <c r="AD1037" s="47"/>
      <c r="AE1037" s="47"/>
      <c r="AF1037" s="47"/>
      <c r="AG1037" s="47"/>
      <c r="AH1037" s="47"/>
    </row>
    <row r="1038" spans="1:34" x14ac:dyDescent="0.25">
      <c r="A1038" s="47"/>
      <c r="B1038" s="47"/>
      <c r="C1038" s="47"/>
      <c r="D1038" s="47"/>
      <c r="E1038" s="56"/>
      <c r="F1038" s="56"/>
      <c r="G1038" s="47"/>
      <c r="H1038" s="47"/>
      <c r="I1038" s="47"/>
      <c r="J1038" s="47"/>
      <c r="K1038" s="47"/>
      <c r="L1038" s="47"/>
      <c r="M1038" s="47"/>
      <c r="N1038" s="47"/>
      <c r="O1038" s="47"/>
      <c r="P1038" s="47"/>
      <c r="Q1038" s="47"/>
      <c r="R1038" s="47"/>
      <c r="S1038" s="47"/>
      <c r="T1038" s="47"/>
      <c r="U1038" s="47"/>
      <c r="V1038" s="47"/>
      <c r="W1038" s="47"/>
      <c r="X1038" s="47"/>
      <c r="Y1038" s="47"/>
      <c r="Z1038" s="47"/>
      <c r="AA1038" s="47"/>
      <c r="AB1038" s="47"/>
      <c r="AC1038" s="47"/>
      <c r="AD1038" s="47"/>
      <c r="AE1038" s="47"/>
      <c r="AF1038" s="47"/>
      <c r="AG1038" s="47"/>
      <c r="AH1038" s="47"/>
    </row>
    <row r="1039" spans="1:34" x14ac:dyDescent="0.25">
      <c r="A1039" s="47"/>
      <c r="B1039" s="47"/>
      <c r="C1039" s="47"/>
      <c r="D1039" s="47"/>
      <c r="E1039" s="56"/>
      <c r="F1039" s="56"/>
      <c r="G1039" s="47"/>
      <c r="H1039" s="47"/>
      <c r="I1039" s="47"/>
      <c r="J1039" s="47"/>
      <c r="K1039" s="47"/>
      <c r="L1039" s="47"/>
      <c r="M1039" s="47"/>
      <c r="N1039" s="47"/>
      <c r="O1039" s="47"/>
      <c r="P1039" s="47"/>
      <c r="Q1039" s="47"/>
      <c r="R1039" s="47"/>
      <c r="S1039" s="47"/>
      <c r="T1039" s="47"/>
      <c r="U1039" s="47"/>
      <c r="V1039" s="47"/>
      <c r="W1039" s="47"/>
      <c r="X1039" s="47"/>
      <c r="Y1039" s="47"/>
      <c r="Z1039" s="47"/>
      <c r="AA1039" s="47"/>
      <c r="AB1039" s="47"/>
      <c r="AC1039" s="47"/>
      <c r="AD1039" s="47"/>
      <c r="AE1039" s="47"/>
      <c r="AF1039" s="47"/>
      <c r="AG1039" s="47"/>
      <c r="AH1039" s="47"/>
    </row>
    <row r="1040" spans="1:34" x14ac:dyDescent="0.25">
      <c r="A1040" s="47"/>
      <c r="B1040" s="47"/>
      <c r="C1040" s="47"/>
      <c r="D1040" s="47"/>
      <c r="E1040" s="56"/>
      <c r="F1040" s="56"/>
      <c r="G1040" s="47"/>
      <c r="H1040" s="47"/>
      <c r="I1040" s="47"/>
      <c r="J1040" s="47"/>
      <c r="K1040" s="47"/>
      <c r="L1040" s="47"/>
      <c r="M1040" s="47"/>
      <c r="N1040" s="47"/>
      <c r="O1040" s="47"/>
      <c r="P1040" s="47"/>
      <c r="Q1040" s="47"/>
      <c r="R1040" s="47"/>
      <c r="S1040" s="47"/>
      <c r="T1040" s="47"/>
      <c r="U1040" s="47"/>
      <c r="V1040" s="47"/>
      <c r="W1040" s="47"/>
      <c r="X1040" s="47"/>
      <c r="Y1040" s="47"/>
      <c r="Z1040" s="47"/>
      <c r="AA1040" s="47"/>
      <c r="AB1040" s="47"/>
      <c r="AC1040" s="47"/>
      <c r="AD1040" s="47"/>
      <c r="AE1040" s="47"/>
      <c r="AF1040" s="47"/>
      <c r="AG1040" s="47"/>
      <c r="AH1040" s="47"/>
    </row>
    <row r="1041" spans="1:34" x14ac:dyDescent="0.25">
      <c r="A1041" s="47"/>
      <c r="B1041" s="47"/>
      <c r="C1041" s="47"/>
      <c r="D1041" s="47"/>
      <c r="E1041" s="56"/>
      <c r="F1041" s="56"/>
      <c r="G1041" s="47"/>
      <c r="H1041" s="47"/>
      <c r="I1041" s="47"/>
      <c r="J1041" s="47"/>
      <c r="K1041" s="47"/>
      <c r="L1041" s="47"/>
      <c r="M1041" s="47"/>
      <c r="N1041" s="47"/>
      <c r="O1041" s="47"/>
      <c r="P1041" s="47"/>
      <c r="Q1041" s="47"/>
      <c r="R1041" s="47"/>
      <c r="S1041" s="47"/>
      <c r="T1041" s="47"/>
      <c r="U1041" s="47"/>
      <c r="V1041" s="47"/>
      <c r="W1041" s="47"/>
      <c r="X1041" s="47"/>
      <c r="Y1041" s="47"/>
      <c r="Z1041" s="47"/>
      <c r="AA1041" s="47"/>
      <c r="AB1041" s="47"/>
      <c r="AC1041" s="47"/>
      <c r="AD1041" s="47"/>
      <c r="AE1041" s="47"/>
      <c r="AF1041" s="47"/>
      <c r="AG1041" s="47"/>
      <c r="AH1041" s="47"/>
    </row>
    <row r="1042" spans="1:34" x14ac:dyDescent="0.25">
      <c r="A1042" s="47"/>
      <c r="B1042" s="47"/>
      <c r="C1042" s="47"/>
      <c r="D1042" s="47"/>
      <c r="E1042" s="56"/>
      <c r="F1042" s="56"/>
      <c r="G1042" s="47"/>
      <c r="H1042" s="47"/>
      <c r="I1042" s="47"/>
      <c r="J1042" s="47"/>
      <c r="K1042" s="47"/>
      <c r="L1042" s="47"/>
      <c r="M1042" s="47"/>
      <c r="N1042" s="47"/>
      <c r="O1042" s="47"/>
      <c r="P1042" s="47"/>
      <c r="Q1042" s="47"/>
      <c r="R1042" s="47"/>
      <c r="S1042" s="47"/>
      <c r="T1042" s="47"/>
      <c r="U1042" s="47"/>
      <c r="V1042" s="47"/>
      <c r="W1042" s="47"/>
      <c r="X1042" s="47"/>
      <c r="Y1042" s="47"/>
      <c r="Z1042" s="47"/>
      <c r="AA1042" s="47"/>
      <c r="AB1042" s="47"/>
      <c r="AC1042" s="47"/>
      <c r="AD1042" s="47"/>
      <c r="AE1042" s="47"/>
      <c r="AF1042" s="47"/>
      <c r="AG1042" s="47"/>
      <c r="AH1042" s="47"/>
    </row>
    <row r="1043" spans="1:34" x14ac:dyDescent="0.25">
      <c r="A1043" s="47"/>
      <c r="B1043" s="47"/>
      <c r="C1043" s="47"/>
      <c r="D1043" s="47"/>
      <c r="E1043" s="56"/>
      <c r="F1043" s="56"/>
      <c r="G1043" s="47"/>
      <c r="H1043" s="47"/>
      <c r="I1043" s="47"/>
      <c r="J1043" s="47"/>
      <c r="K1043" s="47"/>
      <c r="L1043" s="47"/>
      <c r="M1043" s="47"/>
      <c r="N1043" s="47"/>
      <c r="O1043" s="47"/>
      <c r="P1043" s="47"/>
      <c r="Q1043" s="47"/>
      <c r="R1043" s="47"/>
      <c r="S1043" s="47"/>
      <c r="T1043" s="47"/>
      <c r="U1043" s="47"/>
      <c r="V1043" s="47"/>
      <c r="W1043" s="47"/>
      <c r="X1043" s="47"/>
      <c r="Y1043" s="47"/>
      <c r="Z1043" s="47"/>
      <c r="AA1043" s="47"/>
      <c r="AB1043" s="47"/>
      <c r="AC1043" s="47"/>
      <c r="AD1043" s="47"/>
      <c r="AE1043" s="47"/>
      <c r="AF1043" s="47"/>
      <c r="AG1043" s="47"/>
      <c r="AH1043" s="47"/>
    </row>
    <row r="1044" spans="1:34" x14ac:dyDescent="0.25">
      <c r="A1044" s="47"/>
      <c r="B1044" s="47"/>
      <c r="C1044" s="47"/>
      <c r="D1044" s="47"/>
      <c r="E1044" s="56"/>
      <c r="F1044" s="56"/>
      <c r="G1044" s="47"/>
      <c r="H1044" s="47"/>
      <c r="I1044" s="47"/>
      <c r="J1044" s="47"/>
      <c r="K1044" s="47"/>
      <c r="L1044" s="47"/>
      <c r="M1044" s="47"/>
      <c r="N1044" s="47"/>
      <c r="O1044" s="47"/>
      <c r="P1044" s="47"/>
      <c r="Q1044" s="47"/>
      <c r="R1044" s="47"/>
      <c r="S1044" s="47"/>
      <c r="T1044" s="47"/>
      <c r="U1044" s="47"/>
      <c r="V1044" s="47"/>
      <c r="W1044" s="47"/>
      <c r="X1044" s="47"/>
      <c r="Y1044" s="47"/>
      <c r="Z1044" s="47"/>
      <c r="AA1044" s="47"/>
      <c r="AB1044" s="47"/>
      <c r="AC1044" s="47"/>
      <c r="AD1044" s="47"/>
      <c r="AE1044" s="47"/>
      <c r="AF1044" s="47"/>
      <c r="AG1044" s="47"/>
      <c r="AH1044" s="47"/>
    </row>
    <row r="1045" spans="1:34" x14ac:dyDescent="0.25">
      <c r="A1045" s="47"/>
      <c r="B1045" s="47"/>
      <c r="C1045" s="47"/>
      <c r="D1045" s="47"/>
      <c r="E1045" s="56"/>
      <c r="F1045" s="56"/>
      <c r="G1045" s="47"/>
      <c r="H1045" s="47"/>
      <c r="I1045" s="47"/>
      <c r="J1045" s="47"/>
      <c r="K1045" s="47"/>
      <c r="L1045" s="47"/>
      <c r="M1045" s="47"/>
      <c r="N1045" s="47"/>
      <c r="O1045" s="47"/>
      <c r="P1045" s="47"/>
      <c r="Q1045" s="47"/>
      <c r="R1045" s="47"/>
      <c r="S1045" s="47"/>
      <c r="T1045" s="47"/>
      <c r="U1045" s="47"/>
      <c r="V1045" s="47"/>
      <c r="W1045" s="47"/>
      <c r="X1045" s="47"/>
      <c r="Y1045" s="47"/>
      <c r="Z1045" s="47"/>
      <c r="AA1045" s="47"/>
      <c r="AB1045" s="47"/>
      <c r="AC1045" s="47"/>
      <c r="AD1045" s="47"/>
      <c r="AE1045" s="47"/>
      <c r="AF1045" s="47"/>
      <c r="AG1045" s="47"/>
      <c r="AH1045" s="47"/>
    </row>
    <row r="1046" spans="1:34" x14ac:dyDescent="0.25">
      <c r="A1046" s="47"/>
      <c r="B1046" s="47"/>
      <c r="C1046" s="47"/>
      <c r="D1046" s="47"/>
      <c r="E1046" s="56"/>
      <c r="F1046" s="56"/>
      <c r="G1046" s="47"/>
      <c r="H1046" s="47"/>
      <c r="I1046" s="47"/>
      <c r="J1046" s="47"/>
      <c r="K1046" s="47"/>
      <c r="L1046" s="47"/>
      <c r="M1046" s="47"/>
      <c r="N1046" s="47"/>
      <c r="O1046" s="47"/>
      <c r="P1046" s="47"/>
      <c r="Q1046" s="47"/>
      <c r="R1046" s="47"/>
      <c r="S1046" s="47"/>
      <c r="T1046" s="47"/>
      <c r="U1046" s="47"/>
      <c r="V1046" s="47"/>
      <c r="W1046" s="47"/>
      <c r="X1046" s="47"/>
      <c r="Y1046" s="47"/>
      <c r="Z1046" s="47"/>
      <c r="AA1046" s="47"/>
      <c r="AB1046" s="47"/>
      <c r="AC1046" s="47"/>
      <c r="AD1046" s="47"/>
      <c r="AE1046" s="47"/>
      <c r="AF1046" s="47"/>
      <c r="AG1046" s="47"/>
      <c r="AH1046" s="47"/>
    </row>
    <row r="1047" spans="1:34" x14ac:dyDescent="0.25">
      <c r="A1047" s="47"/>
      <c r="B1047" s="47"/>
      <c r="C1047" s="47"/>
      <c r="D1047" s="47"/>
      <c r="E1047" s="56"/>
      <c r="F1047" s="56"/>
      <c r="G1047" s="47"/>
      <c r="H1047" s="47"/>
      <c r="I1047" s="47"/>
      <c r="J1047" s="47"/>
      <c r="K1047" s="47"/>
      <c r="L1047" s="47"/>
      <c r="M1047" s="47"/>
      <c r="N1047" s="47"/>
      <c r="O1047" s="47"/>
      <c r="P1047" s="47"/>
      <c r="Q1047" s="47"/>
      <c r="R1047" s="47"/>
      <c r="S1047" s="47"/>
      <c r="T1047" s="47"/>
      <c r="U1047" s="47"/>
      <c r="V1047" s="47"/>
      <c r="W1047" s="47"/>
      <c r="X1047" s="47"/>
      <c r="Y1047" s="47"/>
      <c r="Z1047" s="47"/>
      <c r="AA1047" s="47"/>
      <c r="AB1047" s="47"/>
      <c r="AC1047" s="47"/>
      <c r="AD1047" s="47"/>
      <c r="AE1047" s="47"/>
      <c r="AF1047" s="47"/>
      <c r="AG1047" s="47"/>
      <c r="AH1047" s="47"/>
    </row>
    <row r="1048" spans="1:34" x14ac:dyDescent="0.25">
      <c r="A1048" s="47"/>
      <c r="B1048" s="47"/>
      <c r="C1048" s="47"/>
      <c r="D1048" s="47"/>
      <c r="E1048" s="56"/>
      <c r="F1048" s="56"/>
      <c r="G1048" s="47"/>
      <c r="H1048" s="47"/>
      <c r="I1048" s="47"/>
      <c r="J1048" s="47"/>
      <c r="K1048" s="47"/>
      <c r="L1048" s="47"/>
      <c r="M1048" s="47"/>
      <c r="N1048" s="47"/>
      <c r="O1048" s="47"/>
      <c r="P1048" s="47"/>
      <c r="Q1048" s="47"/>
      <c r="R1048" s="47"/>
      <c r="S1048" s="47"/>
      <c r="T1048" s="47"/>
      <c r="U1048" s="47"/>
      <c r="V1048" s="47"/>
      <c r="W1048" s="47"/>
      <c r="X1048" s="47"/>
      <c r="Y1048" s="47"/>
      <c r="Z1048" s="47"/>
      <c r="AA1048" s="47"/>
      <c r="AB1048" s="47"/>
      <c r="AC1048" s="47"/>
      <c r="AD1048" s="47"/>
      <c r="AE1048" s="47"/>
      <c r="AF1048" s="47"/>
      <c r="AG1048" s="47"/>
      <c r="AH1048" s="47"/>
    </row>
    <row r="1049" spans="1:34" x14ac:dyDescent="0.25">
      <c r="A1049" s="47"/>
      <c r="B1049" s="47"/>
      <c r="C1049" s="47"/>
      <c r="D1049" s="47"/>
      <c r="E1049" s="56"/>
      <c r="F1049" s="56"/>
      <c r="G1049" s="47"/>
      <c r="H1049" s="47"/>
      <c r="I1049" s="47"/>
      <c r="J1049" s="47"/>
      <c r="K1049" s="47"/>
      <c r="L1049" s="47"/>
      <c r="M1049" s="47"/>
      <c r="N1049" s="47"/>
      <c r="O1049" s="47"/>
      <c r="P1049" s="47"/>
      <c r="Q1049" s="47"/>
      <c r="R1049" s="47"/>
      <c r="S1049" s="47"/>
      <c r="T1049" s="47"/>
      <c r="U1049" s="47"/>
      <c r="V1049" s="47"/>
      <c r="W1049" s="47"/>
      <c r="X1049" s="47"/>
      <c r="Y1049" s="47"/>
      <c r="Z1049" s="47"/>
      <c r="AA1049" s="47"/>
      <c r="AB1049" s="47"/>
      <c r="AC1049" s="47"/>
      <c r="AD1049" s="47"/>
      <c r="AE1049" s="47"/>
      <c r="AF1049" s="47"/>
      <c r="AG1049" s="47"/>
      <c r="AH1049" s="47"/>
    </row>
    <row r="1050" spans="1:34" x14ac:dyDescent="0.25">
      <c r="A1050" s="47"/>
      <c r="B1050" s="47"/>
      <c r="C1050" s="47"/>
      <c r="D1050" s="47"/>
      <c r="E1050" s="56"/>
      <c r="F1050" s="56"/>
      <c r="G1050" s="47"/>
      <c r="H1050" s="47"/>
      <c r="I1050" s="47"/>
      <c r="J1050" s="47"/>
      <c r="K1050" s="47"/>
      <c r="L1050" s="47"/>
      <c r="M1050" s="47"/>
      <c r="N1050" s="47"/>
      <c r="O1050" s="47"/>
      <c r="P1050" s="47"/>
      <c r="Q1050" s="47"/>
      <c r="R1050" s="47"/>
      <c r="S1050" s="47"/>
      <c r="T1050" s="47"/>
      <c r="U1050" s="47"/>
      <c r="V1050" s="47"/>
      <c r="W1050" s="47"/>
      <c r="X1050" s="47"/>
      <c r="Y1050" s="47"/>
      <c r="Z1050" s="47"/>
      <c r="AA1050" s="47"/>
      <c r="AB1050" s="47"/>
      <c r="AC1050" s="47"/>
      <c r="AD1050" s="47"/>
      <c r="AE1050" s="47"/>
      <c r="AF1050" s="47"/>
      <c r="AG1050" s="47"/>
      <c r="AH1050" s="47"/>
    </row>
    <row r="1051" spans="1:34" x14ac:dyDescent="0.25">
      <c r="A1051" s="47"/>
      <c r="B1051" s="47"/>
      <c r="C1051" s="47"/>
      <c r="D1051" s="47"/>
      <c r="E1051" s="56"/>
      <c r="F1051" s="56"/>
      <c r="G1051" s="47"/>
      <c r="H1051" s="47"/>
      <c r="I1051" s="47"/>
      <c r="J1051" s="47"/>
      <c r="K1051" s="47"/>
      <c r="L1051" s="47"/>
      <c r="M1051" s="47"/>
      <c r="N1051" s="47"/>
      <c r="O1051" s="47"/>
      <c r="P1051" s="47"/>
      <c r="Q1051" s="47"/>
      <c r="R1051" s="47"/>
      <c r="S1051" s="47"/>
      <c r="T1051" s="47"/>
      <c r="U1051" s="47"/>
      <c r="V1051" s="47"/>
      <c r="W1051" s="47"/>
      <c r="X1051" s="47"/>
      <c r="Y1051" s="47"/>
      <c r="Z1051" s="47"/>
      <c r="AA1051" s="47"/>
      <c r="AB1051" s="47"/>
      <c r="AC1051" s="47"/>
      <c r="AD1051" s="47"/>
      <c r="AE1051" s="47"/>
      <c r="AF1051" s="47"/>
      <c r="AG1051" s="47"/>
      <c r="AH1051" s="47"/>
    </row>
    <row r="1052" spans="1:34" x14ac:dyDescent="0.25">
      <c r="A1052" s="47"/>
      <c r="B1052" s="47"/>
      <c r="C1052" s="47"/>
      <c r="D1052" s="47"/>
      <c r="E1052" s="56"/>
      <c r="F1052" s="56"/>
      <c r="G1052" s="47"/>
      <c r="H1052" s="47"/>
      <c r="I1052" s="47"/>
      <c r="J1052" s="47"/>
      <c r="K1052" s="47"/>
      <c r="L1052" s="47"/>
      <c r="M1052" s="47"/>
      <c r="N1052" s="47"/>
      <c r="O1052" s="47"/>
      <c r="P1052" s="47"/>
      <c r="Q1052" s="47"/>
      <c r="R1052" s="47"/>
      <c r="S1052" s="47"/>
      <c r="T1052" s="47"/>
      <c r="U1052" s="47"/>
      <c r="V1052" s="47"/>
      <c r="W1052" s="47"/>
      <c r="X1052" s="47"/>
      <c r="Y1052" s="47"/>
      <c r="Z1052" s="47"/>
      <c r="AA1052" s="47"/>
      <c r="AB1052" s="47"/>
      <c r="AC1052" s="47"/>
      <c r="AD1052" s="47"/>
      <c r="AE1052" s="47"/>
      <c r="AF1052" s="47"/>
      <c r="AG1052" s="47"/>
      <c r="AH1052" s="47"/>
    </row>
    <row r="1053" spans="1:34" x14ac:dyDescent="0.25">
      <c r="A1053" s="47"/>
      <c r="B1053" s="47"/>
      <c r="C1053" s="47"/>
      <c r="D1053" s="47"/>
      <c r="E1053" s="56"/>
      <c r="F1053" s="56"/>
      <c r="G1053" s="47"/>
      <c r="H1053" s="47"/>
      <c r="I1053" s="47"/>
      <c r="J1053" s="47"/>
      <c r="K1053" s="47"/>
      <c r="L1053" s="47"/>
      <c r="M1053" s="47"/>
      <c r="N1053" s="47"/>
      <c r="O1053" s="47"/>
      <c r="P1053" s="47"/>
      <c r="Q1053" s="47"/>
      <c r="R1053" s="47"/>
      <c r="S1053" s="47"/>
      <c r="T1053" s="47"/>
      <c r="U1053" s="47"/>
      <c r="V1053" s="47"/>
      <c r="W1053" s="47"/>
      <c r="X1053" s="47"/>
      <c r="Y1053" s="47"/>
      <c r="Z1053" s="47"/>
      <c r="AA1053" s="47"/>
      <c r="AB1053" s="47"/>
      <c r="AC1053" s="47"/>
      <c r="AD1053" s="47"/>
      <c r="AE1053" s="47"/>
      <c r="AF1053" s="47"/>
      <c r="AG1053" s="47"/>
      <c r="AH1053" s="47"/>
    </row>
    <row r="1054" spans="1:34" x14ac:dyDescent="0.25">
      <c r="A1054" s="47"/>
      <c r="B1054" s="47"/>
      <c r="C1054" s="47"/>
      <c r="D1054" s="47"/>
      <c r="E1054" s="56"/>
      <c r="F1054" s="56"/>
      <c r="G1054" s="47"/>
      <c r="H1054" s="47"/>
      <c r="I1054" s="47"/>
      <c r="J1054" s="47"/>
      <c r="K1054" s="47"/>
      <c r="L1054" s="47"/>
      <c r="M1054" s="47"/>
      <c r="N1054" s="47"/>
      <c r="O1054" s="47"/>
      <c r="P1054" s="47"/>
      <c r="Q1054" s="47"/>
      <c r="R1054" s="47"/>
      <c r="S1054" s="47"/>
      <c r="T1054" s="47"/>
      <c r="U1054" s="47"/>
      <c r="V1054" s="47"/>
      <c r="W1054" s="47"/>
      <c r="X1054" s="47"/>
      <c r="Y1054" s="47"/>
      <c r="Z1054" s="47"/>
      <c r="AA1054" s="47"/>
      <c r="AB1054" s="47"/>
      <c r="AC1054" s="47"/>
      <c r="AD1054" s="47"/>
      <c r="AE1054" s="47"/>
      <c r="AF1054" s="47"/>
      <c r="AG1054" s="47"/>
      <c r="AH1054" s="47"/>
    </row>
    <row r="1055" spans="1:34" x14ac:dyDescent="0.25">
      <c r="A1055" s="47"/>
      <c r="B1055" s="47"/>
      <c r="C1055" s="47"/>
      <c r="D1055" s="47"/>
      <c r="E1055" s="56"/>
      <c r="F1055" s="56"/>
      <c r="G1055" s="47"/>
      <c r="H1055" s="47"/>
      <c r="I1055" s="47"/>
      <c r="J1055" s="47"/>
      <c r="K1055" s="47"/>
      <c r="L1055" s="47"/>
      <c r="M1055" s="47"/>
      <c r="N1055" s="47"/>
      <c r="O1055" s="47"/>
      <c r="P1055" s="47"/>
      <c r="Q1055" s="47"/>
      <c r="R1055" s="47"/>
      <c r="S1055" s="47"/>
      <c r="T1055" s="47"/>
      <c r="U1055" s="47"/>
      <c r="V1055" s="47"/>
      <c r="W1055" s="47"/>
      <c r="X1055" s="47"/>
      <c r="Y1055" s="47"/>
      <c r="Z1055" s="47"/>
      <c r="AA1055" s="47"/>
      <c r="AB1055" s="47"/>
      <c r="AC1055" s="47"/>
      <c r="AD1055" s="47"/>
      <c r="AE1055" s="47"/>
      <c r="AF1055" s="47"/>
      <c r="AG1055" s="47"/>
      <c r="AH1055" s="47"/>
    </row>
    <row r="1056" spans="1:34" x14ac:dyDescent="0.25">
      <c r="A1056" s="47"/>
      <c r="B1056" s="47"/>
      <c r="C1056" s="47"/>
      <c r="D1056" s="47"/>
      <c r="E1056" s="56"/>
      <c r="F1056" s="56"/>
      <c r="G1056" s="47"/>
      <c r="H1056" s="47"/>
      <c r="I1056" s="47"/>
      <c r="J1056" s="47"/>
      <c r="K1056" s="47"/>
      <c r="L1056" s="47"/>
      <c r="M1056" s="47"/>
      <c r="N1056" s="47"/>
      <c r="O1056" s="47"/>
      <c r="P1056" s="47"/>
      <c r="Q1056" s="47"/>
      <c r="R1056" s="47"/>
      <c r="S1056" s="47"/>
      <c r="T1056" s="47"/>
      <c r="U1056" s="47"/>
      <c r="V1056" s="47"/>
      <c r="W1056" s="47"/>
      <c r="X1056" s="47"/>
      <c r="Y1056" s="47"/>
      <c r="Z1056" s="47"/>
      <c r="AA1056" s="47"/>
      <c r="AB1056" s="47"/>
      <c r="AC1056" s="47"/>
      <c r="AD1056" s="47"/>
      <c r="AE1056" s="47"/>
      <c r="AF1056" s="47"/>
      <c r="AG1056" s="47"/>
      <c r="AH1056" s="47"/>
    </row>
    <row r="1057" spans="1:34" x14ac:dyDescent="0.25">
      <c r="A1057" s="47"/>
      <c r="B1057" s="47"/>
      <c r="C1057" s="47"/>
      <c r="D1057" s="47"/>
      <c r="E1057" s="56"/>
      <c r="F1057" s="56"/>
      <c r="G1057" s="47"/>
      <c r="H1057" s="47"/>
      <c r="I1057" s="47"/>
      <c r="J1057" s="47"/>
      <c r="K1057" s="47"/>
      <c r="L1057" s="47"/>
      <c r="M1057" s="47"/>
      <c r="N1057" s="47"/>
      <c r="O1057" s="47"/>
      <c r="P1057" s="47"/>
      <c r="Q1057" s="47"/>
      <c r="R1057" s="47"/>
      <c r="S1057" s="47"/>
      <c r="T1057" s="47"/>
      <c r="U1057" s="47"/>
      <c r="V1057" s="47"/>
      <c r="W1057" s="47"/>
      <c r="X1057" s="47"/>
      <c r="Y1057" s="47"/>
      <c r="Z1057" s="47"/>
      <c r="AA1057" s="47"/>
      <c r="AB1057" s="47"/>
      <c r="AC1057" s="47"/>
      <c r="AD1057" s="47"/>
      <c r="AE1057" s="47"/>
      <c r="AF1057" s="47"/>
      <c r="AG1057" s="47"/>
      <c r="AH1057" s="47"/>
    </row>
    <row r="1058" spans="1:34" x14ac:dyDescent="0.25">
      <c r="A1058" s="47"/>
      <c r="B1058" s="47"/>
      <c r="C1058" s="47"/>
      <c r="D1058" s="47"/>
      <c r="E1058" s="56"/>
      <c r="F1058" s="56"/>
      <c r="G1058" s="47"/>
      <c r="H1058" s="47"/>
      <c r="I1058" s="47"/>
      <c r="J1058" s="47"/>
      <c r="K1058" s="47"/>
      <c r="L1058" s="47"/>
      <c r="M1058" s="47"/>
      <c r="N1058" s="47"/>
      <c r="O1058" s="47"/>
      <c r="P1058" s="47"/>
      <c r="Q1058" s="47"/>
      <c r="R1058" s="47"/>
      <c r="S1058" s="47"/>
      <c r="T1058" s="47"/>
      <c r="U1058" s="47"/>
      <c r="V1058" s="47"/>
      <c r="W1058" s="47"/>
      <c r="X1058" s="47"/>
      <c r="Y1058" s="47"/>
      <c r="Z1058" s="47"/>
      <c r="AA1058" s="47"/>
      <c r="AB1058" s="47"/>
      <c r="AC1058" s="47"/>
      <c r="AD1058" s="47"/>
      <c r="AE1058" s="47"/>
      <c r="AF1058" s="47"/>
      <c r="AG1058" s="47"/>
      <c r="AH1058" s="47"/>
    </row>
    <row r="1059" spans="1:34" x14ac:dyDescent="0.25">
      <c r="A1059" s="47"/>
      <c r="B1059" s="47"/>
      <c r="C1059" s="47"/>
      <c r="D1059" s="47"/>
      <c r="E1059" s="56"/>
      <c r="F1059" s="56"/>
      <c r="G1059" s="47"/>
      <c r="H1059" s="47"/>
      <c r="I1059" s="47"/>
      <c r="J1059" s="47"/>
      <c r="K1059" s="47"/>
      <c r="L1059" s="47"/>
      <c r="M1059" s="47"/>
      <c r="N1059" s="47"/>
      <c r="O1059" s="47"/>
      <c r="P1059" s="47"/>
      <c r="Q1059" s="47"/>
      <c r="R1059" s="47"/>
      <c r="S1059" s="47"/>
      <c r="T1059" s="47"/>
      <c r="U1059" s="47"/>
      <c r="V1059" s="47"/>
      <c r="W1059" s="47"/>
      <c r="X1059" s="47"/>
      <c r="Y1059" s="47"/>
      <c r="Z1059" s="47"/>
      <c r="AA1059" s="47"/>
      <c r="AB1059" s="47"/>
      <c r="AC1059" s="47"/>
      <c r="AD1059" s="47"/>
      <c r="AE1059" s="47"/>
      <c r="AF1059" s="47"/>
      <c r="AG1059" s="47"/>
      <c r="AH1059" s="47"/>
    </row>
    <row r="1060" spans="1:34" x14ac:dyDescent="0.25">
      <c r="A1060" s="47"/>
      <c r="B1060" s="47"/>
      <c r="C1060" s="47"/>
      <c r="D1060" s="47"/>
      <c r="E1060" s="56"/>
      <c r="F1060" s="56"/>
      <c r="G1060" s="47"/>
      <c r="H1060" s="47"/>
      <c r="I1060" s="47"/>
      <c r="J1060" s="47"/>
      <c r="K1060" s="47"/>
      <c r="L1060" s="47"/>
      <c r="M1060" s="47"/>
      <c r="N1060" s="47"/>
      <c r="O1060" s="47"/>
      <c r="P1060" s="47"/>
      <c r="Q1060" s="47"/>
      <c r="R1060" s="47"/>
      <c r="S1060" s="47"/>
      <c r="T1060" s="47"/>
      <c r="U1060" s="47"/>
      <c r="V1060" s="47"/>
      <c r="W1060" s="47"/>
      <c r="X1060" s="47"/>
      <c r="Y1060" s="47"/>
      <c r="Z1060" s="47"/>
      <c r="AA1060" s="47"/>
      <c r="AB1060" s="47"/>
      <c r="AC1060" s="47"/>
      <c r="AD1060" s="47"/>
      <c r="AE1060" s="47"/>
      <c r="AF1060" s="47"/>
      <c r="AG1060" s="47"/>
      <c r="AH1060" s="47"/>
    </row>
    <row r="1061" spans="1:34" x14ac:dyDescent="0.25">
      <c r="A1061" s="47"/>
      <c r="B1061" s="47"/>
      <c r="C1061" s="47"/>
      <c r="D1061" s="47"/>
      <c r="E1061" s="56"/>
      <c r="F1061" s="56"/>
      <c r="G1061" s="47"/>
      <c r="H1061" s="47"/>
      <c r="I1061" s="47"/>
      <c r="J1061" s="47"/>
      <c r="K1061" s="47"/>
      <c r="L1061" s="47"/>
      <c r="M1061" s="47"/>
      <c r="N1061" s="47"/>
      <c r="O1061" s="47"/>
      <c r="P1061" s="47"/>
      <c r="Q1061" s="47"/>
      <c r="R1061" s="47"/>
      <c r="S1061" s="47"/>
      <c r="T1061" s="47"/>
      <c r="U1061" s="47"/>
      <c r="V1061" s="47"/>
      <c r="W1061" s="47"/>
      <c r="X1061" s="47"/>
      <c r="Y1061" s="47"/>
      <c r="Z1061" s="47"/>
      <c r="AA1061" s="47"/>
      <c r="AB1061" s="47"/>
      <c r="AC1061" s="47"/>
      <c r="AD1061" s="47"/>
      <c r="AE1061" s="47"/>
      <c r="AF1061" s="47"/>
      <c r="AG1061" s="47"/>
      <c r="AH1061" s="47"/>
    </row>
    <row r="1062" spans="1:34" x14ac:dyDescent="0.25">
      <c r="A1062" s="47"/>
      <c r="B1062" s="47"/>
      <c r="C1062" s="47"/>
      <c r="D1062" s="47"/>
      <c r="E1062" s="56"/>
      <c r="F1062" s="56"/>
      <c r="G1062" s="47"/>
      <c r="H1062" s="47"/>
      <c r="I1062" s="47"/>
      <c r="J1062" s="47"/>
      <c r="K1062" s="47"/>
      <c r="L1062" s="47"/>
      <c r="M1062" s="47"/>
      <c r="N1062" s="47"/>
      <c r="O1062" s="47"/>
      <c r="P1062" s="47"/>
      <c r="Q1062" s="47"/>
      <c r="R1062" s="47"/>
      <c r="S1062" s="47"/>
      <c r="T1062" s="47"/>
      <c r="U1062" s="47"/>
      <c r="V1062" s="47"/>
      <c r="W1062" s="47"/>
      <c r="X1062" s="47"/>
      <c r="Y1062" s="47"/>
      <c r="Z1062" s="47"/>
      <c r="AA1062" s="47"/>
      <c r="AB1062" s="47"/>
      <c r="AC1062" s="47"/>
      <c r="AD1062" s="47"/>
      <c r="AE1062" s="47"/>
      <c r="AF1062" s="47"/>
      <c r="AG1062" s="47"/>
      <c r="AH1062" s="47"/>
    </row>
    <row r="1063" spans="1:34" x14ac:dyDescent="0.25">
      <c r="A1063" s="47"/>
      <c r="B1063" s="47"/>
      <c r="C1063" s="47"/>
      <c r="D1063" s="47"/>
      <c r="E1063" s="56"/>
      <c r="F1063" s="56"/>
      <c r="G1063" s="47"/>
      <c r="H1063" s="47"/>
      <c r="I1063" s="47"/>
      <c r="J1063" s="47"/>
      <c r="K1063" s="47"/>
      <c r="L1063" s="47"/>
      <c r="M1063" s="47"/>
      <c r="N1063" s="47"/>
      <c r="O1063" s="47"/>
      <c r="P1063" s="47"/>
      <c r="Q1063" s="47"/>
      <c r="R1063" s="47"/>
      <c r="S1063" s="47"/>
      <c r="T1063" s="47"/>
      <c r="U1063" s="47"/>
      <c r="V1063" s="47"/>
      <c r="W1063" s="47"/>
      <c r="X1063" s="47"/>
      <c r="Y1063" s="47"/>
      <c r="Z1063" s="47"/>
      <c r="AA1063" s="47"/>
      <c r="AB1063" s="47"/>
      <c r="AC1063" s="47"/>
      <c r="AD1063" s="47"/>
      <c r="AE1063" s="47"/>
      <c r="AF1063" s="47"/>
      <c r="AG1063" s="47"/>
      <c r="AH1063" s="47"/>
    </row>
    <row r="1064" spans="1:34" x14ac:dyDescent="0.25">
      <c r="A1064" s="47"/>
      <c r="B1064" s="47"/>
      <c r="C1064" s="47"/>
      <c r="D1064" s="47"/>
      <c r="E1064" s="56"/>
      <c r="F1064" s="56"/>
      <c r="G1064" s="47"/>
      <c r="H1064" s="47"/>
      <c r="I1064" s="47"/>
      <c r="J1064" s="47"/>
      <c r="K1064" s="47"/>
      <c r="L1064" s="47"/>
      <c r="M1064" s="47"/>
      <c r="N1064" s="47"/>
      <c r="O1064" s="47"/>
      <c r="P1064" s="47"/>
      <c r="Q1064" s="47"/>
      <c r="R1064" s="47"/>
      <c r="S1064" s="47"/>
      <c r="T1064" s="47"/>
      <c r="U1064" s="47"/>
      <c r="V1064" s="47"/>
      <c r="W1064" s="47"/>
      <c r="X1064" s="47"/>
      <c r="Y1064" s="47"/>
      <c r="Z1064" s="47"/>
      <c r="AA1064" s="47"/>
      <c r="AB1064" s="47"/>
      <c r="AC1064" s="47"/>
      <c r="AD1064" s="47"/>
      <c r="AE1064" s="47"/>
      <c r="AF1064" s="47"/>
      <c r="AG1064" s="47"/>
      <c r="AH1064" s="47"/>
    </row>
    <row r="1065" spans="1:34" x14ac:dyDescent="0.25">
      <c r="A1065" s="47"/>
      <c r="B1065" s="47"/>
      <c r="C1065" s="47"/>
      <c r="D1065" s="47"/>
      <c r="E1065" s="56"/>
      <c r="F1065" s="56"/>
      <c r="G1065" s="47"/>
      <c r="H1065" s="47"/>
      <c r="I1065" s="47"/>
      <c r="J1065" s="47"/>
      <c r="K1065" s="47"/>
      <c r="L1065" s="47"/>
      <c r="M1065" s="47"/>
      <c r="N1065" s="47"/>
      <c r="O1065" s="47"/>
      <c r="P1065" s="47"/>
      <c r="Q1065" s="47"/>
      <c r="R1065" s="47"/>
      <c r="S1065" s="47"/>
      <c r="T1065" s="47"/>
      <c r="U1065" s="47"/>
      <c r="V1065" s="47"/>
      <c r="W1065" s="47"/>
      <c r="X1065" s="47"/>
      <c r="Y1065" s="47"/>
      <c r="Z1065" s="47"/>
      <c r="AA1065" s="47"/>
      <c r="AB1065" s="47"/>
      <c r="AC1065" s="47"/>
      <c r="AD1065" s="47"/>
      <c r="AE1065" s="47"/>
      <c r="AF1065" s="47"/>
      <c r="AG1065" s="47"/>
      <c r="AH1065" s="47"/>
    </row>
    <row r="1066" spans="1:34" x14ac:dyDescent="0.25">
      <c r="A1066" s="47"/>
      <c r="B1066" s="47"/>
      <c r="C1066" s="47"/>
      <c r="D1066" s="47"/>
      <c r="E1066" s="56"/>
      <c r="F1066" s="56"/>
      <c r="G1066" s="47"/>
      <c r="H1066" s="47"/>
      <c r="I1066" s="47"/>
      <c r="J1066" s="47"/>
      <c r="K1066" s="47"/>
      <c r="L1066" s="47"/>
      <c r="M1066" s="47"/>
      <c r="N1066" s="47"/>
      <c r="O1066" s="47"/>
      <c r="P1066" s="47"/>
      <c r="Q1066" s="47"/>
      <c r="R1066" s="47"/>
      <c r="S1066" s="47"/>
      <c r="T1066" s="47"/>
      <c r="U1066" s="47"/>
      <c r="V1066" s="47"/>
      <c r="W1066" s="47"/>
      <c r="X1066" s="47"/>
      <c r="Y1066" s="47"/>
      <c r="Z1066" s="47"/>
      <c r="AA1066" s="47"/>
      <c r="AB1066" s="47"/>
      <c r="AC1066" s="47"/>
      <c r="AD1066" s="47"/>
      <c r="AE1066" s="47"/>
      <c r="AF1066" s="47"/>
      <c r="AG1066" s="47"/>
      <c r="AH1066" s="47"/>
    </row>
    <row r="1067" spans="1:34" x14ac:dyDescent="0.25">
      <c r="A1067" s="47"/>
      <c r="B1067" s="47"/>
      <c r="C1067" s="47"/>
      <c r="D1067" s="47"/>
      <c r="E1067" s="56"/>
      <c r="F1067" s="56"/>
      <c r="G1067" s="47"/>
      <c r="H1067" s="47"/>
      <c r="I1067" s="47"/>
      <c r="J1067" s="47"/>
      <c r="K1067" s="47"/>
      <c r="L1067" s="47"/>
      <c r="M1067" s="47"/>
      <c r="N1067" s="47"/>
      <c r="O1067" s="47"/>
      <c r="P1067" s="47"/>
      <c r="Q1067" s="47"/>
      <c r="R1067" s="47"/>
      <c r="S1067" s="47"/>
      <c r="T1067" s="47"/>
      <c r="U1067" s="47"/>
      <c r="V1067" s="47"/>
      <c r="W1067" s="47"/>
      <c r="X1067" s="47"/>
      <c r="Y1067" s="47"/>
      <c r="Z1067" s="47"/>
      <c r="AA1067" s="47"/>
      <c r="AB1067" s="47"/>
      <c r="AC1067" s="47"/>
      <c r="AD1067" s="47"/>
      <c r="AE1067" s="47"/>
      <c r="AF1067" s="47"/>
      <c r="AG1067" s="47"/>
      <c r="AH1067" s="47"/>
    </row>
    <row r="1068" spans="1:34" x14ac:dyDescent="0.25">
      <c r="A1068" s="47"/>
      <c r="B1068" s="47"/>
      <c r="C1068" s="47"/>
      <c r="D1068" s="47"/>
      <c r="E1068" s="56"/>
      <c r="F1068" s="56"/>
      <c r="G1068" s="47"/>
      <c r="H1068" s="47"/>
      <c r="I1068" s="47"/>
      <c r="J1068" s="47"/>
      <c r="K1068" s="47"/>
      <c r="L1068" s="47"/>
      <c r="M1068" s="47"/>
      <c r="N1068" s="47"/>
      <c r="O1068" s="47"/>
      <c r="P1068" s="47"/>
      <c r="Q1068" s="47"/>
      <c r="R1068" s="47"/>
      <c r="S1068" s="47"/>
      <c r="T1068" s="47"/>
      <c r="U1068" s="47"/>
      <c r="V1068" s="47"/>
      <c r="W1068" s="47"/>
      <c r="X1068" s="47"/>
      <c r="Y1068" s="47"/>
      <c r="Z1068" s="47"/>
      <c r="AA1068" s="47"/>
      <c r="AB1068" s="47"/>
      <c r="AC1068" s="47"/>
      <c r="AD1068" s="47"/>
      <c r="AE1068" s="47"/>
      <c r="AF1068" s="47"/>
      <c r="AG1068" s="47"/>
      <c r="AH1068" s="47"/>
    </row>
    <row r="1069" spans="1:34" x14ac:dyDescent="0.25">
      <c r="A1069" s="47"/>
      <c r="B1069" s="47"/>
      <c r="C1069" s="47"/>
      <c r="D1069" s="47"/>
      <c r="E1069" s="56"/>
      <c r="F1069" s="56"/>
      <c r="G1069" s="47"/>
      <c r="H1069" s="47"/>
      <c r="I1069" s="47"/>
      <c r="J1069" s="47"/>
      <c r="K1069" s="47"/>
      <c r="L1069" s="47"/>
      <c r="M1069" s="47"/>
      <c r="N1069" s="47"/>
      <c r="O1069" s="47"/>
      <c r="P1069" s="47"/>
      <c r="Q1069" s="47"/>
      <c r="R1069" s="47"/>
      <c r="S1069" s="47"/>
      <c r="T1069" s="47"/>
      <c r="U1069" s="47"/>
      <c r="V1069" s="47"/>
      <c r="W1069" s="47"/>
      <c r="X1069" s="47"/>
      <c r="Y1069" s="47"/>
      <c r="Z1069" s="47"/>
      <c r="AA1069" s="47"/>
      <c r="AB1069" s="47"/>
      <c r="AC1069" s="47"/>
      <c r="AD1069" s="47"/>
      <c r="AE1069" s="47"/>
      <c r="AF1069" s="47"/>
      <c r="AG1069" s="47"/>
      <c r="AH1069" s="47"/>
    </row>
    <row r="1070" spans="1:34" x14ac:dyDescent="0.25">
      <c r="A1070" s="47"/>
      <c r="B1070" s="47"/>
      <c r="C1070" s="47"/>
      <c r="D1070" s="47"/>
      <c r="E1070" s="56"/>
      <c r="F1070" s="56"/>
      <c r="G1070" s="47"/>
      <c r="H1070" s="47"/>
      <c r="I1070" s="47"/>
      <c r="J1070" s="47"/>
      <c r="K1070" s="47"/>
      <c r="L1070" s="47"/>
      <c r="M1070" s="47"/>
      <c r="N1070" s="47"/>
      <c r="O1070" s="47"/>
      <c r="P1070" s="47"/>
      <c r="Q1070" s="47"/>
      <c r="R1070" s="47"/>
      <c r="S1070" s="47"/>
      <c r="T1070" s="47"/>
      <c r="U1070" s="47"/>
      <c r="V1070" s="47"/>
      <c r="W1070" s="47"/>
      <c r="X1070" s="47"/>
      <c r="Y1070" s="47"/>
      <c r="Z1070" s="47"/>
      <c r="AA1070" s="47"/>
      <c r="AB1070" s="47"/>
      <c r="AC1070" s="47"/>
      <c r="AD1070" s="47"/>
      <c r="AE1070" s="47"/>
      <c r="AF1070" s="47"/>
      <c r="AG1070" s="47"/>
      <c r="AH1070" s="47"/>
    </row>
    <row r="1071" spans="1:34" x14ac:dyDescent="0.25">
      <c r="A1071" s="47"/>
      <c r="B1071" s="47"/>
      <c r="C1071" s="47"/>
      <c r="D1071" s="47"/>
      <c r="E1071" s="56"/>
      <c r="F1071" s="56"/>
      <c r="G1071" s="47"/>
      <c r="H1071" s="47"/>
      <c r="I1071" s="47"/>
      <c r="J1071" s="47"/>
      <c r="K1071" s="47"/>
      <c r="L1071" s="47"/>
      <c r="M1071" s="47"/>
      <c r="N1071" s="47"/>
      <c r="O1071" s="47"/>
      <c r="P1071" s="47"/>
      <c r="Q1071" s="47"/>
      <c r="R1071" s="47"/>
      <c r="S1071" s="47"/>
      <c r="T1071" s="47"/>
      <c r="U1071" s="47"/>
      <c r="V1071" s="47"/>
      <c r="W1071" s="47"/>
      <c r="X1071" s="47"/>
      <c r="Y1071" s="47"/>
      <c r="Z1071" s="47"/>
      <c r="AA1071" s="47"/>
      <c r="AB1071" s="47"/>
      <c r="AC1071" s="47"/>
      <c r="AD1071" s="47"/>
      <c r="AE1071" s="47"/>
      <c r="AF1071" s="47"/>
      <c r="AG1071" s="47"/>
      <c r="AH1071" s="47"/>
    </row>
    <row r="1072" spans="1:34" x14ac:dyDescent="0.25">
      <c r="A1072" s="47"/>
      <c r="B1072" s="47"/>
      <c r="C1072" s="47"/>
      <c r="D1072" s="47"/>
      <c r="E1072" s="56"/>
      <c r="F1072" s="56"/>
      <c r="G1072" s="47"/>
      <c r="H1072" s="47"/>
      <c r="I1072" s="47"/>
      <c r="J1072" s="47"/>
      <c r="K1072" s="47"/>
      <c r="L1072" s="47"/>
      <c r="M1072" s="47"/>
      <c r="N1072" s="47"/>
      <c r="O1072" s="47"/>
      <c r="P1072" s="47"/>
      <c r="Q1072" s="47"/>
      <c r="R1072" s="47"/>
      <c r="S1072" s="47"/>
      <c r="T1072" s="47"/>
      <c r="U1072" s="47"/>
      <c r="V1072" s="47"/>
      <c r="W1072" s="47"/>
      <c r="X1072" s="47"/>
      <c r="Y1072" s="47"/>
      <c r="Z1072" s="47"/>
      <c r="AA1072" s="47"/>
      <c r="AB1072" s="47"/>
      <c r="AC1072" s="47"/>
      <c r="AD1072" s="47"/>
      <c r="AE1072" s="47"/>
      <c r="AF1072" s="47"/>
      <c r="AG1072" s="47"/>
      <c r="AH1072" s="47"/>
    </row>
    <row r="1073" spans="1:34" x14ac:dyDescent="0.25">
      <c r="A1073" s="47"/>
      <c r="B1073" s="47"/>
      <c r="C1073" s="47"/>
      <c r="D1073" s="47"/>
      <c r="E1073" s="56"/>
      <c r="F1073" s="56"/>
      <c r="G1073" s="47"/>
      <c r="H1073" s="47"/>
      <c r="I1073" s="47"/>
      <c r="J1073" s="47"/>
      <c r="K1073" s="47"/>
      <c r="L1073" s="47"/>
      <c r="M1073" s="47"/>
      <c r="N1073" s="47"/>
      <c r="O1073" s="47"/>
      <c r="P1073" s="47"/>
      <c r="Q1073" s="47"/>
      <c r="R1073" s="47"/>
      <c r="S1073" s="47"/>
      <c r="T1073" s="47"/>
      <c r="U1073" s="47"/>
      <c r="V1073" s="47"/>
      <c r="W1073" s="47"/>
      <c r="X1073" s="47"/>
      <c r="Y1073" s="47"/>
      <c r="Z1073" s="47"/>
      <c r="AA1073" s="47"/>
      <c r="AB1073" s="47"/>
      <c r="AC1073" s="47"/>
      <c r="AD1073" s="47"/>
      <c r="AE1073" s="47"/>
      <c r="AF1073" s="47"/>
      <c r="AG1073" s="47"/>
      <c r="AH1073" s="47"/>
    </row>
    <row r="1074" spans="1:34" x14ac:dyDescent="0.25">
      <c r="A1074" s="47"/>
      <c r="B1074" s="47"/>
      <c r="C1074" s="47"/>
      <c r="D1074" s="47"/>
      <c r="E1074" s="56"/>
      <c r="F1074" s="56"/>
      <c r="G1074" s="47"/>
      <c r="H1074" s="47"/>
      <c r="I1074" s="47"/>
      <c r="J1074" s="47"/>
      <c r="K1074" s="47"/>
      <c r="L1074" s="47"/>
      <c r="M1074" s="47"/>
      <c r="N1074" s="47"/>
      <c r="O1074" s="47"/>
      <c r="P1074" s="47"/>
      <c r="Q1074" s="47"/>
      <c r="R1074" s="47"/>
      <c r="S1074" s="47"/>
      <c r="T1074" s="47"/>
      <c r="U1074" s="47"/>
      <c r="V1074" s="47"/>
      <c r="W1074" s="47"/>
      <c r="X1074" s="47"/>
      <c r="Y1074" s="47"/>
      <c r="Z1074" s="47"/>
      <c r="AA1074" s="47"/>
      <c r="AB1074" s="47"/>
      <c r="AC1074" s="47"/>
      <c r="AD1074" s="47"/>
      <c r="AE1074" s="47"/>
      <c r="AF1074" s="47"/>
      <c r="AG1074" s="47"/>
      <c r="AH1074" s="47"/>
    </row>
    <row r="1075" spans="1:34" x14ac:dyDescent="0.25">
      <c r="A1075" s="47"/>
      <c r="B1075" s="47"/>
      <c r="C1075" s="47"/>
      <c r="D1075" s="47"/>
      <c r="E1075" s="56"/>
      <c r="F1075" s="56"/>
      <c r="G1075" s="47"/>
      <c r="H1075" s="47"/>
      <c r="I1075" s="47"/>
      <c r="J1075" s="47"/>
      <c r="K1075" s="47"/>
      <c r="L1075" s="47"/>
      <c r="M1075" s="47"/>
      <c r="N1075" s="47"/>
      <c r="O1075" s="47"/>
      <c r="P1075" s="47"/>
      <c r="Q1075" s="47"/>
      <c r="R1075" s="47"/>
      <c r="S1075" s="47"/>
      <c r="T1075" s="47"/>
      <c r="U1075" s="47"/>
      <c r="V1075" s="47"/>
      <c r="W1075" s="47"/>
      <c r="X1075" s="47"/>
      <c r="Y1075" s="47"/>
      <c r="Z1075" s="47"/>
      <c r="AA1075" s="47"/>
      <c r="AB1075" s="47"/>
      <c r="AC1075" s="47"/>
      <c r="AD1075" s="47"/>
      <c r="AE1075" s="47"/>
      <c r="AF1075" s="47"/>
      <c r="AG1075" s="47"/>
      <c r="AH1075" s="47"/>
    </row>
    <row r="1076" spans="1:34" x14ac:dyDescent="0.25">
      <c r="A1076" s="47"/>
      <c r="B1076" s="47"/>
      <c r="C1076" s="47"/>
      <c r="D1076" s="47"/>
      <c r="E1076" s="56"/>
      <c r="F1076" s="56"/>
      <c r="G1076" s="47"/>
      <c r="H1076" s="47"/>
      <c r="I1076" s="47"/>
      <c r="J1076" s="47"/>
      <c r="K1076" s="47"/>
      <c r="L1076" s="47"/>
      <c r="M1076" s="47"/>
      <c r="N1076" s="47"/>
      <c r="O1076" s="47"/>
      <c r="P1076" s="47"/>
      <c r="Q1076" s="47"/>
      <c r="R1076" s="47"/>
      <c r="S1076" s="47"/>
      <c r="T1076" s="47"/>
      <c r="U1076" s="47"/>
      <c r="V1076" s="47"/>
      <c r="W1076" s="47"/>
      <c r="X1076" s="47"/>
      <c r="Y1076" s="47"/>
      <c r="Z1076" s="47"/>
      <c r="AA1076" s="47"/>
      <c r="AB1076" s="47"/>
      <c r="AC1076" s="47"/>
      <c r="AD1076" s="47"/>
      <c r="AE1076" s="47"/>
      <c r="AF1076" s="47"/>
      <c r="AG1076" s="47"/>
      <c r="AH1076" s="47"/>
    </row>
    <row r="1077" spans="1:34" x14ac:dyDescent="0.25">
      <c r="A1077" s="47"/>
      <c r="B1077" s="47"/>
      <c r="C1077" s="47"/>
      <c r="D1077" s="47"/>
      <c r="E1077" s="56"/>
      <c r="F1077" s="56"/>
      <c r="G1077" s="47"/>
      <c r="H1077" s="47"/>
      <c r="I1077" s="47"/>
      <c r="J1077" s="47"/>
      <c r="K1077" s="47"/>
      <c r="L1077" s="47"/>
      <c r="M1077" s="47"/>
      <c r="N1077" s="47"/>
      <c r="O1077" s="47"/>
      <c r="P1077" s="47"/>
      <c r="Q1077" s="47"/>
      <c r="R1077" s="47"/>
      <c r="S1077" s="47"/>
      <c r="T1077" s="47"/>
      <c r="U1077" s="47"/>
      <c r="V1077" s="47"/>
      <c r="W1077" s="47"/>
      <c r="X1077" s="47"/>
      <c r="Y1077" s="47"/>
      <c r="Z1077" s="47"/>
      <c r="AA1077" s="47"/>
      <c r="AB1077" s="47"/>
      <c r="AC1077" s="47"/>
      <c r="AD1077" s="47"/>
      <c r="AE1077" s="47"/>
      <c r="AF1077" s="47"/>
      <c r="AG1077" s="47"/>
      <c r="AH1077" s="47"/>
    </row>
    <row r="1078" spans="1:34" x14ac:dyDescent="0.25">
      <c r="A1078" s="47"/>
      <c r="B1078" s="47"/>
      <c r="C1078" s="47"/>
      <c r="D1078" s="47"/>
      <c r="E1078" s="56"/>
      <c r="F1078" s="56"/>
      <c r="G1078" s="47"/>
      <c r="H1078" s="47"/>
      <c r="I1078" s="47"/>
      <c r="J1078" s="47"/>
      <c r="K1078" s="47"/>
      <c r="L1078" s="47"/>
      <c r="M1078" s="47"/>
      <c r="N1078" s="47"/>
      <c r="O1078" s="47"/>
      <c r="P1078" s="47"/>
      <c r="Q1078" s="47"/>
      <c r="R1078" s="47"/>
      <c r="S1078" s="47"/>
      <c r="T1078" s="47"/>
      <c r="U1078" s="47"/>
      <c r="V1078" s="47"/>
      <c r="W1078" s="47"/>
      <c r="X1078" s="47"/>
      <c r="Y1078" s="47"/>
      <c r="Z1078" s="47"/>
      <c r="AA1078" s="47"/>
      <c r="AB1078" s="47"/>
      <c r="AC1078" s="47"/>
      <c r="AD1078" s="47"/>
      <c r="AE1078" s="47"/>
      <c r="AF1078" s="47"/>
      <c r="AG1078" s="47"/>
      <c r="AH1078" s="47"/>
    </row>
    <row r="1079" spans="1:34" x14ac:dyDescent="0.25">
      <c r="A1079" s="47"/>
      <c r="B1079" s="47"/>
      <c r="C1079" s="47"/>
      <c r="D1079" s="47"/>
      <c r="E1079" s="56"/>
      <c r="F1079" s="56"/>
      <c r="G1079" s="47"/>
      <c r="H1079" s="47"/>
      <c r="I1079" s="47"/>
      <c r="J1079" s="47"/>
      <c r="K1079" s="47"/>
      <c r="L1079" s="47"/>
      <c r="M1079" s="47"/>
      <c r="N1079" s="47"/>
      <c r="O1079" s="47"/>
      <c r="P1079" s="47"/>
      <c r="Q1079" s="47"/>
      <c r="R1079" s="47"/>
      <c r="S1079" s="47"/>
      <c r="T1079" s="47"/>
      <c r="U1079" s="47"/>
      <c r="V1079" s="47"/>
      <c r="W1079" s="47"/>
      <c r="X1079" s="47"/>
      <c r="Y1079" s="47"/>
      <c r="Z1079" s="47"/>
      <c r="AA1079" s="47"/>
      <c r="AB1079" s="47"/>
      <c r="AC1079" s="47"/>
      <c r="AD1079" s="47"/>
      <c r="AE1079" s="47"/>
      <c r="AF1079" s="47"/>
      <c r="AG1079" s="47"/>
      <c r="AH1079" s="47"/>
    </row>
    <row r="1080" spans="1:34" x14ac:dyDescent="0.25">
      <c r="A1080" s="47"/>
      <c r="B1080" s="47"/>
      <c r="C1080" s="47"/>
      <c r="D1080" s="47"/>
      <c r="E1080" s="56"/>
      <c r="F1080" s="56"/>
      <c r="G1080" s="47"/>
      <c r="H1080" s="47"/>
      <c r="I1080" s="47"/>
      <c r="J1080" s="47"/>
      <c r="K1080" s="47"/>
      <c r="L1080" s="47"/>
      <c r="M1080" s="47"/>
      <c r="N1080" s="47"/>
      <c r="O1080" s="47"/>
      <c r="P1080" s="47"/>
      <c r="Q1080" s="47"/>
      <c r="R1080" s="47"/>
      <c r="S1080" s="47"/>
      <c r="T1080" s="47"/>
      <c r="U1080" s="47"/>
      <c r="V1080" s="47"/>
      <c r="W1080" s="47"/>
      <c r="X1080" s="47"/>
      <c r="Y1080" s="47"/>
      <c r="Z1080" s="47"/>
      <c r="AA1080" s="47"/>
      <c r="AB1080" s="47"/>
      <c r="AC1080" s="47"/>
      <c r="AD1080" s="47"/>
      <c r="AE1080" s="47"/>
      <c r="AF1080" s="47"/>
      <c r="AG1080" s="47"/>
      <c r="AH1080" s="47"/>
    </row>
    <row r="1081" spans="1:34" x14ac:dyDescent="0.25">
      <c r="A1081" s="47"/>
      <c r="B1081" s="47"/>
      <c r="C1081" s="47"/>
      <c r="D1081" s="47"/>
      <c r="E1081" s="56"/>
      <c r="F1081" s="56"/>
      <c r="G1081" s="47"/>
      <c r="H1081" s="47"/>
      <c r="I1081" s="47"/>
      <c r="J1081" s="47"/>
      <c r="K1081" s="47"/>
      <c r="L1081" s="47"/>
      <c r="M1081" s="47"/>
      <c r="N1081" s="47"/>
      <c r="O1081" s="47"/>
      <c r="P1081" s="47"/>
      <c r="Q1081" s="47"/>
      <c r="R1081" s="47"/>
      <c r="S1081" s="47"/>
      <c r="T1081" s="47"/>
      <c r="U1081" s="47"/>
      <c r="V1081" s="47"/>
      <c r="W1081" s="47"/>
      <c r="X1081" s="47"/>
      <c r="Y1081" s="47"/>
      <c r="Z1081" s="47"/>
      <c r="AA1081" s="47"/>
      <c r="AB1081" s="47"/>
      <c r="AC1081" s="47"/>
      <c r="AD1081" s="47"/>
      <c r="AE1081" s="47"/>
      <c r="AF1081" s="47"/>
      <c r="AG1081" s="47"/>
      <c r="AH1081" s="47"/>
    </row>
    <row r="1082" spans="1:34" x14ac:dyDescent="0.25">
      <c r="A1082" s="47"/>
      <c r="B1082" s="47"/>
      <c r="C1082" s="47"/>
      <c r="D1082" s="47"/>
      <c r="E1082" s="56"/>
      <c r="F1082" s="56"/>
      <c r="G1082" s="47"/>
      <c r="H1082" s="47"/>
      <c r="I1082" s="47"/>
      <c r="J1082" s="47"/>
      <c r="K1082" s="47"/>
      <c r="L1082" s="47"/>
      <c r="M1082" s="47"/>
      <c r="N1082" s="47"/>
      <c r="O1082" s="47"/>
      <c r="P1082" s="47"/>
      <c r="Q1082" s="47"/>
      <c r="R1082" s="47"/>
      <c r="S1082" s="47"/>
      <c r="T1082" s="47"/>
      <c r="U1082" s="47"/>
      <c r="V1082" s="47"/>
      <c r="W1082" s="47"/>
      <c r="X1082" s="47"/>
      <c r="Y1082" s="47"/>
      <c r="Z1082" s="47"/>
      <c r="AA1082" s="47"/>
      <c r="AB1082" s="47"/>
      <c r="AC1082" s="47"/>
      <c r="AD1082" s="47"/>
      <c r="AE1082" s="47"/>
      <c r="AF1082" s="47"/>
      <c r="AG1082" s="47"/>
      <c r="AH1082" s="47"/>
    </row>
    <row r="1083" spans="1:34" x14ac:dyDescent="0.25">
      <c r="A1083" s="47"/>
      <c r="B1083" s="47"/>
      <c r="C1083" s="47"/>
      <c r="D1083" s="47"/>
      <c r="E1083" s="56"/>
      <c r="F1083" s="56"/>
      <c r="G1083" s="47"/>
      <c r="H1083" s="47"/>
      <c r="I1083" s="47"/>
      <c r="J1083" s="47"/>
      <c r="K1083" s="47"/>
      <c r="L1083" s="47"/>
      <c r="M1083" s="47"/>
      <c r="N1083" s="47"/>
      <c r="O1083" s="47"/>
      <c r="P1083" s="47"/>
      <c r="Q1083" s="47"/>
      <c r="R1083" s="47"/>
      <c r="S1083" s="47"/>
      <c r="T1083" s="47"/>
      <c r="U1083" s="47"/>
      <c r="V1083" s="47"/>
      <c r="W1083" s="47"/>
      <c r="X1083" s="47"/>
      <c r="Y1083" s="47"/>
      <c r="Z1083" s="47"/>
      <c r="AA1083" s="47"/>
      <c r="AB1083" s="47"/>
      <c r="AC1083" s="47"/>
      <c r="AD1083" s="47"/>
      <c r="AE1083" s="47"/>
      <c r="AF1083" s="47"/>
      <c r="AG1083" s="47"/>
      <c r="AH1083" s="47"/>
    </row>
    <row r="1084" spans="1:34" x14ac:dyDescent="0.25">
      <c r="A1084" s="47"/>
      <c r="B1084" s="47"/>
      <c r="C1084" s="47"/>
      <c r="D1084" s="47"/>
      <c r="E1084" s="56"/>
      <c r="F1084" s="56"/>
      <c r="G1084" s="47"/>
      <c r="H1084" s="47"/>
      <c r="I1084" s="47"/>
      <c r="J1084" s="47"/>
      <c r="K1084" s="47"/>
      <c r="L1084" s="47"/>
      <c r="M1084" s="47"/>
      <c r="N1084" s="47"/>
      <c r="O1084" s="47"/>
      <c r="P1084" s="47"/>
      <c r="Q1084" s="47"/>
      <c r="R1084" s="47"/>
      <c r="S1084" s="47"/>
      <c r="T1084" s="47"/>
      <c r="U1084" s="47"/>
      <c r="V1084" s="47"/>
      <c r="W1084" s="47"/>
      <c r="X1084" s="47"/>
      <c r="Y1084" s="47"/>
      <c r="Z1084" s="47"/>
      <c r="AA1084" s="47"/>
      <c r="AB1084" s="47"/>
      <c r="AC1084" s="47"/>
      <c r="AD1084" s="47"/>
      <c r="AE1084" s="47"/>
      <c r="AF1084" s="47"/>
      <c r="AG1084" s="47"/>
      <c r="AH1084" s="47"/>
    </row>
    <row r="1085" spans="1:34" x14ac:dyDescent="0.25">
      <c r="A1085" s="47"/>
      <c r="B1085" s="47"/>
      <c r="C1085" s="47"/>
      <c r="D1085" s="47"/>
      <c r="E1085" s="56"/>
      <c r="F1085" s="56"/>
      <c r="G1085" s="47"/>
      <c r="H1085" s="47"/>
      <c r="I1085" s="47"/>
      <c r="J1085" s="47"/>
      <c r="K1085" s="47"/>
      <c r="L1085" s="47"/>
      <c r="M1085" s="47"/>
      <c r="N1085" s="47"/>
      <c r="O1085" s="47"/>
      <c r="P1085" s="47"/>
      <c r="Q1085" s="47"/>
      <c r="R1085" s="47"/>
      <c r="S1085" s="47"/>
      <c r="T1085" s="47"/>
      <c r="U1085" s="47"/>
      <c r="V1085" s="47"/>
      <c r="W1085" s="47"/>
      <c r="X1085" s="47"/>
      <c r="Y1085" s="47"/>
      <c r="Z1085" s="47"/>
      <c r="AA1085" s="47"/>
      <c r="AB1085" s="47"/>
      <c r="AC1085" s="47"/>
      <c r="AD1085" s="47"/>
      <c r="AE1085" s="47"/>
      <c r="AF1085" s="47"/>
      <c r="AG1085" s="47"/>
      <c r="AH1085" s="47"/>
    </row>
    <row r="1086" spans="1:34" x14ac:dyDescent="0.25">
      <c r="A1086" s="47"/>
      <c r="B1086" s="47"/>
      <c r="C1086" s="47"/>
      <c r="D1086" s="47"/>
      <c r="E1086" s="56"/>
      <c r="F1086" s="56"/>
      <c r="G1086" s="47"/>
      <c r="H1086" s="47"/>
      <c r="I1086" s="47"/>
      <c r="J1086" s="47"/>
      <c r="K1086" s="47"/>
      <c r="L1086" s="47"/>
      <c r="M1086" s="47"/>
      <c r="N1086" s="47"/>
      <c r="O1086" s="47"/>
      <c r="P1086" s="47"/>
      <c r="Q1086" s="47"/>
      <c r="R1086" s="47"/>
      <c r="S1086" s="47"/>
      <c r="T1086" s="47"/>
      <c r="U1086" s="47"/>
      <c r="V1086" s="47"/>
      <c r="W1086" s="47"/>
      <c r="X1086" s="47"/>
      <c r="Y1086" s="47"/>
      <c r="Z1086" s="47"/>
      <c r="AA1086" s="47"/>
      <c r="AB1086" s="47"/>
      <c r="AC1086" s="47"/>
      <c r="AD1086" s="47"/>
      <c r="AE1086" s="47"/>
      <c r="AF1086" s="47"/>
      <c r="AG1086" s="47"/>
      <c r="AH1086" s="47"/>
    </row>
    <row r="1087" spans="1:34" x14ac:dyDescent="0.25">
      <c r="A1087" s="47"/>
      <c r="B1087" s="47"/>
      <c r="C1087" s="47"/>
      <c r="D1087" s="47"/>
      <c r="E1087" s="56"/>
      <c r="F1087" s="56"/>
      <c r="G1087" s="47"/>
      <c r="H1087" s="47"/>
      <c r="I1087" s="47"/>
      <c r="J1087" s="47"/>
      <c r="K1087" s="47"/>
      <c r="L1087" s="47"/>
      <c r="M1087" s="47"/>
      <c r="N1087" s="47"/>
      <c r="O1087" s="47"/>
      <c r="P1087" s="47"/>
      <c r="Q1087" s="47"/>
      <c r="R1087" s="47"/>
      <c r="S1087" s="47"/>
      <c r="T1087" s="47"/>
      <c r="U1087" s="47"/>
      <c r="V1087" s="47"/>
      <c r="W1087" s="47"/>
      <c r="X1087" s="47"/>
      <c r="Y1087" s="47"/>
      <c r="Z1087" s="47"/>
      <c r="AA1087" s="47"/>
      <c r="AB1087" s="47"/>
      <c r="AC1087" s="47"/>
      <c r="AD1087" s="47"/>
      <c r="AE1087" s="47"/>
      <c r="AF1087" s="47"/>
      <c r="AG1087" s="47"/>
      <c r="AH1087" s="47"/>
    </row>
    <row r="1088" spans="1:34" x14ac:dyDescent="0.25">
      <c r="A1088" s="47"/>
      <c r="B1088" s="47"/>
      <c r="C1088" s="47"/>
      <c r="D1088" s="47"/>
      <c r="E1088" s="56"/>
      <c r="F1088" s="56"/>
      <c r="G1088" s="47"/>
      <c r="H1088" s="47"/>
      <c r="I1088" s="47"/>
      <c r="J1088" s="47"/>
      <c r="K1088" s="47"/>
      <c r="L1088" s="47"/>
      <c r="M1088" s="47"/>
      <c r="N1088" s="47"/>
      <c r="O1088" s="47"/>
      <c r="P1088" s="47"/>
      <c r="Q1088" s="47"/>
      <c r="R1088" s="47"/>
      <c r="S1088" s="47"/>
      <c r="T1088" s="47"/>
      <c r="U1088" s="47"/>
      <c r="V1088" s="47"/>
      <c r="W1088" s="47"/>
      <c r="X1088" s="47"/>
      <c r="Y1088" s="47"/>
      <c r="Z1088" s="47"/>
      <c r="AA1088" s="47"/>
      <c r="AB1088" s="47"/>
      <c r="AC1088" s="47"/>
      <c r="AD1088" s="47"/>
      <c r="AE1088" s="47"/>
      <c r="AF1088" s="47"/>
      <c r="AG1088" s="47"/>
      <c r="AH1088" s="47"/>
    </row>
    <row r="1089" spans="1:34" x14ac:dyDescent="0.25">
      <c r="A1089" s="47"/>
      <c r="B1089" s="47"/>
      <c r="C1089" s="47"/>
      <c r="D1089" s="47"/>
      <c r="E1089" s="56"/>
      <c r="F1089" s="56"/>
      <c r="G1089" s="47"/>
      <c r="H1089" s="47"/>
      <c r="I1089" s="47"/>
      <c r="J1089" s="47"/>
      <c r="K1089" s="47"/>
      <c r="L1089" s="47"/>
      <c r="M1089" s="47"/>
      <c r="N1089" s="47"/>
      <c r="O1089" s="47"/>
      <c r="P1089" s="47"/>
      <c r="Q1089" s="47"/>
      <c r="R1089" s="47"/>
      <c r="S1089" s="47"/>
      <c r="T1089" s="47"/>
      <c r="U1089" s="47"/>
      <c r="V1089" s="47"/>
      <c r="W1089" s="47"/>
      <c r="X1089" s="47"/>
      <c r="Y1089" s="47"/>
      <c r="Z1089" s="47"/>
      <c r="AA1089" s="47"/>
      <c r="AB1089" s="47"/>
      <c r="AC1089" s="47"/>
      <c r="AD1089" s="47"/>
      <c r="AE1089" s="47"/>
      <c r="AF1089" s="47"/>
      <c r="AG1089" s="47"/>
      <c r="AH1089" s="47"/>
    </row>
    <row r="1090" spans="1:34" x14ac:dyDescent="0.25">
      <c r="A1090" s="47"/>
      <c r="B1090" s="47"/>
      <c r="C1090" s="47"/>
      <c r="D1090" s="47"/>
      <c r="E1090" s="56"/>
      <c r="F1090" s="56"/>
      <c r="G1090" s="47"/>
      <c r="H1090" s="47"/>
      <c r="I1090" s="47"/>
      <c r="J1090" s="47"/>
      <c r="K1090" s="47"/>
      <c r="L1090" s="47"/>
      <c r="M1090" s="47"/>
      <c r="N1090" s="47"/>
      <c r="O1090" s="47"/>
      <c r="P1090" s="47"/>
      <c r="Q1090" s="47"/>
      <c r="R1090" s="47"/>
      <c r="S1090" s="47"/>
      <c r="T1090" s="47"/>
      <c r="U1090" s="47"/>
      <c r="V1090" s="47"/>
      <c r="W1090" s="47"/>
      <c r="X1090" s="47"/>
      <c r="Y1090" s="47"/>
      <c r="Z1090" s="47"/>
      <c r="AA1090" s="47"/>
      <c r="AB1090" s="47"/>
      <c r="AC1090" s="47"/>
      <c r="AD1090" s="47"/>
      <c r="AE1090" s="47"/>
      <c r="AF1090" s="47"/>
      <c r="AG1090" s="47"/>
      <c r="AH1090" s="47"/>
    </row>
    <row r="1091" spans="1:34" x14ac:dyDescent="0.25">
      <c r="A1091" s="47"/>
      <c r="B1091" s="47"/>
      <c r="C1091" s="47"/>
      <c r="D1091" s="47"/>
      <c r="E1091" s="56"/>
      <c r="F1091" s="56"/>
      <c r="G1091" s="47"/>
      <c r="H1091" s="47"/>
      <c r="I1091" s="47"/>
      <c r="J1091" s="47"/>
      <c r="K1091" s="47"/>
      <c r="L1091" s="47"/>
      <c r="M1091" s="47"/>
      <c r="N1091" s="47"/>
      <c r="O1091" s="47"/>
      <c r="P1091" s="47"/>
      <c r="Q1091" s="47"/>
      <c r="R1091" s="47"/>
      <c r="S1091" s="47"/>
      <c r="T1091" s="47"/>
      <c r="U1091" s="47"/>
      <c r="V1091" s="47"/>
      <c r="W1091" s="47"/>
      <c r="X1091" s="47"/>
      <c r="Y1091" s="47"/>
      <c r="Z1091" s="47"/>
      <c r="AA1091" s="47"/>
      <c r="AB1091" s="47"/>
      <c r="AC1091" s="47"/>
      <c r="AD1091" s="47"/>
      <c r="AE1091" s="47"/>
      <c r="AF1091" s="47"/>
      <c r="AG1091" s="47"/>
      <c r="AH1091" s="47"/>
    </row>
    <row r="1092" spans="1:34" x14ac:dyDescent="0.25">
      <c r="A1092" s="47"/>
      <c r="B1092" s="47"/>
      <c r="C1092" s="47"/>
      <c r="D1092" s="47"/>
      <c r="E1092" s="56"/>
      <c r="F1092" s="56"/>
      <c r="G1092" s="47"/>
      <c r="H1092" s="47"/>
      <c r="I1092" s="47"/>
      <c r="J1092" s="47"/>
      <c r="K1092" s="47"/>
      <c r="L1092" s="47"/>
      <c r="M1092" s="47"/>
      <c r="N1092" s="47"/>
      <c r="O1092" s="47"/>
      <c r="P1092" s="47"/>
      <c r="Q1092" s="47"/>
      <c r="R1092" s="47"/>
      <c r="S1092" s="47"/>
      <c r="T1092" s="47"/>
      <c r="U1092" s="47"/>
      <c r="V1092" s="47"/>
      <c r="W1092" s="47"/>
      <c r="X1092" s="47"/>
      <c r="Y1092" s="47"/>
      <c r="Z1092" s="47"/>
      <c r="AA1092" s="47"/>
      <c r="AB1092" s="47"/>
      <c r="AC1092" s="47"/>
      <c r="AD1092" s="47"/>
      <c r="AE1092" s="47"/>
      <c r="AF1092" s="47"/>
      <c r="AG1092" s="47"/>
      <c r="AH1092" s="47"/>
    </row>
    <row r="1093" spans="1:34" x14ac:dyDescent="0.25">
      <c r="A1093" s="47"/>
      <c r="B1093" s="47"/>
      <c r="C1093" s="47"/>
      <c r="D1093" s="47"/>
      <c r="E1093" s="56"/>
      <c r="F1093" s="56"/>
      <c r="G1093" s="47"/>
      <c r="H1093" s="47"/>
      <c r="I1093" s="47"/>
      <c r="J1093" s="47"/>
      <c r="K1093" s="47"/>
      <c r="L1093" s="47"/>
      <c r="M1093" s="47"/>
      <c r="N1093" s="47"/>
      <c r="O1093" s="47"/>
      <c r="P1093" s="47"/>
      <c r="Q1093" s="47"/>
      <c r="R1093" s="47"/>
      <c r="S1093" s="47"/>
      <c r="T1093" s="47"/>
      <c r="U1093" s="47"/>
      <c r="V1093" s="47"/>
      <c r="W1093" s="47"/>
      <c r="X1093" s="47"/>
      <c r="Y1093" s="47"/>
      <c r="Z1093" s="47"/>
      <c r="AA1093" s="47"/>
      <c r="AB1093" s="47"/>
      <c r="AC1093" s="47"/>
      <c r="AD1093" s="47"/>
      <c r="AE1093" s="47"/>
      <c r="AF1093" s="47"/>
      <c r="AG1093" s="47"/>
      <c r="AH1093" s="47"/>
    </row>
    <row r="1094" spans="1:34" x14ac:dyDescent="0.25">
      <c r="A1094" s="47"/>
      <c r="B1094" s="47"/>
      <c r="C1094" s="47"/>
      <c r="D1094" s="47"/>
      <c r="E1094" s="56"/>
      <c r="F1094" s="56"/>
      <c r="G1094" s="47"/>
      <c r="H1094" s="47"/>
      <c r="I1094" s="47"/>
      <c r="J1094" s="47"/>
      <c r="K1094" s="47"/>
      <c r="L1094" s="47"/>
      <c r="M1094" s="47"/>
      <c r="N1094" s="47"/>
      <c r="O1094" s="47"/>
      <c r="P1094" s="47"/>
      <c r="Q1094" s="47"/>
      <c r="R1094" s="47"/>
      <c r="S1094" s="47"/>
      <c r="T1094" s="47"/>
      <c r="U1094" s="47"/>
      <c r="V1094" s="47"/>
      <c r="W1094" s="47"/>
      <c r="X1094" s="47"/>
      <c r="Y1094" s="47"/>
      <c r="Z1094" s="47"/>
      <c r="AA1094" s="47"/>
      <c r="AB1094" s="47"/>
      <c r="AC1094" s="47"/>
      <c r="AD1094" s="47"/>
      <c r="AE1094" s="47"/>
      <c r="AF1094" s="47"/>
      <c r="AG1094" s="47"/>
      <c r="AH1094" s="47"/>
    </row>
    <row r="1095" spans="1:34" x14ac:dyDescent="0.25">
      <c r="A1095" s="47"/>
      <c r="B1095" s="47"/>
      <c r="C1095" s="47"/>
      <c r="D1095" s="47"/>
      <c r="E1095" s="56"/>
      <c r="F1095" s="56"/>
      <c r="G1095" s="47"/>
      <c r="H1095" s="47"/>
      <c r="I1095" s="47"/>
      <c r="J1095" s="47"/>
      <c r="K1095" s="47"/>
      <c r="L1095" s="47"/>
      <c r="M1095" s="47"/>
      <c r="N1095" s="47"/>
      <c r="O1095" s="47"/>
      <c r="P1095" s="47"/>
      <c r="Q1095" s="47"/>
      <c r="R1095" s="47"/>
      <c r="S1095" s="47"/>
      <c r="T1095" s="47"/>
      <c r="U1095" s="47"/>
      <c r="V1095" s="47"/>
      <c r="W1095" s="47"/>
      <c r="X1095" s="47"/>
      <c r="Y1095" s="47"/>
      <c r="Z1095" s="47"/>
      <c r="AA1095" s="47"/>
      <c r="AB1095" s="47"/>
      <c r="AC1095" s="47"/>
      <c r="AD1095" s="47"/>
      <c r="AE1095" s="47"/>
      <c r="AF1095" s="47"/>
      <c r="AG1095" s="47"/>
      <c r="AH1095" s="47"/>
    </row>
    <row r="1096" spans="1:34" x14ac:dyDescent="0.25">
      <c r="A1096" s="47"/>
      <c r="B1096" s="47"/>
      <c r="C1096" s="47"/>
      <c r="D1096" s="47"/>
      <c r="E1096" s="56"/>
      <c r="F1096" s="56"/>
      <c r="G1096" s="47"/>
      <c r="H1096" s="47"/>
      <c r="I1096" s="47"/>
      <c r="J1096" s="47"/>
      <c r="K1096" s="47"/>
      <c r="L1096" s="47"/>
      <c r="M1096" s="47"/>
      <c r="N1096" s="47"/>
      <c r="O1096" s="47"/>
      <c r="P1096" s="47"/>
      <c r="Q1096" s="47"/>
      <c r="R1096" s="47"/>
      <c r="S1096" s="47"/>
      <c r="T1096" s="47"/>
      <c r="U1096" s="47"/>
      <c r="V1096" s="47"/>
      <c r="W1096" s="47"/>
      <c r="X1096" s="47"/>
      <c r="Y1096" s="47"/>
      <c r="Z1096" s="47"/>
      <c r="AA1096" s="47"/>
      <c r="AB1096" s="47"/>
      <c r="AC1096" s="47"/>
      <c r="AD1096" s="47"/>
      <c r="AE1096" s="47"/>
      <c r="AF1096" s="47"/>
      <c r="AG1096" s="47"/>
      <c r="AH1096" s="47"/>
    </row>
    <row r="1097" spans="1:34" x14ac:dyDescent="0.25">
      <c r="A1097" s="47"/>
      <c r="B1097" s="47"/>
      <c r="C1097" s="47"/>
      <c r="D1097" s="47"/>
      <c r="E1097" s="56"/>
      <c r="F1097" s="56"/>
      <c r="G1097" s="47"/>
      <c r="H1097" s="47"/>
      <c r="I1097" s="47"/>
      <c r="J1097" s="47"/>
      <c r="K1097" s="47"/>
      <c r="L1097" s="47"/>
      <c r="M1097" s="47"/>
      <c r="N1097" s="47"/>
      <c r="O1097" s="47"/>
      <c r="P1097" s="47"/>
      <c r="Q1097" s="47"/>
      <c r="R1097" s="47"/>
      <c r="S1097" s="47"/>
      <c r="T1097" s="47"/>
      <c r="U1097" s="47"/>
      <c r="V1097" s="47"/>
      <c r="W1097" s="47"/>
      <c r="X1097" s="47"/>
      <c r="Y1097" s="47"/>
      <c r="Z1097" s="47"/>
      <c r="AA1097" s="47"/>
      <c r="AB1097" s="47"/>
      <c r="AC1097" s="47"/>
      <c r="AD1097" s="47"/>
      <c r="AE1097" s="47"/>
      <c r="AF1097" s="47"/>
      <c r="AG1097" s="47"/>
      <c r="AH1097" s="47"/>
    </row>
    <row r="1098" spans="1:34" x14ac:dyDescent="0.25">
      <c r="A1098" s="47"/>
      <c r="B1098" s="47"/>
      <c r="C1098" s="47"/>
      <c r="D1098" s="47"/>
      <c r="E1098" s="56"/>
      <c r="F1098" s="56"/>
      <c r="G1098" s="47"/>
      <c r="H1098" s="47"/>
      <c r="I1098" s="47"/>
      <c r="J1098" s="47"/>
      <c r="K1098" s="47"/>
      <c r="L1098" s="47"/>
      <c r="M1098" s="47"/>
      <c r="N1098" s="47"/>
      <c r="O1098" s="47"/>
      <c r="P1098" s="47"/>
      <c r="Q1098" s="47"/>
      <c r="R1098" s="47"/>
      <c r="S1098" s="47"/>
      <c r="T1098" s="47"/>
      <c r="U1098" s="47"/>
      <c r="V1098" s="47"/>
      <c r="W1098" s="47"/>
      <c r="X1098" s="47"/>
      <c r="Y1098" s="47"/>
      <c r="Z1098" s="47"/>
      <c r="AA1098" s="47"/>
      <c r="AB1098" s="47"/>
      <c r="AC1098" s="47"/>
      <c r="AD1098" s="47"/>
      <c r="AE1098" s="47"/>
      <c r="AF1098" s="47"/>
      <c r="AG1098" s="47"/>
      <c r="AH1098" s="47"/>
    </row>
    <row r="1099" spans="1:34" x14ac:dyDescent="0.25">
      <c r="A1099" s="47"/>
      <c r="B1099" s="47"/>
      <c r="C1099" s="47"/>
      <c r="D1099" s="47"/>
      <c r="E1099" s="56"/>
      <c r="F1099" s="56"/>
      <c r="G1099" s="47"/>
      <c r="H1099" s="47"/>
      <c r="I1099" s="47"/>
      <c r="J1099" s="47"/>
      <c r="K1099" s="47"/>
      <c r="L1099" s="47"/>
      <c r="M1099" s="47"/>
      <c r="N1099" s="47"/>
      <c r="O1099" s="47"/>
      <c r="P1099" s="47"/>
      <c r="Q1099" s="47"/>
      <c r="R1099" s="47"/>
      <c r="S1099" s="47"/>
      <c r="T1099" s="47"/>
      <c r="U1099" s="47"/>
      <c r="V1099" s="47"/>
      <c r="W1099" s="47"/>
      <c r="X1099" s="47"/>
      <c r="Y1099" s="47"/>
      <c r="Z1099" s="47"/>
      <c r="AA1099" s="47"/>
      <c r="AB1099" s="47"/>
      <c r="AC1099" s="47"/>
      <c r="AD1099" s="47"/>
      <c r="AE1099" s="47"/>
      <c r="AF1099" s="47"/>
      <c r="AG1099" s="47"/>
      <c r="AH1099" s="47"/>
    </row>
    <row r="1100" spans="1:34" x14ac:dyDescent="0.25">
      <c r="A1100" s="47"/>
      <c r="B1100" s="47"/>
      <c r="C1100" s="47"/>
      <c r="D1100" s="47"/>
      <c r="E1100" s="56"/>
      <c r="F1100" s="56"/>
      <c r="G1100" s="47"/>
      <c r="H1100" s="47"/>
      <c r="I1100" s="47"/>
      <c r="J1100" s="47"/>
      <c r="K1100" s="47"/>
      <c r="L1100" s="47"/>
      <c r="M1100" s="47"/>
      <c r="N1100" s="47"/>
      <c r="O1100" s="47"/>
      <c r="P1100" s="47"/>
      <c r="Q1100" s="47"/>
      <c r="R1100" s="47"/>
      <c r="S1100" s="47"/>
      <c r="T1100" s="47"/>
      <c r="U1100" s="47"/>
      <c r="V1100" s="47"/>
      <c r="W1100" s="47"/>
      <c r="X1100" s="47"/>
      <c r="Y1100" s="47"/>
      <c r="Z1100" s="47"/>
      <c r="AA1100" s="47"/>
      <c r="AB1100" s="47"/>
      <c r="AC1100" s="47"/>
      <c r="AD1100" s="47"/>
      <c r="AE1100" s="47"/>
      <c r="AF1100" s="47"/>
      <c r="AG1100" s="47"/>
      <c r="AH1100" s="47"/>
    </row>
    <row r="1101" spans="1:34" x14ac:dyDescent="0.25">
      <c r="A1101" s="47"/>
      <c r="B1101" s="47"/>
      <c r="C1101" s="47"/>
      <c r="D1101" s="47"/>
      <c r="E1101" s="56"/>
      <c r="F1101" s="56"/>
      <c r="G1101" s="47"/>
      <c r="H1101" s="47"/>
      <c r="I1101" s="47"/>
      <c r="J1101" s="47"/>
      <c r="K1101" s="47"/>
      <c r="L1101" s="47"/>
      <c r="M1101" s="47"/>
      <c r="N1101" s="47"/>
      <c r="O1101" s="47"/>
      <c r="P1101" s="47"/>
      <c r="Q1101" s="47"/>
      <c r="R1101" s="47"/>
      <c r="S1101" s="47"/>
      <c r="T1101" s="47"/>
      <c r="U1101" s="47"/>
      <c r="V1101" s="47"/>
      <c r="W1101" s="47"/>
      <c r="X1101" s="47"/>
      <c r="Y1101" s="47"/>
      <c r="Z1101" s="47"/>
      <c r="AA1101" s="47"/>
      <c r="AB1101" s="47"/>
      <c r="AC1101" s="47"/>
      <c r="AD1101" s="47"/>
      <c r="AE1101" s="47"/>
      <c r="AF1101" s="47"/>
      <c r="AG1101" s="47"/>
      <c r="AH1101" s="47"/>
    </row>
    <row r="1102" spans="1:34" x14ac:dyDescent="0.25">
      <c r="A1102" s="47"/>
      <c r="B1102" s="47"/>
      <c r="C1102" s="47"/>
      <c r="D1102" s="47"/>
      <c r="E1102" s="56"/>
      <c r="F1102" s="56"/>
      <c r="G1102" s="47"/>
      <c r="H1102" s="47"/>
      <c r="I1102" s="47"/>
      <c r="J1102" s="47"/>
      <c r="K1102" s="47"/>
      <c r="L1102" s="47"/>
      <c r="M1102" s="47"/>
      <c r="N1102" s="47"/>
      <c r="O1102" s="47"/>
      <c r="P1102" s="47"/>
      <c r="Q1102" s="47"/>
      <c r="R1102" s="47"/>
      <c r="S1102" s="47"/>
      <c r="T1102" s="47"/>
      <c r="U1102" s="47"/>
      <c r="V1102" s="47"/>
      <c r="W1102" s="47"/>
      <c r="X1102" s="47"/>
      <c r="Y1102" s="47"/>
      <c r="Z1102" s="47"/>
      <c r="AA1102" s="47"/>
      <c r="AB1102" s="47"/>
      <c r="AC1102" s="47"/>
      <c r="AD1102" s="47"/>
      <c r="AE1102" s="47"/>
      <c r="AF1102" s="47"/>
      <c r="AG1102" s="47"/>
      <c r="AH1102" s="47"/>
    </row>
    <row r="1103" spans="1:34" x14ac:dyDescent="0.25">
      <c r="A1103" s="47"/>
      <c r="B1103" s="47"/>
      <c r="C1103" s="47"/>
      <c r="D1103" s="47"/>
      <c r="E1103" s="56"/>
      <c r="F1103" s="56"/>
      <c r="G1103" s="47"/>
      <c r="H1103" s="47"/>
      <c r="I1103" s="47"/>
      <c r="J1103" s="47"/>
      <c r="K1103" s="47"/>
      <c r="L1103" s="47"/>
      <c r="M1103" s="47"/>
      <c r="N1103" s="47"/>
      <c r="O1103" s="47"/>
      <c r="P1103" s="47"/>
      <c r="Q1103" s="47"/>
      <c r="R1103" s="47"/>
      <c r="S1103" s="47"/>
      <c r="T1103" s="47"/>
      <c r="U1103" s="47"/>
      <c r="V1103" s="47"/>
      <c r="W1103" s="47"/>
      <c r="X1103" s="47"/>
      <c r="Y1103" s="47"/>
      <c r="Z1103" s="47"/>
      <c r="AA1103" s="47"/>
      <c r="AB1103" s="47"/>
      <c r="AC1103" s="47"/>
      <c r="AD1103" s="47"/>
      <c r="AE1103" s="47"/>
      <c r="AF1103" s="47"/>
      <c r="AG1103" s="47"/>
      <c r="AH1103" s="47"/>
    </row>
    <row r="1104" spans="1:34" x14ac:dyDescent="0.25">
      <c r="A1104" s="47"/>
      <c r="B1104" s="47"/>
      <c r="C1104" s="47"/>
      <c r="D1104" s="47"/>
      <c r="E1104" s="56"/>
      <c r="F1104" s="56"/>
      <c r="G1104" s="47"/>
      <c r="H1104" s="47"/>
      <c r="I1104" s="47"/>
      <c r="J1104" s="47"/>
      <c r="K1104" s="47"/>
      <c r="L1104" s="47"/>
      <c r="M1104" s="47"/>
      <c r="N1104" s="47"/>
      <c r="O1104" s="47"/>
      <c r="P1104" s="47"/>
      <c r="Q1104" s="47"/>
      <c r="R1104" s="47"/>
      <c r="S1104" s="47"/>
      <c r="T1104" s="47"/>
      <c r="U1104" s="47"/>
      <c r="V1104" s="47"/>
      <c r="W1104" s="47"/>
      <c r="X1104" s="47"/>
      <c r="Y1104" s="47"/>
      <c r="Z1104" s="47"/>
      <c r="AA1104" s="47"/>
      <c r="AB1104" s="47"/>
      <c r="AC1104" s="47"/>
      <c r="AD1104" s="47"/>
      <c r="AE1104" s="47"/>
      <c r="AF1104" s="47"/>
      <c r="AG1104" s="47"/>
      <c r="AH1104" s="47"/>
    </row>
    <row r="1105" spans="1:34" x14ac:dyDescent="0.25">
      <c r="A1105" s="47"/>
      <c r="B1105" s="47"/>
      <c r="C1105" s="47"/>
      <c r="D1105" s="47"/>
      <c r="E1105" s="56"/>
      <c r="F1105" s="56"/>
      <c r="G1105" s="47"/>
      <c r="H1105" s="47"/>
      <c r="I1105" s="47"/>
      <c r="J1105" s="47"/>
      <c r="K1105" s="47"/>
      <c r="L1105" s="47"/>
      <c r="M1105" s="47"/>
      <c r="N1105" s="47"/>
      <c r="O1105" s="47"/>
      <c r="P1105" s="47"/>
      <c r="Q1105" s="47"/>
      <c r="R1105" s="47"/>
      <c r="S1105" s="47"/>
      <c r="T1105" s="47"/>
      <c r="U1105" s="47"/>
      <c r="V1105" s="47"/>
      <c r="W1105" s="47"/>
      <c r="X1105" s="47"/>
      <c r="Y1105" s="47"/>
      <c r="Z1105" s="47"/>
      <c r="AA1105" s="47"/>
      <c r="AB1105" s="47"/>
      <c r="AC1105" s="47"/>
      <c r="AD1105" s="47"/>
      <c r="AE1105" s="47"/>
      <c r="AF1105" s="47"/>
      <c r="AG1105" s="47"/>
      <c r="AH1105" s="47"/>
    </row>
    <row r="1106" spans="1:34" x14ac:dyDescent="0.25">
      <c r="A1106" s="47"/>
      <c r="B1106" s="47"/>
      <c r="C1106" s="47"/>
      <c r="D1106" s="47"/>
      <c r="E1106" s="56"/>
      <c r="F1106" s="56"/>
      <c r="G1106" s="47"/>
      <c r="H1106" s="47"/>
      <c r="I1106" s="47"/>
      <c r="J1106" s="47"/>
      <c r="K1106" s="47"/>
      <c r="L1106" s="47"/>
      <c r="M1106" s="47"/>
      <c r="N1106" s="47"/>
      <c r="O1106" s="47"/>
      <c r="P1106" s="47"/>
      <c r="Q1106" s="47"/>
      <c r="R1106" s="47"/>
      <c r="S1106" s="47"/>
      <c r="T1106" s="47"/>
      <c r="U1106" s="47"/>
      <c r="V1106" s="47"/>
      <c r="W1106" s="47"/>
      <c r="X1106" s="47"/>
      <c r="Y1106" s="47"/>
      <c r="Z1106" s="47"/>
      <c r="AA1106" s="47"/>
      <c r="AB1106" s="47"/>
      <c r="AC1106" s="47"/>
      <c r="AD1106" s="47"/>
      <c r="AE1106" s="47"/>
      <c r="AF1106" s="47"/>
      <c r="AG1106" s="47"/>
      <c r="AH1106" s="47"/>
    </row>
    <row r="1107" spans="1:34" x14ac:dyDescent="0.25">
      <c r="A1107" s="47"/>
      <c r="B1107" s="47"/>
      <c r="C1107" s="47"/>
      <c r="D1107" s="47"/>
      <c r="E1107" s="56"/>
      <c r="F1107" s="56"/>
      <c r="G1107" s="47"/>
      <c r="H1107" s="47"/>
      <c r="I1107" s="47"/>
      <c r="J1107" s="47"/>
      <c r="K1107" s="47"/>
      <c r="L1107" s="47"/>
      <c r="M1107" s="47"/>
      <c r="N1107" s="47"/>
      <c r="O1107" s="47"/>
      <c r="P1107" s="47"/>
      <c r="Q1107" s="47"/>
      <c r="R1107" s="47"/>
      <c r="S1107" s="47"/>
      <c r="T1107" s="47"/>
      <c r="U1107" s="47"/>
      <c r="V1107" s="47"/>
      <c r="W1107" s="47"/>
      <c r="X1107" s="47"/>
      <c r="Y1107" s="47"/>
      <c r="Z1107" s="47"/>
      <c r="AA1107" s="47"/>
      <c r="AB1107" s="47"/>
      <c r="AC1107" s="47"/>
      <c r="AD1107" s="47"/>
      <c r="AE1107" s="47"/>
      <c r="AF1107" s="47"/>
      <c r="AG1107" s="47"/>
      <c r="AH1107" s="47"/>
    </row>
    <row r="1108" spans="1:34" x14ac:dyDescent="0.25">
      <c r="A1108" s="47"/>
      <c r="B1108" s="47"/>
      <c r="C1108" s="47"/>
      <c r="D1108" s="47"/>
      <c r="E1108" s="56"/>
      <c r="F1108" s="56"/>
      <c r="G1108" s="47"/>
      <c r="H1108" s="47"/>
      <c r="I1108" s="47"/>
      <c r="J1108" s="47"/>
      <c r="K1108" s="47"/>
      <c r="L1108" s="47"/>
      <c r="M1108" s="47"/>
      <c r="N1108" s="47"/>
      <c r="O1108" s="47"/>
      <c r="P1108" s="47"/>
      <c r="Q1108" s="47"/>
      <c r="R1108" s="47"/>
      <c r="S1108" s="47"/>
      <c r="T1108" s="47"/>
      <c r="U1108" s="47"/>
      <c r="V1108" s="47"/>
      <c r="W1108" s="47"/>
      <c r="X1108" s="47"/>
      <c r="Y1108" s="47"/>
      <c r="Z1108" s="47"/>
      <c r="AA1108" s="47"/>
      <c r="AB1108" s="47"/>
      <c r="AC1108" s="47"/>
      <c r="AD1108" s="47"/>
      <c r="AE1108" s="47"/>
      <c r="AF1108" s="47"/>
      <c r="AG1108" s="47"/>
      <c r="AH1108" s="47"/>
    </row>
    <row r="1109" spans="1:34" x14ac:dyDescent="0.25">
      <c r="A1109" s="47"/>
      <c r="B1109" s="47"/>
      <c r="C1109" s="47"/>
      <c r="D1109" s="47"/>
      <c r="E1109" s="56"/>
      <c r="F1109" s="56"/>
      <c r="G1109" s="47"/>
      <c r="H1109" s="47"/>
      <c r="I1109" s="47"/>
      <c r="J1109" s="47"/>
      <c r="K1109" s="47"/>
      <c r="L1109" s="47"/>
      <c r="M1109" s="47"/>
      <c r="N1109" s="47"/>
      <c r="O1109" s="47"/>
      <c r="P1109" s="47"/>
      <c r="Q1109" s="47"/>
      <c r="R1109" s="47"/>
      <c r="S1109" s="47"/>
      <c r="T1109" s="47"/>
      <c r="U1109" s="47"/>
      <c r="V1109" s="47"/>
      <c r="W1109" s="47"/>
      <c r="X1109" s="47"/>
      <c r="Y1109" s="47"/>
      <c r="Z1109" s="47"/>
      <c r="AA1109" s="47"/>
      <c r="AB1109" s="47"/>
      <c r="AC1109" s="47"/>
      <c r="AD1109" s="47"/>
      <c r="AE1109" s="47"/>
      <c r="AF1109" s="47"/>
      <c r="AG1109" s="47"/>
      <c r="AH1109" s="47"/>
    </row>
    <row r="1110" spans="1:34" x14ac:dyDescent="0.25">
      <c r="A1110" s="47"/>
      <c r="B1110" s="47"/>
      <c r="C1110" s="47"/>
      <c r="D1110" s="47"/>
      <c r="E1110" s="56"/>
      <c r="F1110" s="56"/>
      <c r="G1110" s="47"/>
      <c r="H1110" s="47"/>
      <c r="I1110" s="47"/>
      <c r="J1110" s="47"/>
      <c r="K1110" s="47"/>
      <c r="L1110" s="47"/>
      <c r="M1110" s="47"/>
      <c r="N1110" s="47"/>
      <c r="O1110" s="47"/>
      <c r="P1110" s="47"/>
      <c r="Q1110" s="47"/>
      <c r="R1110" s="47"/>
      <c r="S1110" s="47"/>
      <c r="T1110" s="47"/>
      <c r="U1110" s="47"/>
      <c r="V1110" s="47"/>
      <c r="W1110" s="47"/>
      <c r="X1110" s="47"/>
      <c r="Y1110" s="47"/>
      <c r="Z1110" s="47"/>
      <c r="AA1110" s="47"/>
      <c r="AB1110" s="47"/>
      <c r="AC1110" s="47"/>
      <c r="AD1110" s="47"/>
      <c r="AE1110" s="47"/>
      <c r="AF1110" s="47"/>
      <c r="AG1110" s="47"/>
      <c r="AH1110" s="47"/>
    </row>
    <row r="1111" spans="1:34" x14ac:dyDescent="0.25">
      <c r="A1111" s="47"/>
      <c r="B1111" s="47"/>
      <c r="C1111" s="47"/>
      <c r="D1111" s="47"/>
      <c r="E1111" s="56"/>
      <c r="F1111" s="56"/>
      <c r="G1111" s="47"/>
      <c r="H1111" s="47"/>
      <c r="I1111" s="47"/>
      <c r="J1111" s="47"/>
      <c r="K1111" s="47"/>
      <c r="L1111" s="47"/>
      <c r="M1111" s="47"/>
      <c r="N1111" s="47"/>
      <c r="O1111" s="47"/>
      <c r="P1111" s="47"/>
      <c r="Q1111" s="47"/>
      <c r="R1111" s="47"/>
      <c r="S1111" s="47"/>
      <c r="T1111" s="47"/>
      <c r="U1111" s="47"/>
      <c r="V1111" s="47"/>
      <c r="W1111" s="47"/>
      <c r="X1111" s="47"/>
      <c r="Y1111" s="47"/>
      <c r="Z1111" s="47"/>
      <c r="AA1111" s="47"/>
      <c r="AB1111" s="47"/>
      <c r="AC1111" s="47"/>
      <c r="AD1111" s="47"/>
      <c r="AE1111" s="47"/>
      <c r="AF1111" s="47"/>
      <c r="AG1111" s="47"/>
      <c r="AH1111" s="47"/>
    </row>
    <row r="1112" spans="1:34" x14ac:dyDescent="0.25">
      <c r="A1112" s="47"/>
      <c r="B1112" s="47"/>
      <c r="C1112" s="47"/>
      <c r="D1112" s="47"/>
      <c r="E1112" s="56"/>
      <c r="F1112" s="56"/>
      <c r="G1112" s="47"/>
      <c r="H1112" s="47"/>
      <c r="I1112" s="47"/>
      <c r="J1112" s="47"/>
      <c r="K1112" s="47"/>
      <c r="L1112" s="47"/>
      <c r="M1112" s="47"/>
      <c r="N1112" s="47"/>
      <c r="O1112" s="47"/>
      <c r="P1112" s="47"/>
      <c r="Q1112" s="47"/>
      <c r="R1112" s="47"/>
      <c r="S1112" s="47"/>
      <c r="T1112" s="47"/>
      <c r="U1112" s="47"/>
      <c r="V1112" s="47"/>
      <c r="W1112" s="47"/>
      <c r="X1112" s="47"/>
      <c r="Y1112" s="47"/>
      <c r="Z1112" s="47"/>
      <c r="AA1112" s="47"/>
      <c r="AB1112" s="47"/>
      <c r="AC1112" s="47"/>
      <c r="AD1112" s="47"/>
      <c r="AE1112" s="47"/>
      <c r="AF1112" s="47"/>
      <c r="AG1112" s="47"/>
      <c r="AH1112" s="47"/>
    </row>
    <row r="1113" spans="1:34" x14ac:dyDescent="0.25">
      <c r="A1113" s="47"/>
      <c r="B1113" s="47"/>
      <c r="C1113" s="47"/>
      <c r="D1113" s="47"/>
      <c r="E1113" s="56"/>
      <c r="F1113" s="56"/>
      <c r="G1113" s="47"/>
      <c r="H1113" s="47"/>
      <c r="I1113" s="47"/>
      <c r="J1113" s="47"/>
      <c r="K1113" s="47"/>
      <c r="L1113" s="47"/>
      <c r="M1113" s="47"/>
      <c r="N1113" s="47"/>
      <c r="O1113" s="47"/>
      <c r="P1113" s="47"/>
      <c r="Q1113" s="47"/>
      <c r="R1113" s="47"/>
      <c r="S1113" s="47"/>
      <c r="T1113" s="47"/>
      <c r="U1113" s="47"/>
      <c r="V1113" s="47"/>
      <c r="W1113" s="47"/>
      <c r="X1113" s="47"/>
      <c r="Y1113" s="47"/>
      <c r="Z1113" s="47"/>
      <c r="AA1113" s="47"/>
      <c r="AB1113" s="47"/>
      <c r="AC1113" s="47"/>
      <c r="AD1113" s="47"/>
      <c r="AE1113" s="47"/>
      <c r="AF1113" s="47"/>
      <c r="AG1113" s="47"/>
      <c r="AH1113" s="47"/>
    </row>
    <row r="1114" spans="1:34" x14ac:dyDescent="0.25">
      <c r="A1114" s="47"/>
      <c r="B1114" s="47"/>
      <c r="C1114" s="47"/>
      <c r="D1114" s="47"/>
      <c r="E1114" s="56"/>
      <c r="F1114" s="56"/>
      <c r="G1114" s="47"/>
      <c r="H1114" s="47"/>
      <c r="I1114" s="47"/>
      <c r="J1114" s="47"/>
      <c r="K1114" s="47"/>
      <c r="L1114" s="47"/>
      <c r="M1114" s="47"/>
      <c r="N1114" s="47"/>
      <c r="O1114" s="47"/>
      <c r="P1114" s="47"/>
      <c r="Q1114" s="47"/>
      <c r="R1114" s="47"/>
      <c r="S1114" s="47"/>
      <c r="T1114" s="47"/>
      <c r="U1114" s="47"/>
      <c r="V1114" s="47"/>
      <c r="W1114" s="47"/>
      <c r="X1114" s="47"/>
      <c r="Y1114" s="47"/>
      <c r="Z1114" s="47"/>
      <c r="AA1114" s="47"/>
      <c r="AB1114" s="47"/>
      <c r="AC1114" s="47"/>
      <c r="AD1114" s="47"/>
      <c r="AE1114" s="47"/>
      <c r="AF1114" s="47"/>
      <c r="AG1114" s="47"/>
      <c r="AH1114" s="47"/>
    </row>
    <row r="1115" spans="1:34" x14ac:dyDescent="0.25">
      <c r="A1115" s="47"/>
      <c r="B1115" s="47"/>
      <c r="C1115" s="47"/>
      <c r="D1115" s="47"/>
      <c r="E1115" s="56"/>
      <c r="F1115" s="56"/>
      <c r="G1115" s="47"/>
      <c r="H1115" s="47"/>
      <c r="I1115" s="47"/>
      <c r="J1115" s="47"/>
      <c r="K1115" s="47"/>
      <c r="L1115" s="47"/>
      <c r="M1115" s="47"/>
      <c r="N1115" s="47"/>
      <c r="O1115" s="47"/>
      <c r="P1115" s="47"/>
      <c r="Q1115" s="47"/>
      <c r="R1115" s="47"/>
      <c r="S1115" s="47"/>
      <c r="T1115" s="47"/>
      <c r="U1115" s="47"/>
      <c r="V1115" s="47"/>
      <c r="W1115" s="47"/>
      <c r="X1115" s="47"/>
      <c r="Y1115" s="47"/>
      <c r="Z1115" s="47"/>
      <c r="AA1115" s="47"/>
      <c r="AB1115" s="47"/>
      <c r="AC1115" s="47"/>
      <c r="AD1115" s="47"/>
      <c r="AE1115" s="47"/>
      <c r="AF1115" s="47"/>
      <c r="AG1115" s="47"/>
      <c r="AH1115" s="47"/>
    </row>
    <row r="1116" spans="1:34" x14ac:dyDescent="0.25">
      <c r="A1116" s="47"/>
      <c r="B1116" s="47"/>
      <c r="C1116" s="47"/>
      <c r="D1116" s="47"/>
      <c r="E1116" s="56"/>
      <c r="F1116" s="56"/>
      <c r="G1116" s="47"/>
      <c r="H1116" s="47"/>
      <c r="I1116" s="47"/>
      <c r="J1116" s="47"/>
      <c r="K1116" s="47"/>
      <c r="L1116" s="47"/>
      <c r="M1116" s="47"/>
      <c r="N1116" s="47"/>
      <c r="O1116" s="47"/>
      <c r="P1116" s="47"/>
      <c r="Q1116" s="47"/>
      <c r="R1116" s="47"/>
      <c r="S1116" s="47"/>
      <c r="T1116" s="47"/>
      <c r="U1116" s="47"/>
      <c r="V1116" s="47"/>
      <c r="W1116" s="47"/>
      <c r="X1116" s="47"/>
      <c r="Y1116" s="47"/>
      <c r="Z1116" s="47"/>
      <c r="AA1116" s="47"/>
      <c r="AB1116" s="47"/>
      <c r="AC1116" s="47"/>
      <c r="AD1116" s="47"/>
      <c r="AE1116" s="47"/>
      <c r="AF1116" s="47"/>
      <c r="AG1116" s="47"/>
      <c r="AH1116" s="47"/>
    </row>
    <row r="1117" spans="1:34" x14ac:dyDescent="0.25">
      <c r="A1117" s="47"/>
      <c r="B1117" s="47"/>
      <c r="C1117" s="47"/>
      <c r="D1117" s="47"/>
      <c r="E1117" s="56"/>
      <c r="F1117" s="56"/>
      <c r="G1117" s="47"/>
      <c r="H1117" s="47"/>
      <c r="I1117" s="47"/>
      <c r="J1117" s="47"/>
      <c r="K1117" s="47"/>
      <c r="L1117" s="47"/>
      <c r="M1117" s="47"/>
      <c r="N1117" s="47"/>
      <c r="O1117" s="47"/>
      <c r="P1117" s="47"/>
      <c r="Q1117" s="47"/>
      <c r="R1117" s="47"/>
      <c r="S1117" s="47"/>
      <c r="T1117" s="47"/>
      <c r="U1117" s="47"/>
      <c r="V1117" s="47"/>
      <c r="W1117" s="47"/>
      <c r="X1117" s="47"/>
      <c r="Y1117" s="47"/>
      <c r="Z1117" s="47"/>
      <c r="AA1117" s="47"/>
      <c r="AB1117" s="47"/>
      <c r="AC1117" s="47"/>
      <c r="AD1117" s="47"/>
      <c r="AE1117" s="47"/>
      <c r="AF1117" s="47"/>
      <c r="AG1117" s="47"/>
      <c r="AH1117" s="47"/>
    </row>
    <row r="1118" spans="1:34" x14ac:dyDescent="0.25">
      <c r="A1118" s="47"/>
      <c r="B1118" s="47"/>
      <c r="C1118" s="47"/>
      <c r="D1118" s="47"/>
      <c r="E1118" s="56"/>
      <c r="F1118" s="56"/>
      <c r="G1118" s="47"/>
      <c r="H1118" s="47"/>
      <c r="I1118" s="47"/>
      <c r="J1118" s="47"/>
      <c r="K1118" s="47"/>
      <c r="L1118" s="47"/>
      <c r="M1118" s="47"/>
      <c r="N1118" s="47"/>
      <c r="O1118" s="47"/>
      <c r="P1118" s="47"/>
      <c r="Q1118" s="47"/>
      <c r="R1118" s="47"/>
      <c r="S1118" s="47"/>
      <c r="T1118" s="47"/>
      <c r="U1118" s="47"/>
      <c r="V1118" s="47"/>
      <c r="W1118" s="47"/>
      <c r="X1118" s="47"/>
      <c r="Y1118" s="47"/>
      <c r="Z1118" s="47"/>
      <c r="AA1118" s="47"/>
      <c r="AB1118" s="47"/>
      <c r="AC1118" s="47"/>
      <c r="AD1118" s="47"/>
      <c r="AE1118" s="47"/>
      <c r="AF1118" s="47"/>
      <c r="AG1118" s="47"/>
      <c r="AH1118" s="47"/>
    </row>
    <row r="1119" spans="1:34" x14ac:dyDescent="0.25">
      <c r="A1119" s="47"/>
      <c r="B1119" s="47"/>
      <c r="C1119" s="47"/>
      <c r="D1119" s="47"/>
      <c r="E1119" s="56"/>
      <c r="F1119" s="56"/>
      <c r="G1119" s="47"/>
      <c r="H1119" s="47"/>
      <c r="I1119" s="47"/>
      <c r="J1119" s="47"/>
      <c r="K1119" s="47"/>
      <c r="L1119" s="47"/>
      <c r="M1119" s="47"/>
      <c r="N1119" s="47"/>
      <c r="O1119" s="47"/>
      <c r="P1119" s="47"/>
      <c r="Q1119" s="47"/>
      <c r="R1119" s="47"/>
      <c r="S1119" s="47"/>
      <c r="T1119" s="47"/>
      <c r="U1119" s="47"/>
      <c r="V1119" s="47"/>
      <c r="W1119" s="47"/>
      <c r="X1119" s="47"/>
      <c r="Y1119" s="47"/>
      <c r="Z1119" s="47"/>
      <c r="AA1119" s="47"/>
      <c r="AB1119" s="47"/>
      <c r="AC1119" s="47"/>
      <c r="AD1119" s="47"/>
      <c r="AE1119" s="47"/>
      <c r="AF1119" s="47"/>
      <c r="AG1119" s="47"/>
      <c r="AH1119" s="47"/>
    </row>
    <row r="1120" spans="1:34" x14ac:dyDescent="0.25">
      <c r="A1120" s="47"/>
      <c r="B1120" s="47"/>
      <c r="C1120" s="47"/>
      <c r="D1120" s="47"/>
      <c r="E1120" s="56"/>
      <c r="F1120" s="56"/>
      <c r="G1120" s="47"/>
      <c r="H1120" s="47"/>
      <c r="I1120" s="47"/>
      <c r="J1120" s="47"/>
      <c r="K1120" s="47"/>
      <c r="L1120" s="47"/>
      <c r="M1120" s="47"/>
      <c r="N1120" s="47"/>
      <c r="O1120" s="47"/>
      <c r="P1120" s="47"/>
      <c r="Q1120" s="47"/>
      <c r="R1120" s="47"/>
      <c r="S1120" s="47"/>
      <c r="T1120" s="47"/>
      <c r="U1120" s="47"/>
      <c r="V1120" s="47"/>
      <c r="W1120" s="47"/>
      <c r="X1120" s="47"/>
      <c r="Y1120" s="47"/>
      <c r="Z1120" s="47"/>
      <c r="AA1120" s="47"/>
      <c r="AB1120" s="47"/>
      <c r="AC1120" s="47"/>
      <c r="AD1120" s="47"/>
      <c r="AE1120" s="47"/>
      <c r="AF1120" s="47"/>
      <c r="AG1120" s="47"/>
      <c r="AH1120" s="47"/>
    </row>
    <row r="1121" spans="1:34" x14ac:dyDescent="0.25">
      <c r="A1121" s="47"/>
      <c r="B1121" s="47"/>
      <c r="C1121" s="47"/>
      <c r="D1121" s="47"/>
      <c r="E1121" s="56"/>
      <c r="F1121" s="56"/>
      <c r="G1121" s="47"/>
      <c r="H1121" s="47"/>
      <c r="I1121" s="47"/>
      <c r="J1121" s="47"/>
      <c r="K1121" s="47"/>
      <c r="L1121" s="47"/>
      <c r="M1121" s="47"/>
      <c r="N1121" s="47"/>
      <c r="O1121" s="47"/>
      <c r="P1121" s="47"/>
      <c r="Q1121" s="47"/>
      <c r="R1121" s="47"/>
      <c r="S1121" s="47"/>
      <c r="T1121" s="47"/>
      <c r="U1121" s="47"/>
      <c r="V1121" s="47"/>
      <c r="W1121" s="47"/>
      <c r="X1121" s="47"/>
      <c r="Y1121" s="47"/>
      <c r="Z1121" s="47"/>
      <c r="AA1121" s="47"/>
      <c r="AB1121" s="47"/>
      <c r="AC1121" s="47"/>
      <c r="AD1121" s="47"/>
      <c r="AE1121" s="47"/>
      <c r="AF1121" s="47"/>
      <c r="AG1121" s="47"/>
      <c r="AH1121" s="47"/>
    </row>
    <row r="1122" spans="1:34" x14ac:dyDescent="0.25">
      <c r="A1122" s="47"/>
      <c r="B1122" s="47"/>
      <c r="C1122" s="47"/>
      <c r="D1122" s="47"/>
      <c r="E1122" s="56"/>
      <c r="F1122" s="56"/>
      <c r="G1122" s="47"/>
      <c r="H1122" s="47"/>
      <c r="I1122" s="47"/>
      <c r="J1122" s="47"/>
      <c r="K1122" s="47"/>
      <c r="L1122" s="47"/>
      <c r="M1122" s="47"/>
      <c r="N1122" s="47"/>
      <c r="O1122" s="47"/>
      <c r="P1122" s="47"/>
      <c r="Q1122" s="47"/>
      <c r="R1122" s="47"/>
      <c r="S1122" s="47"/>
      <c r="T1122" s="47"/>
      <c r="U1122" s="47"/>
      <c r="V1122" s="47"/>
      <c r="W1122" s="47"/>
      <c r="X1122" s="47"/>
      <c r="Y1122" s="47"/>
      <c r="Z1122" s="47"/>
      <c r="AA1122" s="47"/>
      <c r="AB1122" s="47"/>
      <c r="AC1122" s="47"/>
      <c r="AD1122" s="47"/>
      <c r="AE1122" s="47"/>
      <c r="AF1122" s="47"/>
      <c r="AG1122" s="47"/>
      <c r="AH1122" s="47"/>
    </row>
    <row r="1123" spans="1:34" x14ac:dyDescent="0.25">
      <c r="A1123" s="47"/>
      <c r="B1123" s="47"/>
      <c r="C1123" s="47"/>
      <c r="D1123" s="47"/>
      <c r="E1123" s="56"/>
      <c r="F1123" s="56"/>
      <c r="G1123" s="47"/>
      <c r="H1123" s="47"/>
      <c r="I1123" s="47"/>
      <c r="J1123" s="47"/>
      <c r="K1123" s="47"/>
      <c r="L1123" s="47"/>
      <c r="M1123" s="47"/>
      <c r="N1123" s="47"/>
      <c r="O1123" s="47"/>
      <c r="P1123" s="47"/>
      <c r="Q1123" s="47"/>
      <c r="R1123" s="47"/>
      <c r="S1123" s="47"/>
      <c r="T1123" s="47"/>
      <c r="U1123" s="47"/>
      <c r="V1123" s="47"/>
      <c r="W1123" s="47"/>
      <c r="X1123" s="47"/>
      <c r="Y1123" s="47"/>
      <c r="Z1123" s="47"/>
      <c r="AA1123" s="47"/>
      <c r="AB1123" s="47"/>
      <c r="AC1123" s="47"/>
      <c r="AD1123" s="47"/>
      <c r="AE1123" s="47"/>
      <c r="AF1123" s="47"/>
      <c r="AG1123" s="47"/>
      <c r="AH1123" s="47"/>
    </row>
    <row r="1124" spans="1:34" x14ac:dyDescent="0.25">
      <c r="A1124" s="47"/>
      <c r="B1124" s="47"/>
      <c r="C1124" s="47"/>
      <c r="D1124" s="47"/>
      <c r="E1124" s="56"/>
      <c r="F1124" s="56"/>
      <c r="G1124" s="47"/>
      <c r="H1124" s="47"/>
      <c r="I1124" s="47"/>
      <c r="J1124" s="47"/>
      <c r="K1124" s="47"/>
      <c r="L1124" s="47"/>
      <c r="M1124" s="47"/>
      <c r="N1124" s="47"/>
      <c r="O1124" s="47"/>
      <c r="P1124" s="47"/>
      <c r="Q1124" s="47"/>
      <c r="R1124" s="47"/>
      <c r="S1124" s="47"/>
      <c r="T1124" s="47"/>
      <c r="U1124" s="47"/>
      <c r="V1124" s="47"/>
      <c r="W1124" s="47"/>
      <c r="X1124" s="47"/>
      <c r="Y1124" s="47"/>
      <c r="Z1124" s="47"/>
      <c r="AA1124" s="47"/>
      <c r="AB1124" s="47"/>
      <c r="AC1124" s="47"/>
      <c r="AD1124" s="47"/>
      <c r="AE1124" s="47"/>
      <c r="AF1124" s="47"/>
      <c r="AG1124" s="47"/>
      <c r="AH1124" s="47"/>
    </row>
    <row r="1125" spans="1:34" x14ac:dyDescent="0.25">
      <c r="A1125" s="47"/>
      <c r="B1125" s="47"/>
      <c r="C1125" s="47"/>
      <c r="D1125" s="47"/>
      <c r="E1125" s="56"/>
      <c r="F1125" s="56"/>
      <c r="G1125" s="47"/>
      <c r="H1125" s="47"/>
      <c r="I1125" s="47"/>
      <c r="J1125" s="47"/>
      <c r="K1125" s="47"/>
      <c r="L1125" s="47"/>
      <c r="M1125" s="47"/>
      <c r="N1125" s="47"/>
      <c r="O1125" s="47"/>
      <c r="P1125" s="47"/>
      <c r="Q1125" s="47"/>
      <c r="R1125" s="47"/>
      <c r="S1125" s="47"/>
      <c r="T1125" s="47"/>
      <c r="U1125" s="47"/>
      <c r="V1125" s="47"/>
      <c r="W1125" s="47"/>
      <c r="X1125" s="47"/>
      <c r="Y1125" s="47"/>
      <c r="Z1125" s="47"/>
      <c r="AA1125" s="47"/>
      <c r="AB1125" s="47"/>
      <c r="AC1125" s="47"/>
      <c r="AD1125" s="47"/>
      <c r="AE1125" s="47"/>
      <c r="AF1125" s="47"/>
      <c r="AG1125" s="47"/>
      <c r="AH1125" s="47"/>
    </row>
    <row r="1126" spans="1:34" x14ac:dyDescent="0.25">
      <c r="A1126" s="47"/>
      <c r="B1126" s="47"/>
      <c r="C1126" s="47"/>
      <c r="D1126" s="47"/>
      <c r="E1126" s="56"/>
      <c r="F1126" s="56"/>
      <c r="G1126" s="47"/>
      <c r="H1126" s="47"/>
      <c r="I1126" s="47"/>
      <c r="J1126" s="47"/>
      <c r="K1126" s="47"/>
      <c r="L1126" s="47"/>
      <c r="M1126" s="47"/>
      <c r="N1126" s="47"/>
      <c r="O1126" s="47"/>
      <c r="P1126" s="47"/>
      <c r="Q1126" s="47"/>
      <c r="R1126" s="47"/>
      <c r="S1126" s="47"/>
      <c r="T1126" s="47"/>
      <c r="U1126" s="47"/>
      <c r="V1126" s="47"/>
      <c r="W1126" s="47"/>
      <c r="X1126" s="47"/>
      <c r="Y1126" s="47"/>
      <c r="Z1126" s="47"/>
      <c r="AA1126" s="47"/>
      <c r="AB1126" s="47"/>
      <c r="AC1126" s="47"/>
      <c r="AD1126" s="47"/>
      <c r="AE1126" s="47"/>
      <c r="AF1126" s="47"/>
      <c r="AG1126" s="47"/>
      <c r="AH1126" s="47"/>
    </row>
    <row r="1127" spans="1:34" x14ac:dyDescent="0.25">
      <c r="A1127" s="47"/>
      <c r="B1127" s="47"/>
      <c r="C1127" s="47"/>
      <c r="D1127" s="47"/>
      <c r="E1127" s="56"/>
      <c r="F1127" s="56"/>
      <c r="G1127" s="47"/>
      <c r="H1127" s="47"/>
      <c r="I1127" s="47"/>
      <c r="J1127" s="47"/>
      <c r="K1127" s="47"/>
      <c r="L1127" s="47"/>
      <c r="M1127" s="47"/>
      <c r="N1127" s="47"/>
      <c r="O1127" s="47"/>
      <c r="P1127" s="47"/>
      <c r="Q1127" s="47"/>
      <c r="R1127" s="47"/>
      <c r="S1127" s="47"/>
      <c r="T1127" s="47"/>
      <c r="U1127" s="47"/>
      <c r="V1127" s="47"/>
      <c r="W1127" s="47"/>
      <c r="X1127" s="47"/>
      <c r="Y1127" s="47"/>
      <c r="Z1127" s="47"/>
      <c r="AA1127" s="47"/>
      <c r="AB1127" s="47"/>
      <c r="AC1127" s="47"/>
      <c r="AD1127" s="47"/>
      <c r="AE1127" s="47"/>
      <c r="AF1127" s="47"/>
      <c r="AG1127" s="47"/>
      <c r="AH1127" s="47"/>
    </row>
    <row r="1128" spans="1:34" x14ac:dyDescent="0.25">
      <c r="A1128" s="47"/>
      <c r="B1128" s="47"/>
      <c r="C1128" s="47"/>
      <c r="D1128" s="47"/>
      <c r="E1128" s="56"/>
      <c r="F1128" s="56"/>
      <c r="G1128" s="47"/>
      <c r="H1128" s="47"/>
      <c r="I1128" s="47"/>
      <c r="J1128" s="47"/>
      <c r="K1128" s="47"/>
      <c r="L1128" s="47"/>
      <c r="M1128" s="47"/>
      <c r="N1128" s="47"/>
      <c r="O1128" s="47"/>
      <c r="P1128" s="47"/>
      <c r="Q1128" s="47"/>
      <c r="R1128" s="47"/>
      <c r="S1128" s="47"/>
      <c r="T1128" s="47"/>
      <c r="U1128" s="47"/>
      <c r="V1128" s="47"/>
      <c r="W1128" s="47"/>
      <c r="X1128" s="47"/>
      <c r="Y1128" s="47"/>
      <c r="Z1128" s="47"/>
      <c r="AA1128" s="47"/>
      <c r="AB1128" s="47"/>
      <c r="AC1128" s="47"/>
      <c r="AD1128" s="47"/>
      <c r="AE1128" s="47"/>
      <c r="AF1128" s="47"/>
      <c r="AG1128" s="47"/>
      <c r="AH1128" s="47"/>
    </row>
    <row r="1129" spans="1:34" x14ac:dyDescent="0.25">
      <c r="A1129" s="47"/>
      <c r="B1129" s="47"/>
      <c r="C1129" s="47"/>
      <c r="D1129" s="47"/>
      <c r="E1129" s="56"/>
      <c r="F1129" s="56"/>
      <c r="G1129" s="47"/>
      <c r="H1129" s="47"/>
      <c r="I1129" s="47"/>
      <c r="J1129" s="47"/>
      <c r="K1129" s="47"/>
      <c r="L1129" s="47"/>
      <c r="M1129" s="47"/>
      <c r="N1129" s="47"/>
      <c r="O1129" s="47"/>
      <c r="P1129" s="47"/>
      <c r="Q1129" s="47"/>
      <c r="R1129" s="47"/>
      <c r="S1129" s="47"/>
      <c r="T1129" s="47"/>
      <c r="U1129" s="47"/>
      <c r="V1129" s="47"/>
      <c r="W1129" s="47"/>
      <c r="X1129" s="47"/>
      <c r="Y1129" s="47"/>
      <c r="Z1129" s="47"/>
      <c r="AA1129" s="47"/>
      <c r="AB1129" s="47"/>
      <c r="AC1129" s="47"/>
      <c r="AD1129" s="47"/>
      <c r="AE1129" s="47"/>
      <c r="AF1129" s="47"/>
      <c r="AG1129" s="47"/>
      <c r="AH1129" s="47"/>
    </row>
    <row r="1130" spans="1:34" x14ac:dyDescent="0.25">
      <c r="A1130" s="47"/>
      <c r="B1130" s="47"/>
      <c r="C1130" s="47"/>
      <c r="D1130" s="47"/>
      <c r="E1130" s="56"/>
      <c r="F1130" s="56"/>
      <c r="G1130" s="47"/>
      <c r="H1130" s="47"/>
      <c r="I1130" s="47"/>
      <c r="J1130" s="47"/>
      <c r="K1130" s="47"/>
      <c r="L1130" s="47"/>
      <c r="M1130" s="47"/>
      <c r="N1130" s="47"/>
      <c r="O1130" s="47"/>
      <c r="P1130" s="47"/>
      <c r="Q1130" s="47"/>
      <c r="R1130" s="47"/>
      <c r="S1130" s="47"/>
      <c r="T1130" s="47"/>
      <c r="U1130" s="47"/>
      <c r="V1130" s="47"/>
      <c r="W1130" s="47"/>
      <c r="X1130" s="47"/>
      <c r="Y1130" s="47"/>
      <c r="Z1130" s="47"/>
      <c r="AA1130" s="47"/>
      <c r="AB1130" s="47"/>
      <c r="AC1130" s="47"/>
      <c r="AD1130" s="47"/>
      <c r="AE1130" s="47"/>
      <c r="AF1130" s="47"/>
      <c r="AG1130" s="47"/>
      <c r="AH1130" s="47"/>
    </row>
    <row r="1131" spans="1:34" x14ac:dyDescent="0.25">
      <c r="A1131" s="47"/>
      <c r="B1131" s="47"/>
      <c r="C1131" s="47"/>
      <c r="D1131" s="47"/>
      <c r="E1131" s="56"/>
      <c r="F1131" s="56"/>
      <c r="G1131" s="47"/>
      <c r="H1131" s="47"/>
      <c r="I1131" s="47"/>
      <c r="J1131" s="47"/>
      <c r="K1131" s="47"/>
      <c r="L1131" s="47"/>
      <c r="M1131" s="47"/>
      <c r="N1131" s="47"/>
      <c r="O1131" s="47"/>
      <c r="P1131" s="47"/>
      <c r="Q1131" s="47"/>
      <c r="R1131" s="47"/>
      <c r="S1131" s="47"/>
      <c r="T1131" s="47"/>
      <c r="U1131" s="47"/>
      <c r="V1131" s="47"/>
      <c r="W1131" s="47"/>
      <c r="X1131" s="47"/>
      <c r="Y1131" s="47"/>
      <c r="Z1131" s="47"/>
      <c r="AA1131" s="47"/>
      <c r="AB1131" s="47"/>
      <c r="AC1131" s="47"/>
      <c r="AD1131" s="47"/>
      <c r="AE1131" s="47"/>
      <c r="AF1131" s="47"/>
      <c r="AG1131" s="47"/>
      <c r="AH1131" s="47"/>
    </row>
    <row r="1132" spans="1:34" x14ac:dyDescent="0.25">
      <c r="A1132" s="47"/>
      <c r="B1132" s="47"/>
      <c r="C1132" s="47"/>
      <c r="D1132" s="47"/>
      <c r="E1132" s="56"/>
      <c r="F1132" s="56"/>
      <c r="G1132" s="47"/>
      <c r="H1132" s="47"/>
      <c r="I1132" s="47"/>
      <c r="J1132" s="47"/>
      <c r="K1132" s="47"/>
      <c r="L1132" s="47"/>
      <c r="M1132" s="47"/>
      <c r="N1132" s="47"/>
      <c r="O1132" s="47"/>
      <c r="P1132" s="47"/>
      <c r="Q1132" s="47"/>
      <c r="R1132" s="47"/>
      <c r="S1132" s="47"/>
      <c r="T1132" s="47"/>
      <c r="U1132" s="47"/>
      <c r="V1132" s="47"/>
      <c r="W1132" s="47"/>
      <c r="X1132" s="47"/>
      <c r="Y1132" s="47"/>
      <c r="Z1132" s="47"/>
      <c r="AA1132" s="47"/>
      <c r="AB1132" s="47"/>
      <c r="AC1132" s="47"/>
      <c r="AD1132" s="47"/>
      <c r="AE1132" s="47"/>
      <c r="AF1132" s="47"/>
      <c r="AG1132" s="47"/>
      <c r="AH1132" s="47"/>
    </row>
    <row r="1133" spans="1:34" x14ac:dyDescent="0.25">
      <c r="A1133" s="47"/>
      <c r="B1133" s="47"/>
      <c r="C1133" s="47"/>
      <c r="D1133" s="47"/>
      <c r="E1133" s="56"/>
      <c r="F1133" s="56"/>
      <c r="G1133" s="47"/>
      <c r="H1133" s="47"/>
      <c r="I1133" s="47"/>
      <c r="J1133" s="47"/>
      <c r="K1133" s="47"/>
      <c r="L1133" s="47"/>
      <c r="M1133" s="47"/>
      <c r="N1133" s="47"/>
      <c r="O1133" s="47"/>
      <c r="P1133" s="47"/>
      <c r="Q1133" s="47"/>
      <c r="R1133" s="47"/>
      <c r="S1133" s="47"/>
      <c r="T1133" s="47"/>
      <c r="U1133" s="47"/>
      <c r="V1133" s="47"/>
      <c r="W1133" s="47"/>
      <c r="X1133" s="47"/>
      <c r="Y1133" s="47"/>
      <c r="Z1133" s="47"/>
      <c r="AA1133" s="47"/>
      <c r="AB1133" s="47"/>
      <c r="AC1133" s="47"/>
      <c r="AD1133" s="47"/>
      <c r="AE1133" s="47"/>
      <c r="AF1133" s="47"/>
      <c r="AG1133" s="47"/>
      <c r="AH1133" s="47"/>
    </row>
    <row r="1134" spans="1:34" x14ac:dyDescent="0.25">
      <c r="A1134" s="47"/>
      <c r="B1134" s="47"/>
      <c r="C1134" s="47"/>
      <c r="D1134" s="47"/>
      <c r="E1134" s="56"/>
      <c r="F1134" s="56"/>
      <c r="G1134" s="47"/>
      <c r="H1134" s="47"/>
      <c r="I1134" s="47"/>
      <c r="J1134" s="47"/>
      <c r="K1134" s="47"/>
      <c r="L1134" s="47"/>
      <c r="M1134" s="47"/>
      <c r="N1134" s="47"/>
      <c r="O1134" s="47"/>
      <c r="P1134" s="47"/>
      <c r="Q1134" s="47"/>
      <c r="R1134" s="47"/>
      <c r="S1134" s="47"/>
      <c r="T1134" s="47"/>
      <c r="U1134" s="47"/>
      <c r="V1134" s="47"/>
      <c r="W1134" s="47"/>
      <c r="X1134" s="47"/>
      <c r="Y1134" s="47"/>
      <c r="Z1134" s="47"/>
      <c r="AA1134" s="47"/>
      <c r="AB1134" s="47"/>
      <c r="AC1134" s="47"/>
      <c r="AD1134" s="47"/>
      <c r="AE1134" s="47"/>
      <c r="AF1134" s="47"/>
      <c r="AG1134" s="47"/>
      <c r="AH1134" s="47"/>
    </row>
    <row r="1135" spans="1:34" x14ac:dyDescent="0.25">
      <c r="A1135" s="47"/>
      <c r="B1135" s="47"/>
      <c r="C1135" s="47"/>
      <c r="D1135" s="47"/>
      <c r="E1135" s="56"/>
      <c r="F1135" s="56"/>
      <c r="G1135" s="47"/>
      <c r="H1135" s="47"/>
      <c r="I1135" s="47"/>
      <c r="J1135" s="47"/>
      <c r="K1135" s="47"/>
      <c r="L1135" s="47"/>
      <c r="M1135" s="47"/>
      <c r="N1135" s="47"/>
      <c r="O1135" s="47"/>
      <c r="P1135" s="47"/>
      <c r="Q1135" s="47"/>
      <c r="R1135" s="47"/>
      <c r="S1135" s="47"/>
      <c r="T1135" s="47"/>
      <c r="U1135" s="47"/>
      <c r="V1135" s="47"/>
      <c r="W1135" s="47"/>
      <c r="X1135" s="47"/>
      <c r="Y1135" s="47"/>
      <c r="Z1135" s="47"/>
      <c r="AA1135" s="47"/>
      <c r="AB1135" s="47"/>
      <c r="AC1135" s="47"/>
      <c r="AD1135" s="47"/>
      <c r="AE1135" s="47"/>
      <c r="AF1135" s="47"/>
      <c r="AG1135" s="47"/>
      <c r="AH1135" s="47"/>
    </row>
    <row r="1136" spans="1:34" x14ac:dyDescent="0.25">
      <c r="A1136" s="47"/>
      <c r="B1136" s="47"/>
      <c r="C1136" s="47"/>
      <c r="D1136" s="47"/>
      <c r="E1136" s="56"/>
      <c r="F1136" s="56"/>
      <c r="G1136" s="47"/>
      <c r="H1136" s="47"/>
      <c r="I1136" s="47"/>
      <c r="J1136" s="47"/>
      <c r="K1136" s="47"/>
      <c r="L1136" s="47"/>
      <c r="M1136" s="47"/>
      <c r="N1136" s="47"/>
      <c r="O1136" s="47"/>
      <c r="P1136" s="47"/>
      <c r="Q1136" s="47"/>
      <c r="R1136" s="47"/>
      <c r="S1136" s="47"/>
      <c r="T1136" s="47"/>
      <c r="U1136" s="47"/>
      <c r="V1136" s="47"/>
      <c r="W1136" s="47"/>
      <c r="X1136" s="47"/>
      <c r="Y1136" s="47"/>
      <c r="Z1136" s="47"/>
      <c r="AA1136" s="47"/>
      <c r="AB1136" s="47"/>
      <c r="AC1136" s="47"/>
      <c r="AD1136" s="47"/>
      <c r="AE1136" s="47"/>
      <c r="AF1136" s="47"/>
      <c r="AG1136" s="47"/>
      <c r="AH1136" s="47"/>
    </row>
    <row r="1137" spans="1:34" x14ac:dyDescent="0.25">
      <c r="A1137" s="47"/>
      <c r="B1137" s="47"/>
      <c r="C1137" s="47"/>
      <c r="D1137" s="47"/>
      <c r="E1137" s="56"/>
      <c r="F1137" s="56"/>
      <c r="G1137" s="47"/>
      <c r="H1137" s="47"/>
      <c r="I1137" s="47"/>
      <c r="J1137" s="47"/>
      <c r="K1137" s="47"/>
      <c r="L1137" s="47"/>
      <c r="M1137" s="47"/>
      <c r="N1137" s="47"/>
      <c r="O1137" s="47"/>
      <c r="P1137" s="47"/>
      <c r="Q1137" s="47"/>
      <c r="R1137" s="47"/>
      <c r="S1137" s="47"/>
      <c r="T1137" s="47"/>
      <c r="U1137" s="47"/>
      <c r="V1137" s="47"/>
      <c r="W1137" s="47"/>
      <c r="X1137" s="47"/>
      <c r="Y1137" s="47"/>
      <c r="Z1137" s="47"/>
      <c r="AA1137" s="47"/>
      <c r="AB1137" s="47"/>
      <c r="AC1137" s="47"/>
      <c r="AD1137" s="47"/>
      <c r="AE1137" s="47"/>
      <c r="AF1137" s="47"/>
      <c r="AG1137" s="47"/>
      <c r="AH1137" s="47"/>
    </row>
    <row r="1138" spans="1:34" x14ac:dyDescent="0.25">
      <c r="A1138" s="47"/>
      <c r="B1138" s="47"/>
      <c r="C1138" s="47"/>
      <c r="D1138" s="47"/>
      <c r="E1138" s="56"/>
      <c r="F1138" s="56"/>
      <c r="G1138" s="47"/>
      <c r="H1138" s="47"/>
      <c r="I1138" s="47"/>
      <c r="J1138" s="47"/>
      <c r="K1138" s="47"/>
      <c r="L1138" s="47"/>
      <c r="M1138" s="47"/>
      <c r="N1138" s="47"/>
      <c r="O1138" s="47"/>
      <c r="P1138" s="47"/>
      <c r="Q1138" s="47"/>
      <c r="R1138" s="47"/>
      <c r="S1138" s="47"/>
      <c r="T1138" s="47"/>
      <c r="U1138" s="47"/>
      <c r="V1138" s="47"/>
      <c r="W1138" s="47"/>
      <c r="X1138" s="47"/>
      <c r="Y1138" s="47"/>
      <c r="Z1138" s="47"/>
      <c r="AA1138" s="47"/>
      <c r="AB1138" s="47"/>
      <c r="AC1138" s="47"/>
      <c r="AD1138" s="47"/>
      <c r="AE1138" s="47"/>
      <c r="AF1138" s="47"/>
      <c r="AG1138" s="47"/>
      <c r="AH1138" s="47"/>
    </row>
    <row r="1139" spans="1:34" x14ac:dyDescent="0.25">
      <c r="A1139" s="47"/>
      <c r="B1139" s="47"/>
      <c r="C1139" s="47"/>
      <c r="D1139" s="47"/>
      <c r="E1139" s="56"/>
      <c r="F1139" s="56"/>
      <c r="G1139" s="47"/>
      <c r="H1139" s="47"/>
      <c r="I1139" s="47"/>
      <c r="J1139" s="47"/>
      <c r="K1139" s="47"/>
      <c r="L1139" s="47"/>
      <c r="M1139" s="47"/>
      <c r="N1139" s="47"/>
      <c r="O1139" s="47"/>
      <c r="P1139" s="47"/>
      <c r="Q1139" s="47"/>
      <c r="R1139" s="47"/>
      <c r="S1139" s="47"/>
      <c r="T1139" s="47"/>
      <c r="U1139" s="47"/>
      <c r="V1139" s="47"/>
      <c r="W1139" s="47"/>
      <c r="X1139" s="47"/>
      <c r="Y1139" s="47"/>
      <c r="Z1139" s="47"/>
      <c r="AA1139" s="47"/>
      <c r="AB1139" s="47"/>
      <c r="AC1139" s="47"/>
      <c r="AD1139" s="47"/>
      <c r="AE1139" s="47"/>
      <c r="AF1139" s="47"/>
      <c r="AG1139" s="47"/>
      <c r="AH1139" s="47"/>
    </row>
    <row r="1140" spans="1:34" x14ac:dyDescent="0.25">
      <c r="A1140" s="47"/>
      <c r="B1140" s="47"/>
      <c r="C1140" s="47"/>
      <c r="D1140" s="47"/>
      <c r="E1140" s="56"/>
      <c r="F1140" s="56"/>
      <c r="G1140" s="47"/>
      <c r="H1140" s="47"/>
      <c r="I1140" s="47"/>
      <c r="J1140" s="47"/>
      <c r="K1140" s="47"/>
      <c r="L1140" s="47"/>
      <c r="M1140" s="47"/>
      <c r="N1140" s="47"/>
      <c r="O1140" s="47"/>
      <c r="P1140" s="47"/>
      <c r="Q1140" s="47"/>
      <c r="R1140" s="47"/>
      <c r="S1140" s="47"/>
      <c r="T1140" s="47"/>
      <c r="U1140" s="47"/>
      <c r="V1140" s="47"/>
      <c r="W1140" s="47"/>
      <c r="X1140" s="47"/>
      <c r="Y1140" s="47"/>
      <c r="Z1140" s="47"/>
      <c r="AA1140" s="47"/>
      <c r="AB1140" s="47"/>
      <c r="AC1140" s="47"/>
      <c r="AD1140" s="47"/>
      <c r="AE1140" s="47"/>
      <c r="AF1140" s="47"/>
      <c r="AG1140" s="47"/>
      <c r="AH1140" s="47"/>
    </row>
    <row r="1141" spans="1:34" x14ac:dyDescent="0.25">
      <c r="A1141" s="47"/>
      <c r="B1141" s="47"/>
      <c r="C1141" s="47"/>
      <c r="D1141" s="47"/>
      <c r="E1141" s="56"/>
      <c r="F1141" s="56"/>
      <c r="G1141" s="47"/>
      <c r="H1141" s="47"/>
      <c r="I1141" s="47"/>
      <c r="J1141" s="47"/>
      <c r="K1141" s="47"/>
      <c r="L1141" s="47"/>
      <c r="M1141" s="47"/>
      <c r="N1141" s="47"/>
      <c r="O1141" s="47"/>
      <c r="P1141" s="47"/>
      <c r="Q1141" s="47"/>
      <c r="R1141" s="47"/>
      <c r="S1141" s="47"/>
      <c r="T1141" s="47"/>
      <c r="U1141" s="47"/>
      <c r="V1141" s="47"/>
      <c r="W1141" s="47"/>
      <c r="X1141" s="47"/>
      <c r="Y1141" s="47"/>
      <c r="Z1141" s="47"/>
      <c r="AA1141" s="47"/>
      <c r="AB1141" s="47"/>
      <c r="AC1141" s="47"/>
      <c r="AD1141" s="47"/>
      <c r="AE1141" s="47"/>
      <c r="AF1141" s="47"/>
      <c r="AG1141" s="47"/>
      <c r="AH1141" s="47"/>
    </row>
    <row r="1142" spans="1:34" x14ac:dyDescent="0.25">
      <c r="A1142" s="47"/>
      <c r="B1142" s="47"/>
      <c r="C1142" s="47"/>
      <c r="D1142" s="47"/>
      <c r="E1142" s="56"/>
      <c r="F1142" s="56"/>
      <c r="G1142" s="47"/>
      <c r="H1142" s="47"/>
      <c r="I1142" s="47"/>
      <c r="J1142" s="47"/>
      <c r="K1142" s="47"/>
      <c r="L1142" s="47"/>
      <c r="M1142" s="47"/>
      <c r="N1142" s="47"/>
      <c r="O1142" s="47"/>
      <c r="P1142" s="47"/>
      <c r="Q1142" s="47"/>
      <c r="R1142" s="47"/>
      <c r="S1142" s="47"/>
      <c r="T1142" s="47"/>
      <c r="U1142" s="47"/>
      <c r="V1142" s="47"/>
      <c r="W1142" s="47"/>
      <c r="X1142" s="47"/>
      <c r="Y1142" s="47"/>
      <c r="Z1142" s="47"/>
      <c r="AA1142" s="47"/>
      <c r="AB1142" s="47"/>
      <c r="AC1142" s="47"/>
      <c r="AD1142" s="47"/>
      <c r="AE1142" s="47"/>
      <c r="AF1142" s="47"/>
      <c r="AG1142" s="47"/>
      <c r="AH1142" s="47"/>
    </row>
    <row r="1143" spans="1:34" x14ac:dyDescent="0.25">
      <c r="A1143" s="47"/>
      <c r="B1143" s="47"/>
      <c r="C1143" s="47"/>
      <c r="D1143" s="47"/>
      <c r="E1143" s="56"/>
      <c r="F1143" s="56"/>
      <c r="G1143" s="47"/>
      <c r="H1143" s="47"/>
      <c r="I1143" s="47"/>
      <c r="J1143" s="47"/>
      <c r="K1143" s="47"/>
      <c r="L1143" s="47"/>
      <c r="M1143" s="47"/>
      <c r="N1143" s="47"/>
      <c r="O1143" s="47"/>
      <c r="P1143" s="47"/>
      <c r="Q1143" s="47"/>
      <c r="R1143" s="47"/>
      <c r="S1143" s="47"/>
      <c r="T1143" s="47"/>
      <c r="U1143" s="47"/>
      <c r="V1143" s="47"/>
      <c r="W1143" s="47"/>
      <c r="X1143" s="47"/>
      <c r="Y1143" s="47"/>
      <c r="Z1143" s="47"/>
      <c r="AA1143" s="47"/>
      <c r="AB1143" s="47"/>
      <c r="AC1143" s="47"/>
      <c r="AD1143" s="47"/>
      <c r="AE1143" s="47"/>
      <c r="AF1143" s="47"/>
      <c r="AG1143" s="47"/>
      <c r="AH1143" s="47"/>
    </row>
    <row r="1144" spans="1:34" x14ac:dyDescent="0.25">
      <c r="A1144" s="47"/>
      <c r="B1144" s="47"/>
      <c r="C1144" s="47"/>
      <c r="D1144" s="47"/>
      <c r="E1144" s="56"/>
      <c r="F1144" s="56"/>
      <c r="G1144" s="47"/>
      <c r="H1144" s="47"/>
      <c r="I1144" s="47"/>
      <c r="J1144" s="47"/>
      <c r="K1144" s="47"/>
      <c r="L1144" s="47"/>
      <c r="M1144" s="47"/>
      <c r="N1144" s="47"/>
      <c r="O1144" s="47"/>
      <c r="P1144" s="47"/>
      <c r="Q1144" s="47"/>
      <c r="R1144" s="47"/>
      <c r="S1144" s="47"/>
      <c r="T1144" s="47"/>
      <c r="U1144" s="47"/>
      <c r="V1144" s="47"/>
      <c r="W1144" s="47"/>
      <c r="X1144" s="47"/>
      <c r="Y1144" s="47"/>
      <c r="Z1144" s="47"/>
      <c r="AA1144" s="47"/>
      <c r="AB1144" s="47"/>
      <c r="AC1144" s="47"/>
      <c r="AD1144" s="47"/>
      <c r="AE1144" s="47"/>
      <c r="AF1144" s="47"/>
      <c r="AG1144" s="47"/>
      <c r="AH1144" s="47"/>
    </row>
    <row r="1145" spans="1:34" x14ac:dyDescent="0.25">
      <c r="A1145" s="47"/>
      <c r="B1145" s="47"/>
      <c r="C1145" s="47"/>
      <c r="D1145" s="47"/>
      <c r="E1145" s="56"/>
      <c r="F1145" s="56"/>
      <c r="G1145" s="47"/>
      <c r="H1145" s="47"/>
      <c r="I1145" s="47"/>
      <c r="J1145" s="47"/>
      <c r="K1145" s="47"/>
      <c r="L1145" s="47"/>
      <c r="M1145" s="47"/>
      <c r="N1145" s="47"/>
      <c r="O1145" s="47"/>
      <c r="P1145" s="47"/>
      <c r="Q1145" s="47"/>
      <c r="R1145" s="47"/>
      <c r="S1145" s="47"/>
      <c r="T1145" s="47"/>
      <c r="U1145" s="47"/>
      <c r="V1145" s="47"/>
      <c r="W1145" s="47"/>
      <c r="X1145" s="47"/>
      <c r="Y1145" s="47"/>
      <c r="Z1145" s="47"/>
      <c r="AA1145" s="47"/>
      <c r="AB1145" s="47"/>
      <c r="AC1145" s="47"/>
      <c r="AD1145" s="47"/>
      <c r="AE1145" s="47"/>
      <c r="AF1145" s="47"/>
      <c r="AG1145" s="47"/>
      <c r="AH1145" s="47"/>
    </row>
    <row r="1146" spans="1:34" x14ac:dyDescent="0.25">
      <c r="A1146" s="47"/>
      <c r="B1146" s="47"/>
      <c r="C1146" s="47"/>
      <c r="D1146" s="47"/>
      <c r="E1146" s="56"/>
      <c r="F1146" s="56"/>
      <c r="G1146" s="47"/>
      <c r="H1146" s="47"/>
      <c r="I1146" s="47"/>
      <c r="J1146" s="47"/>
      <c r="K1146" s="47"/>
      <c r="L1146" s="47"/>
      <c r="M1146" s="47"/>
      <c r="N1146" s="47"/>
      <c r="O1146" s="47"/>
      <c r="P1146" s="47"/>
      <c r="Q1146" s="47"/>
      <c r="R1146" s="47"/>
      <c r="S1146" s="47"/>
      <c r="T1146" s="47"/>
      <c r="U1146" s="47"/>
      <c r="V1146" s="47"/>
      <c r="W1146" s="47"/>
      <c r="X1146" s="47"/>
      <c r="Y1146" s="47"/>
      <c r="Z1146" s="47"/>
      <c r="AA1146" s="47"/>
      <c r="AB1146" s="47"/>
      <c r="AC1146" s="47"/>
      <c r="AD1146" s="47"/>
      <c r="AE1146" s="47"/>
      <c r="AF1146" s="47"/>
      <c r="AG1146" s="47"/>
      <c r="AH1146" s="47"/>
    </row>
    <row r="1147" spans="1:34" x14ac:dyDescent="0.25">
      <c r="A1147" s="47"/>
      <c r="B1147" s="47"/>
      <c r="C1147" s="47"/>
      <c r="D1147" s="47"/>
      <c r="E1147" s="56"/>
      <c r="F1147" s="56"/>
      <c r="G1147" s="47"/>
      <c r="H1147" s="47"/>
      <c r="I1147" s="47"/>
      <c r="J1147" s="47"/>
      <c r="K1147" s="47"/>
      <c r="L1147" s="47"/>
      <c r="M1147" s="47"/>
      <c r="N1147" s="47"/>
      <c r="O1147" s="47"/>
      <c r="P1147" s="47"/>
      <c r="Q1147" s="47"/>
      <c r="R1147" s="47"/>
      <c r="S1147" s="47"/>
      <c r="T1147" s="47"/>
      <c r="U1147" s="47"/>
      <c r="V1147" s="47"/>
      <c r="W1147" s="47"/>
      <c r="X1147" s="47"/>
      <c r="Y1147" s="47"/>
      <c r="Z1147" s="47"/>
      <c r="AA1147" s="47"/>
      <c r="AB1147" s="47"/>
      <c r="AC1147" s="47"/>
      <c r="AD1147" s="47"/>
      <c r="AE1147" s="47"/>
      <c r="AF1147" s="47"/>
      <c r="AG1147" s="47"/>
      <c r="AH1147" s="47"/>
    </row>
    <row r="1148" spans="1:34" x14ac:dyDescent="0.25">
      <c r="A1148" s="47"/>
      <c r="B1148" s="47"/>
      <c r="C1148" s="47"/>
      <c r="D1148" s="47"/>
      <c r="E1148" s="56"/>
      <c r="F1148" s="56"/>
      <c r="G1148" s="47"/>
      <c r="H1148" s="47"/>
      <c r="I1148" s="47"/>
      <c r="J1148" s="47"/>
      <c r="K1148" s="47"/>
      <c r="L1148" s="47"/>
      <c r="M1148" s="47"/>
      <c r="N1148" s="47"/>
      <c r="O1148" s="47"/>
      <c r="P1148" s="47"/>
      <c r="Q1148" s="47"/>
      <c r="R1148" s="47"/>
      <c r="S1148" s="47"/>
      <c r="T1148" s="47"/>
      <c r="U1148" s="47"/>
      <c r="V1148" s="47"/>
      <c r="W1148" s="47"/>
      <c r="X1148" s="47"/>
      <c r="Y1148" s="47"/>
      <c r="Z1148" s="47"/>
      <c r="AA1148" s="47"/>
      <c r="AB1148" s="47"/>
      <c r="AC1148" s="47"/>
      <c r="AD1148" s="47"/>
      <c r="AE1148" s="47"/>
      <c r="AF1148" s="47"/>
      <c r="AG1148" s="47"/>
      <c r="AH1148" s="47"/>
    </row>
    <row r="1149" spans="1:34" x14ac:dyDescent="0.25">
      <c r="A1149" s="47"/>
      <c r="B1149" s="47"/>
      <c r="C1149" s="47"/>
      <c r="D1149" s="47"/>
      <c r="E1149" s="56"/>
      <c r="F1149" s="56"/>
      <c r="G1149" s="47"/>
      <c r="H1149" s="47"/>
      <c r="I1149" s="47"/>
      <c r="J1149" s="47"/>
      <c r="K1149" s="47"/>
      <c r="L1149" s="47"/>
      <c r="M1149" s="47"/>
      <c r="N1149" s="47"/>
      <c r="O1149" s="47"/>
      <c r="P1149" s="47"/>
      <c r="Q1149" s="47"/>
      <c r="R1149" s="47"/>
      <c r="S1149" s="47"/>
      <c r="T1149" s="47"/>
      <c r="U1149" s="47"/>
      <c r="V1149" s="47"/>
      <c r="W1149" s="47"/>
      <c r="X1149" s="47"/>
      <c r="Y1149" s="47"/>
      <c r="Z1149" s="47"/>
      <c r="AA1149" s="47"/>
      <c r="AB1149" s="47"/>
      <c r="AC1149" s="47"/>
      <c r="AD1149" s="47"/>
      <c r="AE1149" s="47"/>
      <c r="AF1149" s="47"/>
      <c r="AG1149" s="47"/>
      <c r="AH1149" s="47"/>
    </row>
    <row r="1150" spans="1:34" x14ac:dyDescent="0.25">
      <c r="A1150" s="47"/>
      <c r="B1150" s="47"/>
      <c r="C1150" s="47"/>
      <c r="D1150" s="47"/>
      <c r="E1150" s="56"/>
      <c r="F1150" s="56"/>
      <c r="G1150" s="47"/>
      <c r="H1150" s="47"/>
      <c r="I1150" s="47"/>
      <c r="J1150" s="47"/>
      <c r="K1150" s="47"/>
      <c r="L1150" s="47"/>
      <c r="M1150" s="47"/>
      <c r="N1150" s="47"/>
      <c r="O1150" s="47"/>
      <c r="P1150" s="47"/>
      <c r="Q1150" s="47"/>
      <c r="R1150" s="47"/>
      <c r="S1150" s="47"/>
      <c r="T1150" s="47"/>
      <c r="U1150" s="47"/>
      <c r="V1150" s="47"/>
      <c r="W1150" s="47"/>
      <c r="X1150" s="47"/>
      <c r="Y1150" s="47"/>
      <c r="Z1150" s="47"/>
      <c r="AA1150" s="47"/>
      <c r="AB1150" s="47"/>
      <c r="AC1150" s="47"/>
      <c r="AD1150" s="47"/>
      <c r="AE1150" s="47"/>
      <c r="AF1150" s="47"/>
      <c r="AG1150" s="47"/>
      <c r="AH1150" s="47"/>
    </row>
    <row r="1151" spans="1:34" x14ac:dyDescent="0.25">
      <c r="A1151" s="47"/>
      <c r="B1151" s="47"/>
      <c r="C1151" s="47"/>
      <c r="D1151" s="47"/>
      <c r="E1151" s="56"/>
      <c r="F1151" s="56"/>
      <c r="G1151" s="47"/>
      <c r="H1151" s="47"/>
      <c r="I1151" s="47"/>
      <c r="J1151" s="47"/>
      <c r="K1151" s="47"/>
      <c r="L1151" s="47"/>
      <c r="M1151" s="47"/>
      <c r="N1151" s="47"/>
      <c r="O1151" s="47"/>
      <c r="P1151" s="47"/>
      <c r="Q1151" s="47"/>
      <c r="R1151" s="47"/>
      <c r="S1151" s="47"/>
      <c r="T1151" s="47"/>
      <c r="U1151" s="47"/>
      <c r="V1151" s="47"/>
      <c r="W1151" s="47"/>
      <c r="X1151" s="47"/>
      <c r="Y1151" s="47"/>
      <c r="Z1151" s="47"/>
      <c r="AA1151" s="47"/>
      <c r="AB1151" s="47"/>
      <c r="AC1151" s="47"/>
      <c r="AD1151" s="47"/>
      <c r="AE1151" s="47"/>
      <c r="AF1151" s="47"/>
      <c r="AG1151" s="47"/>
      <c r="AH1151" s="47"/>
    </row>
    <row r="1152" spans="1:34" x14ac:dyDescent="0.25">
      <c r="A1152" s="47"/>
      <c r="B1152" s="47"/>
      <c r="C1152" s="47"/>
      <c r="D1152" s="47"/>
      <c r="E1152" s="56"/>
      <c r="F1152" s="56"/>
      <c r="G1152" s="47"/>
      <c r="H1152" s="47"/>
      <c r="I1152" s="47"/>
      <c r="J1152" s="47"/>
      <c r="K1152" s="47"/>
      <c r="L1152" s="47"/>
      <c r="M1152" s="47"/>
      <c r="N1152" s="47"/>
      <c r="O1152" s="47"/>
      <c r="P1152" s="47"/>
      <c r="Q1152" s="47"/>
      <c r="R1152" s="47"/>
      <c r="S1152" s="47"/>
      <c r="T1152" s="47"/>
      <c r="U1152" s="47"/>
      <c r="V1152" s="47"/>
      <c r="W1152" s="47"/>
      <c r="X1152" s="47"/>
      <c r="Y1152" s="47"/>
      <c r="Z1152" s="47"/>
      <c r="AA1152" s="47"/>
      <c r="AB1152" s="47"/>
      <c r="AC1152" s="47"/>
      <c r="AD1152" s="47"/>
      <c r="AE1152" s="47"/>
      <c r="AF1152" s="47"/>
      <c r="AG1152" s="47"/>
      <c r="AH1152" s="47"/>
    </row>
    <row r="1153" spans="1:34" x14ac:dyDescent="0.25">
      <c r="A1153" s="47"/>
      <c r="B1153" s="47"/>
      <c r="C1153" s="47"/>
      <c r="D1153" s="47"/>
      <c r="E1153" s="56"/>
      <c r="F1153" s="56"/>
      <c r="G1153" s="47"/>
      <c r="H1153" s="47"/>
      <c r="I1153" s="47"/>
      <c r="J1153" s="47"/>
      <c r="K1153" s="47"/>
      <c r="L1153" s="47"/>
      <c r="M1153" s="47"/>
      <c r="N1153" s="47"/>
      <c r="O1153" s="47"/>
      <c r="P1153" s="47"/>
      <c r="Q1153" s="47"/>
      <c r="R1153" s="47"/>
      <c r="S1153" s="47"/>
      <c r="T1153" s="47"/>
      <c r="U1153" s="47"/>
      <c r="V1153" s="47"/>
      <c r="W1153" s="47"/>
      <c r="X1153" s="47"/>
      <c r="Y1153" s="47"/>
      <c r="Z1153" s="47"/>
      <c r="AA1153" s="47"/>
      <c r="AB1153" s="47"/>
      <c r="AC1153" s="47"/>
      <c r="AD1153" s="47"/>
      <c r="AE1153" s="47"/>
      <c r="AF1153" s="47"/>
      <c r="AG1153" s="47"/>
      <c r="AH1153" s="47"/>
    </row>
    <row r="1154" spans="1:34" x14ac:dyDescent="0.25">
      <c r="A1154" s="47"/>
      <c r="B1154" s="47"/>
      <c r="C1154" s="47"/>
      <c r="D1154" s="47"/>
      <c r="E1154" s="56"/>
      <c r="F1154" s="56"/>
      <c r="G1154" s="47"/>
      <c r="H1154" s="47"/>
      <c r="I1154" s="47"/>
      <c r="J1154" s="47"/>
      <c r="K1154" s="47"/>
      <c r="L1154" s="47"/>
      <c r="M1154" s="47"/>
      <c r="N1154" s="47"/>
      <c r="O1154" s="47"/>
      <c r="P1154" s="47"/>
      <c r="Q1154" s="47"/>
      <c r="R1154" s="47"/>
      <c r="S1154" s="47"/>
      <c r="T1154" s="47"/>
      <c r="U1154" s="47"/>
      <c r="V1154" s="47"/>
      <c r="W1154" s="47"/>
      <c r="X1154" s="47"/>
      <c r="Y1154" s="47"/>
      <c r="Z1154" s="47"/>
      <c r="AA1154" s="47"/>
      <c r="AB1154" s="47"/>
      <c r="AC1154" s="47"/>
      <c r="AD1154" s="47"/>
      <c r="AE1154" s="47"/>
      <c r="AF1154" s="47"/>
      <c r="AG1154" s="47"/>
      <c r="AH1154" s="47"/>
    </row>
    <row r="1155" spans="1:34" x14ac:dyDescent="0.25">
      <c r="A1155" s="47"/>
      <c r="B1155" s="47"/>
      <c r="C1155" s="47"/>
      <c r="D1155" s="47"/>
      <c r="E1155" s="56"/>
      <c r="F1155" s="56"/>
      <c r="G1155" s="47"/>
      <c r="H1155" s="47"/>
      <c r="I1155" s="47"/>
      <c r="J1155" s="47"/>
      <c r="K1155" s="47"/>
      <c r="L1155" s="47"/>
      <c r="M1155" s="47"/>
      <c r="N1155" s="47"/>
      <c r="O1155" s="47"/>
      <c r="P1155" s="47"/>
      <c r="Q1155" s="47"/>
      <c r="R1155" s="47"/>
      <c r="S1155" s="47"/>
      <c r="T1155" s="47"/>
      <c r="U1155" s="47"/>
      <c r="V1155" s="47"/>
      <c r="W1155" s="47"/>
      <c r="X1155" s="47"/>
      <c r="Y1155" s="47"/>
      <c r="Z1155" s="47"/>
      <c r="AA1155" s="47"/>
      <c r="AB1155" s="47"/>
      <c r="AC1155" s="47"/>
      <c r="AD1155" s="47"/>
      <c r="AE1155" s="47"/>
      <c r="AF1155" s="47"/>
      <c r="AG1155" s="47"/>
      <c r="AH1155" s="47"/>
    </row>
    <row r="1156" spans="1:34" x14ac:dyDescent="0.25">
      <c r="A1156" s="47"/>
      <c r="B1156" s="47"/>
      <c r="C1156" s="47"/>
      <c r="D1156" s="47"/>
      <c r="E1156" s="56"/>
      <c r="F1156" s="56"/>
      <c r="G1156" s="47"/>
      <c r="H1156" s="47"/>
      <c r="I1156" s="47"/>
      <c r="J1156" s="47"/>
      <c r="K1156" s="47"/>
      <c r="L1156" s="47"/>
      <c r="M1156" s="47"/>
      <c r="N1156" s="47"/>
      <c r="O1156" s="47"/>
      <c r="P1156" s="47"/>
      <c r="Q1156" s="47"/>
      <c r="R1156" s="47"/>
      <c r="S1156" s="47"/>
      <c r="T1156" s="47"/>
      <c r="U1156" s="47"/>
      <c r="V1156" s="47"/>
      <c r="W1156" s="47"/>
      <c r="X1156" s="47"/>
      <c r="Y1156" s="47"/>
      <c r="Z1156" s="47"/>
      <c r="AA1156" s="47"/>
      <c r="AB1156" s="47"/>
      <c r="AC1156" s="47"/>
      <c r="AD1156" s="47"/>
      <c r="AE1156" s="47"/>
      <c r="AF1156" s="47"/>
      <c r="AG1156" s="47"/>
      <c r="AH1156" s="47"/>
    </row>
    <row r="1157" spans="1:34" x14ac:dyDescent="0.25">
      <c r="A1157" s="47"/>
      <c r="B1157" s="47"/>
      <c r="C1157" s="47"/>
      <c r="D1157" s="47"/>
      <c r="E1157" s="56"/>
      <c r="F1157" s="56"/>
      <c r="G1157" s="47"/>
      <c r="H1157" s="47"/>
      <c r="I1157" s="47"/>
      <c r="J1157" s="47"/>
      <c r="K1157" s="47"/>
      <c r="L1157" s="47"/>
      <c r="M1157" s="47"/>
      <c r="N1157" s="47"/>
      <c r="O1157" s="47"/>
      <c r="P1157" s="47"/>
      <c r="Q1157" s="47"/>
      <c r="R1157" s="47"/>
      <c r="S1157" s="47"/>
      <c r="T1157" s="47"/>
      <c r="U1157" s="47"/>
      <c r="V1157" s="47"/>
      <c r="W1157" s="47"/>
      <c r="X1157" s="47"/>
      <c r="Y1157" s="47"/>
      <c r="Z1157" s="47"/>
      <c r="AA1157" s="47"/>
      <c r="AB1157" s="47"/>
      <c r="AC1157" s="47"/>
      <c r="AD1157" s="47"/>
      <c r="AE1157" s="47"/>
      <c r="AF1157" s="47"/>
      <c r="AG1157" s="47"/>
      <c r="AH1157" s="47"/>
    </row>
    <row r="1158" spans="1:34" x14ac:dyDescent="0.25">
      <c r="A1158" s="47"/>
      <c r="B1158" s="47"/>
      <c r="C1158" s="47"/>
      <c r="D1158" s="47"/>
      <c r="E1158" s="56"/>
      <c r="F1158" s="56"/>
      <c r="G1158" s="47"/>
      <c r="H1158" s="47"/>
      <c r="I1158" s="47"/>
      <c r="J1158" s="47"/>
      <c r="K1158" s="47"/>
      <c r="L1158" s="47"/>
      <c r="M1158" s="47"/>
      <c r="N1158" s="47"/>
      <c r="O1158" s="47"/>
      <c r="P1158" s="47"/>
      <c r="Q1158" s="47"/>
      <c r="R1158" s="47"/>
      <c r="S1158" s="47"/>
      <c r="T1158" s="47"/>
      <c r="U1158" s="47"/>
      <c r="V1158" s="47"/>
      <c r="W1158" s="47"/>
      <c r="X1158" s="47"/>
      <c r="Y1158" s="47"/>
      <c r="Z1158" s="47"/>
      <c r="AA1158" s="47"/>
      <c r="AB1158" s="47"/>
      <c r="AC1158" s="47"/>
      <c r="AD1158" s="47"/>
      <c r="AE1158" s="47"/>
      <c r="AF1158" s="47"/>
      <c r="AG1158" s="47"/>
      <c r="AH1158" s="47"/>
    </row>
    <row r="1159" spans="1:34" x14ac:dyDescent="0.25">
      <c r="A1159" s="47"/>
      <c r="B1159" s="47"/>
      <c r="C1159" s="47"/>
      <c r="D1159" s="47"/>
      <c r="E1159" s="56"/>
      <c r="F1159" s="56"/>
      <c r="G1159" s="47"/>
      <c r="H1159" s="47"/>
      <c r="I1159" s="47"/>
      <c r="J1159" s="47"/>
      <c r="K1159" s="47"/>
      <c r="L1159" s="47"/>
      <c r="M1159" s="47"/>
      <c r="N1159" s="47"/>
      <c r="O1159" s="47"/>
      <c r="P1159" s="47"/>
      <c r="Q1159" s="47"/>
      <c r="R1159" s="47"/>
      <c r="S1159" s="47"/>
      <c r="T1159" s="47"/>
      <c r="U1159" s="47"/>
      <c r="V1159" s="47"/>
      <c r="W1159" s="47"/>
      <c r="X1159" s="47"/>
      <c r="Y1159" s="47"/>
      <c r="Z1159" s="47"/>
      <c r="AA1159" s="47"/>
      <c r="AB1159" s="47"/>
      <c r="AC1159" s="47"/>
      <c r="AD1159" s="47"/>
      <c r="AE1159" s="47"/>
      <c r="AF1159" s="47"/>
      <c r="AG1159" s="47"/>
      <c r="AH1159" s="47"/>
    </row>
    <row r="1160" spans="1:34" x14ac:dyDescent="0.25">
      <c r="A1160" s="47"/>
      <c r="B1160" s="47"/>
      <c r="C1160" s="47"/>
      <c r="D1160" s="47"/>
      <c r="E1160" s="56"/>
      <c r="F1160" s="56"/>
      <c r="G1160" s="47"/>
      <c r="H1160" s="47"/>
      <c r="I1160" s="47"/>
      <c r="J1160" s="47"/>
      <c r="K1160" s="47"/>
      <c r="L1160" s="47"/>
      <c r="M1160" s="47"/>
      <c r="N1160" s="47"/>
      <c r="O1160" s="47"/>
      <c r="P1160" s="47"/>
      <c r="Q1160" s="47"/>
      <c r="R1160" s="47"/>
      <c r="S1160" s="47"/>
      <c r="T1160" s="47"/>
      <c r="U1160" s="47"/>
      <c r="V1160" s="47"/>
      <c r="W1160" s="47"/>
      <c r="X1160" s="47"/>
      <c r="Y1160" s="47"/>
      <c r="Z1160" s="47"/>
      <c r="AA1160" s="47"/>
      <c r="AB1160" s="47"/>
      <c r="AC1160" s="47"/>
      <c r="AD1160" s="47"/>
      <c r="AE1160" s="47"/>
      <c r="AF1160" s="47"/>
      <c r="AG1160" s="47"/>
      <c r="AH1160" s="47"/>
    </row>
    <row r="1161" spans="1:34" x14ac:dyDescent="0.25">
      <c r="A1161" s="47"/>
      <c r="B1161" s="47"/>
      <c r="C1161" s="47"/>
      <c r="D1161" s="47"/>
      <c r="E1161" s="56"/>
      <c r="F1161" s="56"/>
      <c r="G1161" s="47"/>
      <c r="H1161" s="47"/>
      <c r="I1161" s="47"/>
      <c r="J1161" s="47"/>
      <c r="K1161" s="47"/>
      <c r="L1161" s="47"/>
      <c r="M1161" s="47"/>
      <c r="N1161" s="47"/>
      <c r="O1161" s="47"/>
      <c r="P1161" s="47"/>
      <c r="Q1161" s="47"/>
      <c r="R1161" s="47"/>
      <c r="S1161" s="47"/>
      <c r="T1161" s="47"/>
      <c r="U1161" s="47"/>
      <c r="V1161" s="47"/>
      <c r="W1161" s="47"/>
      <c r="X1161" s="47"/>
      <c r="Y1161" s="47"/>
      <c r="Z1161" s="47"/>
      <c r="AA1161" s="47"/>
      <c r="AB1161" s="47"/>
      <c r="AC1161" s="47"/>
      <c r="AD1161" s="47"/>
      <c r="AE1161" s="47"/>
      <c r="AF1161" s="47"/>
      <c r="AG1161" s="47"/>
      <c r="AH1161" s="47"/>
    </row>
    <row r="1162" spans="1:34" x14ac:dyDescent="0.25">
      <c r="A1162" s="47"/>
      <c r="B1162" s="47"/>
      <c r="C1162" s="47"/>
      <c r="D1162" s="47"/>
      <c r="E1162" s="56"/>
      <c r="F1162" s="56"/>
      <c r="G1162" s="47"/>
      <c r="H1162" s="47"/>
      <c r="I1162" s="47"/>
      <c r="J1162" s="47"/>
      <c r="K1162" s="47"/>
      <c r="L1162" s="47"/>
      <c r="M1162" s="47"/>
      <c r="N1162" s="47"/>
      <c r="O1162" s="47"/>
      <c r="P1162" s="47"/>
      <c r="Q1162" s="47"/>
      <c r="R1162" s="47"/>
      <c r="S1162" s="47"/>
      <c r="T1162" s="47"/>
      <c r="U1162" s="47"/>
      <c r="V1162" s="47"/>
      <c r="W1162" s="47"/>
      <c r="X1162" s="47"/>
      <c r="Y1162" s="47"/>
      <c r="Z1162" s="47"/>
      <c r="AA1162" s="47"/>
      <c r="AB1162" s="47"/>
      <c r="AC1162" s="47"/>
      <c r="AD1162" s="47"/>
      <c r="AE1162" s="47"/>
      <c r="AF1162" s="47"/>
      <c r="AG1162" s="47"/>
      <c r="AH1162" s="47"/>
    </row>
    <row r="1163" spans="1:34" x14ac:dyDescent="0.25">
      <c r="A1163" s="47"/>
      <c r="B1163" s="47"/>
      <c r="C1163" s="47"/>
      <c r="D1163" s="47"/>
      <c r="E1163" s="56"/>
      <c r="F1163" s="56"/>
      <c r="G1163" s="47"/>
      <c r="H1163" s="47"/>
      <c r="I1163" s="47"/>
      <c r="J1163" s="47"/>
      <c r="K1163" s="47"/>
      <c r="L1163" s="47"/>
      <c r="M1163" s="47"/>
      <c r="N1163" s="47"/>
      <c r="O1163" s="47"/>
      <c r="P1163" s="47"/>
      <c r="Q1163" s="47"/>
      <c r="R1163" s="47"/>
      <c r="S1163" s="47"/>
      <c r="T1163" s="47"/>
      <c r="U1163" s="47"/>
      <c r="V1163" s="47"/>
      <c r="W1163" s="47"/>
      <c r="X1163" s="47"/>
      <c r="Y1163" s="47"/>
      <c r="Z1163" s="47"/>
      <c r="AA1163" s="47"/>
      <c r="AB1163" s="47"/>
      <c r="AC1163" s="47"/>
      <c r="AD1163" s="47"/>
      <c r="AE1163" s="47"/>
      <c r="AF1163" s="47"/>
      <c r="AG1163" s="47"/>
      <c r="AH1163" s="47"/>
    </row>
    <row r="1164" spans="1:34" x14ac:dyDescent="0.25">
      <c r="A1164" s="47"/>
      <c r="B1164" s="47"/>
      <c r="C1164" s="47"/>
      <c r="D1164" s="47"/>
      <c r="E1164" s="56"/>
      <c r="F1164" s="56"/>
      <c r="G1164" s="47"/>
      <c r="H1164" s="47"/>
      <c r="I1164" s="47"/>
      <c r="J1164" s="47"/>
      <c r="K1164" s="47"/>
      <c r="L1164" s="47"/>
      <c r="M1164" s="47"/>
      <c r="N1164" s="47"/>
      <c r="O1164" s="47"/>
      <c r="P1164" s="47"/>
      <c r="Q1164" s="47"/>
      <c r="R1164" s="47"/>
      <c r="S1164" s="47"/>
      <c r="T1164" s="47"/>
      <c r="U1164" s="47"/>
      <c r="V1164" s="47"/>
      <c r="W1164" s="47"/>
      <c r="X1164" s="47"/>
      <c r="Y1164" s="47"/>
      <c r="Z1164" s="47"/>
      <c r="AA1164" s="47"/>
      <c r="AB1164" s="47"/>
      <c r="AC1164" s="47"/>
      <c r="AD1164" s="47"/>
      <c r="AE1164" s="47"/>
      <c r="AF1164" s="47"/>
      <c r="AG1164" s="47"/>
      <c r="AH1164" s="47"/>
    </row>
    <row r="1165" spans="1:34" x14ac:dyDescent="0.25">
      <c r="A1165" s="47"/>
      <c r="B1165" s="47"/>
      <c r="C1165" s="47"/>
      <c r="D1165" s="47"/>
      <c r="E1165" s="56"/>
      <c r="F1165" s="56"/>
      <c r="G1165" s="47"/>
      <c r="H1165" s="47"/>
      <c r="I1165" s="47"/>
      <c r="J1165" s="47"/>
      <c r="K1165" s="47"/>
      <c r="L1165" s="47"/>
      <c r="M1165" s="47"/>
      <c r="N1165" s="47"/>
      <c r="O1165" s="47"/>
      <c r="P1165" s="47"/>
      <c r="Q1165" s="47"/>
      <c r="R1165" s="47"/>
      <c r="S1165" s="47"/>
      <c r="T1165" s="47"/>
      <c r="U1165" s="47"/>
      <c r="V1165" s="47"/>
      <c r="W1165" s="47"/>
      <c r="X1165" s="47"/>
      <c r="Y1165" s="47"/>
      <c r="Z1165" s="47"/>
      <c r="AA1165" s="47"/>
      <c r="AB1165" s="47"/>
      <c r="AC1165" s="47"/>
      <c r="AD1165" s="47"/>
      <c r="AE1165" s="47"/>
      <c r="AF1165" s="47"/>
      <c r="AG1165" s="47"/>
      <c r="AH1165" s="47"/>
    </row>
    <row r="1166" spans="1:34" x14ac:dyDescent="0.25">
      <c r="A1166" s="47"/>
      <c r="B1166" s="47"/>
      <c r="C1166" s="47"/>
      <c r="D1166" s="47"/>
      <c r="E1166" s="56"/>
      <c r="F1166" s="56"/>
      <c r="G1166" s="47"/>
      <c r="H1166" s="47"/>
      <c r="I1166" s="47"/>
      <c r="J1166" s="47"/>
      <c r="K1166" s="47"/>
      <c r="L1166" s="47"/>
      <c r="M1166" s="47"/>
      <c r="N1166" s="47"/>
      <c r="O1166" s="47"/>
      <c r="P1166" s="47"/>
      <c r="Q1166" s="47"/>
      <c r="R1166" s="47"/>
      <c r="S1166" s="47"/>
      <c r="T1166" s="47"/>
      <c r="U1166" s="47"/>
      <c r="V1166" s="47"/>
      <c r="W1166" s="47"/>
      <c r="X1166" s="47"/>
      <c r="Y1166" s="47"/>
      <c r="Z1166" s="47"/>
      <c r="AA1166" s="47"/>
      <c r="AB1166" s="47"/>
      <c r="AC1166" s="47"/>
      <c r="AD1166" s="47"/>
      <c r="AE1166" s="47"/>
      <c r="AF1166" s="47"/>
      <c r="AG1166" s="47"/>
      <c r="AH1166" s="47"/>
    </row>
    <row r="1167" spans="1:34" x14ac:dyDescent="0.25">
      <c r="A1167" s="47"/>
      <c r="B1167" s="47"/>
      <c r="C1167" s="47"/>
      <c r="D1167" s="47"/>
      <c r="E1167" s="56"/>
      <c r="F1167" s="56"/>
      <c r="G1167" s="47"/>
      <c r="H1167" s="47"/>
      <c r="I1167" s="47"/>
      <c r="J1167" s="47"/>
      <c r="K1167" s="47"/>
      <c r="L1167" s="47"/>
      <c r="M1167" s="47"/>
      <c r="N1167" s="47"/>
      <c r="O1167" s="47"/>
      <c r="P1167" s="47"/>
      <c r="Q1167" s="47"/>
      <c r="R1167" s="47"/>
      <c r="S1167" s="47"/>
      <c r="T1167" s="47"/>
      <c r="U1167" s="47"/>
      <c r="V1167" s="47"/>
      <c r="W1167" s="47"/>
      <c r="X1167" s="47"/>
      <c r="Y1167" s="47"/>
      <c r="Z1167" s="47"/>
      <c r="AA1167" s="47"/>
      <c r="AB1167" s="47"/>
      <c r="AC1167" s="47"/>
      <c r="AD1167" s="47"/>
      <c r="AE1167" s="47"/>
      <c r="AF1167" s="47"/>
      <c r="AG1167" s="47"/>
      <c r="AH1167" s="47"/>
    </row>
    <row r="1168" spans="1:34" x14ac:dyDescent="0.25">
      <c r="A1168" s="47"/>
      <c r="B1168" s="47"/>
      <c r="C1168" s="47"/>
      <c r="D1168" s="47"/>
      <c r="E1168" s="56"/>
      <c r="F1168" s="56"/>
      <c r="G1168" s="47"/>
      <c r="H1168" s="47"/>
      <c r="I1168" s="47"/>
      <c r="J1168" s="47"/>
      <c r="K1168" s="47"/>
      <c r="L1168" s="47"/>
      <c r="M1168" s="47"/>
      <c r="N1168" s="47"/>
      <c r="O1168" s="47"/>
      <c r="P1168" s="47"/>
      <c r="Q1168" s="47"/>
      <c r="R1168" s="47"/>
      <c r="S1168" s="47"/>
      <c r="T1168" s="47"/>
      <c r="U1168" s="47"/>
      <c r="V1168" s="47"/>
      <c r="W1168" s="47"/>
      <c r="X1168" s="47"/>
      <c r="Y1168" s="47"/>
      <c r="Z1168" s="47"/>
      <c r="AA1168" s="47"/>
      <c r="AB1168" s="47"/>
      <c r="AC1168" s="47"/>
      <c r="AD1168" s="47"/>
      <c r="AE1168" s="47"/>
      <c r="AF1168" s="47"/>
      <c r="AG1168" s="47"/>
      <c r="AH1168" s="47"/>
    </row>
    <row r="1169" spans="1:34" x14ac:dyDescent="0.25">
      <c r="A1169" s="47"/>
      <c r="B1169" s="47"/>
      <c r="C1169" s="47"/>
      <c r="D1169" s="47"/>
      <c r="E1169" s="56"/>
      <c r="F1169" s="56"/>
      <c r="G1169" s="47"/>
      <c r="H1169" s="47"/>
      <c r="I1169" s="47"/>
      <c r="J1169" s="47"/>
      <c r="K1169" s="47"/>
      <c r="L1169" s="47"/>
      <c r="M1169" s="47"/>
      <c r="N1169" s="47"/>
      <c r="O1169" s="47"/>
      <c r="P1169" s="47"/>
      <c r="Q1169" s="47"/>
      <c r="R1169" s="47"/>
      <c r="S1169" s="47"/>
      <c r="T1169" s="47"/>
      <c r="U1169" s="47"/>
      <c r="V1169" s="47"/>
      <c r="W1169" s="47"/>
      <c r="X1169" s="47"/>
      <c r="Y1169" s="47"/>
      <c r="Z1169" s="47"/>
      <c r="AA1169" s="47"/>
      <c r="AB1169" s="47"/>
      <c r="AC1169" s="47"/>
      <c r="AD1169" s="47"/>
      <c r="AE1169" s="47"/>
      <c r="AF1169" s="47"/>
      <c r="AG1169" s="47"/>
      <c r="AH1169" s="47"/>
    </row>
    <row r="1170" spans="1:34" x14ac:dyDescent="0.25">
      <c r="A1170" s="47"/>
      <c r="B1170" s="47"/>
      <c r="C1170" s="47"/>
      <c r="D1170" s="47"/>
      <c r="E1170" s="56"/>
      <c r="F1170" s="56"/>
      <c r="G1170" s="47"/>
      <c r="H1170" s="47"/>
      <c r="I1170" s="47"/>
      <c r="J1170" s="47"/>
      <c r="K1170" s="47"/>
      <c r="L1170" s="47"/>
      <c r="M1170" s="47"/>
      <c r="N1170" s="47"/>
      <c r="O1170" s="47"/>
      <c r="P1170" s="47"/>
      <c r="Q1170" s="47"/>
      <c r="R1170" s="47"/>
      <c r="S1170" s="47"/>
      <c r="T1170" s="47"/>
      <c r="U1170" s="47"/>
      <c r="V1170" s="47"/>
      <c r="W1170" s="47"/>
      <c r="X1170" s="47"/>
      <c r="Y1170" s="47"/>
      <c r="Z1170" s="47"/>
      <c r="AA1170" s="47"/>
      <c r="AB1170" s="47"/>
      <c r="AC1170" s="47"/>
      <c r="AD1170" s="47"/>
      <c r="AE1170" s="47"/>
      <c r="AF1170" s="47"/>
      <c r="AG1170" s="47"/>
      <c r="AH1170" s="47"/>
    </row>
    <row r="1171" spans="1:34" x14ac:dyDescent="0.25">
      <c r="A1171" s="47"/>
      <c r="B1171" s="47"/>
      <c r="C1171" s="47"/>
      <c r="D1171" s="47"/>
      <c r="E1171" s="56"/>
      <c r="F1171" s="56"/>
      <c r="G1171" s="47"/>
      <c r="H1171" s="47"/>
      <c r="I1171" s="47"/>
      <c r="J1171" s="47"/>
      <c r="K1171" s="47"/>
      <c r="L1171" s="47"/>
      <c r="M1171" s="47"/>
      <c r="N1171" s="47"/>
      <c r="O1171" s="47"/>
      <c r="P1171" s="47"/>
      <c r="Q1171" s="47"/>
      <c r="R1171" s="47"/>
      <c r="S1171" s="47"/>
      <c r="T1171" s="47"/>
      <c r="U1171" s="47"/>
      <c r="V1171" s="47"/>
      <c r="W1171" s="47"/>
      <c r="X1171" s="47"/>
      <c r="Y1171" s="47"/>
      <c r="Z1171" s="47"/>
      <c r="AA1171" s="47"/>
      <c r="AB1171" s="47"/>
      <c r="AC1171" s="47"/>
      <c r="AD1171" s="47"/>
      <c r="AE1171" s="47"/>
      <c r="AF1171" s="47"/>
      <c r="AG1171" s="47"/>
      <c r="AH1171" s="47"/>
    </row>
    <row r="1172" spans="1:34" x14ac:dyDescent="0.25">
      <c r="A1172" s="47"/>
      <c r="B1172" s="47"/>
      <c r="C1172" s="47"/>
      <c r="D1172" s="47"/>
      <c r="E1172" s="56"/>
      <c r="F1172" s="56"/>
      <c r="G1172" s="47"/>
      <c r="H1172" s="47"/>
      <c r="I1172" s="47"/>
      <c r="J1172" s="47"/>
      <c r="K1172" s="47"/>
      <c r="L1172" s="47"/>
      <c r="M1172" s="47"/>
      <c r="N1172" s="47"/>
      <c r="O1172" s="47"/>
      <c r="P1172" s="47"/>
      <c r="Q1172" s="47"/>
      <c r="R1172" s="47"/>
      <c r="S1172" s="47"/>
      <c r="T1172" s="47"/>
      <c r="U1172" s="47"/>
      <c r="V1172" s="47"/>
      <c r="W1172" s="47"/>
      <c r="X1172" s="47"/>
      <c r="Y1172" s="47"/>
      <c r="Z1172" s="47"/>
      <c r="AA1172" s="47"/>
      <c r="AB1172" s="47"/>
      <c r="AC1172" s="47"/>
      <c r="AD1172" s="47"/>
      <c r="AE1172" s="47"/>
      <c r="AF1172" s="47"/>
      <c r="AG1172" s="47"/>
      <c r="AH1172" s="47"/>
    </row>
    <row r="1173" spans="1:34" x14ac:dyDescent="0.25">
      <c r="A1173" s="47"/>
      <c r="B1173" s="47"/>
      <c r="C1173" s="47"/>
      <c r="D1173" s="47"/>
      <c r="E1173" s="56"/>
      <c r="F1173" s="56"/>
      <c r="G1173" s="47"/>
      <c r="H1173" s="47"/>
      <c r="I1173" s="47"/>
      <c r="J1173" s="47"/>
      <c r="K1173" s="47"/>
      <c r="L1173" s="47"/>
      <c r="M1173" s="47"/>
      <c r="N1173" s="47"/>
      <c r="O1173" s="47"/>
      <c r="P1173" s="47"/>
      <c r="Q1173" s="47"/>
      <c r="R1173" s="47"/>
      <c r="S1173" s="47"/>
      <c r="T1173" s="47"/>
      <c r="U1173" s="47"/>
      <c r="V1173" s="47"/>
      <c r="W1173" s="47"/>
      <c r="X1173" s="47"/>
      <c r="Y1173" s="47"/>
      <c r="Z1173" s="47"/>
      <c r="AA1173" s="47"/>
      <c r="AB1173" s="47"/>
      <c r="AC1173" s="47"/>
      <c r="AD1173" s="47"/>
      <c r="AE1173" s="47"/>
      <c r="AF1173" s="47"/>
      <c r="AG1173" s="47"/>
      <c r="AH1173" s="47"/>
    </row>
    <row r="1174" spans="1:34" x14ac:dyDescent="0.25">
      <c r="A1174" s="47"/>
      <c r="B1174" s="47"/>
      <c r="C1174" s="47"/>
      <c r="D1174" s="47"/>
      <c r="E1174" s="56"/>
      <c r="F1174" s="56"/>
      <c r="G1174" s="47"/>
      <c r="H1174" s="47"/>
      <c r="I1174" s="47"/>
      <c r="J1174" s="47"/>
      <c r="K1174" s="47"/>
      <c r="L1174" s="47"/>
      <c r="M1174" s="47"/>
      <c r="N1174" s="47"/>
      <c r="O1174" s="47"/>
      <c r="P1174" s="47"/>
      <c r="Q1174" s="47"/>
      <c r="R1174" s="47"/>
      <c r="S1174" s="47"/>
      <c r="T1174" s="47"/>
      <c r="U1174" s="47"/>
      <c r="V1174" s="47"/>
      <c r="W1174" s="47"/>
      <c r="X1174" s="47"/>
      <c r="Y1174" s="47"/>
      <c r="Z1174" s="47"/>
      <c r="AA1174" s="47"/>
      <c r="AB1174" s="47"/>
      <c r="AC1174" s="47"/>
      <c r="AD1174" s="47"/>
      <c r="AE1174" s="47"/>
      <c r="AF1174" s="47"/>
      <c r="AG1174" s="47"/>
      <c r="AH1174" s="47"/>
    </row>
    <row r="1175" spans="1:34" x14ac:dyDescent="0.25">
      <c r="A1175" s="47"/>
      <c r="B1175" s="47"/>
      <c r="C1175" s="47"/>
      <c r="D1175" s="47"/>
      <c r="E1175" s="56"/>
      <c r="F1175" s="56"/>
      <c r="G1175" s="47"/>
      <c r="H1175" s="47"/>
      <c r="I1175" s="47"/>
      <c r="J1175" s="47"/>
      <c r="K1175" s="47"/>
      <c r="L1175" s="47"/>
      <c r="M1175" s="47"/>
      <c r="N1175" s="47"/>
      <c r="O1175" s="47"/>
      <c r="P1175" s="47"/>
      <c r="Q1175" s="47"/>
      <c r="R1175" s="47"/>
      <c r="S1175" s="47"/>
      <c r="T1175" s="47"/>
      <c r="U1175" s="47"/>
      <c r="V1175" s="47"/>
      <c r="W1175" s="47"/>
      <c r="X1175" s="47"/>
      <c r="Y1175" s="47"/>
      <c r="Z1175" s="47"/>
      <c r="AA1175" s="47"/>
      <c r="AB1175" s="47"/>
      <c r="AC1175" s="47"/>
      <c r="AD1175" s="47"/>
      <c r="AE1175" s="47"/>
      <c r="AF1175" s="47"/>
      <c r="AG1175" s="47"/>
      <c r="AH1175" s="47"/>
    </row>
    <row r="1176" spans="1:34" x14ac:dyDescent="0.25">
      <c r="A1176" s="47"/>
      <c r="B1176" s="47"/>
      <c r="C1176" s="47"/>
      <c r="D1176" s="47"/>
      <c r="E1176" s="56"/>
      <c r="F1176" s="56"/>
      <c r="G1176" s="47"/>
      <c r="H1176" s="47"/>
      <c r="I1176" s="47"/>
      <c r="J1176" s="47"/>
      <c r="K1176" s="47"/>
      <c r="L1176" s="47"/>
      <c r="M1176" s="47"/>
      <c r="N1176" s="47"/>
      <c r="O1176" s="47"/>
      <c r="P1176" s="47"/>
      <c r="Q1176" s="47"/>
      <c r="R1176" s="47"/>
      <c r="S1176" s="47"/>
      <c r="T1176" s="47"/>
      <c r="U1176" s="47"/>
      <c r="V1176" s="47"/>
      <c r="W1176" s="47"/>
      <c r="X1176" s="47"/>
      <c r="Y1176" s="47"/>
      <c r="Z1176" s="47"/>
      <c r="AA1176" s="47"/>
      <c r="AB1176" s="47"/>
      <c r="AC1176" s="47"/>
      <c r="AD1176" s="47"/>
      <c r="AE1176" s="47"/>
      <c r="AF1176" s="47"/>
      <c r="AG1176" s="47"/>
      <c r="AH1176" s="47"/>
    </row>
    <row r="1177" spans="1:34" x14ac:dyDescent="0.25">
      <c r="A1177" s="47"/>
      <c r="B1177" s="47"/>
      <c r="C1177" s="47"/>
      <c r="D1177" s="47"/>
      <c r="E1177" s="56"/>
      <c r="F1177" s="56"/>
      <c r="G1177" s="47"/>
      <c r="H1177" s="47"/>
      <c r="I1177" s="47"/>
      <c r="J1177" s="47"/>
      <c r="K1177" s="47"/>
      <c r="L1177" s="47"/>
      <c r="M1177" s="47"/>
      <c r="N1177" s="47"/>
      <c r="O1177" s="47"/>
      <c r="P1177" s="47"/>
      <c r="Q1177" s="47"/>
      <c r="R1177" s="47"/>
      <c r="S1177" s="47"/>
      <c r="T1177" s="47"/>
      <c r="U1177" s="47"/>
      <c r="V1177" s="47"/>
      <c r="W1177" s="47"/>
      <c r="X1177" s="47"/>
      <c r="Y1177" s="47"/>
      <c r="Z1177" s="47"/>
      <c r="AA1177" s="47"/>
      <c r="AB1177" s="47"/>
      <c r="AC1177" s="47"/>
      <c r="AD1177" s="47"/>
      <c r="AE1177" s="47"/>
      <c r="AF1177" s="47"/>
      <c r="AG1177" s="47"/>
      <c r="AH1177" s="47"/>
    </row>
    <row r="1178" spans="1:34" x14ac:dyDescent="0.25">
      <c r="A1178" s="47"/>
      <c r="B1178" s="47"/>
      <c r="C1178" s="47"/>
      <c r="D1178" s="47"/>
      <c r="E1178" s="56"/>
      <c r="F1178" s="56"/>
      <c r="G1178" s="47"/>
      <c r="H1178" s="47"/>
      <c r="I1178" s="47"/>
      <c r="J1178" s="47"/>
      <c r="K1178" s="47"/>
      <c r="L1178" s="47"/>
      <c r="M1178" s="47"/>
      <c r="N1178" s="47"/>
      <c r="O1178" s="47"/>
      <c r="P1178" s="47"/>
      <c r="Q1178" s="47"/>
      <c r="R1178" s="47"/>
      <c r="S1178" s="47"/>
      <c r="T1178" s="47"/>
      <c r="U1178" s="47"/>
      <c r="V1178" s="47"/>
      <c r="W1178" s="47"/>
      <c r="X1178" s="47"/>
      <c r="Y1178" s="47"/>
      <c r="Z1178" s="47"/>
      <c r="AA1178" s="47"/>
      <c r="AB1178" s="47"/>
      <c r="AC1178" s="47"/>
      <c r="AD1178" s="47"/>
      <c r="AE1178" s="47"/>
      <c r="AF1178" s="47"/>
      <c r="AG1178" s="47"/>
      <c r="AH1178" s="47"/>
    </row>
    <row r="1179" spans="1:34" x14ac:dyDescent="0.25">
      <c r="A1179" s="47"/>
      <c r="B1179" s="47"/>
      <c r="C1179" s="47"/>
      <c r="D1179" s="47"/>
      <c r="E1179" s="56"/>
      <c r="F1179" s="56"/>
      <c r="G1179" s="47"/>
      <c r="H1179" s="47"/>
      <c r="I1179" s="47"/>
      <c r="J1179" s="47"/>
      <c r="K1179" s="47"/>
      <c r="L1179" s="47"/>
      <c r="M1179" s="47"/>
      <c r="N1179" s="47"/>
      <c r="O1179" s="47"/>
      <c r="P1179" s="47"/>
      <c r="Q1179" s="47"/>
      <c r="R1179" s="47"/>
      <c r="S1179" s="47"/>
      <c r="T1179" s="47"/>
      <c r="U1179" s="47"/>
      <c r="V1179" s="47"/>
      <c r="W1179" s="47"/>
      <c r="X1179" s="47"/>
      <c r="Y1179" s="47"/>
      <c r="Z1179" s="47"/>
      <c r="AA1179" s="47"/>
      <c r="AB1179" s="47"/>
      <c r="AC1179" s="47"/>
      <c r="AD1179" s="47"/>
      <c r="AE1179" s="47"/>
      <c r="AF1179" s="47"/>
      <c r="AG1179" s="47"/>
      <c r="AH1179" s="47"/>
    </row>
    <row r="1180" spans="1:34" x14ac:dyDescent="0.25">
      <c r="A1180" s="47"/>
      <c r="B1180" s="47"/>
      <c r="C1180" s="47"/>
      <c r="D1180" s="47"/>
      <c r="E1180" s="56"/>
      <c r="F1180" s="56"/>
      <c r="G1180" s="47"/>
      <c r="H1180" s="47"/>
      <c r="I1180" s="47"/>
      <c r="J1180" s="47"/>
      <c r="K1180" s="47"/>
      <c r="L1180" s="47"/>
      <c r="M1180" s="47"/>
      <c r="N1180" s="47"/>
      <c r="O1180" s="47"/>
      <c r="P1180" s="47"/>
      <c r="Q1180" s="47"/>
      <c r="R1180" s="47"/>
      <c r="S1180" s="47"/>
      <c r="T1180" s="47"/>
      <c r="U1180" s="47"/>
      <c r="V1180" s="47"/>
      <c r="W1180" s="47"/>
      <c r="X1180" s="47"/>
      <c r="Y1180" s="47"/>
      <c r="Z1180" s="47"/>
      <c r="AA1180" s="47"/>
      <c r="AB1180" s="47"/>
      <c r="AC1180" s="47"/>
      <c r="AD1180" s="47"/>
      <c r="AE1180" s="47"/>
      <c r="AF1180" s="47"/>
      <c r="AG1180" s="47"/>
      <c r="AH1180" s="47"/>
    </row>
    <row r="1181" spans="1:34" x14ac:dyDescent="0.25">
      <c r="A1181" s="47"/>
      <c r="B1181" s="47"/>
      <c r="C1181" s="47"/>
      <c r="D1181" s="47"/>
      <c r="E1181" s="56"/>
      <c r="F1181" s="56"/>
      <c r="G1181" s="47"/>
      <c r="H1181" s="47"/>
      <c r="I1181" s="47"/>
      <c r="J1181" s="47"/>
      <c r="K1181" s="47"/>
      <c r="L1181" s="47"/>
      <c r="M1181" s="47"/>
      <c r="N1181" s="47"/>
      <c r="O1181" s="47"/>
      <c r="P1181" s="47"/>
      <c r="Q1181" s="47"/>
      <c r="R1181" s="47"/>
      <c r="S1181" s="47"/>
      <c r="T1181" s="47"/>
      <c r="U1181" s="47"/>
      <c r="V1181" s="47"/>
      <c r="W1181" s="47"/>
      <c r="X1181" s="47"/>
      <c r="Y1181" s="47"/>
      <c r="Z1181" s="47"/>
      <c r="AA1181" s="47"/>
      <c r="AB1181" s="47"/>
      <c r="AC1181" s="47"/>
      <c r="AD1181" s="47"/>
      <c r="AE1181" s="47"/>
      <c r="AF1181" s="47"/>
      <c r="AG1181" s="47"/>
      <c r="AH1181" s="47"/>
    </row>
    <row r="1182" spans="1:34" x14ac:dyDescent="0.25">
      <c r="A1182" s="47"/>
      <c r="B1182" s="47"/>
      <c r="C1182" s="47"/>
      <c r="D1182" s="47"/>
      <c r="E1182" s="56"/>
      <c r="F1182" s="56"/>
      <c r="G1182" s="47"/>
      <c r="H1182" s="47"/>
      <c r="I1182" s="47"/>
      <c r="J1182" s="47"/>
      <c r="K1182" s="47"/>
      <c r="L1182" s="47"/>
      <c r="M1182" s="47"/>
      <c r="N1182" s="47"/>
      <c r="O1182" s="47"/>
      <c r="P1182" s="47"/>
      <c r="Q1182" s="47"/>
      <c r="R1182" s="47"/>
      <c r="S1182" s="47"/>
      <c r="T1182" s="47"/>
      <c r="U1182" s="47"/>
      <c r="V1182" s="47"/>
      <c r="W1182" s="47"/>
      <c r="X1182" s="47"/>
      <c r="Y1182" s="47"/>
      <c r="Z1182" s="47"/>
      <c r="AA1182" s="47"/>
      <c r="AB1182" s="47"/>
      <c r="AC1182" s="47"/>
      <c r="AD1182" s="47"/>
      <c r="AE1182" s="47"/>
      <c r="AF1182" s="47"/>
      <c r="AG1182" s="47"/>
      <c r="AH1182" s="47"/>
    </row>
    <row r="1183" spans="1:34" x14ac:dyDescent="0.25">
      <c r="A1183" s="47"/>
      <c r="B1183" s="47"/>
      <c r="C1183" s="47"/>
      <c r="D1183" s="47"/>
      <c r="E1183" s="56"/>
      <c r="F1183" s="56"/>
      <c r="G1183" s="47"/>
      <c r="H1183" s="47"/>
      <c r="I1183" s="47"/>
      <c r="J1183" s="47"/>
      <c r="K1183" s="47"/>
      <c r="L1183" s="47"/>
      <c r="M1183" s="47"/>
      <c r="N1183" s="47"/>
      <c r="O1183" s="47"/>
      <c r="P1183" s="47"/>
      <c r="Q1183" s="47"/>
      <c r="R1183" s="47"/>
      <c r="S1183" s="47"/>
      <c r="T1183" s="47"/>
      <c r="U1183" s="47"/>
      <c r="V1183" s="47"/>
      <c r="W1183" s="47"/>
      <c r="X1183" s="47"/>
      <c r="Y1183" s="47"/>
      <c r="Z1183" s="47"/>
      <c r="AA1183" s="47"/>
      <c r="AB1183" s="47"/>
      <c r="AC1183" s="47"/>
      <c r="AD1183" s="47"/>
      <c r="AE1183" s="47"/>
      <c r="AF1183" s="47"/>
      <c r="AG1183" s="47"/>
      <c r="AH1183" s="47"/>
    </row>
    <row r="1184" spans="1:34" x14ac:dyDescent="0.25">
      <c r="A1184" s="47"/>
      <c r="B1184" s="47"/>
      <c r="C1184" s="47"/>
      <c r="D1184" s="47"/>
      <c r="E1184" s="56"/>
      <c r="F1184" s="56"/>
      <c r="G1184" s="47"/>
      <c r="H1184" s="47"/>
      <c r="I1184" s="47"/>
      <c r="J1184" s="47"/>
      <c r="K1184" s="47"/>
      <c r="L1184" s="47"/>
      <c r="M1184" s="47"/>
      <c r="N1184" s="47"/>
      <c r="O1184" s="47"/>
      <c r="P1184" s="47"/>
      <c r="Q1184" s="47"/>
      <c r="R1184" s="47"/>
      <c r="S1184" s="47"/>
      <c r="T1184" s="47"/>
      <c r="U1184" s="47"/>
      <c r="V1184" s="47"/>
      <c r="W1184" s="47"/>
      <c r="X1184" s="47"/>
      <c r="Y1184" s="47"/>
      <c r="Z1184" s="47"/>
      <c r="AA1184" s="47"/>
      <c r="AB1184" s="47"/>
      <c r="AC1184" s="47"/>
      <c r="AD1184" s="47"/>
      <c r="AE1184" s="47"/>
      <c r="AF1184" s="47"/>
      <c r="AG1184" s="47"/>
      <c r="AH1184" s="47"/>
    </row>
    <row r="1185" spans="1:34" x14ac:dyDescent="0.25">
      <c r="A1185" s="47"/>
      <c r="B1185" s="47"/>
      <c r="C1185" s="47"/>
      <c r="D1185" s="47"/>
      <c r="E1185" s="56"/>
      <c r="F1185" s="56"/>
      <c r="G1185" s="47"/>
      <c r="H1185" s="47"/>
      <c r="I1185" s="47"/>
      <c r="J1185" s="47"/>
      <c r="K1185" s="47"/>
      <c r="L1185" s="47"/>
      <c r="M1185" s="47"/>
      <c r="N1185" s="47"/>
      <c r="O1185" s="47"/>
      <c r="P1185" s="47"/>
      <c r="Q1185" s="47"/>
      <c r="R1185" s="47"/>
      <c r="S1185" s="47"/>
      <c r="T1185" s="47"/>
      <c r="U1185" s="47"/>
      <c r="V1185" s="47"/>
      <c r="W1185" s="47"/>
      <c r="X1185" s="47"/>
      <c r="Y1185" s="47"/>
      <c r="Z1185" s="47"/>
      <c r="AA1185" s="47"/>
      <c r="AB1185" s="47"/>
      <c r="AC1185" s="47"/>
      <c r="AD1185" s="47"/>
      <c r="AE1185" s="47"/>
      <c r="AF1185" s="47"/>
      <c r="AG1185" s="47"/>
      <c r="AH1185" s="47"/>
    </row>
    <row r="1186" spans="1:34" x14ac:dyDescent="0.25">
      <c r="A1186" s="47"/>
      <c r="B1186" s="47"/>
      <c r="C1186" s="47"/>
      <c r="D1186" s="47"/>
      <c r="E1186" s="56"/>
      <c r="F1186" s="56"/>
      <c r="G1186" s="47"/>
      <c r="H1186" s="47"/>
      <c r="I1186" s="47"/>
      <c r="J1186" s="47"/>
      <c r="K1186" s="47"/>
      <c r="L1186" s="47"/>
      <c r="M1186" s="47"/>
      <c r="N1186" s="47"/>
      <c r="O1186" s="47"/>
      <c r="P1186" s="47"/>
      <c r="Q1186" s="47"/>
      <c r="R1186" s="47"/>
      <c r="S1186" s="47"/>
      <c r="T1186" s="47"/>
      <c r="U1186" s="47"/>
      <c r="V1186" s="47"/>
      <c r="W1186" s="47"/>
      <c r="X1186" s="47"/>
      <c r="Y1186" s="47"/>
      <c r="Z1186" s="47"/>
      <c r="AA1186" s="47"/>
      <c r="AB1186" s="47"/>
      <c r="AC1186" s="47"/>
      <c r="AD1186" s="47"/>
      <c r="AE1186" s="47"/>
      <c r="AF1186" s="47"/>
      <c r="AG1186" s="47"/>
      <c r="AH1186" s="47"/>
    </row>
    <row r="1187" spans="1:34" x14ac:dyDescent="0.25">
      <c r="A1187" s="47"/>
      <c r="B1187" s="47"/>
      <c r="C1187" s="47"/>
      <c r="D1187" s="47"/>
      <c r="E1187" s="56"/>
      <c r="F1187" s="56"/>
      <c r="G1187" s="47"/>
      <c r="H1187" s="47"/>
      <c r="I1187" s="47"/>
      <c r="J1187" s="47"/>
      <c r="K1187" s="47"/>
      <c r="L1187" s="47"/>
      <c r="M1187" s="47"/>
      <c r="N1187" s="47"/>
      <c r="O1187" s="47"/>
      <c r="P1187" s="47"/>
      <c r="Q1187" s="47"/>
      <c r="R1187" s="47"/>
      <c r="S1187" s="47"/>
      <c r="T1187" s="47"/>
      <c r="U1187" s="47"/>
      <c r="V1187" s="47"/>
      <c r="W1187" s="47"/>
      <c r="X1187" s="47"/>
      <c r="Y1187" s="47"/>
      <c r="Z1187" s="47"/>
      <c r="AA1187" s="47"/>
      <c r="AB1187" s="47"/>
      <c r="AC1187" s="47"/>
      <c r="AD1187" s="47"/>
      <c r="AE1187" s="47"/>
      <c r="AF1187" s="47"/>
      <c r="AG1187" s="47"/>
      <c r="AH1187" s="47"/>
    </row>
    <row r="1188" spans="1:34" x14ac:dyDescent="0.25">
      <c r="A1188" s="47"/>
      <c r="B1188" s="47"/>
      <c r="C1188" s="47"/>
      <c r="D1188" s="47"/>
      <c r="E1188" s="56"/>
      <c r="F1188" s="56"/>
      <c r="G1188" s="47"/>
      <c r="H1188" s="47"/>
      <c r="I1188" s="47"/>
      <c r="J1188" s="47"/>
      <c r="K1188" s="47"/>
      <c r="L1188" s="47"/>
      <c r="M1188" s="47"/>
      <c r="N1188" s="47"/>
      <c r="O1188" s="47"/>
      <c r="P1188" s="47"/>
      <c r="Q1188" s="47"/>
      <c r="R1188" s="47"/>
      <c r="S1188" s="47"/>
      <c r="T1188" s="47"/>
      <c r="U1188" s="47"/>
      <c r="V1188" s="47"/>
      <c r="W1188" s="47"/>
      <c r="X1188" s="47"/>
      <c r="Y1188" s="47"/>
      <c r="Z1188" s="47"/>
      <c r="AA1188" s="47"/>
      <c r="AB1188" s="47"/>
      <c r="AC1188" s="47"/>
      <c r="AD1188" s="47"/>
      <c r="AE1188" s="47"/>
      <c r="AF1188" s="47"/>
      <c r="AG1188" s="47"/>
      <c r="AH1188" s="47"/>
    </row>
    <row r="1189" spans="1:34" x14ac:dyDescent="0.25">
      <c r="A1189" s="47"/>
      <c r="B1189" s="47"/>
      <c r="C1189" s="47"/>
      <c r="D1189" s="47"/>
      <c r="E1189" s="56"/>
      <c r="F1189" s="56"/>
      <c r="G1189" s="47"/>
      <c r="H1189" s="47"/>
      <c r="I1189" s="47"/>
      <c r="J1189" s="47"/>
      <c r="K1189" s="47"/>
      <c r="L1189" s="47"/>
      <c r="M1189" s="47"/>
      <c r="N1189" s="47"/>
      <c r="O1189" s="47"/>
      <c r="P1189" s="47"/>
      <c r="Q1189" s="47"/>
      <c r="R1189" s="47"/>
      <c r="S1189" s="47"/>
      <c r="T1189" s="47"/>
      <c r="U1189" s="47"/>
      <c r="V1189" s="47"/>
      <c r="W1189" s="47"/>
      <c r="X1189" s="47"/>
      <c r="Y1189" s="47"/>
      <c r="Z1189" s="47"/>
      <c r="AA1189" s="47"/>
      <c r="AB1189" s="47"/>
      <c r="AC1189" s="47"/>
      <c r="AD1189" s="47"/>
      <c r="AE1189" s="47"/>
      <c r="AF1189" s="47"/>
      <c r="AG1189" s="47"/>
      <c r="AH1189" s="47"/>
    </row>
    <row r="1190" spans="1:34" x14ac:dyDescent="0.25">
      <c r="A1190" s="47"/>
      <c r="B1190" s="47"/>
      <c r="C1190" s="47"/>
      <c r="D1190" s="47"/>
      <c r="E1190" s="56"/>
      <c r="F1190" s="56"/>
      <c r="G1190" s="47"/>
      <c r="H1190" s="47"/>
      <c r="I1190" s="47"/>
      <c r="J1190" s="47"/>
      <c r="K1190" s="47"/>
      <c r="L1190" s="47"/>
      <c r="M1190" s="47"/>
      <c r="N1190" s="47"/>
      <c r="O1190" s="47"/>
      <c r="P1190" s="47"/>
      <c r="Q1190" s="47"/>
      <c r="R1190" s="47"/>
      <c r="S1190" s="47"/>
      <c r="T1190" s="47"/>
      <c r="U1190" s="47"/>
      <c r="V1190" s="47"/>
      <c r="W1190" s="47"/>
      <c r="X1190" s="47"/>
      <c r="Y1190" s="47"/>
      <c r="Z1190" s="47"/>
      <c r="AA1190" s="47"/>
      <c r="AB1190" s="47"/>
      <c r="AC1190" s="47"/>
      <c r="AD1190" s="47"/>
      <c r="AE1190" s="47"/>
      <c r="AF1190" s="47"/>
      <c r="AG1190" s="47"/>
      <c r="AH1190" s="47"/>
    </row>
    <row r="1191" spans="1:34" x14ac:dyDescent="0.25">
      <c r="A1191" s="47"/>
      <c r="B1191" s="47"/>
      <c r="C1191" s="47"/>
      <c r="D1191" s="47"/>
      <c r="E1191" s="56"/>
      <c r="F1191" s="56"/>
      <c r="G1191" s="47"/>
      <c r="H1191" s="47"/>
      <c r="I1191" s="47"/>
      <c r="J1191" s="47"/>
      <c r="K1191" s="47"/>
      <c r="L1191" s="47"/>
      <c r="M1191" s="47"/>
      <c r="N1191" s="47"/>
      <c r="O1191" s="47"/>
      <c r="P1191" s="47"/>
      <c r="Q1191" s="47"/>
      <c r="R1191" s="47"/>
      <c r="S1191" s="47"/>
      <c r="T1191" s="47"/>
      <c r="U1191" s="47"/>
      <c r="V1191" s="47"/>
      <c r="W1191" s="47"/>
      <c r="X1191" s="47"/>
      <c r="Y1191" s="47"/>
      <c r="Z1191" s="47"/>
      <c r="AA1191" s="47"/>
      <c r="AB1191" s="47"/>
      <c r="AC1191" s="47"/>
      <c r="AD1191" s="47"/>
      <c r="AE1191" s="47"/>
      <c r="AF1191" s="47"/>
      <c r="AG1191" s="47"/>
      <c r="AH1191" s="47"/>
    </row>
    <row r="1192" spans="1:34" x14ac:dyDescent="0.25">
      <c r="A1192" s="47"/>
      <c r="B1192" s="47"/>
      <c r="C1192" s="47"/>
      <c r="D1192" s="47"/>
      <c r="E1192" s="56"/>
      <c r="F1192" s="56"/>
      <c r="G1192" s="47"/>
      <c r="H1192" s="47"/>
      <c r="I1192" s="47"/>
      <c r="J1192" s="47"/>
      <c r="K1192" s="47"/>
      <c r="L1192" s="47"/>
      <c r="M1192" s="47"/>
      <c r="N1192" s="47"/>
      <c r="O1192" s="47"/>
      <c r="P1192" s="47"/>
      <c r="Q1192" s="47"/>
      <c r="R1192" s="47"/>
      <c r="S1192" s="47"/>
      <c r="T1192" s="47"/>
      <c r="U1192" s="47"/>
      <c r="V1192" s="47"/>
      <c r="W1192" s="47"/>
      <c r="X1192" s="47"/>
      <c r="Y1192" s="47"/>
      <c r="Z1192" s="47"/>
      <c r="AA1192" s="47"/>
      <c r="AB1192" s="47"/>
      <c r="AC1192" s="47"/>
      <c r="AD1192" s="47"/>
      <c r="AE1192" s="47"/>
      <c r="AF1192" s="47"/>
      <c r="AG1192" s="47"/>
      <c r="AH1192" s="47"/>
    </row>
    <row r="1193" spans="1:34" x14ac:dyDescent="0.25">
      <c r="A1193" s="47"/>
      <c r="B1193" s="47"/>
      <c r="C1193" s="47"/>
      <c r="D1193" s="47"/>
      <c r="E1193" s="56"/>
      <c r="F1193" s="56"/>
      <c r="G1193" s="47"/>
      <c r="H1193" s="47"/>
      <c r="I1193" s="47"/>
      <c r="J1193" s="47"/>
      <c r="K1193" s="47"/>
      <c r="L1193" s="47"/>
      <c r="M1193" s="47"/>
      <c r="N1193" s="47"/>
      <c r="O1193" s="47"/>
      <c r="P1193" s="47"/>
      <c r="Q1193" s="47"/>
      <c r="R1193" s="47"/>
      <c r="S1193" s="47"/>
      <c r="T1193" s="47"/>
      <c r="U1193" s="47"/>
      <c r="V1193" s="47"/>
      <c r="W1193" s="47"/>
      <c r="X1193" s="47"/>
      <c r="Y1193" s="47"/>
      <c r="Z1193" s="47"/>
      <c r="AA1193" s="47"/>
      <c r="AB1193" s="47"/>
      <c r="AC1193" s="47"/>
      <c r="AD1193" s="47"/>
      <c r="AE1193" s="47"/>
      <c r="AF1193" s="47"/>
      <c r="AG1193" s="47"/>
      <c r="AH1193" s="47"/>
    </row>
    <row r="1194" spans="1:34" x14ac:dyDescent="0.25">
      <c r="A1194" s="47"/>
      <c r="B1194" s="47"/>
      <c r="C1194" s="47"/>
      <c r="D1194" s="47"/>
      <c r="E1194" s="56"/>
      <c r="F1194" s="56"/>
      <c r="G1194" s="47"/>
      <c r="H1194" s="47"/>
      <c r="I1194" s="47"/>
      <c r="J1194" s="47"/>
      <c r="K1194" s="47"/>
      <c r="L1194" s="47"/>
      <c r="M1194" s="47"/>
      <c r="N1194" s="47"/>
      <c r="O1194" s="47"/>
      <c r="P1194" s="47"/>
      <c r="Q1194" s="47"/>
      <c r="R1194" s="47"/>
      <c r="S1194" s="47"/>
      <c r="T1194" s="47"/>
      <c r="U1194" s="47"/>
      <c r="V1194" s="47"/>
      <c r="W1194" s="47"/>
      <c r="X1194" s="47"/>
      <c r="Y1194" s="47"/>
      <c r="Z1194" s="47"/>
      <c r="AA1194" s="47"/>
      <c r="AB1194" s="47"/>
      <c r="AC1194" s="47"/>
      <c r="AD1194" s="47"/>
      <c r="AE1194" s="47"/>
      <c r="AF1194" s="47"/>
      <c r="AG1194" s="47"/>
      <c r="AH1194" s="47"/>
    </row>
    <row r="1195" spans="1:34" x14ac:dyDescent="0.25">
      <c r="A1195" s="47"/>
      <c r="B1195" s="47"/>
      <c r="C1195" s="47"/>
      <c r="D1195" s="47"/>
      <c r="E1195" s="56"/>
      <c r="F1195" s="56"/>
      <c r="G1195" s="47"/>
      <c r="H1195" s="47"/>
      <c r="I1195" s="47"/>
      <c r="J1195" s="47"/>
      <c r="K1195" s="47"/>
      <c r="L1195" s="47"/>
      <c r="M1195" s="47"/>
      <c r="N1195" s="47"/>
      <c r="O1195" s="47"/>
      <c r="P1195" s="47"/>
      <c r="Q1195" s="47"/>
      <c r="R1195" s="47"/>
      <c r="S1195" s="47"/>
      <c r="T1195" s="47"/>
      <c r="U1195" s="47"/>
      <c r="V1195" s="47"/>
      <c r="W1195" s="47"/>
      <c r="X1195" s="47"/>
      <c r="Y1195" s="47"/>
      <c r="Z1195" s="47"/>
      <c r="AA1195" s="47"/>
      <c r="AB1195" s="47"/>
      <c r="AC1195" s="47"/>
      <c r="AD1195" s="47"/>
      <c r="AE1195" s="47"/>
      <c r="AF1195" s="47"/>
      <c r="AG1195" s="47"/>
      <c r="AH1195" s="47"/>
    </row>
    <row r="1196" spans="1:34" x14ac:dyDescent="0.25">
      <c r="A1196" s="47"/>
      <c r="B1196" s="47"/>
      <c r="C1196" s="47"/>
      <c r="D1196" s="47"/>
      <c r="E1196" s="56"/>
      <c r="F1196" s="56"/>
      <c r="G1196" s="47"/>
      <c r="H1196" s="47"/>
      <c r="I1196" s="47"/>
      <c r="J1196" s="47"/>
      <c r="K1196" s="47"/>
      <c r="L1196" s="47"/>
      <c r="M1196" s="47"/>
      <c r="N1196" s="47"/>
      <c r="O1196" s="47"/>
      <c r="P1196" s="47"/>
      <c r="Q1196" s="47"/>
      <c r="R1196" s="47"/>
      <c r="S1196" s="47"/>
      <c r="T1196" s="47"/>
      <c r="U1196" s="47"/>
      <c r="V1196" s="47"/>
      <c r="W1196" s="47"/>
      <c r="X1196" s="47"/>
      <c r="Y1196" s="47"/>
      <c r="Z1196" s="47"/>
      <c r="AA1196" s="47"/>
      <c r="AB1196" s="47"/>
      <c r="AC1196" s="47"/>
      <c r="AD1196" s="47"/>
      <c r="AE1196" s="47"/>
      <c r="AF1196" s="47"/>
      <c r="AG1196" s="47"/>
      <c r="AH1196" s="47"/>
    </row>
    <row r="1197" spans="1:34" x14ac:dyDescent="0.25">
      <c r="A1197" s="47"/>
      <c r="B1197" s="47"/>
      <c r="C1197" s="47"/>
      <c r="D1197" s="47"/>
      <c r="E1197" s="56"/>
      <c r="F1197" s="56"/>
      <c r="G1197" s="47"/>
      <c r="H1197" s="47"/>
      <c r="I1197" s="47"/>
      <c r="J1197" s="47"/>
      <c r="K1197" s="47"/>
      <c r="L1197" s="47"/>
      <c r="M1197" s="47"/>
      <c r="N1197" s="47"/>
      <c r="O1197" s="47"/>
      <c r="P1197" s="47"/>
      <c r="Q1197" s="47"/>
      <c r="R1197" s="47"/>
      <c r="S1197" s="47"/>
      <c r="T1197" s="47"/>
      <c r="U1197" s="47"/>
      <c r="V1197" s="47"/>
      <c r="W1197" s="47"/>
      <c r="X1197" s="47"/>
      <c r="Y1197" s="47"/>
      <c r="Z1197" s="47"/>
      <c r="AA1197" s="47"/>
      <c r="AB1197" s="47"/>
      <c r="AC1197" s="47"/>
      <c r="AD1197" s="47"/>
      <c r="AE1197" s="47"/>
      <c r="AF1197" s="47"/>
      <c r="AG1197" s="47"/>
      <c r="AH1197" s="47"/>
    </row>
    <row r="1198" spans="1:34" x14ac:dyDescent="0.25">
      <c r="A1198" s="47"/>
      <c r="B1198" s="47"/>
      <c r="C1198" s="47"/>
      <c r="D1198" s="47"/>
      <c r="E1198" s="56"/>
      <c r="F1198" s="56"/>
      <c r="G1198" s="47"/>
      <c r="H1198" s="47"/>
      <c r="I1198" s="47"/>
      <c r="J1198" s="47"/>
      <c r="K1198" s="47"/>
      <c r="L1198" s="47"/>
      <c r="M1198" s="47"/>
      <c r="N1198" s="47"/>
      <c r="O1198" s="47"/>
      <c r="P1198" s="47"/>
      <c r="Q1198" s="47"/>
      <c r="R1198" s="47"/>
      <c r="S1198" s="47"/>
      <c r="T1198" s="47"/>
      <c r="U1198" s="47"/>
      <c r="V1198" s="47"/>
      <c r="W1198" s="47"/>
      <c r="X1198" s="47"/>
      <c r="Y1198" s="47"/>
      <c r="Z1198" s="47"/>
      <c r="AA1198" s="47"/>
      <c r="AB1198" s="47"/>
      <c r="AC1198" s="47"/>
      <c r="AD1198" s="47"/>
      <c r="AE1198" s="47"/>
      <c r="AF1198" s="47"/>
      <c r="AG1198" s="47"/>
      <c r="AH1198" s="47"/>
    </row>
    <row r="1199" spans="1:34" x14ac:dyDescent="0.25">
      <c r="A1199" s="47"/>
      <c r="B1199" s="47"/>
      <c r="C1199" s="47"/>
      <c r="D1199" s="47"/>
      <c r="E1199" s="56"/>
      <c r="F1199" s="56"/>
      <c r="G1199" s="47"/>
      <c r="H1199" s="47"/>
      <c r="I1199" s="47"/>
      <c r="J1199" s="47"/>
      <c r="K1199" s="47"/>
      <c r="L1199" s="47"/>
      <c r="M1199" s="47"/>
      <c r="N1199" s="47"/>
      <c r="O1199" s="47"/>
      <c r="P1199" s="47"/>
      <c r="Q1199" s="47"/>
      <c r="R1199" s="47"/>
      <c r="S1199" s="47"/>
      <c r="T1199" s="47"/>
      <c r="U1199" s="47"/>
      <c r="V1199" s="47"/>
      <c r="W1199" s="47"/>
      <c r="X1199" s="47"/>
      <c r="Y1199" s="47"/>
      <c r="Z1199" s="47"/>
      <c r="AA1199" s="47"/>
      <c r="AB1199" s="47"/>
      <c r="AC1199" s="47"/>
      <c r="AD1199" s="47"/>
      <c r="AE1199" s="47"/>
      <c r="AF1199" s="47"/>
      <c r="AG1199" s="47"/>
      <c r="AH1199" s="47"/>
    </row>
    <row r="1200" spans="1:34" x14ac:dyDescent="0.25">
      <c r="A1200" s="47"/>
      <c r="B1200" s="47"/>
      <c r="C1200" s="47"/>
      <c r="D1200" s="47"/>
      <c r="E1200" s="56"/>
      <c r="F1200" s="56"/>
      <c r="G1200" s="47"/>
      <c r="H1200" s="47"/>
      <c r="I1200" s="47"/>
      <c r="J1200" s="47"/>
      <c r="K1200" s="47"/>
      <c r="L1200" s="47"/>
      <c r="M1200" s="47"/>
      <c r="N1200" s="47"/>
      <c r="O1200" s="47"/>
      <c r="P1200" s="47"/>
      <c r="Q1200" s="47"/>
      <c r="R1200" s="47"/>
      <c r="S1200" s="47"/>
      <c r="T1200" s="47"/>
      <c r="U1200" s="47"/>
      <c r="V1200" s="47"/>
      <c r="W1200" s="47"/>
      <c r="X1200" s="47"/>
      <c r="Y1200" s="47"/>
      <c r="Z1200" s="47"/>
      <c r="AA1200" s="47"/>
      <c r="AB1200" s="47"/>
      <c r="AC1200" s="47"/>
      <c r="AD1200" s="47"/>
      <c r="AE1200" s="47"/>
      <c r="AF1200" s="47"/>
      <c r="AG1200" s="47"/>
      <c r="AH1200" s="47"/>
    </row>
    <row r="1201" spans="1:34" x14ac:dyDescent="0.25">
      <c r="A1201" s="47"/>
      <c r="B1201" s="47"/>
      <c r="C1201" s="47"/>
      <c r="D1201" s="47"/>
      <c r="E1201" s="56"/>
      <c r="F1201" s="56"/>
      <c r="G1201" s="47"/>
      <c r="H1201" s="47"/>
      <c r="I1201" s="47"/>
      <c r="J1201" s="47"/>
      <c r="K1201" s="47"/>
      <c r="L1201" s="47"/>
      <c r="M1201" s="47"/>
      <c r="N1201" s="47"/>
      <c r="O1201" s="47"/>
      <c r="P1201" s="47"/>
      <c r="Q1201" s="47"/>
      <c r="R1201" s="47"/>
      <c r="S1201" s="47"/>
      <c r="T1201" s="47"/>
      <c r="U1201" s="47"/>
      <c r="V1201" s="47"/>
      <c r="W1201" s="47"/>
      <c r="X1201" s="47"/>
      <c r="Y1201" s="47"/>
      <c r="Z1201" s="47"/>
      <c r="AA1201" s="47"/>
      <c r="AB1201" s="47"/>
      <c r="AC1201" s="47"/>
      <c r="AD1201" s="47"/>
      <c r="AE1201" s="47"/>
      <c r="AF1201" s="47"/>
      <c r="AG1201" s="47"/>
      <c r="AH1201" s="47"/>
    </row>
    <row r="1202" spans="1:34" x14ac:dyDescent="0.25">
      <c r="A1202" s="47"/>
      <c r="B1202" s="47"/>
      <c r="C1202" s="47"/>
      <c r="D1202" s="47"/>
      <c r="E1202" s="56"/>
      <c r="F1202" s="56"/>
      <c r="G1202" s="47"/>
      <c r="H1202" s="47"/>
      <c r="I1202" s="47"/>
      <c r="J1202" s="47"/>
      <c r="K1202" s="47"/>
      <c r="L1202" s="47"/>
      <c r="M1202" s="47"/>
      <c r="N1202" s="47"/>
      <c r="O1202" s="47"/>
      <c r="P1202" s="47"/>
      <c r="Q1202" s="47"/>
      <c r="R1202" s="47"/>
      <c r="S1202" s="47"/>
      <c r="T1202" s="47"/>
      <c r="U1202" s="47"/>
      <c r="V1202" s="47"/>
      <c r="W1202" s="47"/>
      <c r="X1202" s="47"/>
      <c r="Y1202" s="47"/>
      <c r="Z1202" s="47"/>
      <c r="AA1202" s="47"/>
      <c r="AB1202" s="47"/>
      <c r="AC1202" s="47"/>
      <c r="AD1202" s="47"/>
      <c r="AE1202" s="47"/>
      <c r="AF1202" s="47"/>
      <c r="AG1202" s="47"/>
      <c r="AH1202" s="47"/>
    </row>
    <row r="1203" spans="1:34" x14ac:dyDescent="0.25">
      <c r="A1203" s="47"/>
      <c r="B1203" s="47"/>
      <c r="C1203" s="47"/>
      <c r="D1203" s="47"/>
      <c r="E1203" s="56"/>
      <c r="F1203" s="56"/>
      <c r="G1203" s="47"/>
      <c r="H1203" s="47"/>
      <c r="I1203" s="47"/>
      <c r="J1203" s="47"/>
      <c r="K1203" s="47"/>
      <c r="L1203" s="47"/>
      <c r="M1203" s="47"/>
      <c r="N1203" s="47"/>
      <c r="O1203" s="47"/>
      <c r="P1203" s="47"/>
      <c r="Q1203" s="47"/>
      <c r="R1203" s="47"/>
      <c r="S1203" s="47"/>
      <c r="T1203" s="47"/>
      <c r="U1203" s="47"/>
      <c r="V1203" s="47"/>
      <c r="W1203" s="47"/>
      <c r="X1203" s="47"/>
      <c r="Y1203" s="47"/>
      <c r="Z1203" s="47"/>
      <c r="AA1203" s="47"/>
      <c r="AB1203" s="47"/>
      <c r="AC1203" s="47"/>
      <c r="AD1203" s="47"/>
      <c r="AE1203" s="47"/>
      <c r="AF1203" s="47"/>
      <c r="AG1203" s="47"/>
      <c r="AH1203" s="47"/>
    </row>
    <row r="1204" spans="1:34" x14ac:dyDescent="0.25">
      <c r="A1204" s="47"/>
      <c r="B1204" s="47"/>
      <c r="C1204" s="47"/>
      <c r="D1204" s="47"/>
      <c r="E1204" s="56"/>
      <c r="F1204" s="56"/>
      <c r="G1204" s="47"/>
      <c r="H1204" s="47"/>
      <c r="I1204" s="47"/>
      <c r="J1204" s="47"/>
      <c r="K1204" s="47"/>
      <c r="L1204" s="47"/>
      <c r="M1204" s="47"/>
      <c r="N1204" s="47"/>
      <c r="O1204" s="47"/>
      <c r="P1204" s="47"/>
      <c r="Q1204" s="47"/>
      <c r="R1204" s="47"/>
      <c r="S1204" s="47"/>
      <c r="T1204" s="47"/>
      <c r="U1204" s="47"/>
      <c r="V1204" s="47"/>
      <c r="W1204" s="47"/>
      <c r="X1204" s="47"/>
      <c r="Y1204" s="47"/>
      <c r="Z1204" s="47"/>
      <c r="AA1204" s="47"/>
      <c r="AB1204" s="47"/>
      <c r="AC1204" s="47"/>
      <c r="AD1204" s="47"/>
      <c r="AE1204" s="47"/>
      <c r="AF1204" s="47"/>
      <c r="AG1204" s="47"/>
      <c r="AH1204" s="47"/>
    </row>
    <row r="1205" spans="1:34" x14ac:dyDescent="0.25">
      <c r="A1205" s="47"/>
      <c r="B1205" s="47"/>
      <c r="C1205" s="47"/>
      <c r="D1205" s="47"/>
      <c r="E1205" s="56"/>
      <c r="F1205" s="56"/>
      <c r="G1205" s="47"/>
      <c r="H1205" s="47"/>
      <c r="I1205" s="47"/>
      <c r="J1205" s="47"/>
      <c r="K1205" s="47"/>
      <c r="L1205" s="47"/>
      <c r="M1205" s="47"/>
      <c r="N1205" s="47"/>
      <c r="O1205" s="47"/>
      <c r="P1205" s="47"/>
      <c r="Q1205" s="47"/>
      <c r="R1205" s="47"/>
      <c r="S1205" s="47"/>
      <c r="T1205" s="47"/>
      <c r="U1205" s="47"/>
      <c r="V1205" s="47"/>
      <c r="W1205" s="47"/>
      <c r="X1205" s="47"/>
      <c r="Y1205" s="47"/>
      <c r="Z1205" s="47"/>
      <c r="AA1205" s="47"/>
      <c r="AB1205" s="47"/>
      <c r="AC1205" s="47"/>
      <c r="AD1205" s="47"/>
      <c r="AE1205" s="47"/>
      <c r="AF1205" s="47"/>
      <c r="AG1205" s="47"/>
      <c r="AH1205" s="47"/>
    </row>
    <row r="1206" spans="1:34" x14ac:dyDescent="0.25">
      <c r="A1206" s="47"/>
      <c r="B1206" s="47"/>
      <c r="C1206" s="47"/>
      <c r="D1206" s="47"/>
      <c r="E1206" s="56"/>
      <c r="F1206" s="56"/>
      <c r="G1206" s="47"/>
      <c r="H1206" s="47"/>
      <c r="I1206" s="47"/>
      <c r="J1206" s="47"/>
      <c r="K1206" s="47"/>
      <c r="L1206" s="47"/>
      <c r="M1206" s="47"/>
      <c r="N1206" s="47"/>
      <c r="O1206" s="47"/>
      <c r="P1206" s="47"/>
      <c r="Q1206" s="47"/>
      <c r="R1206" s="47"/>
      <c r="S1206" s="47"/>
      <c r="T1206" s="47"/>
      <c r="U1206" s="47"/>
      <c r="V1206" s="47"/>
      <c r="W1206" s="47"/>
      <c r="X1206" s="47"/>
      <c r="Y1206" s="47"/>
      <c r="Z1206" s="47"/>
      <c r="AA1206" s="47"/>
      <c r="AB1206" s="47"/>
      <c r="AC1206" s="47"/>
      <c r="AD1206" s="47"/>
      <c r="AE1206" s="47"/>
      <c r="AF1206" s="47"/>
      <c r="AG1206" s="47"/>
      <c r="AH1206" s="47"/>
    </row>
    <row r="1207" spans="1:34" x14ac:dyDescent="0.25">
      <c r="A1207" s="47"/>
      <c r="B1207" s="47"/>
      <c r="C1207" s="47"/>
      <c r="D1207" s="47"/>
      <c r="E1207" s="56"/>
      <c r="F1207" s="56"/>
      <c r="G1207" s="47"/>
      <c r="H1207" s="47"/>
      <c r="I1207" s="47"/>
      <c r="J1207" s="47"/>
      <c r="K1207" s="47"/>
      <c r="L1207" s="47"/>
      <c r="M1207" s="47"/>
      <c r="N1207" s="47"/>
      <c r="O1207" s="47"/>
      <c r="P1207" s="47"/>
      <c r="Q1207" s="47"/>
      <c r="R1207" s="47"/>
      <c r="S1207" s="47"/>
      <c r="T1207" s="47"/>
      <c r="U1207" s="47"/>
      <c r="V1207" s="47"/>
      <c r="W1207" s="47"/>
      <c r="X1207" s="47"/>
      <c r="Y1207" s="47"/>
      <c r="Z1207" s="47"/>
      <c r="AA1207" s="47"/>
      <c r="AB1207" s="47"/>
      <c r="AC1207" s="47"/>
      <c r="AD1207" s="47"/>
      <c r="AE1207" s="47"/>
      <c r="AF1207" s="47"/>
      <c r="AG1207" s="47"/>
      <c r="AH1207" s="47"/>
    </row>
    <row r="1208" spans="1:34" x14ac:dyDescent="0.25">
      <c r="A1208" s="47"/>
      <c r="B1208" s="47"/>
      <c r="C1208" s="47"/>
      <c r="D1208" s="47"/>
      <c r="E1208" s="56"/>
      <c r="F1208" s="56"/>
      <c r="G1208" s="47"/>
      <c r="H1208" s="47"/>
      <c r="I1208" s="47"/>
      <c r="J1208" s="47"/>
      <c r="K1208" s="47"/>
      <c r="L1208" s="47"/>
      <c r="M1208" s="47"/>
      <c r="N1208" s="47"/>
      <c r="O1208" s="47"/>
      <c r="P1208" s="47"/>
      <c r="Q1208" s="47"/>
      <c r="R1208" s="47"/>
      <c r="S1208" s="47"/>
      <c r="T1208" s="47"/>
      <c r="U1208" s="47"/>
      <c r="V1208" s="47"/>
      <c r="W1208" s="47"/>
      <c r="X1208" s="47"/>
      <c r="Y1208" s="47"/>
      <c r="Z1208" s="47"/>
      <c r="AA1208" s="47"/>
      <c r="AB1208" s="47"/>
      <c r="AC1208" s="47"/>
      <c r="AD1208" s="47"/>
      <c r="AE1208" s="47"/>
      <c r="AF1208" s="47"/>
      <c r="AG1208" s="47"/>
      <c r="AH1208" s="47"/>
    </row>
    <row r="1209" spans="1:34" x14ac:dyDescent="0.25">
      <c r="A1209" s="47"/>
      <c r="B1209" s="47"/>
      <c r="C1209" s="47"/>
      <c r="D1209" s="47"/>
      <c r="E1209" s="56"/>
      <c r="F1209" s="56"/>
      <c r="G1209" s="47"/>
      <c r="H1209" s="47"/>
      <c r="I1209" s="47"/>
      <c r="J1209" s="47"/>
      <c r="K1209" s="47"/>
      <c r="L1209" s="47"/>
      <c r="M1209" s="47"/>
      <c r="N1209" s="47"/>
      <c r="O1209" s="47"/>
      <c r="P1209" s="47"/>
      <c r="Q1209" s="47"/>
      <c r="R1209" s="47"/>
      <c r="S1209" s="47"/>
      <c r="T1209" s="47"/>
      <c r="U1209" s="47"/>
      <c r="V1209" s="47"/>
      <c r="W1209" s="47"/>
      <c r="X1209" s="47"/>
      <c r="Y1209" s="47"/>
      <c r="Z1209" s="47"/>
      <c r="AA1209" s="47"/>
      <c r="AB1209" s="47"/>
      <c r="AC1209" s="47"/>
      <c r="AD1209" s="47"/>
      <c r="AE1209" s="47"/>
      <c r="AF1209" s="47"/>
      <c r="AG1209" s="47"/>
      <c r="AH1209" s="47"/>
    </row>
    <row r="1210" spans="1:34" x14ac:dyDescent="0.25">
      <c r="A1210" s="47"/>
      <c r="B1210" s="47"/>
      <c r="C1210" s="47"/>
      <c r="D1210" s="47"/>
      <c r="E1210" s="56"/>
      <c r="F1210" s="56"/>
      <c r="G1210" s="47"/>
      <c r="H1210" s="47"/>
      <c r="I1210" s="47"/>
      <c r="J1210" s="47"/>
      <c r="K1210" s="47"/>
      <c r="L1210" s="47"/>
      <c r="M1210" s="47"/>
      <c r="N1210" s="47"/>
      <c r="O1210" s="47"/>
      <c r="P1210" s="47"/>
      <c r="Q1210" s="47"/>
      <c r="R1210" s="47"/>
      <c r="S1210" s="47"/>
      <c r="T1210" s="47"/>
      <c r="U1210" s="47"/>
      <c r="V1210" s="47"/>
      <c r="W1210" s="47"/>
      <c r="X1210" s="47"/>
      <c r="Y1210" s="47"/>
      <c r="Z1210" s="47"/>
      <c r="AA1210" s="47"/>
      <c r="AB1210" s="47"/>
      <c r="AC1210" s="47"/>
      <c r="AD1210" s="47"/>
      <c r="AE1210" s="47"/>
      <c r="AF1210" s="47"/>
      <c r="AG1210" s="47"/>
      <c r="AH1210" s="47"/>
    </row>
    <row r="1211" spans="1:34" x14ac:dyDescent="0.25">
      <c r="A1211" s="47"/>
      <c r="B1211" s="47"/>
      <c r="C1211" s="47"/>
      <c r="D1211" s="47"/>
      <c r="E1211" s="56"/>
      <c r="F1211" s="56"/>
      <c r="G1211" s="47"/>
      <c r="H1211" s="47"/>
      <c r="I1211" s="47"/>
      <c r="J1211" s="47"/>
      <c r="K1211" s="47"/>
      <c r="L1211" s="47"/>
      <c r="M1211" s="47"/>
      <c r="N1211" s="47"/>
      <c r="O1211" s="47"/>
      <c r="P1211" s="47"/>
      <c r="Q1211" s="47"/>
      <c r="R1211" s="47"/>
      <c r="S1211" s="47"/>
      <c r="T1211" s="47"/>
      <c r="U1211" s="47"/>
      <c r="V1211" s="47"/>
      <c r="W1211" s="47"/>
      <c r="X1211" s="47"/>
      <c r="Y1211" s="47"/>
      <c r="Z1211" s="47"/>
      <c r="AA1211" s="47"/>
      <c r="AB1211" s="47"/>
      <c r="AC1211" s="47"/>
      <c r="AD1211" s="47"/>
      <c r="AE1211" s="47"/>
      <c r="AF1211" s="47"/>
      <c r="AG1211" s="47"/>
      <c r="AH1211" s="47"/>
    </row>
    <row r="1212" spans="1:34" x14ac:dyDescent="0.25">
      <c r="A1212" s="47"/>
      <c r="B1212" s="47"/>
      <c r="C1212" s="47"/>
      <c r="D1212" s="47"/>
      <c r="E1212" s="56"/>
      <c r="F1212" s="56"/>
      <c r="G1212" s="47"/>
      <c r="H1212" s="47"/>
      <c r="I1212" s="47"/>
      <c r="J1212" s="47"/>
      <c r="K1212" s="47"/>
      <c r="L1212" s="47"/>
      <c r="M1212" s="47"/>
      <c r="N1212" s="47"/>
      <c r="O1212" s="47"/>
      <c r="P1212" s="47"/>
      <c r="Q1212" s="47"/>
      <c r="R1212" s="47"/>
      <c r="S1212" s="47"/>
      <c r="T1212" s="47"/>
      <c r="U1212" s="47"/>
      <c r="V1212" s="47"/>
      <c r="W1212" s="47"/>
      <c r="X1212" s="47"/>
      <c r="Y1212" s="47"/>
      <c r="Z1212" s="47"/>
      <c r="AA1212" s="47"/>
      <c r="AB1212" s="47"/>
      <c r="AC1212" s="47"/>
      <c r="AD1212" s="47"/>
      <c r="AE1212" s="47"/>
      <c r="AF1212" s="47"/>
      <c r="AG1212" s="47"/>
      <c r="AH1212" s="47"/>
    </row>
    <row r="1213" spans="1:34" x14ac:dyDescent="0.25">
      <c r="A1213" s="47"/>
      <c r="B1213" s="47"/>
      <c r="C1213" s="47"/>
      <c r="D1213" s="47"/>
      <c r="E1213" s="56"/>
      <c r="F1213" s="56"/>
      <c r="G1213" s="47"/>
      <c r="H1213" s="47"/>
      <c r="I1213" s="47"/>
      <c r="J1213" s="47"/>
      <c r="K1213" s="47"/>
      <c r="L1213" s="47"/>
      <c r="M1213" s="47"/>
      <c r="N1213" s="47"/>
      <c r="O1213" s="47"/>
      <c r="P1213" s="47"/>
      <c r="Q1213" s="47"/>
      <c r="R1213" s="47"/>
      <c r="S1213" s="47"/>
      <c r="T1213" s="47"/>
      <c r="U1213" s="47"/>
      <c r="V1213" s="47"/>
      <c r="W1213" s="47"/>
      <c r="X1213" s="47"/>
      <c r="Y1213" s="47"/>
      <c r="Z1213" s="47"/>
      <c r="AA1213" s="47"/>
      <c r="AB1213" s="47"/>
      <c r="AC1213" s="47"/>
      <c r="AD1213" s="47"/>
      <c r="AE1213" s="47"/>
      <c r="AF1213" s="47"/>
      <c r="AG1213" s="47"/>
      <c r="AH1213" s="47"/>
    </row>
    <row r="1214" spans="1:34" x14ac:dyDescent="0.25">
      <c r="A1214" s="47"/>
      <c r="B1214" s="47"/>
      <c r="C1214" s="47"/>
      <c r="D1214" s="47"/>
      <c r="E1214" s="56"/>
      <c r="F1214" s="56"/>
      <c r="G1214" s="47"/>
      <c r="H1214" s="47"/>
      <c r="I1214" s="47"/>
      <c r="J1214" s="47"/>
      <c r="K1214" s="47"/>
      <c r="L1214" s="47"/>
      <c r="M1214" s="47"/>
      <c r="N1214" s="47"/>
      <c r="O1214" s="47"/>
      <c r="P1214" s="47"/>
      <c r="Q1214" s="47"/>
      <c r="R1214" s="47"/>
      <c r="S1214" s="47"/>
      <c r="T1214" s="47"/>
      <c r="U1214" s="47"/>
      <c r="V1214" s="47"/>
      <c r="W1214" s="47"/>
      <c r="X1214" s="47"/>
      <c r="Y1214" s="47"/>
      <c r="Z1214" s="47"/>
      <c r="AA1214" s="47"/>
      <c r="AB1214" s="47"/>
      <c r="AC1214" s="47"/>
      <c r="AD1214" s="47"/>
      <c r="AE1214" s="47"/>
      <c r="AF1214" s="47"/>
      <c r="AG1214" s="47"/>
      <c r="AH1214" s="47"/>
    </row>
    <row r="1215" spans="1:34" x14ac:dyDescent="0.25">
      <c r="A1215" s="47"/>
      <c r="B1215" s="47"/>
      <c r="C1215" s="47"/>
      <c r="D1215" s="47"/>
      <c r="E1215" s="56"/>
      <c r="F1215" s="56"/>
      <c r="G1215" s="47"/>
      <c r="H1215" s="47"/>
      <c r="I1215" s="47"/>
      <c r="J1215" s="47"/>
      <c r="K1215" s="47"/>
      <c r="L1215" s="47"/>
      <c r="M1215" s="47"/>
      <c r="N1215" s="47"/>
      <c r="O1215" s="47"/>
      <c r="P1215" s="47"/>
      <c r="Q1215" s="47"/>
      <c r="R1215" s="47"/>
      <c r="S1215" s="47"/>
      <c r="T1215" s="47"/>
      <c r="U1215" s="47"/>
      <c r="V1215" s="47"/>
      <c r="W1215" s="47"/>
      <c r="X1215" s="47"/>
      <c r="Y1215" s="47"/>
      <c r="Z1215" s="47"/>
      <c r="AA1215" s="47"/>
      <c r="AB1215" s="47"/>
      <c r="AC1215" s="47"/>
      <c r="AD1215" s="47"/>
      <c r="AE1215" s="47"/>
      <c r="AF1215" s="47"/>
      <c r="AG1215" s="47"/>
      <c r="AH1215" s="47"/>
    </row>
    <row r="1216" spans="1:34" x14ac:dyDescent="0.25">
      <c r="A1216" s="47"/>
      <c r="B1216" s="47"/>
      <c r="C1216" s="47"/>
      <c r="D1216" s="47"/>
      <c r="E1216" s="56"/>
      <c r="F1216" s="56"/>
      <c r="G1216" s="47"/>
      <c r="H1216" s="47"/>
      <c r="I1216" s="47"/>
      <c r="J1216" s="47"/>
      <c r="K1216" s="47"/>
      <c r="L1216" s="47"/>
      <c r="M1216" s="47"/>
      <c r="N1216" s="47"/>
      <c r="O1216" s="47"/>
      <c r="P1216" s="47"/>
      <c r="Q1216" s="47"/>
      <c r="R1216" s="47"/>
      <c r="S1216" s="47"/>
      <c r="T1216" s="47"/>
      <c r="U1216" s="47"/>
      <c r="V1216" s="47"/>
      <c r="W1216" s="47"/>
      <c r="X1216" s="47"/>
      <c r="Y1216" s="47"/>
      <c r="Z1216" s="47"/>
      <c r="AA1216" s="47"/>
      <c r="AB1216" s="47"/>
      <c r="AC1216" s="47"/>
      <c r="AD1216" s="47"/>
      <c r="AE1216" s="47"/>
      <c r="AF1216" s="47"/>
      <c r="AG1216" s="47"/>
      <c r="AH1216" s="47"/>
    </row>
    <row r="1217" spans="1:34" x14ac:dyDescent="0.25">
      <c r="A1217" s="47"/>
      <c r="B1217" s="47"/>
      <c r="C1217" s="47"/>
      <c r="D1217" s="47"/>
      <c r="E1217" s="56"/>
      <c r="F1217" s="56"/>
      <c r="G1217" s="47"/>
      <c r="H1217" s="47"/>
      <c r="I1217" s="47"/>
      <c r="J1217" s="47"/>
      <c r="K1217" s="47"/>
      <c r="L1217" s="47"/>
      <c r="M1217" s="47"/>
      <c r="N1217" s="47"/>
      <c r="O1217" s="47"/>
      <c r="P1217" s="47"/>
      <c r="Q1217" s="47"/>
      <c r="R1217" s="47"/>
      <c r="S1217" s="47"/>
      <c r="T1217" s="47"/>
      <c r="U1217" s="47"/>
      <c r="V1217" s="47"/>
      <c r="W1217" s="47"/>
      <c r="X1217" s="47"/>
      <c r="Y1217" s="47"/>
      <c r="Z1217" s="47"/>
      <c r="AA1217" s="47"/>
      <c r="AB1217" s="47"/>
      <c r="AC1217" s="47"/>
      <c r="AD1217" s="47"/>
      <c r="AE1217" s="47"/>
      <c r="AF1217" s="47"/>
      <c r="AG1217" s="47"/>
      <c r="AH1217" s="47"/>
    </row>
    <row r="1218" spans="1:34" x14ac:dyDescent="0.25">
      <c r="A1218" s="47"/>
      <c r="B1218" s="47"/>
      <c r="C1218" s="47"/>
      <c r="D1218" s="47"/>
      <c r="E1218" s="56"/>
      <c r="F1218" s="56"/>
      <c r="G1218" s="47"/>
      <c r="H1218" s="47"/>
      <c r="I1218" s="47"/>
      <c r="J1218" s="47"/>
      <c r="K1218" s="47"/>
      <c r="L1218" s="47"/>
      <c r="M1218" s="47"/>
      <c r="N1218" s="47"/>
      <c r="O1218" s="47"/>
      <c r="P1218" s="47"/>
      <c r="Q1218" s="47"/>
      <c r="R1218" s="47"/>
      <c r="S1218" s="47"/>
      <c r="T1218" s="47"/>
      <c r="U1218" s="47"/>
      <c r="V1218" s="47"/>
      <c r="W1218" s="47"/>
      <c r="X1218" s="47"/>
      <c r="Y1218" s="47"/>
      <c r="Z1218" s="47"/>
      <c r="AA1218" s="47"/>
      <c r="AB1218" s="47"/>
      <c r="AC1218" s="47"/>
      <c r="AD1218" s="47"/>
      <c r="AE1218" s="47"/>
      <c r="AF1218" s="47"/>
      <c r="AG1218" s="47"/>
      <c r="AH1218" s="47"/>
    </row>
    <row r="1219" spans="1:34" x14ac:dyDescent="0.25">
      <c r="A1219" s="47"/>
      <c r="B1219" s="47"/>
      <c r="C1219" s="47"/>
      <c r="D1219" s="47"/>
      <c r="E1219" s="56"/>
      <c r="F1219" s="56"/>
      <c r="G1219" s="47"/>
      <c r="H1219" s="47"/>
      <c r="I1219" s="47"/>
      <c r="J1219" s="47"/>
      <c r="K1219" s="47"/>
      <c r="L1219" s="47"/>
      <c r="M1219" s="47"/>
      <c r="N1219" s="47"/>
      <c r="O1219" s="47"/>
      <c r="P1219" s="47"/>
      <c r="Q1219" s="47"/>
      <c r="R1219" s="47"/>
      <c r="S1219" s="47"/>
      <c r="T1219" s="47"/>
      <c r="U1219" s="47"/>
      <c r="V1219" s="47"/>
      <c r="W1219" s="47"/>
      <c r="X1219" s="47"/>
      <c r="Y1219" s="47"/>
      <c r="Z1219" s="47"/>
      <c r="AA1219" s="47"/>
      <c r="AB1219" s="47"/>
      <c r="AC1219" s="47"/>
      <c r="AD1219" s="47"/>
      <c r="AE1219" s="47"/>
      <c r="AF1219" s="47"/>
      <c r="AG1219" s="47"/>
      <c r="AH1219" s="47"/>
    </row>
    <row r="1220" spans="1:34" x14ac:dyDescent="0.25">
      <c r="A1220" s="47"/>
      <c r="B1220" s="47"/>
      <c r="C1220" s="47"/>
      <c r="D1220" s="47"/>
      <c r="E1220" s="56"/>
      <c r="F1220" s="56"/>
      <c r="G1220" s="47"/>
      <c r="H1220" s="47"/>
      <c r="I1220" s="47"/>
      <c r="J1220" s="47"/>
      <c r="K1220" s="47"/>
      <c r="L1220" s="47"/>
      <c r="M1220" s="47"/>
      <c r="N1220" s="47"/>
      <c r="O1220" s="47"/>
      <c r="P1220" s="47"/>
      <c r="Q1220" s="47"/>
      <c r="R1220" s="47"/>
      <c r="S1220" s="47"/>
      <c r="T1220" s="47"/>
      <c r="U1220" s="47"/>
      <c r="V1220" s="47"/>
      <c r="W1220" s="47"/>
      <c r="X1220" s="47"/>
      <c r="Y1220" s="47"/>
      <c r="Z1220" s="47"/>
      <c r="AA1220" s="47"/>
      <c r="AB1220" s="47"/>
      <c r="AC1220" s="47"/>
      <c r="AD1220" s="47"/>
      <c r="AE1220" s="47"/>
      <c r="AF1220" s="47"/>
      <c r="AG1220" s="47"/>
      <c r="AH1220" s="47"/>
    </row>
    <row r="1221" spans="1:34" x14ac:dyDescent="0.25">
      <c r="A1221" s="47"/>
      <c r="B1221" s="47"/>
      <c r="C1221" s="47"/>
      <c r="D1221" s="47"/>
      <c r="E1221" s="56"/>
      <c r="F1221" s="56"/>
      <c r="G1221" s="47"/>
      <c r="H1221" s="47"/>
      <c r="I1221" s="47"/>
      <c r="J1221" s="47"/>
      <c r="K1221" s="47"/>
      <c r="L1221" s="47"/>
      <c r="M1221" s="47"/>
      <c r="N1221" s="47"/>
      <c r="O1221" s="47"/>
      <c r="P1221" s="47"/>
      <c r="Q1221" s="47"/>
      <c r="R1221" s="47"/>
      <c r="S1221" s="47"/>
      <c r="T1221" s="47"/>
      <c r="U1221" s="47"/>
      <c r="V1221" s="47"/>
      <c r="W1221" s="47"/>
      <c r="X1221" s="47"/>
      <c r="Y1221" s="47"/>
      <c r="Z1221" s="47"/>
      <c r="AA1221" s="47"/>
      <c r="AB1221" s="47"/>
      <c r="AC1221" s="47"/>
      <c r="AD1221" s="47"/>
      <c r="AE1221" s="47"/>
      <c r="AF1221" s="47"/>
      <c r="AG1221" s="47"/>
      <c r="AH1221" s="47"/>
    </row>
    <row r="1222" spans="1:34" x14ac:dyDescent="0.25">
      <c r="A1222" s="47"/>
      <c r="B1222" s="47"/>
      <c r="C1222" s="47"/>
      <c r="D1222" s="47"/>
      <c r="E1222" s="56"/>
      <c r="F1222" s="56"/>
      <c r="G1222" s="47"/>
      <c r="H1222" s="47"/>
      <c r="I1222" s="47"/>
      <c r="J1222" s="47"/>
      <c r="K1222" s="47"/>
      <c r="L1222" s="47"/>
      <c r="M1222" s="47"/>
      <c r="N1222" s="47"/>
      <c r="O1222" s="47"/>
      <c r="P1222" s="47"/>
      <c r="Q1222" s="47"/>
      <c r="R1222" s="47"/>
      <c r="S1222" s="47"/>
      <c r="T1222" s="47"/>
      <c r="U1222" s="47"/>
      <c r="V1222" s="47"/>
      <c r="W1222" s="47"/>
      <c r="X1222" s="47"/>
      <c r="Y1222" s="47"/>
      <c r="Z1222" s="47"/>
      <c r="AA1222" s="47"/>
      <c r="AB1222" s="47"/>
      <c r="AC1222" s="47"/>
      <c r="AD1222" s="47"/>
      <c r="AE1222" s="47"/>
      <c r="AF1222" s="47"/>
      <c r="AG1222" s="47"/>
      <c r="AH1222" s="47"/>
    </row>
    <row r="1223" spans="1:34" x14ac:dyDescent="0.25">
      <c r="A1223" s="47"/>
      <c r="B1223" s="47"/>
      <c r="C1223" s="47"/>
      <c r="D1223" s="47"/>
      <c r="E1223" s="56"/>
      <c r="F1223" s="56"/>
      <c r="G1223" s="47"/>
      <c r="H1223" s="47"/>
      <c r="I1223" s="47"/>
      <c r="J1223" s="47"/>
      <c r="K1223" s="47"/>
      <c r="L1223" s="47"/>
      <c r="M1223" s="47"/>
      <c r="N1223" s="47"/>
      <c r="O1223" s="47"/>
      <c r="P1223" s="47"/>
      <c r="Q1223" s="47"/>
      <c r="R1223" s="47"/>
      <c r="S1223" s="47"/>
      <c r="T1223" s="47"/>
      <c r="U1223" s="47"/>
      <c r="V1223" s="47"/>
      <c r="W1223" s="47"/>
      <c r="X1223" s="47"/>
      <c r="Y1223" s="47"/>
      <c r="Z1223" s="47"/>
      <c r="AA1223" s="47"/>
      <c r="AB1223" s="47"/>
      <c r="AC1223" s="47"/>
      <c r="AD1223" s="47"/>
      <c r="AE1223" s="47"/>
      <c r="AF1223" s="47"/>
      <c r="AG1223" s="47"/>
      <c r="AH1223" s="47"/>
    </row>
    <row r="1224" spans="1:34" x14ac:dyDescent="0.25">
      <c r="A1224" s="47"/>
      <c r="B1224" s="47"/>
      <c r="C1224" s="47"/>
      <c r="D1224" s="47"/>
      <c r="E1224" s="56"/>
      <c r="F1224" s="56"/>
      <c r="G1224" s="47"/>
      <c r="H1224" s="47"/>
      <c r="I1224" s="47"/>
      <c r="J1224" s="47"/>
      <c r="K1224" s="47"/>
      <c r="L1224" s="47"/>
      <c r="M1224" s="47"/>
      <c r="N1224" s="47"/>
      <c r="O1224" s="47"/>
      <c r="P1224" s="47"/>
      <c r="Q1224" s="47"/>
      <c r="R1224" s="47"/>
      <c r="S1224" s="47"/>
      <c r="T1224" s="47"/>
      <c r="U1224" s="47"/>
      <c r="V1224" s="47"/>
      <c r="W1224" s="47"/>
      <c r="X1224" s="47"/>
      <c r="Y1224" s="47"/>
      <c r="Z1224" s="47"/>
      <c r="AA1224" s="47"/>
      <c r="AB1224" s="47"/>
      <c r="AC1224" s="47"/>
      <c r="AD1224" s="47"/>
      <c r="AE1224" s="47"/>
      <c r="AF1224" s="47"/>
      <c r="AG1224" s="47"/>
      <c r="AH1224" s="47"/>
    </row>
    <row r="1225" spans="1:34" x14ac:dyDescent="0.25">
      <c r="A1225" s="47"/>
      <c r="B1225" s="47"/>
      <c r="C1225" s="47"/>
      <c r="D1225" s="47"/>
      <c r="E1225" s="56"/>
      <c r="F1225" s="56"/>
      <c r="G1225" s="47"/>
      <c r="H1225" s="47"/>
      <c r="I1225" s="47"/>
      <c r="J1225" s="47"/>
      <c r="K1225" s="47"/>
      <c r="L1225" s="47"/>
      <c r="M1225" s="47"/>
      <c r="N1225" s="47"/>
      <c r="O1225" s="47"/>
      <c r="P1225" s="47"/>
      <c r="Q1225" s="47"/>
      <c r="R1225" s="47"/>
      <c r="S1225" s="47"/>
      <c r="T1225" s="47"/>
      <c r="U1225" s="47"/>
      <c r="V1225" s="47"/>
      <c r="W1225" s="47"/>
      <c r="X1225" s="47"/>
      <c r="Y1225" s="47"/>
      <c r="Z1225" s="47"/>
      <c r="AA1225" s="47"/>
      <c r="AB1225" s="47"/>
      <c r="AC1225" s="47"/>
      <c r="AD1225" s="47"/>
      <c r="AE1225" s="47"/>
      <c r="AF1225" s="47"/>
      <c r="AG1225" s="47"/>
      <c r="AH1225" s="47"/>
    </row>
    <row r="1226" spans="1:34" x14ac:dyDescent="0.25">
      <c r="A1226" s="47"/>
      <c r="B1226" s="47"/>
      <c r="C1226" s="47"/>
      <c r="D1226" s="47"/>
      <c r="E1226" s="56"/>
      <c r="F1226" s="56"/>
      <c r="G1226" s="47"/>
      <c r="H1226" s="47"/>
      <c r="I1226" s="47"/>
      <c r="J1226" s="47"/>
      <c r="K1226" s="47"/>
      <c r="L1226" s="47"/>
      <c r="M1226" s="47"/>
      <c r="N1226" s="47"/>
      <c r="O1226" s="47"/>
      <c r="P1226" s="47"/>
      <c r="Q1226" s="47"/>
      <c r="R1226" s="47"/>
      <c r="S1226" s="47"/>
      <c r="T1226" s="47"/>
      <c r="U1226" s="47"/>
      <c r="V1226" s="47"/>
      <c r="W1226" s="47"/>
      <c r="X1226" s="47"/>
      <c r="Y1226" s="47"/>
      <c r="Z1226" s="47"/>
      <c r="AA1226" s="47"/>
      <c r="AB1226" s="47"/>
      <c r="AC1226" s="47"/>
      <c r="AD1226" s="47"/>
      <c r="AE1226" s="47"/>
      <c r="AF1226" s="47"/>
      <c r="AG1226" s="47"/>
      <c r="AH1226" s="47"/>
    </row>
    <row r="1227" spans="1:34" x14ac:dyDescent="0.25">
      <c r="A1227" s="47"/>
      <c r="B1227" s="47"/>
      <c r="C1227" s="47"/>
      <c r="D1227" s="47"/>
      <c r="E1227" s="56"/>
      <c r="F1227" s="56"/>
      <c r="G1227" s="47"/>
      <c r="H1227" s="47"/>
      <c r="I1227" s="47"/>
      <c r="J1227" s="47"/>
      <c r="K1227" s="47"/>
      <c r="L1227" s="47"/>
      <c r="M1227" s="47"/>
      <c r="N1227" s="47"/>
      <c r="O1227" s="47"/>
      <c r="P1227" s="47"/>
      <c r="Q1227" s="47"/>
      <c r="R1227" s="47"/>
      <c r="S1227" s="47"/>
      <c r="T1227" s="47"/>
      <c r="U1227" s="47"/>
      <c r="V1227" s="47"/>
      <c r="W1227" s="47"/>
      <c r="X1227" s="47"/>
      <c r="Y1227" s="47"/>
      <c r="Z1227" s="47"/>
      <c r="AA1227" s="47"/>
      <c r="AB1227" s="47"/>
      <c r="AC1227" s="47"/>
      <c r="AD1227" s="47"/>
      <c r="AE1227" s="47"/>
      <c r="AF1227" s="47"/>
      <c r="AG1227" s="47"/>
      <c r="AH1227" s="47"/>
    </row>
    <row r="1228" spans="1:34" x14ac:dyDescent="0.25">
      <c r="A1228" s="47"/>
      <c r="B1228" s="47"/>
      <c r="C1228" s="47"/>
      <c r="D1228" s="47"/>
      <c r="E1228" s="56"/>
      <c r="F1228" s="56"/>
      <c r="G1228" s="47"/>
      <c r="H1228" s="47"/>
      <c r="I1228" s="47"/>
      <c r="J1228" s="47"/>
      <c r="K1228" s="47"/>
      <c r="L1228" s="47"/>
      <c r="M1228" s="47"/>
      <c r="N1228" s="47"/>
      <c r="O1228" s="47"/>
      <c r="P1228" s="47"/>
      <c r="Q1228" s="47"/>
      <c r="R1228" s="47"/>
      <c r="S1228" s="47"/>
      <c r="T1228" s="47"/>
      <c r="U1228" s="47"/>
      <c r="V1228" s="47"/>
      <c r="W1228" s="47"/>
      <c r="X1228" s="47"/>
      <c r="Y1228" s="47"/>
      <c r="Z1228" s="47"/>
      <c r="AA1228" s="47"/>
      <c r="AB1228" s="47"/>
      <c r="AC1228" s="47"/>
      <c r="AD1228" s="47"/>
      <c r="AE1228" s="47"/>
      <c r="AF1228" s="47"/>
      <c r="AG1228" s="47"/>
      <c r="AH1228" s="47"/>
    </row>
    <row r="1229" spans="1:34" x14ac:dyDescent="0.25">
      <c r="A1229" s="47"/>
      <c r="B1229" s="47"/>
      <c r="C1229" s="47"/>
      <c r="D1229" s="47"/>
      <c r="E1229" s="56"/>
      <c r="F1229" s="56"/>
      <c r="G1229" s="47"/>
      <c r="H1229" s="47"/>
      <c r="I1229" s="47"/>
      <c r="J1229" s="47"/>
      <c r="K1229" s="47"/>
      <c r="L1229" s="47"/>
      <c r="M1229" s="47"/>
      <c r="N1229" s="47"/>
      <c r="O1229" s="47"/>
      <c r="P1229" s="47"/>
      <c r="Q1229" s="47"/>
      <c r="R1229" s="47"/>
      <c r="S1229" s="47"/>
      <c r="T1229" s="47"/>
      <c r="U1229" s="47"/>
      <c r="V1229" s="47"/>
      <c r="W1229" s="47"/>
      <c r="X1229" s="47"/>
      <c r="Y1229" s="47"/>
      <c r="Z1229" s="47"/>
      <c r="AA1229" s="47"/>
      <c r="AB1229" s="47"/>
      <c r="AC1229" s="47"/>
      <c r="AD1229" s="47"/>
      <c r="AE1229" s="47"/>
      <c r="AF1229" s="47"/>
      <c r="AG1229" s="47"/>
      <c r="AH1229" s="47"/>
    </row>
    <row r="1230" spans="1:34" x14ac:dyDescent="0.25">
      <c r="A1230" s="47"/>
      <c r="B1230" s="47"/>
      <c r="C1230" s="47"/>
      <c r="D1230" s="47"/>
      <c r="E1230" s="56"/>
      <c r="F1230" s="56"/>
      <c r="G1230" s="47"/>
      <c r="H1230" s="47"/>
      <c r="I1230" s="47"/>
      <c r="J1230" s="47"/>
      <c r="K1230" s="47"/>
      <c r="L1230" s="47"/>
      <c r="M1230" s="47"/>
      <c r="N1230" s="47"/>
      <c r="O1230" s="47"/>
      <c r="P1230" s="47"/>
      <c r="Q1230" s="47"/>
      <c r="R1230" s="47"/>
      <c r="S1230" s="47"/>
      <c r="T1230" s="47"/>
      <c r="U1230" s="47"/>
      <c r="V1230" s="47"/>
      <c r="W1230" s="47"/>
      <c r="X1230" s="47"/>
      <c r="Y1230" s="47"/>
      <c r="Z1230" s="47"/>
      <c r="AA1230" s="47"/>
      <c r="AB1230" s="47"/>
      <c r="AC1230" s="47"/>
      <c r="AD1230" s="47"/>
      <c r="AE1230" s="47"/>
      <c r="AF1230" s="47"/>
      <c r="AG1230" s="47"/>
      <c r="AH1230" s="47"/>
    </row>
    <row r="1231" spans="1:34" x14ac:dyDescent="0.25">
      <c r="A1231" s="47"/>
      <c r="B1231" s="47"/>
      <c r="C1231" s="47"/>
      <c r="D1231" s="47"/>
      <c r="E1231" s="56"/>
      <c r="F1231" s="56"/>
      <c r="G1231" s="47"/>
      <c r="H1231" s="47"/>
      <c r="I1231" s="47"/>
      <c r="J1231" s="47"/>
      <c r="K1231" s="47"/>
      <c r="L1231" s="47"/>
      <c r="M1231" s="47"/>
      <c r="N1231" s="47"/>
      <c r="O1231" s="47"/>
      <c r="P1231" s="47"/>
      <c r="Q1231" s="47"/>
      <c r="R1231" s="47"/>
      <c r="S1231" s="47"/>
      <c r="T1231" s="47"/>
      <c r="U1231" s="47"/>
      <c r="V1231" s="47"/>
      <c r="W1231" s="47"/>
      <c r="X1231" s="47"/>
      <c r="Y1231" s="47"/>
      <c r="Z1231" s="47"/>
      <c r="AA1231" s="47"/>
      <c r="AB1231" s="47"/>
      <c r="AC1231" s="47"/>
      <c r="AD1231" s="47"/>
      <c r="AE1231" s="47"/>
      <c r="AF1231" s="47"/>
      <c r="AG1231" s="47"/>
      <c r="AH1231" s="47"/>
    </row>
    <row r="1232" spans="1:34" x14ac:dyDescent="0.25">
      <c r="A1232" s="47"/>
      <c r="B1232" s="47"/>
      <c r="C1232" s="47"/>
      <c r="D1232" s="47"/>
      <c r="E1232" s="56"/>
      <c r="F1232" s="56"/>
      <c r="G1232" s="47"/>
      <c r="H1232" s="47"/>
      <c r="I1232" s="47"/>
      <c r="J1232" s="47"/>
      <c r="K1232" s="47"/>
      <c r="L1232" s="47"/>
      <c r="M1232" s="47"/>
      <c r="N1232" s="47"/>
      <c r="O1232" s="47"/>
      <c r="P1232" s="47"/>
      <c r="Q1232" s="47"/>
      <c r="R1232" s="47"/>
      <c r="S1232" s="47"/>
      <c r="T1232" s="47"/>
      <c r="U1232" s="47"/>
      <c r="V1232" s="47"/>
      <c r="W1232" s="47"/>
      <c r="X1232" s="47"/>
      <c r="Y1232" s="47"/>
      <c r="Z1232" s="47"/>
      <c r="AA1232" s="47"/>
      <c r="AB1232" s="47"/>
      <c r="AC1232" s="47"/>
      <c r="AD1232" s="47"/>
      <c r="AE1232" s="47"/>
      <c r="AF1232" s="47"/>
      <c r="AG1232" s="47"/>
      <c r="AH1232" s="47"/>
    </row>
    <row r="1233" spans="1:34" x14ac:dyDescent="0.25">
      <c r="A1233" s="47"/>
      <c r="B1233" s="47"/>
      <c r="C1233" s="47"/>
      <c r="D1233" s="47"/>
      <c r="E1233" s="56"/>
      <c r="F1233" s="56"/>
      <c r="G1233" s="47"/>
      <c r="H1233" s="47"/>
      <c r="I1233" s="47"/>
      <c r="J1233" s="47"/>
      <c r="K1233" s="47"/>
      <c r="L1233" s="47"/>
      <c r="M1233" s="47"/>
      <c r="N1233" s="47"/>
      <c r="O1233" s="47"/>
      <c r="P1233" s="47"/>
      <c r="Q1233" s="47"/>
      <c r="R1233" s="47"/>
      <c r="S1233" s="47"/>
      <c r="T1233" s="47"/>
      <c r="U1233" s="47"/>
      <c r="V1233" s="47"/>
      <c r="W1233" s="47"/>
      <c r="X1233" s="47"/>
      <c r="Y1233" s="47"/>
      <c r="Z1233" s="47"/>
      <c r="AA1233" s="47"/>
      <c r="AB1233" s="47"/>
      <c r="AC1233" s="47"/>
      <c r="AD1233" s="47"/>
      <c r="AE1233" s="47"/>
      <c r="AF1233" s="47"/>
      <c r="AG1233" s="47"/>
      <c r="AH1233" s="47"/>
    </row>
    <row r="1234" spans="1:34" x14ac:dyDescent="0.25">
      <c r="A1234" s="47"/>
      <c r="B1234" s="47"/>
      <c r="C1234" s="47"/>
      <c r="D1234" s="47"/>
      <c r="E1234" s="56"/>
      <c r="F1234" s="56"/>
      <c r="G1234" s="47"/>
      <c r="H1234" s="47"/>
      <c r="I1234" s="47"/>
      <c r="J1234" s="47"/>
      <c r="K1234" s="47"/>
      <c r="L1234" s="47"/>
      <c r="M1234" s="47"/>
      <c r="N1234" s="47"/>
      <c r="O1234" s="47"/>
      <c r="P1234" s="47"/>
      <c r="Q1234" s="47"/>
      <c r="R1234" s="47"/>
      <c r="S1234" s="47"/>
      <c r="T1234" s="47"/>
      <c r="U1234" s="47"/>
      <c r="V1234" s="47"/>
      <c r="W1234" s="47"/>
      <c r="X1234" s="47"/>
      <c r="Y1234" s="47"/>
      <c r="Z1234" s="47"/>
      <c r="AA1234" s="47"/>
      <c r="AB1234" s="47"/>
      <c r="AC1234" s="47"/>
      <c r="AD1234" s="47"/>
      <c r="AE1234" s="47"/>
      <c r="AF1234" s="47"/>
      <c r="AG1234" s="47"/>
      <c r="AH1234" s="47"/>
    </row>
    <row r="1235" spans="1:34" x14ac:dyDescent="0.25">
      <c r="A1235" s="47"/>
      <c r="B1235" s="47"/>
      <c r="C1235" s="47"/>
      <c r="D1235" s="47"/>
      <c r="E1235" s="56"/>
      <c r="F1235" s="56"/>
      <c r="G1235" s="47"/>
      <c r="H1235" s="47"/>
      <c r="I1235" s="47"/>
      <c r="J1235" s="47"/>
      <c r="K1235" s="47"/>
      <c r="L1235" s="47"/>
      <c r="M1235" s="47"/>
      <c r="N1235" s="47"/>
      <c r="O1235" s="47"/>
      <c r="P1235" s="47"/>
      <c r="Q1235" s="47"/>
      <c r="R1235" s="47"/>
      <c r="S1235" s="47"/>
      <c r="T1235" s="47"/>
      <c r="U1235" s="47"/>
      <c r="V1235" s="47"/>
      <c r="W1235" s="47"/>
      <c r="X1235" s="47"/>
      <c r="Y1235" s="47"/>
      <c r="Z1235" s="47"/>
      <c r="AA1235" s="47"/>
      <c r="AB1235" s="47"/>
      <c r="AC1235" s="47"/>
      <c r="AD1235" s="47"/>
      <c r="AE1235" s="47"/>
      <c r="AF1235" s="47"/>
      <c r="AG1235" s="47"/>
      <c r="AH1235" s="47"/>
    </row>
    <row r="1236" spans="1:34" x14ac:dyDescent="0.25">
      <c r="A1236" s="47"/>
      <c r="B1236" s="47"/>
      <c r="C1236" s="47"/>
      <c r="D1236" s="47"/>
      <c r="E1236" s="56"/>
      <c r="F1236" s="56"/>
      <c r="G1236" s="47"/>
      <c r="H1236" s="47"/>
      <c r="I1236" s="47"/>
      <c r="J1236" s="47"/>
      <c r="K1236" s="47"/>
      <c r="L1236" s="47"/>
      <c r="M1236" s="47"/>
      <c r="N1236" s="47"/>
      <c r="O1236" s="47"/>
      <c r="P1236" s="47"/>
      <c r="Q1236" s="47"/>
      <c r="R1236" s="47"/>
      <c r="S1236" s="47"/>
      <c r="T1236" s="47"/>
      <c r="U1236" s="47"/>
      <c r="V1236" s="47"/>
      <c r="W1236" s="47"/>
      <c r="X1236" s="47"/>
      <c r="Y1236" s="47"/>
      <c r="Z1236" s="47"/>
      <c r="AA1236" s="47"/>
      <c r="AB1236" s="47"/>
      <c r="AC1236" s="47"/>
      <c r="AD1236" s="47"/>
      <c r="AE1236" s="47"/>
      <c r="AF1236" s="47"/>
      <c r="AG1236" s="47"/>
      <c r="AH1236" s="47"/>
    </row>
    <row r="1237" spans="1:34" x14ac:dyDescent="0.25">
      <c r="A1237" s="47"/>
      <c r="B1237" s="47"/>
      <c r="C1237" s="47"/>
      <c r="D1237" s="47"/>
      <c r="E1237" s="56"/>
      <c r="F1237" s="56"/>
      <c r="G1237" s="47"/>
      <c r="H1237" s="47"/>
      <c r="I1237" s="47"/>
      <c r="J1237" s="47"/>
      <c r="K1237" s="47"/>
      <c r="L1237" s="47"/>
      <c r="M1237" s="47"/>
      <c r="N1237" s="47"/>
      <c r="O1237" s="47"/>
      <c r="P1237" s="47"/>
      <c r="Q1237" s="47"/>
      <c r="R1237" s="47"/>
      <c r="S1237" s="47"/>
      <c r="T1237" s="47"/>
      <c r="U1237" s="47"/>
      <c r="V1237" s="47"/>
      <c r="W1237" s="47"/>
      <c r="X1237" s="47"/>
      <c r="Y1237" s="47"/>
      <c r="Z1237" s="47"/>
      <c r="AA1237" s="47"/>
      <c r="AB1237" s="47"/>
      <c r="AC1237" s="47"/>
      <c r="AD1237" s="47"/>
      <c r="AE1237" s="47"/>
      <c r="AF1237" s="47"/>
      <c r="AG1237" s="47"/>
      <c r="AH1237" s="47"/>
    </row>
    <row r="1238" spans="1:34" x14ac:dyDescent="0.25">
      <c r="A1238" s="47"/>
      <c r="B1238" s="47"/>
      <c r="C1238" s="47"/>
      <c r="D1238" s="47"/>
      <c r="E1238" s="56"/>
      <c r="F1238" s="56"/>
      <c r="G1238" s="47"/>
      <c r="H1238" s="47"/>
      <c r="I1238" s="47"/>
      <c r="J1238" s="47"/>
      <c r="K1238" s="47"/>
      <c r="L1238" s="47"/>
      <c r="M1238" s="47"/>
      <c r="N1238" s="47"/>
      <c r="O1238" s="47"/>
      <c r="P1238" s="47"/>
      <c r="Q1238" s="47"/>
      <c r="R1238" s="47"/>
      <c r="S1238" s="47"/>
      <c r="T1238" s="47"/>
      <c r="U1238" s="47"/>
      <c r="V1238" s="47"/>
      <c r="W1238" s="47"/>
      <c r="X1238" s="47"/>
      <c r="Y1238" s="47"/>
      <c r="Z1238" s="47"/>
      <c r="AA1238" s="47"/>
      <c r="AB1238" s="47"/>
      <c r="AC1238" s="47"/>
      <c r="AD1238" s="47"/>
      <c r="AE1238" s="47"/>
      <c r="AF1238" s="47"/>
      <c r="AG1238" s="47"/>
      <c r="AH1238" s="47"/>
    </row>
    <row r="1239" spans="1:34" x14ac:dyDescent="0.25">
      <c r="A1239" s="47"/>
      <c r="B1239" s="47"/>
      <c r="C1239" s="47"/>
      <c r="D1239" s="47"/>
      <c r="E1239" s="56"/>
      <c r="F1239" s="56"/>
      <c r="G1239" s="47"/>
      <c r="H1239" s="47"/>
      <c r="I1239" s="47"/>
      <c r="J1239" s="47"/>
      <c r="K1239" s="47"/>
      <c r="L1239" s="47"/>
      <c r="M1239" s="47"/>
      <c r="N1239" s="47"/>
      <c r="O1239" s="47"/>
      <c r="P1239" s="47"/>
      <c r="Q1239" s="47"/>
      <c r="R1239" s="47"/>
      <c r="S1239" s="47"/>
      <c r="T1239" s="47"/>
      <c r="U1239" s="47"/>
      <c r="V1239" s="47"/>
      <c r="W1239" s="47"/>
      <c r="X1239" s="47"/>
      <c r="Y1239" s="47"/>
      <c r="Z1239" s="47"/>
      <c r="AA1239" s="47"/>
      <c r="AB1239" s="47"/>
      <c r="AC1239" s="47"/>
      <c r="AD1239" s="47"/>
      <c r="AE1239" s="47"/>
      <c r="AF1239" s="47"/>
      <c r="AG1239" s="47"/>
      <c r="AH1239" s="47"/>
    </row>
    <row r="1240" spans="1:34" x14ac:dyDescent="0.25">
      <c r="A1240" s="47"/>
      <c r="B1240" s="47"/>
      <c r="C1240" s="47"/>
      <c r="D1240" s="47"/>
      <c r="E1240" s="56"/>
      <c r="F1240" s="56"/>
      <c r="G1240" s="47"/>
      <c r="H1240" s="47"/>
      <c r="I1240" s="47"/>
      <c r="J1240" s="47"/>
      <c r="K1240" s="47"/>
      <c r="L1240" s="47"/>
      <c r="M1240" s="47"/>
      <c r="N1240" s="47"/>
      <c r="O1240" s="47"/>
      <c r="P1240" s="47"/>
      <c r="Q1240" s="47"/>
      <c r="R1240" s="47"/>
      <c r="S1240" s="47"/>
      <c r="T1240" s="47"/>
      <c r="U1240" s="47"/>
      <c r="V1240" s="47"/>
      <c r="W1240" s="47"/>
      <c r="X1240" s="47"/>
      <c r="Y1240" s="47"/>
      <c r="Z1240" s="47"/>
      <c r="AA1240" s="47"/>
      <c r="AB1240" s="47"/>
      <c r="AC1240" s="47"/>
      <c r="AD1240" s="47"/>
      <c r="AE1240" s="47"/>
      <c r="AF1240" s="47"/>
      <c r="AG1240" s="47"/>
      <c r="AH1240" s="47"/>
    </row>
    <row r="1241" spans="1:34" x14ac:dyDescent="0.25">
      <c r="A1241" s="47"/>
      <c r="B1241" s="47"/>
      <c r="C1241" s="47"/>
      <c r="D1241" s="47"/>
      <c r="E1241" s="56"/>
      <c r="F1241" s="56"/>
      <c r="G1241" s="47"/>
      <c r="H1241" s="47"/>
      <c r="I1241" s="47"/>
      <c r="J1241" s="47"/>
      <c r="K1241" s="47"/>
      <c r="L1241" s="47"/>
      <c r="M1241" s="47"/>
      <c r="N1241" s="47"/>
      <c r="O1241" s="47"/>
      <c r="P1241" s="47"/>
      <c r="Q1241" s="47"/>
      <c r="R1241" s="47"/>
      <c r="S1241" s="47"/>
      <c r="T1241" s="47"/>
      <c r="U1241" s="47"/>
      <c r="V1241" s="47"/>
      <c r="W1241" s="47"/>
      <c r="X1241" s="47"/>
      <c r="Y1241" s="47"/>
      <c r="Z1241" s="47"/>
      <c r="AA1241" s="47"/>
      <c r="AB1241" s="47"/>
      <c r="AC1241" s="47"/>
      <c r="AD1241" s="47"/>
      <c r="AE1241" s="47"/>
      <c r="AF1241" s="47"/>
      <c r="AG1241" s="47"/>
      <c r="AH1241" s="47"/>
    </row>
    <row r="1242" spans="1:34" x14ac:dyDescent="0.25">
      <c r="A1242" s="47"/>
      <c r="B1242" s="47"/>
      <c r="C1242" s="47"/>
      <c r="D1242" s="47"/>
      <c r="E1242" s="56"/>
      <c r="F1242" s="56"/>
      <c r="G1242" s="47"/>
      <c r="H1242" s="47"/>
      <c r="I1242" s="47"/>
      <c r="J1242" s="47"/>
      <c r="K1242" s="47"/>
      <c r="L1242" s="47"/>
      <c r="M1242" s="47"/>
      <c r="N1242" s="47"/>
      <c r="O1242" s="47"/>
      <c r="P1242" s="47"/>
      <c r="Q1242" s="47"/>
      <c r="R1242" s="47"/>
      <c r="S1242" s="47"/>
      <c r="T1242" s="47"/>
      <c r="U1242" s="47"/>
      <c r="V1242" s="47"/>
      <c r="W1242" s="47"/>
      <c r="X1242" s="47"/>
      <c r="Y1242" s="47"/>
      <c r="Z1242" s="47"/>
      <c r="AA1242" s="47"/>
      <c r="AB1242" s="47"/>
      <c r="AC1242" s="47"/>
      <c r="AD1242" s="47"/>
      <c r="AE1242" s="47"/>
      <c r="AF1242" s="47"/>
      <c r="AG1242" s="47"/>
      <c r="AH1242" s="47"/>
    </row>
    <row r="1243" spans="1:34" x14ac:dyDescent="0.25">
      <c r="A1243" s="47"/>
      <c r="B1243" s="47"/>
      <c r="C1243" s="47"/>
      <c r="D1243" s="47"/>
      <c r="E1243" s="56"/>
      <c r="F1243" s="56"/>
      <c r="G1243" s="47"/>
      <c r="H1243" s="47"/>
      <c r="I1243" s="47"/>
      <c r="J1243" s="47"/>
      <c r="K1243" s="47"/>
      <c r="L1243" s="47"/>
      <c r="M1243" s="47"/>
      <c r="N1243" s="47"/>
      <c r="O1243" s="47"/>
      <c r="P1243" s="47"/>
      <c r="Q1243" s="47"/>
      <c r="R1243" s="47"/>
      <c r="S1243" s="47"/>
      <c r="T1243" s="47"/>
      <c r="U1243" s="47"/>
      <c r="V1243" s="47"/>
      <c r="W1243" s="47"/>
      <c r="X1243" s="47"/>
      <c r="Y1243" s="47"/>
      <c r="Z1243" s="47"/>
      <c r="AA1243" s="47"/>
      <c r="AB1243" s="47"/>
      <c r="AC1243" s="47"/>
      <c r="AD1243" s="47"/>
      <c r="AE1243" s="47"/>
      <c r="AF1243" s="47"/>
      <c r="AG1243" s="47"/>
      <c r="AH1243" s="47"/>
    </row>
    <row r="1244" spans="1:34" x14ac:dyDescent="0.25">
      <c r="A1244" s="47"/>
      <c r="B1244" s="47"/>
      <c r="C1244" s="47"/>
      <c r="D1244" s="47"/>
      <c r="E1244" s="56"/>
      <c r="F1244" s="56"/>
      <c r="G1244" s="47"/>
      <c r="H1244" s="47"/>
      <c r="I1244" s="47"/>
      <c r="J1244" s="47"/>
      <c r="K1244" s="47"/>
      <c r="L1244" s="47"/>
      <c r="M1244" s="47"/>
      <c r="N1244" s="47"/>
      <c r="O1244" s="47"/>
      <c r="P1244" s="47"/>
      <c r="Q1244" s="47"/>
      <c r="R1244" s="47"/>
      <c r="S1244" s="47"/>
      <c r="T1244" s="47"/>
      <c r="U1244" s="47"/>
      <c r="V1244" s="47"/>
      <c r="W1244" s="47"/>
      <c r="X1244" s="47"/>
      <c r="Y1244" s="47"/>
      <c r="Z1244" s="47"/>
      <c r="AA1244" s="47"/>
      <c r="AB1244" s="47"/>
      <c r="AC1244" s="47"/>
      <c r="AD1244" s="47"/>
      <c r="AE1244" s="47"/>
      <c r="AF1244" s="47"/>
      <c r="AG1244" s="47"/>
      <c r="AH1244" s="47"/>
    </row>
    <row r="1245" spans="1:34" x14ac:dyDescent="0.25">
      <c r="A1245" s="47"/>
      <c r="B1245" s="47"/>
      <c r="C1245" s="47"/>
      <c r="D1245" s="47"/>
      <c r="E1245" s="56"/>
      <c r="F1245" s="56"/>
      <c r="G1245" s="47"/>
      <c r="H1245" s="47"/>
      <c r="I1245" s="47"/>
      <c r="J1245" s="47"/>
      <c r="K1245" s="47"/>
      <c r="L1245" s="47"/>
      <c r="M1245" s="47"/>
      <c r="N1245" s="47"/>
      <c r="O1245" s="47"/>
      <c r="P1245" s="47"/>
      <c r="Q1245" s="47"/>
      <c r="R1245" s="47"/>
      <c r="S1245" s="47"/>
      <c r="T1245" s="47"/>
      <c r="U1245" s="47"/>
      <c r="V1245" s="47"/>
      <c r="W1245" s="47"/>
      <c r="X1245" s="47"/>
      <c r="Y1245" s="47"/>
      <c r="Z1245" s="47"/>
      <c r="AA1245" s="47"/>
      <c r="AB1245" s="47"/>
      <c r="AC1245" s="47"/>
      <c r="AD1245" s="47"/>
      <c r="AE1245" s="47"/>
      <c r="AF1245" s="47"/>
      <c r="AG1245" s="47"/>
      <c r="AH1245" s="47"/>
    </row>
    <row r="1246" spans="1:34" x14ac:dyDescent="0.25">
      <c r="A1246" s="47"/>
      <c r="B1246" s="47"/>
      <c r="C1246" s="47"/>
      <c r="D1246" s="47"/>
      <c r="E1246" s="56"/>
      <c r="F1246" s="56"/>
      <c r="G1246" s="47"/>
      <c r="H1246" s="47"/>
      <c r="I1246" s="47"/>
      <c r="J1246" s="47"/>
      <c r="K1246" s="47"/>
      <c r="L1246" s="47"/>
      <c r="M1246" s="47"/>
      <c r="N1246" s="47"/>
      <c r="O1246" s="47"/>
      <c r="P1246" s="47"/>
      <c r="Q1246" s="47"/>
      <c r="R1246" s="47"/>
      <c r="S1246" s="47"/>
      <c r="T1246" s="47"/>
      <c r="U1246" s="47"/>
      <c r="V1246" s="47"/>
      <c r="W1246" s="47"/>
      <c r="X1246" s="47"/>
      <c r="Y1246" s="47"/>
      <c r="Z1246" s="47"/>
      <c r="AA1246" s="47"/>
      <c r="AB1246" s="47"/>
      <c r="AC1246" s="47"/>
      <c r="AD1246" s="47"/>
      <c r="AE1246" s="47"/>
      <c r="AF1246" s="47"/>
      <c r="AG1246" s="47"/>
      <c r="AH1246" s="47"/>
    </row>
    <row r="1247" spans="1:34" x14ac:dyDescent="0.25">
      <c r="A1247" s="47"/>
      <c r="B1247" s="47"/>
      <c r="C1247" s="47"/>
      <c r="D1247" s="47"/>
      <c r="E1247" s="56"/>
      <c r="F1247" s="56"/>
      <c r="G1247" s="47"/>
      <c r="H1247" s="47"/>
      <c r="I1247" s="47"/>
      <c r="J1247" s="47"/>
      <c r="K1247" s="47"/>
      <c r="L1247" s="47"/>
      <c r="M1247" s="47"/>
      <c r="N1247" s="47"/>
      <c r="O1247" s="47"/>
      <c r="P1247" s="47"/>
      <c r="Q1247" s="47"/>
      <c r="R1247" s="47"/>
      <c r="S1247" s="47"/>
      <c r="T1247" s="47"/>
      <c r="U1247" s="47"/>
      <c r="V1247" s="47"/>
      <c r="W1247" s="47"/>
      <c r="X1247" s="47"/>
      <c r="Y1247" s="47"/>
      <c r="Z1247" s="47"/>
      <c r="AA1247" s="47"/>
      <c r="AB1247" s="47"/>
      <c r="AC1247" s="47"/>
      <c r="AD1247" s="47"/>
      <c r="AE1247" s="47"/>
      <c r="AF1247" s="47"/>
      <c r="AG1247" s="47"/>
      <c r="AH1247" s="47"/>
    </row>
    <row r="1248" spans="1:34" x14ac:dyDescent="0.25">
      <c r="A1248" s="47"/>
      <c r="B1248" s="47"/>
      <c r="C1248" s="47"/>
      <c r="D1248" s="47"/>
      <c r="E1248" s="56"/>
      <c r="F1248" s="56"/>
      <c r="G1248" s="47"/>
      <c r="H1248" s="47"/>
      <c r="I1248" s="47"/>
      <c r="J1248" s="47"/>
      <c r="K1248" s="47"/>
      <c r="L1248" s="47"/>
      <c r="M1248" s="47"/>
      <c r="N1248" s="47"/>
      <c r="O1248" s="47"/>
      <c r="P1248" s="47"/>
      <c r="Q1248" s="47"/>
      <c r="R1248" s="47"/>
      <c r="S1248" s="47"/>
      <c r="T1248" s="47"/>
      <c r="U1248" s="47"/>
      <c r="V1248" s="47"/>
      <c r="W1248" s="47"/>
      <c r="X1248" s="47"/>
      <c r="Y1248" s="47"/>
      <c r="Z1248" s="47"/>
      <c r="AA1248" s="47"/>
      <c r="AB1248" s="47"/>
      <c r="AC1248" s="47"/>
      <c r="AD1248" s="47"/>
      <c r="AE1248" s="47"/>
      <c r="AF1248" s="47"/>
      <c r="AG1248" s="47"/>
      <c r="AH1248" s="47"/>
    </row>
    <row r="1249" spans="1:34" x14ac:dyDescent="0.25">
      <c r="A1249" s="47"/>
      <c r="B1249" s="47"/>
      <c r="C1249" s="47"/>
      <c r="D1249" s="47"/>
      <c r="E1249" s="56"/>
      <c r="F1249" s="56"/>
      <c r="G1249" s="47"/>
      <c r="H1249" s="47"/>
      <c r="I1249" s="47"/>
      <c r="J1249" s="47"/>
      <c r="K1249" s="47"/>
      <c r="L1249" s="47"/>
      <c r="M1249" s="47"/>
      <c r="N1249" s="47"/>
      <c r="O1249" s="47"/>
      <c r="P1249" s="47"/>
      <c r="Q1249" s="47"/>
      <c r="R1249" s="47"/>
      <c r="S1249" s="47"/>
      <c r="T1249" s="47"/>
      <c r="U1249" s="47"/>
      <c r="V1249" s="47"/>
      <c r="W1249" s="47"/>
      <c r="X1249" s="47"/>
      <c r="Y1249" s="47"/>
      <c r="Z1249" s="47"/>
      <c r="AA1249" s="47"/>
      <c r="AB1249" s="47"/>
      <c r="AC1249" s="47"/>
      <c r="AD1249" s="47"/>
      <c r="AE1249" s="47"/>
      <c r="AF1249" s="47"/>
      <c r="AG1249" s="47"/>
      <c r="AH1249" s="47"/>
    </row>
    <row r="1250" spans="1:34" x14ac:dyDescent="0.25">
      <c r="A1250" s="47"/>
      <c r="B1250" s="47"/>
      <c r="C1250" s="47"/>
      <c r="D1250" s="47"/>
      <c r="E1250" s="56"/>
      <c r="F1250" s="56"/>
      <c r="G1250" s="47"/>
      <c r="H1250" s="47"/>
      <c r="I1250" s="47"/>
      <c r="J1250" s="47"/>
      <c r="K1250" s="47"/>
      <c r="L1250" s="47"/>
      <c r="M1250" s="47"/>
      <c r="N1250" s="47"/>
      <c r="O1250" s="47"/>
      <c r="P1250" s="47"/>
      <c r="Q1250" s="47"/>
      <c r="R1250" s="47"/>
      <c r="S1250" s="47"/>
      <c r="T1250" s="47"/>
      <c r="U1250" s="47"/>
      <c r="V1250" s="47"/>
      <c r="W1250" s="47"/>
      <c r="X1250" s="47"/>
      <c r="Y1250" s="47"/>
      <c r="Z1250" s="47"/>
      <c r="AA1250" s="47"/>
      <c r="AB1250" s="47"/>
      <c r="AC1250" s="47"/>
      <c r="AD1250" s="47"/>
      <c r="AE1250" s="47"/>
      <c r="AF1250" s="47"/>
      <c r="AG1250" s="47"/>
      <c r="AH1250" s="47"/>
    </row>
    <row r="1251" spans="1:34" x14ac:dyDescent="0.25">
      <c r="A1251" s="47"/>
      <c r="B1251" s="47"/>
      <c r="C1251" s="47"/>
      <c r="D1251" s="47"/>
      <c r="E1251" s="56"/>
      <c r="F1251" s="56"/>
      <c r="G1251" s="47"/>
      <c r="H1251" s="47"/>
      <c r="I1251" s="47"/>
      <c r="J1251" s="47"/>
      <c r="K1251" s="47"/>
      <c r="L1251" s="47"/>
      <c r="M1251" s="47"/>
      <c r="N1251" s="47"/>
      <c r="O1251" s="47"/>
      <c r="P1251" s="47"/>
      <c r="Q1251" s="47"/>
      <c r="R1251" s="47"/>
      <c r="S1251" s="47"/>
      <c r="T1251" s="47"/>
      <c r="U1251" s="47"/>
      <c r="V1251" s="47"/>
      <c r="W1251" s="47"/>
      <c r="X1251" s="47"/>
      <c r="Y1251" s="47"/>
      <c r="Z1251" s="47"/>
      <c r="AA1251" s="47"/>
      <c r="AB1251" s="47"/>
      <c r="AC1251" s="47"/>
      <c r="AD1251" s="47"/>
      <c r="AE1251" s="47"/>
      <c r="AF1251" s="47"/>
      <c r="AG1251" s="47"/>
      <c r="AH1251" s="47"/>
    </row>
    <row r="1252" spans="1:34" x14ac:dyDescent="0.25">
      <c r="A1252" s="47"/>
      <c r="B1252" s="47"/>
      <c r="C1252" s="47"/>
      <c r="D1252" s="47"/>
      <c r="E1252" s="56"/>
      <c r="F1252" s="56"/>
      <c r="G1252" s="47"/>
      <c r="H1252" s="47"/>
      <c r="I1252" s="47"/>
      <c r="J1252" s="47"/>
      <c r="K1252" s="47"/>
      <c r="L1252" s="47"/>
      <c r="M1252" s="47"/>
      <c r="N1252" s="47"/>
      <c r="O1252" s="47"/>
      <c r="P1252" s="47"/>
      <c r="Q1252" s="47"/>
      <c r="R1252" s="47"/>
      <c r="S1252" s="47"/>
      <c r="T1252" s="47"/>
      <c r="U1252" s="47"/>
      <c r="V1252" s="47"/>
      <c r="W1252" s="47"/>
      <c r="X1252" s="47"/>
      <c r="Y1252" s="47"/>
      <c r="Z1252" s="47"/>
      <c r="AA1252" s="47"/>
      <c r="AB1252" s="47"/>
      <c r="AC1252" s="47"/>
      <c r="AD1252" s="47"/>
      <c r="AE1252" s="47"/>
      <c r="AF1252" s="47"/>
      <c r="AG1252" s="47"/>
      <c r="AH1252" s="47"/>
    </row>
    <row r="1253" spans="1:34" x14ac:dyDescent="0.25">
      <c r="A1253" s="47"/>
      <c r="B1253" s="47"/>
      <c r="C1253" s="47"/>
      <c r="D1253" s="47"/>
      <c r="E1253" s="56"/>
      <c r="F1253" s="56"/>
      <c r="G1253" s="47"/>
      <c r="H1253" s="47"/>
      <c r="I1253" s="47"/>
      <c r="J1253" s="47"/>
      <c r="K1253" s="47"/>
      <c r="L1253" s="47"/>
      <c r="M1253" s="47"/>
      <c r="N1253" s="47"/>
      <c r="O1253" s="47"/>
      <c r="P1253" s="47"/>
      <c r="Q1253" s="47"/>
      <c r="R1253" s="47"/>
      <c r="S1253" s="47"/>
      <c r="T1253" s="47"/>
      <c r="U1253" s="47"/>
      <c r="V1253" s="47"/>
      <c r="W1253" s="47"/>
      <c r="X1253" s="47"/>
      <c r="Y1253" s="47"/>
      <c r="Z1253" s="47"/>
      <c r="AA1253" s="47"/>
      <c r="AB1253" s="47"/>
      <c r="AC1253" s="47"/>
      <c r="AD1253" s="47"/>
      <c r="AE1253" s="47"/>
      <c r="AF1253" s="47"/>
      <c r="AG1253" s="47"/>
      <c r="AH1253" s="47"/>
    </row>
    <row r="1254" spans="1:34" x14ac:dyDescent="0.25">
      <c r="A1254" s="47"/>
      <c r="B1254" s="47"/>
      <c r="C1254" s="47"/>
      <c r="D1254" s="47"/>
      <c r="E1254" s="56"/>
      <c r="F1254" s="56"/>
      <c r="G1254" s="47"/>
      <c r="H1254" s="47"/>
      <c r="I1254" s="47"/>
      <c r="J1254" s="47"/>
      <c r="K1254" s="47"/>
      <c r="L1254" s="47"/>
      <c r="M1254" s="47"/>
      <c r="N1254" s="47"/>
      <c r="O1254" s="47"/>
      <c r="P1254" s="47"/>
      <c r="Q1254" s="47"/>
      <c r="R1254" s="47"/>
      <c r="S1254" s="47"/>
      <c r="T1254" s="47"/>
      <c r="U1254" s="47"/>
      <c r="V1254" s="47"/>
      <c r="W1254" s="47"/>
      <c r="X1254" s="47"/>
      <c r="Y1254" s="47"/>
      <c r="Z1254" s="47"/>
      <c r="AA1254" s="47"/>
      <c r="AB1254" s="47"/>
      <c r="AC1254" s="47"/>
      <c r="AD1254" s="47"/>
      <c r="AE1254" s="47"/>
      <c r="AF1254" s="47"/>
      <c r="AG1254" s="47"/>
      <c r="AH1254" s="47"/>
    </row>
    <row r="1255" spans="1:34" x14ac:dyDescent="0.25">
      <c r="A1255" s="47"/>
      <c r="B1255" s="47"/>
      <c r="C1255" s="47"/>
      <c r="D1255" s="47"/>
      <c r="E1255" s="56"/>
      <c r="F1255" s="56"/>
      <c r="G1255" s="47"/>
      <c r="H1255" s="47"/>
      <c r="I1255" s="47"/>
      <c r="J1255" s="47"/>
      <c r="K1255" s="47"/>
      <c r="L1255" s="47"/>
      <c r="M1255" s="47"/>
      <c r="N1255" s="47"/>
      <c r="O1255" s="47"/>
      <c r="P1255" s="47"/>
      <c r="Q1255" s="47"/>
      <c r="R1255" s="47"/>
      <c r="S1255" s="47"/>
      <c r="T1255" s="47"/>
      <c r="U1255" s="47"/>
      <c r="V1255" s="47"/>
      <c r="W1255" s="47"/>
      <c r="X1255" s="47"/>
      <c r="Y1255" s="47"/>
      <c r="Z1255" s="47"/>
      <c r="AA1255" s="47"/>
      <c r="AB1255" s="47"/>
      <c r="AC1255" s="47"/>
      <c r="AD1255" s="47"/>
      <c r="AE1255" s="47"/>
      <c r="AF1255" s="47"/>
      <c r="AG1255" s="47"/>
      <c r="AH1255" s="47"/>
    </row>
    <row r="1256" spans="1:34" x14ac:dyDescent="0.25">
      <c r="A1256" s="47"/>
      <c r="B1256" s="47"/>
      <c r="C1256" s="47"/>
      <c r="D1256" s="47"/>
      <c r="E1256" s="56"/>
      <c r="F1256" s="56"/>
      <c r="G1256" s="47"/>
      <c r="H1256" s="47"/>
      <c r="I1256" s="47"/>
      <c r="J1256" s="47"/>
      <c r="K1256" s="47"/>
      <c r="L1256" s="47"/>
      <c r="M1256" s="47"/>
      <c r="N1256" s="47"/>
      <c r="O1256" s="47"/>
      <c r="P1256" s="47"/>
      <c r="Q1256" s="47"/>
      <c r="R1256" s="47"/>
      <c r="S1256" s="47"/>
      <c r="T1256" s="47"/>
      <c r="U1256" s="47"/>
      <c r="V1256" s="47"/>
      <c r="W1256" s="47"/>
      <c r="X1256" s="47"/>
      <c r="Y1256" s="47"/>
      <c r="Z1256" s="47"/>
      <c r="AA1256" s="47"/>
      <c r="AB1256" s="47"/>
      <c r="AC1256" s="47"/>
      <c r="AD1256" s="47"/>
      <c r="AE1256" s="47"/>
      <c r="AF1256" s="47"/>
      <c r="AG1256" s="47"/>
      <c r="AH1256" s="47"/>
    </row>
    <row r="1257" spans="1:34" x14ac:dyDescent="0.25">
      <c r="A1257" s="47"/>
      <c r="B1257" s="47"/>
      <c r="C1257" s="47"/>
      <c r="D1257" s="47"/>
      <c r="E1257" s="56"/>
      <c r="F1257" s="56"/>
      <c r="G1257" s="47"/>
      <c r="H1257" s="47"/>
      <c r="I1257" s="47"/>
      <c r="J1257" s="47"/>
      <c r="K1257" s="47"/>
      <c r="L1257" s="47"/>
      <c r="M1257" s="47"/>
      <c r="N1257" s="47"/>
      <c r="O1257" s="47"/>
      <c r="P1257" s="47"/>
      <c r="Q1257" s="47"/>
      <c r="R1257" s="47"/>
      <c r="S1257" s="47"/>
      <c r="T1257" s="47"/>
      <c r="U1257" s="47"/>
      <c r="V1257" s="47"/>
      <c r="W1257" s="47"/>
      <c r="X1257" s="47"/>
      <c r="Y1257" s="47"/>
      <c r="Z1257" s="47"/>
      <c r="AA1257" s="47"/>
      <c r="AB1257" s="47"/>
      <c r="AC1257" s="47"/>
      <c r="AD1257" s="47"/>
      <c r="AE1257" s="47"/>
      <c r="AF1257" s="47"/>
      <c r="AG1257" s="47"/>
      <c r="AH1257" s="47"/>
    </row>
    <row r="1258" spans="1:34" x14ac:dyDescent="0.25">
      <c r="A1258" s="47"/>
      <c r="B1258" s="47"/>
      <c r="C1258" s="47"/>
      <c r="D1258" s="47"/>
      <c r="E1258" s="56"/>
      <c r="F1258" s="56"/>
      <c r="G1258" s="47"/>
      <c r="H1258" s="47"/>
      <c r="I1258" s="47"/>
      <c r="J1258" s="47"/>
      <c r="K1258" s="47"/>
      <c r="L1258" s="47"/>
      <c r="M1258" s="47"/>
      <c r="N1258" s="47"/>
      <c r="O1258" s="47"/>
      <c r="P1258" s="47"/>
      <c r="Q1258" s="47"/>
      <c r="R1258" s="47"/>
      <c r="S1258" s="47"/>
      <c r="T1258" s="47"/>
      <c r="U1258" s="47"/>
      <c r="V1258" s="47"/>
      <c r="W1258" s="47"/>
      <c r="X1258" s="47"/>
      <c r="Y1258" s="47"/>
      <c r="Z1258" s="47"/>
      <c r="AA1258" s="47"/>
      <c r="AB1258" s="47"/>
      <c r="AC1258" s="47"/>
      <c r="AD1258" s="47"/>
      <c r="AE1258" s="47"/>
      <c r="AF1258" s="47"/>
      <c r="AG1258" s="47"/>
      <c r="AH1258" s="47"/>
    </row>
    <row r="1259" spans="1:34" x14ac:dyDescent="0.25">
      <c r="A1259" s="47"/>
      <c r="B1259" s="47"/>
      <c r="C1259" s="47"/>
      <c r="D1259" s="47"/>
      <c r="E1259" s="56"/>
      <c r="F1259" s="56"/>
      <c r="G1259" s="47"/>
      <c r="H1259" s="47"/>
      <c r="I1259" s="47"/>
      <c r="J1259" s="47"/>
      <c r="K1259" s="47"/>
      <c r="L1259" s="47"/>
      <c r="M1259" s="47"/>
      <c r="N1259" s="47"/>
      <c r="O1259" s="47"/>
      <c r="P1259" s="47"/>
      <c r="Q1259" s="47"/>
      <c r="R1259" s="47"/>
      <c r="S1259" s="47"/>
      <c r="T1259" s="47"/>
      <c r="U1259" s="47"/>
      <c r="V1259" s="47"/>
      <c r="W1259" s="47"/>
      <c r="X1259" s="47"/>
      <c r="Y1259" s="47"/>
      <c r="Z1259" s="47"/>
      <c r="AA1259" s="47"/>
      <c r="AB1259" s="47"/>
      <c r="AC1259" s="47"/>
      <c r="AD1259" s="47"/>
      <c r="AE1259" s="47"/>
      <c r="AF1259" s="47"/>
      <c r="AG1259" s="47"/>
      <c r="AH1259" s="47"/>
    </row>
    <row r="1260" spans="1:34" x14ac:dyDescent="0.25">
      <c r="A1260" s="47"/>
      <c r="B1260" s="47"/>
      <c r="C1260" s="47"/>
      <c r="D1260" s="47"/>
      <c r="E1260" s="56"/>
      <c r="F1260" s="56"/>
      <c r="G1260" s="47"/>
      <c r="H1260" s="47"/>
      <c r="I1260" s="47"/>
      <c r="J1260" s="47"/>
      <c r="K1260" s="47"/>
      <c r="L1260" s="47"/>
      <c r="M1260" s="47"/>
      <c r="N1260" s="47"/>
      <c r="O1260" s="47"/>
      <c r="P1260" s="47"/>
      <c r="Q1260" s="47"/>
      <c r="R1260" s="47"/>
      <c r="S1260" s="47"/>
      <c r="T1260" s="47"/>
      <c r="U1260" s="47"/>
      <c r="V1260" s="47"/>
      <c r="W1260" s="47"/>
      <c r="X1260" s="47"/>
      <c r="Y1260" s="47"/>
      <c r="Z1260" s="47"/>
      <c r="AA1260" s="47"/>
      <c r="AB1260" s="47"/>
      <c r="AC1260" s="47"/>
      <c r="AD1260" s="47"/>
      <c r="AE1260" s="47"/>
      <c r="AF1260" s="47"/>
      <c r="AG1260" s="47"/>
      <c r="AH1260" s="47"/>
    </row>
    <row r="1261" spans="1:34" x14ac:dyDescent="0.25">
      <c r="A1261" s="47"/>
      <c r="B1261" s="47"/>
      <c r="C1261" s="47"/>
      <c r="D1261" s="47"/>
      <c r="E1261" s="56"/>
      <c r="F1261" s="56"/>
      <c r="G1261" s="47"/>
      <c r="H1261" s="47"/>
      <c r="I1261" s="47"/>
      <c r="J1261" s="47"/>
      <c r="K1261" s="47"/>
      <c r="L1261" s="47"/>
      <c r="M1261" s="47"/>
      <c r="N1261" s="47"/>
      <c r="O1261" s="47"/>
      <c r="P1261" s="47"/>
      <c r="Q1261" s="47"/>
      <c r="R1261" s="47"/>
      <c r="S1261" s="47"/>
      <c r="T1261" s="47"/>
      <c r="U1261" s="47"/>
      <c r="V1261" s="47"/>
      <c r="W1261" s="47"/>
      <c r="X1261" s="47"/>
      <c r="Y1261" s="47"/>
      <c r="Z1261" s="47"/>
      <c r="AA1261" s="47"/>
      <c r="AB1261" s="47"/>
      <c r="AC1261" s="47"/>
      <c r="AD1261" s="47"/>
      <c r="AE1261" s="47"/>
      <c r="AF1261" s="47"/>
      <c r="AG1261" s="47"/>
      <c r="AH1261" s="47"/>
    </row>
    <row r="1262" spans="1:34" x14ac:dyDescent="0.25">
      <c r="A1262" s="47"/>
      <c r="B1262" s="47"/>
      <c r="C1262" s="47"/>
      <c r="D1262" s="47"/>
      <c r="E1262" s="56"/>
      <c r="F1262" s="56"/>
      <c r="G1262" s="47"/>
      <c r="H1262" s="47"/>
      <c r="I1262" s="47"/>
      <c r="J1262" s="47"/>
      <c r="K1262" s="47"/>
      <c r="L1262" s="47"/>
      <c r="M1262" s="47"/>
      <c r="N1262" s="47"/>
      <c r="O1262" s="47"/>
      <c r="P1262" s="47"/>
      <c r="Q1262" s="47"/>
      <c r="R1262" s="47"/>
      <c r="S1262" s="47"/>
      <c r="T1262" s="47"/>
      <c r="U1262" s="47"/>
      <c r="V1262" s="47"/>
      <c r="W1262" s="47"/>
      <c r="X1262" s="47"/>
      <c r="Y1262" s="47"/>
      <c r="Z1262" s="47"/>
      <c r="AA1262" s="47"/>
      <c r="AB1262" s="47"/>
      <c r="AC1262" s="47"/>
      <c r="AD1262" s="47"/>
      <c r="AE1262" s="47"/>
      <c r="AF1262" s="47"/>
      <c r="AG1262" s="47"/>
      <c r="AH1262" s="47"/>
    </row>
    <row r="1263" spans="1:34" x14ac:dyDescent="0.25">
      <c r="A1263" s="47"/>
      <c r="B1263" s="47"/>
      <c r="C1263" s="47"/>
      <c r="D1263" s="47"/>
      <c r="E1263" s="56"/>
      <c r="F1263" s="56"/>
      <c r="G1263" s="47"/>
      <c r="H1263" s="47"/>
      <c r="I1263" s="47"/>
      <c r="J1263" s="47"/>
      <c r="K1263" s="47"/>
      <c r="L1263" s="47"/>
      <c r="M1263" s="47"/>
      <c r="N1263" s="47"/>
      <c r="O1263" s="47"/>
      <c r="P1263" s="47"/>
      <c r="Q1263" s="47"/>
      <c r="R1263" s="47"/>
      <c r="S1263" s="47"/>
      <c r="T1263" s="47"/>
      <c r="U1263" s="47"/>
      <c r="V1263" s="47"/>
      <c r="W1263" s="47"/>
      <c r="X1263" s="47"/>
      <c r="Y1263" s="47"/>
      <c r="Z1263" s="47"/>
      <c r="AA1263" s="47"/>
      <c r="AB1263" s="47"/>
      <c r="AC1263" s="47"/>
      <c r="AD1263" s="47"/>
      <c r="AE1263" s="47"/>
      <c r="AF1263" s="47"/>
      <c r="AG1263" s="47"/>
      <c r="AH1263" s="47"/>
    </row>
    <row r="1264" spans="1:34" x14ac:dyDescent="0.25">
      <c r="A1264" s="47"/>
      <c r="B1264" s="47"/>
      <c r="C1264" s="47"/>
      <c r="D1264" s="47"/>
      <c r="E1264" s="56"/>
      <c r="F1264" s="56"/>
      <c r="G1264" s="47"/>
      <c r="H1264" s="47"/>
      <c r="I1264" s="47"/>
      <c r="J1264" s="47"/>
      <c r="K1264" s="47"/>
      <c r="L1264" s="47"/>
      <c r="M1264" s="47"/>
      <c r="N1264" s="47"/>
      <c r="O1264" s="47"/>
      <c r="P1264" s="47"/>
      <c r="Q1264" s="47"/>
      <c r="R1264" s="47"/>
      <c r="S1264" s="47"/>
      <c r="T1264" s="47"/>
      <c r="U1264" s="47"/>
      <c r="V1264" s="47"/>
      <c r="W1264" s="47"/>
      <c r="X1264" s="47"/>
      <c r="Y1264" s="47"/>
      <c r="Z1264" s="47"/>
      <c r="AA1264" s="47"/>
      <c r="AB1264" s="47"/>
      <c r="AC1264" s="47"/>
      <c r="AD1264" s="47"/>
      <c r="AE1264" s="47"/>
      <c r="AF1264" s="47"/>
      <c r="AG1264" s="47"/>
      <c r="AH1264" s="47"/>
    </row>
    <row r="1265" spans="1:34" x14ac:dyDescent="0.25">
      <c r="A1265" s="47"/>
      <c r="B1265" s="47"/>
      <c r="C1265" s="47"/>
      <c r="D1265" s="47"/>
      <c r="E1265" s="56"/>
      <c r="F1265" s="56"/>
      <c r="G1265" s="47"/>
      <c r="H1265" s="47"/>
      <c r="I1265" s="47"/>
      <c r="J1265" s="47"/>
      <c r="K1265" s="47"/>
      <c r="L1265" s="47"/>
      <c r="M1265" s="47"/>
      <c r="N1265" s="47"/>
      <c r="O1265" s="47"/>
      <c r="P1265" s="47"/>
      <c r="Q1265" s="47"/>
      <c r="R1265" s="47"/>
      <c r="S1265" s="47"/>
      <c r="T1265" s="47"/>
      <c r="U1265" s="47"/>
      <c r="V1265" s="47"/>
      <c r="W1265" s="47"/>
      <c r="X1265" s="47"/>
      <c r="Y1265" s="47"/>
      <c r="Z1265" s="47"/>
      <c r="AA1265" s="47"/>
      <c r="AB1265" s="47"/>
      <c r="AC1265" s="47"/>
      <c r="AD1265" s="47"/>
      <c r="AE1265" s="47"/>
      <c r="AF1265" s="47"/>
      <c r="AG1265" s="47"/>
      <c r="AH1265" s="47"/>
    </row>
    <row r="1266" spans="1:34" x14ac:dyDescent="0.25">
      <c r="A1266" s="47"/>
      <c r="B1266" s="47"/>
      <c r="C1266" s="47"/>
      <c r="D1266" s="47"/>
      <c r="E1266" s="56"/>
      <c r="F1266" s="56"/>
      <c r="G1266" s="47"/>
      <c r="H1266" s="47"/>
      <c r="I1266" s="47"/>
      <c r="J1266" s="47"/>
      <c r="K1266" s="47"/>
      <c r="L1266" s="47"/>
      <c r="M1266" s="47"/>
      <c r="N1266" s="47"/>
      <c r="O1266" s="47"/>
      <c r="P1266" s="47"/>
      <c r="Q1266" s="47"/>
      <c r="R1266" s="47"/>
      <c r="S1266" s="47"/>
      <c r="T1266" s="47"/>
      <c r="U1266" s="47"/>
      <c r="V1266" s="47"/>
      <c r="W1266" s="47"/>
      <c r="X1266" s="47"/>
      <c r="Y1266" s="47"/>
      <c r="Z1266" s="47"/>
      <c r="AA1266" s="47"/>
      <c r="AB1266" s="47"/>
      <c r="AC1266" s="47"/>
      <c r="AD1266" s="47"/>
      <c r="AE1266" s="47"/>
      <c r="AF1266" s="47"/>
      <c r="AG1266" s="47"/>
      <c r="AH1266" s="47"/>
    </row>
    <row r="1267" spans="1:34" x14ac:dyDescent="0.25">
      <c r="A1267" s="47"/>
      <c r="B1267" s="47"/>
      <c r="C1267" s="47"/>
      <c r="D1267" s="47"/>
      <c r="E1267" s="56"/>
      <c r="F1267" s="56"/>
      <c r="G1267" s="47"/>
      <c r="H1267" s="47"/>
      <c r="I1267" s="47"/>
      <c r="J1267" s="47"/>
      <c r="K1267" s="47"/>
      <c r="L1267" s="47"/>
      <c r="M1267" s="47"/>
      <c r="N1267" s="47"/>
      <c r="O1267" s="47"/>
      <c r="P1267" s="47"/>
      <c r="Q1267" s="47"/>
      <c r="R1267" s="47"/>
      <c r="S1267" s="47"/>
      <c r="T1267" s="47"/>
      <c r="U1267" s="47"/>
      <c r="V1267" s="47"/>
      <c r="W1267" s="47"/>
      <c r="X1267" s="47"/>
      <c r="Y1267" s="47"/>
      <c r="Z1267" s="47"/>
      <c r="AA1267" s="47"/>
      <c r="AB1267" s="47"/>
      <c r="AC1267" s="47"/>
      <c r="AD1267" s="47"/>
      <c r="AE1267" s="47"/>
      <c r="AF1267" s="47"/>
      <c r="AG1267" s="47"/>
      <c r="AH1267" s="47"/>
    </row>
    <row r="1268" spans="1:34" x14ac:dyDescent="0.25">
      <c r="A1268" s="47"/>
      <c r="B1268" s="47"/>
      <c r="C1268" s="47"/>
      <c r="D1268" s="47"/>
      <c r="E1268" s="56"/>
      <c r="F1268" s="56"/>
      <c r="G1268" s="47"/>
      <c r="H1268" s="47"/>
      <c r="I1268" s="47"/>
      <c r="J1268" s="47"/>
      <c r="K1268" s="47"/>
      <c r="L1268" s="47"/>
      <c r="M1268" s="47"/>
      <c r="N1268" s="47"/>
      <c r="O1268" s="47"/>
      <c r="P1268" s="47"/>
      <c r="Q1268" s="47"/>
      <c r="R1268" s="47"/>
      <c r="S1268" s="47"/>
      <c r="T1268" s="47"/>
      <c r="U1268" s="47"/>
      <c r="V1268" s="47"/>
      <c r="W1268" s="47"/>
      <c r="X1268" s="47"/>
      <c r="Y1268" s="47"/>
      <c r="Z1268" s="47"/>
      <c r="AA1268" s="47"/>
      <c r="AB1268" s="47"/>
      <c r="AC1268" s="47"/>
      <c r="AD1268" s="47"/>
      <c r="AE1268" s="47"/>
      <c r="AF1268" s="47"/>
      <c r="AG1268" s="47"/>
      <c r="AH1268" s="47"/>
    </row>
    <row r="1269" spans="1:34" x14ac:dyDescent="0.25">
      <c r="A1269" s="47"/>
      <c r="B1269" s="47"/>
      <c r="C1269" s="47"/>
      <c r="D1269" s="47"/>
      <c r="E1269" s="56"/>
      <c r="F1269" s="56"/>
      <c r="G1269" s="47"/>
      <c r="H1269" s="47"/>
      <c r="I1269" s="47"/>
      <c r="J1269" s="47"/>
      <c r="K1269" s="47"/>
      <c r="L1269" s="47"/>
      <c r="M1269" s="47"/>
      <c r="N1269" s="47"/>
      <c r="O1269" s="47"/>
      <c r="P1269" s="47"/>
      <c r="Q1269" s="47"/>
      <c r="R1269" s="47"/>
      <c r="S1269" s="47"/>
      <c r="T1269" s="47"/>
      <c r="U1269" s="47"/>
      <c r="V1269" s="47"/>
      <c r="W1269" s="47"/>
      <c r="X1269" s="47"/>
      <c r="Y1269" s="47"/>
      <c r="Z1269" s="47"/>
      <c r="AA1269" s="47"/>
      <c r="AB1269" s="47"/>
      <c r="AC1269" s="47"/>
      <c r="AD1269" s="47"/>
      <c r="AE1269" s="47"/>
      <c r="AF1269" s="47"/>
      <c r="AG1269" s="47"/>
      <c r="AH1269" s="47"/>
    </row>
    <row r="1270" spans="1:34" x14ac:dyDescent="0.25">
      <c r="A1270" s="47"/>
      <c r="B1270" s="47"/>
      <c r="C1270" s="47"/>
      <c r="D1270" s="47"/>
      <c r="E1270" s="56"/>
      <c r="F1270" s="56"/>
      <c r="G1270" s="47"/>
      <c r="H1270" s="47"/>
      <c r="I1270" s="47"/>
      <c r="J1270" s="47"/>
      <c r="K1270" s="47"/>
      <c r="L1270" s="47"/>
      <c r="M1270" s="47"/>
      <c r="N1270" s="47"/>
      <c r="O1270" s="47"/>
      <c r="P1270" s="47"/>
      <c r="Q1270" s="47"/>
      <c r="R1270" s="47"/>
      <c r="S1270" s="47"/>
      <c r="T1270" s="47"/>
      <c r="U1270" s="47"/>
      <c r="V1270" s="47"/>
      <c r="W1270" s="47"/>
      <c r="X1270" s="47"/>
      <c r="Y1270" s="47"/>
      <c r="Z1270" s="47"/>
      <c r="AA1270" s="47"/>
      <c r="AB1270" s="47"/>
      <c r="AC1270" s="47"/>
      <c r="AD1270" s="47"/>
      <c r="AE1270" s="47"/>
      <c r="AF1270" s="47"/>
      <c r="AG1270" s="47"/>
      <c r="AH1270" s="47"/>
    </row>
    <row r="1271" spans="1:34" x14ac:dyDescent="0.25">
      <c r="A1271" s="47"/>
      <c r="B1271" s="47"/>
      <c r="C1271" s="47"/>
      <c r="D1271" s="47"/>
      <c r="E1271" s="56"/>
      <c r="F1271" s="56"/>
      <c r="G1271" s="47"/>
      <c r="H1271" s="47"/>
      <c r="I1271" s="47"/>
      <c r="J1271" s="47"/>
      <c r="K1271" s="47"/>
      <c r="L1271" s="47"/>
      <c r="M1271" s="47"/>
      <c r="N1271" s="47"/>
      <c r="O1271" s="47"/>
      <c r="P1271" s="47"/>
      <c r="Q1271" s="47"/>
      <c r="R1271" s="47"/>
      <c r="S1271" s="47"/>
      <c r="T1271" s="47"/>
      <c r="U1271" s="47"/>
      <c r="V1271" s="47"/>
      <c r="W1271" s="47"/>
      <c r="X1271" s="47"/>
      <c r="Y1271" s="47"/>
      <c r="Z1271" s="47"/>
      <c r="AA1271" s="47"/>
      <c r="AB1271" s="47"/>
      <c r="AC1271" s="47"/>
      <c r="AD1271" s="47"/>
      <c r="AE1271" s="47"/>
      <c r="AF1271" s="47"/>
      <c r="AG1271" s="47"/>
      <c r="AH1271" s="47"/>
    </row>
    <row r="1272" spans="1:34" x14ac:dyDescent="0.25">
      <c r="A1272" s="47"/>
      <c r="B1272" s="47"/>
      <c r="C1272" s="47"/>
      <c r="D1272" s="47"/>
      <c r="E1272" s="56"/>
      <c r="F1272" s="56"/>
      <c r="G1272" s="47"/>
      <c r="H1272" s="47"/>
      <c r="I1272" s="47"/>
      <c r="J1272" s="47"/>
      <c r="K1272" s="47"/>
      <c r="L1272" s="47"/>
      <c r="M1272" s="47"/>
      <c r="N1272" s="47"/>
      <c r="O1272" s="47"/>
      <c r="P1272" s="47"/>
      <c r="Q1272" s="47"/>
      <c r="R1272" s="47"/>
      <c r="S1272" s="47"/>
      <c r="T1272" s="47"/>
      <c r="U1272" s="47"/>
      <c r="V1272" s="47"/>
      <c r="W1272" s="47"/>
      <c r="X1272" s="47"/>
      <c r="Y1272" s="47"/>
      <c r="Z1272" s="47"/>
      <c r="AA1272" s="47"/>
      <c r="AB1272" s="47"/>
      <c r="AC1272" s="47"/>
      <c r="AD1272" s="47"/>
      <c r="AE1272" s="47"/>
      <c r="AF1272" s="47"/>
      <c r="AG1272" s="47"/>
      <c r="AH1272" s="47"/>
    </row>
    <row r="1273" spans="1:34" x14ac:dyDescent="0.25">
      <c r="A1273" s="47"/>
      <c r="B1273" s="47"/>
      <c r="C1273" s="47"/>
      <c r="D1273" s="47"/>
      <c r="E1273" s="56"/>
      <c r="F1273" s="56"/>
      <c r="G1273" s="47"/>
      <c r="H1273" s="47"/>
      <c r="I1273" s="47"/>
      <c r="J1273" s="47"/>
      <c r="K1273" s="47"/>
      <c r="L1273" s="47"/>
      <c r="M1273" s="47"/>
      <c r="N1273" s="47"/>
      <c r="O1273" s="47"/>
      <c r="P1273" s="47"/>
      <c r="Q1273" s="47"/>
      <c r="R1273" s="47"/>
      <c r="S1273" s="47"/>
      <c r="T1273" s="47"/>
      <c r="U1273" s="47"/>
      <c r="V1273" s="47"/>
      <c r="W1273" s="47"/>
      <c r="X1273" s="47"/>
      <c r="Y1273" s="47"/>
      <c r="Z1273" s="47"/>
      <c r="AA1273" s="47"/>
      <c r="AB1273" s="47"/>
      <c r="AC1273" s="47"/>
      <c r="AD1273" s="47"/>
      <c r="AE1273" s="47"/>
      <c r="AF1273" s="47"/>
      <c r="AG1273" s="47"/>
      <c r="AH1273" s="47"/>
    </row>
    <row r="1274" spans="1:34" x14ac:dyDescent="0.25">
      <c r="A1274" s="47"/>
      <c r="B1274" s="47"/>
      <c r="C1274" s="47"/>
      <c r="D1274" s="47"/>
      <c r="E1274" s="56"/>
      <c r="F1274" s="56"/>
      <c r="G1274" s="47"/>
      <c r="H1274" s="47"/>
      <c r="I1274" s="47"/>
      <c r="J1274" s="47"/>
      <c r="K1274" s="47"/>
      <c r="L1274" s="47"/>
      <c r="M1274" s="47"/>
      <c r="N1274" s="47"/>
      <c r="O1274" s="47"/>
      <c r="P1274" s="47"/>
      <c r="Q1274" s="47"/>
      <c r="R1274" s="47"/>
      <c r="S1274" s="47"/>
      <c r="T1274" s="47"/>
      <c r="U1274" s="47"/>
      <c r="V1274" s="47"/>
      <c r="W1274" s="47"/>
      <c r="X1274" s="47"/>
      <c r="Y1274" s="47"/>
      <c r="Z1274" s="47"/>
      <c r="AA1274" s="47"/>
      <c r="AB1274" s="47"/>
      <c r="AC1274" s="47"/>
      <c r="AD1274" s="47"/>
      <c r="AE1274" s="47"/>
      <c r="AF1274" s="47"/>
      <c r="AG1274" s="47"/>
      <c r="AH1274" s="47"/>
    </row>
    <row r="1275" spans="1:34" x14ac:dyDescent="0.25">
      <c r="A1275" s="47"/>
      <c r="B1275" s="47"/>
      <c r="C1275" s="47"/>
      <c r="D1275" s="47"/>
      <c r="E1275" s="56"/>
      <c r="F1275" s="56"/>
      <c r="G1275" s="47"/>
      <c r="H1275" s="47"/>
      <c r="I1275" s="47"/>
      <c r="J1275" s="47"/>
      <c r="K1275" s="47"/>
      <c r="L1275" s="47"/>
      <c r="M1275" s="47"/>
      <c r="N1275" s="47"/>
      <c r="O1275" s="47"/>
      <c r="P1275" s="47"/>
      <c r="Q1275" s="47"/>
      <c r="R1275" s="47"/>
      <c r="S1275" s="47"/>
      <c r="T1275" s="47"/>
      <c r="U1275" s="47"/>
      <c r="V1275" s="47"/>
      <c r="W1275" s="47"/>
      <c r="X1275" s="47"/>
      <c r="Y1275" s="47"/>
      <c r="Z1275" s="47"/>
      <c r="AA1275" s="47"/>
      <c r="AB1275" s="47"/>
      <c r="AC1275" s="47"/>
      <c r="AD1275" s="47"/>
      <c r="AE1275" s="47"/>
      <c r="AF1275" s="47"/>
      <c r="AG1275" s="47"/>
      <c r="AH1275" s="47"/>
    </row>
    <row r="1276" spans="1:34" x14ac:dyDescent="0.25">
      <c r="A1276" s="47"/>
      <c r="B1276" s="47"/>
      <c r="C1276" s="47"/>
      <c r="D1276" s="47"/>
      <c r="E1276" s="56"/>
      <c r="F1276" s="56"/>
      <c r="G1276" s="47"/>
      <c r="H1276" s="47"/>
      <c r="I1276" s="47"/>
      <c r="J1276" s="47"/>
      <c r="K1276" s="47"/>
      <c r="L1276" s="47"/>
      <c r="M1276" s="47"/>
      <c r="N1276" s="47"/>
      <c r="O1276" s="47"/>
      <c r="P1276" s="47"/>
      <c r="Q1276" s="47"/>
      <c r="R1276" s="47"/>
      <c r="S1276" s="47"/>
      <c r="T1276" s="47"/>
      <c r="U1276" s="47"/>
      <c r="V1276" s="47"/>
      <c r="W1276" s="47"/>
      <c r="X1276" s="47"/>
      <c r="Y1276" s="47"/>
      <c r="Z1276" s="47"/>
      <c r="AA1276" s="47"/>
      <c r="AB1276" s="47"/>
      <c r="AC1276" s="47"/>
      <c r="AD1276" s="47"/>
      <c r="AE1276" s="47"/>
      <c r="AF1276" s="47"/>
      <c r="AG1276" s="47"/>
      <c r="AH1276" s="47"/>
    </row>
    <row r="1277" spans="1:34" x14ac:dyDescent="0.25">
      <c r="A1277" s="47"/>
      <c r="B1277" s="47"/>
      <c r="C1277" s="47"/>
      <c r="D1277" s="47"/>
      <c r="E1277" s="56"/>
      <c r="F1277" s="56"/>
      <c r="G1277" s="47"/>
      <c r="H1277" s="47"/>
      <c r="I1277" s="47"/>
      <c r="J1277" s="47"/>
      <c r="K1277" s="47"/>
      <c r="L1277" s="47"/>
      <c r="M1277" s="47"/>
      <c r="N1277" s="47"/>
      <c r="O1277" s="47"/>
      <c r="P1277" s="47"/>
      <c r="Q1277" s="47"/>
      <c r="R1277" s="47"/>
      <c r="S1277" s="47"/>
      <c r="T1277" s="47"/>
      <c r="U1277" s="47"/>
      <c r="V1277" s="47"/>
      <c r="W1277" s="47"/>
      <c r="X1277" s="47"/>
      <c r="Y1277" s="47"/>
      <c r="Z1277" s="47"/>
      <c r="AA1277" s="47"/>
      <c r="AB1277" s="47"/>
      <c r="AC1277" s="47"/>
      <c r="AD1277" s="47"/>
      <c r="AE1277" s="47"/>
      <c r="AF1277" s="47"/>
      <c r="AG1277" s="47"/>
      <c r="AH1277" s="47"/>
    </row>
    <row r="1278" spans="1:34" x14ac:dyDescent="0.25">
      <c r="A1278" s="47"/>
      <c r="B1278" s="47"/>
      <c r="C1278" s="47"/>
      <c r="D1278" s="47"/>
      <c r="E1278" s="56"/>
      <c r="F1278" s="56"/>
      <c r="G1278" s="47"/>
      <c r="H1278" s="47"/>
      <c r="I1278" s="47"/>
      <c r="J1278" s="47"/>
      <c r="K1278" s="47"/>
      <c r="L1278" s="47"/>
      <c r="M1278" s="47"/>
      <c r="N1278" s="47"/>
      <c r="O1278" s="47"/>
      <c r="P1278" s="47"/>
      <c r="Q1278" s="47"/>
      <c r="R1278" s="47"/>
      <c r="S1278" s="47"/>
      <c r="T1278" s="47"/>
      <c r="U1278" s="47"/>
      <c r="V1278" s="47"/>
      <c r="W1278" s="47"/>
      <c r="X1278" s="47"/>
      <c r="Y1278" s="47"/>
      <c r="Z1278" s="47"/>
      <c r="AA1278" s="47"/>
      <c r="AB1278" s="47"/>
      <c r="AC1278" s="47"/>
      <c r="AD1278" s="47"/>
      <c r="AE1278" s="47"/>
      <c r="AF1278" s="47"/>
      <c r="AG1278" s="47"/>
      <c r="AH1278" s="47"/>
    </row>
    <row r="1279" spans="1:34" x14ac:dyDescent="0.25">
      <c r="A1279" s="47"/>
      <c r="B1279" s="47"/>
      <c r="C1279" s="47"/>
      <c r="D1279" s="47"/>
      <c r="E1279" s="56"/>
      <c r="F1279" s="56"/>
      <c r="G1279" s="47"/>
      <c r="H1279" s="47"/>
      <c r="I1279" s="47"/>
      <c r="J1279" s="47"/>
      <c r="K1279" s="47"/>
      <c r="L1279" s="47"/>
      <c r="M1279" s="47"/>
      <c r="N1279" s="47"/>
      <c r="O1279" s="47"/>
      <c r="P1279" s="47"/>
      <c r="Q1279" s="47"/>
      <c r="R1279" s="47"/>
      <c r="S1279" s="47"/>
      <c r="T1279" s="47"/>
      <c r="U1279" s="47"/>
      <c r="V1279" s="47"/>
      <c r="W1279" s="47"/>
      <c r="X1279" s="47"/>
      <c r="Y1279" s="47"/>
      <c r="Z1279" s="47"/>
      <c r="AA1279" s="47"/>
      <c r="AB1279" s="47"/>
      <c r="AC1279" s="47"/>
      <c r="AD1279" s="47"/>
      <c r="AE1279" s="47"/>
      <c r="AF1279" s="47"/>
      <c r="AG1279" s="47"/>
      <c r="AH1279" s="47"/>
    </row>
    <row r="1280" spans="1:34" x14ac:dyDescent="0.25">
      <c r="A1280" s="47"/>
      <c r="B1280" s="47"/>
      <c r="C1280" s="47"/>
      <c r="D1280" s="47"/>
      <c r="E1280" s="56"/>
      <c r="F1280" s="56"/>
      <c r="G1280" s="47"/>
      <c r="H1280" s="47"/>
      <c r="I1280" s="47"/>
      <c r="J1280" s="47"/>
      <c r="K1280" s="47"/>
      <c r="L1280" s="47"/>
      <c r="M1280" s="47"/>
      <c r="N1280" s="47"/>
      <c r="O1280" s="47"/>
      <c r="P1280" s="47"/>
      <c r="Q1280" s="47"/>
      <c r="R1280" s="47"/>
      <c r="S1280" s="47"/>
      <c r="T1280" s="47"/>
      <c r="U1280" s="47"/>
      <c r="V1280" s="47"/>
      <c r="W1280" s="47"/>
      <c r="X1280" s="47"/>
      <c r="Y1280" s="47"/>
      <c r="Z1280" s="47"/>
      <c r="AA1280" s="47"/>
      <c r="AB1280" s="47"/>
      <c r="AC1280" s="47"/>
      <c r="AD1280" s="47"/>
      <c r="AE1280" s="47"/>
      <c r="AF1280" s="47"/>
      <c r="AG1280" s="47"/>
      <c r="AH1280" s="47"/>
    </row>
    <row r="1281" spans="1:34" x14ac:dyDescent="0.25">
      <c r="A1281" s="47"/>
      <c r="B1281" s="47"/>
      <c r="C1281" s="47"/>
      <c r="D1281" s="47"/>
      <c r="E1281" s="56"/>
      <c r="F1281" s="56"/>
      <c r="G1281" s="47"/>
      <c r="H1281" s="47"/>
      <c r="I1281" s="47"/>
      <c r="J1281" s="47"/>
      <c r="K1281" s="47"/>
      <c r="L1281" s="47"/>
      <c r="M1281" s="47"/>
      <c r="N1281" s="47"/>
      <c r="O1281" s="47"/>
      <c r="P1281" s="47"/>
      <c r="Q1281" s="47"/>
      <c r="R1281" s="47"/>
      <c r="S1281" s="47"/>
      <c r="T1281" s="47"/>
      <c r="U1281" s="47"/>
      <c r="V1281" s="47"/>
      <c r="W1281" s="47"/>
      <c r="X1281" s="47"/>
      <c r="Y1281" s="47"/>
      <c r="Z1281" s="47"/>
      <c r="AA1281" s="47"/>
      <c r="AB1281" s="47"/>
      <c r="AC1281" s="47"/>
      <c r="AD1281" s="47"/>
      <c r="AE1281" s="47"/>
      <c r="AF1281" s="47"/>
      <c r="AG1281" s="47"/>
      <c r="AH1281" s="47"/>
    </row>
    <row r="1282" spans="1:34" x14ac:dyDescent="0.25">
      <c r="A1282" s="47"/>
      <c r="B1282" s="47"/>
      <c r="C1282" s="47"/>
      <c r="D1282" s="47"/>
      <c r="E1282" s="56"/>
      <c r="F1282" s="56"/>
      <c r="G1282" s="47"/>
      <c r="H1282" s="47"/>
      <c r="I1282" s="47"/>
      <c r="J1282" s="47"/>
      <c r="K1282" s="47"/>
      <c r="L1282" s="47"/>
      <c r="M1282" s="47"/>
      <c r="N1282" s="47"/>
      <c r="O1282" s="47"/>
      <c r="P1282" s="47"/>
      <c r="Q1282" s="47"/>
      <c r="R1282" s="47"/>
      <c r="S1282" s="47"/>
      <c r="T1282" s="47"/>
      <c r="U1282" s="47"/>
      <c r="V1282" s="47"/>
      <c r="W1282" s="47"/>
      <c r="X1282" s="47"/>
      <c r="Y1282" s="47"/>
      <c r="Z1282" s="47"/>
      <c r="AA1282" s="47"/>
      <c r="AB1282" s="47"/>
      <c r="AC1282" s="47"/>
      <c r="AD1282" s="47"/>
      <c r="AE1282" s="47"/>
      <c r="AF1282" s="47"/>
      <c r="AG1282" s="47"/>
      <c r="AH1282" s="47"/>
    </row>
    <row r="1283" spans="1:34" x14ac:dyDescent="0.25">
      <c r="A1283" s="47"/>
      <c r="B1283" s="47"/>
      <c r="C1283" s="47"/>
      <c r="D1283" s="47"/>
      <c r="E1283" s="56"/>
      <c r="F1283" s="56"/>
      <c r="G1283" s="47"/>
      <c r="H1283" s="47"/>
      <c r="I1283" s="47"/>
      <c r="J1283" s="47"/>
      <c r="K1283" s="47"/>
      <c r="L1283" s="47"/>
      <c r="M1283" s="47"/>
      <c r="N1283" s="47"/>
      <c r="O1283" s="47"/>
      <c r="P1283" s="47"/>
      <c r="Q1283" s="47"/>
      <c r="R1283" s="47"/>
      <c r="S1283" s="47"/>
      <c r="T1283" s="47"/>
      <c r="U1283" s="47"/>
      <c r="V1283" s="47"/>
      <c r="W1283" s="47"/>
      <c r="X1283" s="47"/>
      <c r="Y1283" s="47"/>
      <c r="Z1283" s="47"/>
      <c r="AA1283" s="47"/>
      <c r="AB1283" s="47"/>
      <c r="AC1283" s="47"/>
      <c r="AD1283" s="47"/>
      <c r="AE1283" s="47"/>
      <c r="AF1283" s="47"/>
      <c r="AG1283" s="47"/>
      <c r="AH1283" s="47"/>
    </row>
    <row r="1284" spans="1:34" x14ac:dyDescent="0.25">
      <c r="A1284" s="47"/>
      <c r="B1284" s="47"/>
      <c r="C1284" s="47"/>
      <c r="D1284" s="47"/>
      <c r="E1284" s="56"/>
      <c r="F1284" s="56"/>
      <c r="G1284" s="47"/>
      <c r="H1284" s="47"/>
      <c r="I1284" s="47"/>
      <c r="J1284" s="47"/>
      <c r="K1284" s="47"/>
      <c r="L1284" s="47"/>
      <c r="M1284" s="47"/>
      <c r="N1284" s="47"/>
      <c r="O1284" s="47"/>
      <c r="P1284" s="47"/>
      <c r="Q1284" s="47"/>
      <c r="R1284" s="47"/>
      <c r="S1284" s="47"/>
      <c r="T1284" s="47"/>
      <c r="U1284" s="47"/>
      <c r="V1284" s="47"/>
      <c r="W1284" s="47"/>
      <c r="X1284" s="47"/>
      <c r="Y1284" s="47"/>
      <c r="Z1284" s="47"/>
      <c r="AA1284" s="47"/>
      <c r="AB1284" s="47"/>
      <c r="AC1284" s="47"/>
      <c r="AD1284" s="47"/>
      <c r="AE1284" s="47"/>
      <c r="AF1284" s="47"/>
      <c r="AG1284" s="47"/>
      <c r="AH1284" s="47"/>
    </row>
    <row r="1285" spans="1:34" x14ac:dyDescent="0.25">
      <c r="A1285" s="47"/>
      <c r="B1285" s="47"/>
      <c r="C1285" s="47"/>
      <c r="D1285" s="47"/>
      <c r="E1285" s="56"/>
      <c r="F1285" s="56"/>
      <c r="G1285" s="47"/>
      <c r="H1285" s="47"/>
      <c r="I1285" s="47"/>
      <c r="J1285" s="47"/>
      <c r="K1285" s="47"/>
      <c r="L1285" s="47"/>
      <c r="M1285" s="47"/>
      <c r="N1285" s="47"/>
      <c r="O1285" s="47"/>
      <c r="P1285" s="47"/>
      <c r="Q1285" s="47"/>
      <c r="R1285" s="47"/>
      <c r="S1285" s="47"/>
      <c r="T1285" s="47"/>
      <c r="U1285" s="47"/>
      <c r="V1285" s="47"/>
      <c r="W1285" s="47"/>
      <c r="X1285" s="47"/>
      <c r="Y1285" s="47"/>
      <c r="Z1285" s="47"/>
      <c r="AA1285" s="47"/>
      <c r="AB1285" s="47"/>
      <c r="AC1285" s="47"/>
      <c r="AD1285" s="47"/>
      <c r="AE1285" s="47"/>
      <c r="AF1285" s="47"/>
      <c r="AG1285" s="47"/>
      <c r="AH1285" s="47"/>
    </row>
    <row r="1286" spans="1:34" x14ac:dyDescent="0.25">
      <c r="A1286" s="47"/>
      <c r="B1286" s="47"/>
      <c r="C1286" s="47"/>
      <c r="D1286" s="47"/>
      <c r="E1286" s="56"/>
      <c r="F1286" s="56"/>
      <c r="G1286" s="47"/>
      <c r="H1286" s="47"/>
      <c r="I1286" s="47"/>
      <c r="J1286" s="47"/>
      <c r="K1286" s="47"/>
      <c r="L1286" s="47"/>
      <c r="M1286" s="47"/>
      <c r="N1286" s="47"/>
      <c r="O1286" s="47"/>
      <c r="P1286" s="47"/>
      <c r="Q1286" s="47"/>
      <c r="R1286" s="47"/>
      <c r="S1286" s="47"/>
      <c r="T1286" s="47"/>
      <c r="U1286" s="47"/>
      <c r="V1286" s="47"/>
      <c r="W1286" s="47"/>
      <c r="X1286" s="47"/>
      <c r="Y1286" s="47"/>
      <c r="Z1286" s="47"/>
      <c r="AA1286" s="47"/>
      <c r="AB1286" s="47"/>
      <c r="AC1286" s="47"/>
      <c r="AD1286" s="47"/>
      <c r="AE1286" s="47"/>
      <c r="AF1286" s="47"/>
      <c r="AG1286" s="47"/>
      <c r="AH1286" s="47"/>
    </row>
    <row r="1287" spans="1:34" x14ac:dyDescent="0.25">
      <c r="A1287" s="47"/>
      <c r="B1287" s="47"/>
      <c r="C1287" s="47"/>
      <c r="D1287" s="47"/>
      <c r="E1287" s="56"/>
      <c r="F1287" s="56"/>
      <c r="G1287" s="47"/>
      <c r="H1287" s="47"/>
      <c r="I1287" s="47"/>
      <c r="J1287" s="47"/>
      <c r="K1287" s="47"/>
      <c r="L1287" s="47"/>
      <c r="M1287" s="47"/>
      <c r="N1287" s="47"/>
      <c r="O1287" s="47"/>
      <c r="P1287" s="47"/>
      <c r="Q1287" s="47"/>
      <c r="R1287" s="47"/>
      <c r="S1287" s="47"/>
      <c r="T1287" s="47"/>
      <c r="U1287" s="47"/>
      <c r="V1287" s="47"/>
      <c r="W1287" s="47"/>
      <c r="X1287" s="47"/>
      <c r="Y1287" s="47"/>
      <c r="Z1287" s="47"/>
      <c r="AA1287" s="47"/>
      <c r="AB1287" s="47"/>
      <c r="AC1287" s="47"/>
      <c r="AD1287" s="47"/>
      <c r="AE1287" s="47"/>
      <c r="AF1287" s="47"/>
      <c r="AG1287" s="47"/>
      <c r="AH1287" s="47"/>
    </row>
    <row r="1288" spans="1:34" x14ac:dyDescent="0.25">
      <c r="A1288" s="47"/>
      <c r="B1288" s="47"/>
      <c r="C1288" s="47"/>
      <c r="D1288" s="47"/>
      <c r="E1288" s="56"/>
      <c r="F1288" s="56"/>
      <c r="G1288" s="47"/>
      <c r="H1288" s="47"/>
      <c r="I1288" s="47"/>
      <c r="J1288" s="47"/>
      <c r="K1288" s="47"/>
      <c r="L1288" s="47"/>
      <c r="M1288" s="47"/>
      <c r="N1288" s="47"/>
      <c r="O1288" s="47"/>
      <c r="P1288" s="47"/>
      <c r="Q1288" s="47"/>
      <c r="R1288" s="47"/>
      <c r="S1288" s="47"/>
      <c r="T1288" s="47"/>
      <c r="U1288" s="47"/>
      <c r="V1288" s="47"/>
      <c r="W1288" s="47"/>
      <c r="X1288" s="47"/>
      <c r="Y1288" s="47"/>
      <c r="Z1288" s="47"/>
      <c r="AA1288" s="47"/>
      <c r="AB1288" s="47"/>
      <c r="AC1288" s="47"/>
      <c r="AD1288" s="47"/>
      <c r="AE1288" s="47"/>
      <c r="AF1288" s="47"/>
      <c r="AG1288" s="47"/>
      <c r="AH1288" s="47"/>
    </row>
    <row r="1289" spans="1:34" x14ac:dyDescent="0.25">
      <c r="A1289" s="47"/>
      <c r="B1289" s="47"/>
      <c r="C1289" s="47"/>
      <c r="D1289" s="47"/>
      <c r="E1289" s="56"/>
      <c r="F1289" s="56"/>
      <c r="G1289" s="47"/>
      <c r="H1289" s="47"/>
      <c r="I1289" s="47"/>
      <c r="J1289" s="47"/>
      <c r="K1289" s="47"/>
      <c r="L1289" s="47"/>
      <c r="M1289" s="47"/>
      <c r="N1289" s="47"/>
      <c r="O1289" s="47"/>
      <c r="P1289" s="47"/>
      <c r="Q1289" s="47"/>
      <c r="R1289" s="47"/>
      <c r="S1289" s="47"/>
      <c r="T1289" s="47"/>
      <c r="U1289" s="47"/>
      <c r="V1289" s="47"/>
      <c r="W1289" s="47"/>
      <c r="X1289" s="47"/>
      <c r="Y1289" s="47"/>
      <c r="Z1289" s="47"/>
      <c r="AA1289" s="47"/>
      <c r="AB1289" s="47"/>
      <c r="AC1289" s="47"/>
      <c r="AD1289" s="47"/>
      <c r="AE1289" s="47"/>
      <c r="AF1289" s="47"/>
      <c r="AG1289" s="47"/>
      <c r="AH1289" s="47"/>
    </row>
    <row r="1290" spans="1:34" x14ac:dyDescent="0.25">
      <c r="A1290" s="47"/>
      <c r="B1290" s="47"/>
      <c r="C1290" s="47"/>
      <c r="D1290" s="47"/>
      <c r="E1290" s="56"/>
      <c r="F1290" s="56"/>
      <c r="G1290" s="47"/>
      <c r="H1290" s="47"/>
      <c r="I1290" s="47"/>
      <c r="J1290" s="47"/>
      <c r="K1290" s="47"/>
      <c r="L1290" s="47"/>
      <c r="M1290" s="47"/>
      <c r="N1290" s="47"/>
      <c r="O1290" s="47"/>
      <c r="P1290" s="47"/>
      <c r="Q1290" s="47"/>
      <c r="R1290" s="47"/>
      <c r="S1290" s="47"/>
      <c r="T1290" s="47"/>
      <c r="U1290" s="47"/>
      <c r="V1290" s="47"/>
      <c r="W1290" s="47"/>
      <c r="X1290" s="47"/>
      <c r="Y1290" s="47"/>
      <c r="Z1290" s="47"/>
      <c r="AA1290" s="47"/>
      <c r="AB1290" s="47"/>
      <c r="AC1290" s="47"/>
      <c r="AD1290" s="47"/>
      <c r="AE1290" s="47"/>
      <c r="AF1290" s="47"/>
      <c r="AG1290" s="47"/>
      <c r="AH1290" s="47"/>
    </row>
    <row r="1291" spans="1:34" x14ac:dyDescent="0.25">
      <c r="A1291" s="47"/>
      <c r="B1291" s="47"/>
      <c r="C1291" s="47"/>
      <c r="D1291" s="47"/>
      <c r="E1291" s="56"/>
      <c r="F1291" s="56"/>
      <c r="G1291" s="47"/>
      <c r="H1291" s="47"/>
      <c r="I1291" s="47"/>
      <c r="J1291" s="47"/>
      <c r="K1291" s="47"/>
      <c r="L1291" s="47"/>
      <c r="M1291" s="47"/>
      <c r="N1291" s="47"/>
      <c r="O1291" s="47"/>
      <c r="P1291" s="47"/>
      <c r="Q1291" s="47"/>
      <c r="R1291" s="47"/>
      <c r="S1291" s="47"/>
      <c r="T1291" s="47"/>
      <c r="U1291" s="47"/>
      <c r="V1291" s="47"/>
      <c r="W1291" s="47"/>
      <c r="X1291" s="47"/>
      <c r="Y1291" s="47"/>
      <c r="Z1291" s="47"/>
      <c r="AA1291" s="47"/>
      <c r="AB1291" s="47"/>
      <c r="AC1291" s="47"/>
      <c r="AD1291" s="47"/>
      <c r="AE1291" s="47"/>
      <c r="AF1291" s="47"/>
      <c r="AG1291" s="47"/>
      <c r="AH1291" s="47"/>
    </row>
    <row r="1292" spans="1:34" x14ac:dyDescent="0.25">
      <c r="A1292" s="47"/>
      <c r="B1292" s="47"/>
      <c r="C1292" s="47"/>
      <c r="D1292" s="47"/>
      <c r="E1292" s="56"/>
      <c r="F1292" s="56"/>
      <c r="G1292" s="47"/>
      <c r="H1292" s="47"/>
      <c r="I1292" s="47"/>
      <c r="J1292" s="47"/>
      <c r="K1292" s="47"/>
      <c r="L1292" s="47"/>
      <c r="M1292" s="47"/>
      <c r="N1292" s="47"/>
      <c r="O1292" s="47"/>
      <c r="P1292" s="47"/>
      <c r="Q1292" s="47"/>
      <c r="R1292" s="47"/>
      <c r="S1292" s="47"/>
      <c r="T1292" s="47"/>
      <c r="U1292" s="47"/>
      <c r="V1292" s="47"/>
      <c r="W1292" s="47"/>
      <c r="X1292" s="47"/>
      <c r="Y1292" s="47"/>
      <c r="Z1292" s="47"/>
      <c r="AA1292" s="47"/>
      <c r="AB1292" s="47"/>
      <c r="AC1292" s="47"/>
      <c r="AD1292" s="47"/>
      <c r="AE1292" s="47"/>
      <c r="AF1292" s="47"/>
      <c r="AG1292" s="47"/>
      <c r="AH1292" s="47"/>
    </row>
    <row r="1293" spans="1:34" x14ac:dyDescent="0.25">
      <c r="A1293" s="47"/>
      <c r="B1293" s="47"/>
      <c r="C1293" s="47"/>
      <c r="D1293" s="47"/>
      <c r="E1293" s="56"/>
      <c r="F1293" s="56"/>
      <c r="G1293" s="47"/>
      <c r="H1293" s="47"/>
      <c r="I1293" s="47"/>
      <c r="J1293" s="47"/>
      <c r="K1293" s="47"/>
      <c r="L1293" s="47"/>
      <c r="M1293" s="47"/>
      <c r="N1293" s="47"/>
      <c r="O1293" s="47"/>
      <c r="P1293" s="47"/>
      <c r="Q1293" s="47"/>
      <c r="R1293" s="47"/>
      <c r="S1293" s="47"/>
      <c r="T1293" s="47"/>
      <c r="U1293" s="47"/>
      <c r="V1293" s="47"/>
      <c r="W1293" s="47"/>
      <c r="X1293" s="47"/>
      <c r="Y1293" s="47"/>
      <c r="Z1293" s="47"/>
      <c r="AA1293" s="47"/>
      <c r="AB1293" s="47"/>
      <c r="AC1293" s="47"/>
      <c r="AD1293" s="47"/>
      <c r="AE1293" s="47"/>
      <c r="AF1293" s="47"/>
      <c r="AG1293" s="47"/>
      <c r="AH1293" s="47"/>
    </row>
    <row r="1294" spans="1:34" x14ac:dyDescent="0.25">
      <c r="A1294" s="47"/>
      <c r="B1294" s="47"/>
      <c r="C1294" s="47"/>
      <c r="D1294" s="47"/>
      <c r="E1294" s="56"/>
      <c r="F1294" s="56"/>
      <c r="G1294" s="47"/>
      <c r="H1294" s="47"/>
      <c r="I1294" s="47"/>
      <c r="J1294" s="47"/>
      <c r="K1294" s="47"/>
      <c r="L1294" s="47"/>
      <c r="M1294" s="47"/>
      <c r="N1294" s="47"/>
      <c r="O1294" s="47"/>
      <c r="P1294" s="47"/>
      <c r="Q1294" s="47"/>
      <c r="R1294" s="47"/>
      <c r="S1294" s="47"/>
      <c r="T1294" s="47"/>
      <c r="U1294" s="47"/>
      <c r="V1294" s="47"/>
      <c r="W1294" s="47"/>
      <c r="X1294" s="47"/>
      <c r="Y1294" s="47"/>
      <c r="Z1294" s="47"/>
      <c r="AA1294" s="47"/>
      <c r="AB1294" s="47"/>
      <c r="AC1294" s="47"/>
      <c r="AD1294" s="47"/>
      <c r="AE1294" s="47"/>
      <c r="AF1294" s="47"/>
      <c r="AG1294" s="47"/>
      <c r="AH1294" s="47"/>
    </row>
    <row r="1295" spans="1:34" x14ac:dyDescent="0.25">
      <c r="A1295" s="47"/>
      <c r="B1295" s="47"/>
      <c r="C1295" s="47"/>
      <c r="D1295" s="47"/>
      <c r="E1295" s="56"/>
      <c r="F1295" s="56"/>
      <c r="G1295" s="47"/>
      <c r="H1295" s="47"/>
      <c r="I1295" s="47"/>
      <c r="J1295" s="47"/>
      <c r="K1295" s="47"/>
      <c r="L1295" s="47"/>
      <c r="M1295" s="47"/>
      <c r="N1295" s="47"/>
      <c r="O1295" s="47"/>
      <c r="P1295" s="47"/>
      <c r="Q1295" s="47"/>
      <c r="R1295" s="47"/>
      <c r="S1295" s="47"/>
      <c r="T1295" s="47"/>
      <c r="U1295" s="47"/>
      <c r="V1295" s="47"/>
      <c r="W1295" s="47"/>
      <c r="X1295" s="47"/>
      <c r="Y1295" s="47"/>
      <c r="Z1295" s="47"/>
      <c r="AA1295" s="47"/>
      <c r="AB1295" s="47"/>
      <c r="AC1295" s="47"/>
      <c r="AD1295" s="47"/>
      <c r="AE1295" s="47"/>
      <c r="AF1295" s="47"/>
      <c r="AG1295" s="47"/>
      <c r="AH1295" s="47"/>
    </row>
    <row r="1296" spans="1:34" x14ac:dyDescent="0.25">
      <c r="A1296" s="47"/>
      <c r="B1296" s="47"/>
      <c r="C1296" s="47"/>
      <c r="D1296" s="47"/>
      <c r="E1296" s="56"/>
      <c r="F1296" s="56"/>
      <c r="G1296" s="47"/>
      <c r="H1296" s="47"/>
      <c r="I1296" s="47"/>
      <c r="J1296" s="47"/>
      <c r="K1296" s="47"/>
      <c r="L1296" s="47"/>
      <c r="M1296" s="47"/>
      <c r="N1296" s="47"/>
      <c r="O1296" s="47"/>
      <c r="P1296" s="47"/>
      <c r="Q1296" s="47"/>
      <c r="R1296" s="47"/>
      <c r="S1296" s="47"/>
      <c r="T1296" s="47"/>
      <c r="U1296" s="47"/>
      <c r="V1296" s="47"/>
      <c r="W1296" s="47"/>
      <c r="X1296" s="47"/>
      <c r="Y1296" s="47"/>
      <c r="Z1296" s="47"/>
      <c r="AA1296" s="47"/>
      <c r="AB1296" s="47"/>
      <c r="AC1296" s="47"/>
      <c r="AD1296" s="47"/>
      <c r="AE1296" s="47"/>
      <c r="AF1296" s="47"/>
      <c r="AG1296" s="47"/>
      <c r="AH1296" s="47"/>
    </row>
    <row r="1297" spans="1:34" x14ac:dyDescent="0.25">
      <c r="A1297" s="47"/>
      <c r="B1297" s="47"/>
      <c r="C1297" s="47"/>
      <c r="D1297" s="47"/>
      <c r="E1297" s="56"/>
      <c r="F1297" s="56"/>
      <c r="G1297" s="47"/>
      <c r="H1297" s="47"/>
      <c r="I1297" s="47"/>
      <c r="J1297" s="47"/>
      <c r="K1297" s="47"/>
      <c r="L1297" s="47"/>
      <c r="M1297" s="47"/>
      <c r="N1297" s="47"/>
      <c r="O1297" s="47"/>
      <c r="P1297" s="47"/>
      <c r="Q1297" s="47"/>
      <c r="R1297" s="47"/>
      <c r="S1297" s="47"/>
      <c r="T1297" s="47"/>
      <c r="U1297" s="47"/>
      <c r="V1297" s="47"/>
      <c r="W1297" s="47"/>
      <c r="X1297" s="47"/>
      <c r="Y1297" s="47"/>
      <c r="Z1297" s="47"/>
      <c r="AA1297" s="47"/>
      <c r="AB1297" s="47"/>
      <c r="AC1297" s="47"/>
      <c r="AD1297" s="47"/>
      <c r="AE1297" s="47"/>
      <c r="AF1297" s="47"/>
      <c r="AG1297" s="47"/>
      <c r="AH1297" s="47"/>
    </row>
    <row r="1298" spans="1:34" x14ac:dyDescent="0.25">
      <c r="A1298" s="47"/>
      <c r="B1298" s="47"/>
      <c r="C1298" s="47"/>
      <c r="D1298" s="47"/>
      <c r="E1298" s="56"/>
      <c r="F1298" s="56"/>
      <c r="G1298" s="47"/>
      <c r="H1298" s="47"/>
      <c r="I1298" s="47"/>
      <c r="J1298" s="47"/>
      <c r="K1298" s="47"/>
      <c r="L1298" s="47"/>
      <c r="M1298" s="47"/>
      <c r="N1298" s="47"/>
      <c r="O1298" s="47"/>
      <c r="P1298" s="47"/>
      <c r="Q1298" s="47"/>
      <c r="R1298" s="47"/>
      <c r="S1298" s="47"/>
      <c r="T1298" s="47"/>
      <c r="U1298" s="47"/>
      <c r="V1298" s="47"/>
      <c r="W1298" s="47"/>
      <c r="X1298" s="47"/>
      <c r="Y1298" s="47"/>
      <c r="Z1298" s="47"/>
      <c r="AA1298" s="47"/>
      <c r="AB1298" s="47"/>
      <c r="AC1298" s="47"/>
      <c r="AD1298" s="47"/>
      <c r="AE1298" s="47"/>
      <c r="AF1298" s="47"/>
      <c r="AG1298" s="47"/>
      <c r="AH1298" s="47"/>
    </row>
    <row r="1299" spans="1:34" x14ac:dyDescent="0.25">
      <c r="A1299" s="47"/>
      <c r="B1299" s="47"/>
      <c r="C1299" s="47"/>
      <c r="D1299" s="47"/>
      <c r="E1299" s="56"/>
      <c r="F1299" s="56"/>
      <c r="G1299" s="47"/>
      <c r="H1299" s="47"/>
      <c r="I1299" s="47"/>
      <c r="J1299" s="47"/>
      <c r="K1299" s="47"/>
      <c r="L1299" s="47"/>
      <c r="M1299" s="47"/>
      <c r="N1299" s="47"/>
      <c r="O1299" s="47"/>
      <c r="P1299" s="47"/>
      <c r="Q1299" s="47"/>
      <c r="R1299" s="47"/>
      <c r="S1299" s="47"/>
      <c r="T1299" s="47"/>
      <c r="U1299" s="47"/>
      <c r="V1299" s="47"/>
      <c r="W1299" s="47"/>
      <c r="X1299" s="47"/>
      <c r="Y1299" s="47"/>
      <c r="Z1299" s="47"/>
      <c r="AA1299" s="47"/>
      <c r="AB1299" s="47"/>
      <c r="AC1299" s="47"/>
      <c r="AD1299" s="47"/>
      <c r="AE1299" s="47"/>
      <c r="AF1299" s="47"/>
      <c r="AG1299" s="47"/>
      <c r="AH1299" s="47"/>
    </row>
    <row r="1300" spans="1:34" x14ac:dyDescent="0.25">
      <c r="A1300" s="47"/>
      <c r="B1300" s="47"/>
      <c r="C1300" s="47"/>
      <c r="D1300" s="47"/>
      <c r="E1300" s="56"/>
      <c r="F1300" s="56"/>
      <c r="G1300" s="47"/>
      <c r="H1300" s="47"/>
      <c r="I1300" s="47"/>
      <c r="J1300" s="47"/>
      <c r="K1300" s="47"/>
      <c r="L1300" s="47"/>
      <c r="M1300" s="47"/>
      <c r="N1300" s="47"/>
      <c r="O1300" s="47"/>
      <c r="P1300" s="47"/>
      <c r="Q1300" s="47"/>
      <c r="R1300" s="47"/>
      <c r="S1300" s="47"/>
      <c r="T1300" s="47"/>
      <c r="U1300" s="47"/>
      <c r="V1300" s="47"/>
      <c r="W1300" s="47"/>
      <c r="X1300" s="47"/>
      <c r="Y1300" s="47"/>
      <c r="Z1300" s="47"/>
      <c r="AA1300" s="47"/>
      <c r="AB1300" s="47"/>
      <c r="AC1300" s="47"/>
      <c r="AD1300" s="47"/>
      <c r="AE1300" s="47"/>
      <c r="AF1300" s="47"/>
      <c r="AG1300" s="47"/>
      <c r="AH1300" s="47"/>
    </row>
    <row r="1301" spans="1:34" x14ac:dyDescent="0.25">
      <c r="A1301" s="47"/>
      <c r="B1301" s="47"/>
      <c r="C1301" s="47"/>
      <c r="D1301" s="47"/>
      <c r="E1301" s="56"/>
      <c r="F1301" s="56"/>
      <c r="G1301" s="47"/>
      <c r="H1301" s="47"/>
      <c r="I1301" s="47"/>
      <c r="J1301" s="47"/>
      <c r="K1301" s="47"/>
      <c r="L1301" s="47"/>
      <c r="M1301" s="47"/>
      <c r="N1301" s="47"/>
      <c r="O1301" s="47"/>
      <c r="P1301" s="47"/>
      <c r="Q1301" s="47"/>
      <c r="R1301" s="47"/>
      <c r="S1301" s="47"/>
      <c r="T1301" s="47"/>
      <c r="U1301" s="47"/>
      <c r="V1301" s="47"/>
      <c r="W1301" s="47"/>
      <c r="X1301" s="47"/>
      <c r="Y1301" s="47"/>
      <c r="Z1301" s="47"/>
      <c r="AA1301" s="47"/>
      <c r="AB1301" s="47"/>
      <c r="AC1301" s="47"/>
      <c r="AD1301" s="47"/>
      <c r="AE1301" s="47"/>
      <c r="AF1301" s="47"/>
      <c r="AG1301" s="47"/>
      <c r="AH1301" s="47"/>
    </row>
    <row r="1302" spans="1:34" x14ac:dyDescent="0.25">
      <c r="A1302" s="47"/>
      <c r="B1302" s="47"/>
      <c r="C1302" s="47"/>
      <c r="D1302" s="47"/>
      <c r="E1302" s="56"/>
      <c r="F1302" s="56"/>
      <c r="G1302" s="47"/>
      <c r="H1302" s="47"/>
      <c r="I1302" s="47"/>
      <c r="J1302" s="47"/>
      <c r="K1302" s="47"/>
      <c r="L1302" s="47"/>
      <c r="M1302" s="47"/>
      <c r="N1302" s="47"/>
      <c r="O1302" s="47"/>
      <c r="P1302" s="47"/>
      <c r="Q1302" s="47"/>
      <c r="R1302" s="47"/>
      <c r="S1302" s="47"/>
      <c r="T1302" s="47"/>
      <c r="U1302" s="47"/>
      <c r="V1302" s="47"/>
      <c r="W1302" s="47"/>
      <c r="X1302" s="47"/>
      <c r="Y1302" s="47"/>
      <c r="Z1302" s="47"/>
      <c r="AA1302" s="47"/>
      <c r="AB1302" s="47"/>
      <c r="AC1302" s="47"/>
      <c r="AD1302" s="47"/>
      <c r="AE1302" s="47"/>
      <c r="AF1302" s="47"/>
      <c r="AG1302" s="47"/>
      <c r="AH1302" s="47"/>
    </row>
    <row r="1303" spans="1:34" x14ac:dyDescent="0.25">
      <c r="A1303" s="47"/>
      <c r="B1303" s="47"/>
      <c r="C1303" s="47"/>
      <c r="D1303" s="47"/>
      <c r="E1303" s="56"/>
      <c r="F1303" s="56"/>
      <c r="G1303" s="47"/>
      <c r="H1303" s="47"/>
      <c r="I1303" s="47"/>
      <c r="J1303" s="47"/>
      <c r="K1303" s="47"/>
      <c r="L1303" s="47"/>
      <c r="M1303" s="47"/>
      <c r="N1303" s="47"/>
      <c r="O1303" s="47"/>
      <c r="P1303" s="47"/>
      <c r="Q1303" s="47"/>
      <c r="R1303" s="47"/>
      <c r="S1303" s="47"/>
      <c r="T1303" s="47"/>
      <c r="U1303" s="47"/>
      <c r="V1303" s="47"/>
      <c r="W1303" s="47"/>
      <c r="X1303" s="47"/>
      <c r="Y1303" s="47"/>
      <c r="Z1303" s="47"/>
      <c r="AA1303" s="47"/>
      <c r="AB1303" s="47"/>
      <c r="AC1303" s="47"/>
      <c r="AD1303" s="47"/>
      <c r="AE1303" s="47"/>
      <c r="AF1303" s="47"/>
      <c r="AG1303" s="47"/>
      <c r="AH1303" s="47"/>
    </row>
    <row r="1304" spans="1:34" x14ac:dyDescent="0.25">
      <c r="A1304" s="47"/>
      <c r="B1304" s="47"/>
      <c r="C1304" s="47"/>
      <c r="D1304" s="47"/>
      <c r="E1304" s="56"/>
      <c r="F1304" s="56"/>
      <c r="G1304" s="47"/>
      <c r="H1304" s="47"/>
      <c r="I1304" s="47"/>
      <c r="J1304" s="47"/>
      <c r="K1304" s="47"/>
      <c r="L1304" s="47"/>
      <c r="M1304" s="47"/>
      <c r="N1304" s="47"/>
      <c r="O1304" s="47"/>
      <c r="P1304" s="47"/>
      <c r="Q1304" s="47"/>
      <c r="R1304" s="47"/>
      <c r="S1304" s="47"/>
      <c r="T1304" s="47"/>
      <c r="U1304" s="47"/>
      <c r="V1304" s="47"/>
      <c r="W1304" s="47"/>
      <c r="X1304" s="47"/>
      <c r="Y1304" s="47"/>
      <c r="Z1304" s="47"/>
      <c r="AA1304" s="47"/>
      <c r="AB1304" s="47"/>
      <c r="AC1304" s="47"/>
      <c r="AD1304" s="47"/>
      <c r="AE1304" s="47"/>
      <c r="AF1304" s="47"/>
      <c r="AG1304" s="47"/>
      <c r="AH1304" s="47"/>
    </row>
    <row r="1305" spans="1:34" x14ac:dyDescent="0.25">
      <c r="A1305" s="47"/>
      <c r="B1305" s="47"/>
      <c r="C1305" s="47"/>
      <c r="D1305" s="47"/>
      <c r="E1305" s="56"/>
      <c r="F1305" s="56"/>
      <c r="G1305" s="47"/>
      <c r="H1305" s="47"/>
      <c r="I1305" s="47"/>
      <c r="J1305" s="47"/>
      <c r="K1305" s="47"/>
      <c r="L1305" s="47"/>
      <c r="M1305" s="47"/>
      <c r="N1305" s="47"/>
      <c r="O1305" s="47"/>
      <c r="P1305" s="47"/>
      <c r="Q1305" s="47"/>
      <c r="R1305" s="47"/>
      <c r="S1305" s="47"/>
      <c r="T1305" s="47"/>
      <c r="U1305" s="47"/>
      <c r="V1305" s="47"/>
      <c r="W1305" s="47"/>
      <c r="X1305" s="47"/>
      <c r="Y1305" s="47"/>
      <c r="Z1305" s="47"/>
      <c r="AA1305" s="47"/>
      <c r="AB1305" s="47"/>
      <c r="AC1305" s="47"/>
      <c r="AD1305" s="47"/>
      <c r="AE1305" s="47"/>
      <c r="AF1305" s="47"/>
      <c r="AG1305" s="47"/>
      <c r="AH1305" s="47"/>
    </row>
    <row r="1306" spans="1:34" x14ac:dyDescent="0.25">
      <c r="A1306" s="47"/>
      <c r="B1306" s="47"/>
      <c r="C1306" s="47"/>
      <c r="D1306" s="47"/>
      <c r="E1306" s="56"/>
      <c r="F1306" s="56"/>
      <c r="G1306" s="47"/>
      <c r="H1306" s="47"/>
      <c r="I1306" s="47"/>
      <c r="J1306" s="47"/>
      <c r="K1306" s="47"/>
      <c r="L1306" s="47"/>
      <c r="M1306" s="47"/>
      <c r="N1306" s="47"/>
      <c r="O1306" s="47"/>
      <c r="P1306" s="47"/>
      <c r="Q1306" s="47"/>
      <c r="R1306" s="47"/>
      <c r="S1306" s="47"/>
      <c r="T1306" s="47"/>
      <c r="U1306" s="47"/>
      <c r="V1306" s="47"/>
      <c r="W1306" s="47"/>
      <c r="X1306" s="47"/>
      <c r="Y1306" s="47"/>
      <c r="Z1306" s="47"/>
      <c r="AA1306" s="47"/>
      <c r="AB1306" s="47"/>
      <c r="AC1306" s="47"/>
      <c r="AD1306" s="47"/>
      <c r="AE1306" s="47"/>
      <c r="AF1306" s="47"/>
      <c r="AG1306" s="47"/>
      <c r="AH1306" s="47"/>
    </row>
    <row r="1307" spans="1:34" x14ac:dyDescent="0.25">
      <c r="A1307" s="47"/>
      <c r="B1307" s="47"/>
      <c r="C1307" s="47"/>
      <c r="D1307" s="47"/>
      <c r="E1307" s="56"/>
      <c r="F1307" s="56"/>
      <c r="G1307" s="47"/>
      <c r="H1307" s="47"/>
      <c r="I1307" s="47"/>
      <c r="J1307" s="47"/>
      <c r="K1307" s="47"/>
      <c r="L1307" s="47"/>
      <c r="M1307" s="47"/>
      <c r="N1307" s="47"/>
      <c r="O1307" s="47"/>
      <c r="P1307" s="47"/>
      <c r="Q1307" s="47"/>
      <c r="R1307" s="47"/>
      <c r="S1307" s="47"/>
      <c r="T1307" s="47"/>
      <c r="U1307" s="47"/>
      <c r="V1307" s="47"/>
      <c r="W1307" s="47"/>
      <c r="X1307" s="47"/>
      <c r="Y1307" s="47"/>
      <c r="Z1307" s="47"/>
      <c r="AA1307" s="47"/>
      <c r="AB1307" s="47"/>
      <c r="AC1307" s="47"/>
      <c r="AD1307" s="47"/>
      <c r="AE1307" s="47"/>
      <c r="AF1307" s="47"/>
      <c r="AG1307" s="47"/>
      <c r="AH1307" s="47"/>
    </row>
    <row r="1308" spans="1:34" x14ac:dyDescent="0.25">
      <c r="A1308" s="47"/>
      <c r="B1308" s="47"/>
      <c r="C1308" s="47"/>
      <c r="D1308" s="47"/>
      <c r="E1308" s="56"/>
      <c r="F1308" s="56"/>
      <c r="G1308" s="47"/>
      <c r="H1308" s="47"/>
      <c r="I1308" s="47"/>
      <c r="J1308" s="47"/>
      <c r="K1308" s="47"/>
      <c r="L1308" s="47"/>
      <c r="M1308" s="47"/>
      <c r="N1308" s="47"/>
      <c r="O1308" s="47"/>
      <c r="P1308" s="47"/>
      <c r="Q1308" s="47"/>
      <c r="R1308" s="47"/>
      <c r="S1308" s="47"/>
      <c r="T1308" s="47"/>
      <c r="U1308" s="47"/>
      <c r="V1308" s="47"/>
      <c r="W1308" s="47"/>
      <c r="X1308" s="47"/>
      <c r="Y1308" s="47"/>
      <c r="Z1308" s="47"/>
      <c r="AA1308" s="47"/>
      <c r="AB1308" s="47"/>
      <c r="AC1308" s="47"/>
      <c r="AD1308" s="47"/>
      <c r="AE1308" s="47"/>
      <c r="AF1308" s="47"/>
      <c r="AG1308" s="47"/>
      <c r="AH1308" s="47"/>
    </row>
    <row r="1309" spans="1:34" x14ac:dyDescent="0.25">
      <c r="A1309" s="47"/>
      <c r="B1309" s="47"/>
      <c r="C1309" s="47"/>
      <c r="D1309" s="47"/>
      <c r="E1309" s="56"/>
      <c r="F1309" s="56"/>
      <c r="G1309" s="47"/>
      <c r="H1309" s="47"/>
      <c r="I1309" s="47"/>
      <c r="J1309" s="47"/>
      <c r="K1309" s="47"/>
      <c r="L1309" s="47"/>
      <c r="M1309" s="47"/>
      <c r="N1309" s="47"/>
      <c r="O1309" s="47"/>
      <c r="P1309" s="47"/>
      <c r="Q1309" s="47"/>
      <c r="R1309" s="47"/>
      <c r="S1309" s="47"/>
      <c r="T1309" s="47"/>
      <c r="U1309" s="47"/>
      <c r="V1309" s="47"/>
      <c r="W1309" s="47"/>
      <c r="X1309" s="47"/>
      <c r="Y1309" s="47"/>
      <c r="Z1309" s="47"/>
      <c r="AA1309" s="47"/>
      <c r="AB1309" s="47"/>
      <c r="AC1309" s="47"/>
      <c r="AD1309" s="47"/>
      <c r="AE1309" s="47"/>
      <c r="AF1309" s="47"/>
      <c r="AG1309" s="47"/>
      <c r="AH1309" s="47"/>
    </row>
    <row r="1310" spans="1:34" x14ac:dyDescent="0.25">
      <c r="A1310" s="47"/>
      <c r="B1310" s="47"/>
      <c r="C1310" s="47"/>
      <c r="D1310" s="47"/>
      <c r="E1310" s="56"/>
      <c r="F1310" s="56"/>
      <c r="G1310" s="47"/>
      <c r="H1310" s="47"/>
      <c r="I1310" s="47"/>
      <c r="J1310" s="47"/>
      <c r="K1310" s="47"/>
      <c r="L1310" s="47"/>
      <c r="M1310" s="47"/>
      <c r="N1310" s="47"/>
      <c r="O1310" s="47"/>
      <c r="P1310" s="47"/>
      <c r="Q1310" s="47"/>
      <c r="R1310" s="47"/>
      <c r="S1310" s="47"/>
      <c r="T1310" s="47"/>
      <c r="U1310" s="47"/>
      <c r="V1310" s="47"/>
      <c r="W1310" s="47"/>
      <c r="X1310" s="47"/>
      <c r="Y1310" s="47"/>
      <c r="Z1310" s="47"/>
      <c r="AA1310" s="47"/>
      <c r="AB1310" s="47"/>
      <c r="AC1310" s="47"/>
      <c r="AD1310" s="47"/>
      <c r="AE1310" s="47"/>
      <c r="AF1310" s="47"/>
      <c r="AG1310" s="47"/>
      <c r="AH1310" s="47"/>
    </row>
    <row r="1311" spans="1:34" x14ac:dyDescent="0.25">
      <c r="A1311" s="47"/>
      <c r="B1311" s="47"/>
      <c r="C1311" s="47"/>
      <c r="D1311" s="47"/>
      <c r="E1311" s="56"/>
      <c r="F1311" s="56"/>
      <c r="G1311" s="47"/>
      <c r="H1311" s="47"/>
      <c r="I1311" s="47"/>
      <c r="J1311" s="47"/>
      <c r="K1311" s="47"/>
      <c r="L1311" s="47"/>
      <c r="M1311" s="47"/>
      <c r="N1311" s="47"/>
      <c r="O1311" s="47"/>
      <c r="P1311" s="47"/>
      <c r="Q1311" s="47"/>
      <c r="R1311" s="47"/>
      <c r="S1311" s="47"/>
      <c r="T1311" s="47"/>
      <c r="U1311" s="47"/>
      <c r="V1311" s="47"/>
      <c r="W1311" s="47"/>
      <c r="X1311" s="47"/>
      <c r="Y1311" s="47"/>
      <c r="Z1311" s="47"/>
      <c r="AA1311" s="47"/>
      <c r="AB1311" s="47"/>
      <c r="AC1311" s="47"/>
      <c r="AD1311" s="47"/>
      <c r="AE1311" s="47"/>
      <c r="AF1311" s="47"/>
      <c r="AG1311" s="47"/>
      <c r="AH1311" s="47"/>
    </row>
    <row r="1312" spans="1:34" x14ac:dyDescent="0.25">
      <c r="A1312" s="47"/>
      <c r="B1312" s="47"/>
      <c r="C1312" s="47"/>
      <c r="D1312" s="47"/>
      <c r="E1312" s="56"/>
      <c r="F1312" s="56"/>
      <c r="G1312" s="47"/>
      <c r="H1312" s="47"/>
      <c r="I1312" s="47"/>
      <c r="J1312" s="47"/>
      <c r="K1312" s="47"/>
      <c r="L1312" s="47"/>
      <c r="M1312" s="47"/>
      <c r="N1312" s="47"/>
      <c r="O1312" s="47"/>
      <c r="P1312" s="47"/>
      <c r="Q1312" s="47"/>
      <c r="R1312" s="47"/>
      <c r="S1312" s="47"/>
      <c r="T1312" s="47"/>
      <c r="U1312" s="47"/>
      <c r="V1312" s="47"/>
      <c r="W1312" s="47"/>
      <c r="X1312" s="47"/>
      <c r="Y1312" s="47"/>
      <c r="Z1312" s="47"/>
      <c r="AA1312" s="47"/>
      <c r="AB1312" s="47"/>
      <c r="AC1312" s="47"/>
      <c r="AD1312" s="47"/>
      <c r="AE1312" s="47"/>
      <c r="AF1312" s="47"/>
      <c r="AG1312" s="47"/>
      <c r="AH1312" s="47"/>
    </row>
    <row r="1313" spans="1:34" x14ac:dyDescent="0.25">
      <c r="A1313" s="47"/>
      <c r="B1313" s="47"/>
      <c r="C1313" s="47"/>
      <c r="D1313" s="47"/>
      <c r="E1313" s="56"/>
      <c r="F1313" s="56"/>
      <c r="G1313" s="47"/>
      <c r="H1313" s="47"/>
      <c r="I1313" s="47"/>
      <c r="J1313" s="47"/>
      <c r="K1313" s="47"/>
      <c r="L1313" s="47"/>
      <c r="M1313" s="47"/>
      <c r="N1313" s="47"/>
      <c r="O1313" s="47"/>
      <c r="P1313" s="47"/>
      <c r="Q1313" s="47"/>
      <c r="R1313" s="47"/>
      <c r="S1313" s="47"/>
      <c r="T1313" s="47"/>
      <c r="U1313" s="47"/>
      <c r="V1313" s="47"/>
      <c r="W1313" s="47"/>
      <c r="X1313" s="47"/>
      <c r="Y1313" s="47"/>
      <c r="Z1313" s="47"/>
      <c r="AA1313" s="47"/>
      <c r="AB1313" s="47"/>
      <c r="AC1313" s="47"/>
      <c r="AD1313" s="47"/>
      <c r="AE1313" s="47"/>
      <c r="AF1313" s="47"/>
      <c r="AG1313" s="47"/>
      <c r="AH1313" s="47"/>
    </row>
    <row r="1314" spans="1:34" x14ac:dyDescent="0.25">
      <c r="A1314" s="47"/>
      <c r="B1314" s="47"/>
      <c r="C1314" s="47"/>
      <c r="D1314" s="47"/>
      <c r="E1314" s="56"/>
      <c r="F1314" s="56"/>
      <c r="G1314" s="47"/>
      <c r="H1314" s="47"/>
      <c r="I1314" s="47"/>
      <c r="J1314" s="47"/>
      <c r="K1314" s="47"/>
      <c r="L1314" s="47"/>
      <c r="M1314" s="47"/>
      <c r="N1314" s="47"/>
      <c r="O1314" s="47"/>
      <c r="P1314" s="47"/>
      <c r="Q1314" s="47"/>
      <c r="R1314" s="47"/>
      <c r="S1314" s="47"/>
      <c r="T1314" s="47"/>
      <c r="U1314" s="47"/>
      <c r="V1314" s="47"/>
      <c r="W1314" s="47"/>
      <c r="X1314" s="47"/>
      <c r="Y1314" s="47"/>
      <c r="Z1314" s="47"/>
      <c r="AA1314" s="47"/>
      <c r="AB1314" s="47"/>
      <c r="AC1314" s="47"/>
      <c r="AD1314" s="47"/>
      <c r="AE1314" s="47"/>
      <c r="AF1314" s="47"/>
      <c r="AG1314" s="47"/>
      <c r="AH1314" s="47"/>
    </row>
    <row r="1315" spans="1:34" x14ac:dyDescent="0.25">
      <c r="A1315" s="47"/>
      <c r="B1315" s="47"/>
      <c r="C1315" s="47"/>
      <c r="D1315" s="47"/>
      <c r="E1315" s="56"/>
      <c r="F1315" s="56"/>
      <c r="G1315" s="47"/>
      <c r="H1315" s="47"/>
      <c r="I1315" s="47"/>
      <c r="J1315" s="47"/>
      <c r="K1315" s="47"/>
      <c r="L1315" s="47"/>
      <c r="M1315" s="47"/>
      <c r="N1315" s="47"/>
      <c r="O1315" s="47"/>
      <c r="P1315" s="47"/>
      <c r="Q1315" s="47"/>
      <c r="R1315" s="47"/>
      <c r="S1315" s="47"/>
      <c r="T1315" s="47"/>
      <c r="U1315" s="47"/>
      <c r="V1315" s="47"/>
      <c r="W1315" s="47"/>
      <c r="X1315" s="47"/>
      <c r="Y1315" s="47"/>
      <c r="Z1315" s="47"/>
      <c r="AA1315" s="47"/>
      <c r="AB1315" s="47"/>
      <c r="AC1315" s="47"/>
      <c r="AD1315" s="47"/>
      <c r="AE1315" s="47"/>
      <c r="AF1315" s="47"/>
      <c r="AG1315" s="47"/>
      <c r="AH1315" s="47"/>
    </row>
    <row r="1316" spans="1:34" x14ac:dyDescent="0.25">
      <c r="A1316" s="47"/>
      <c r="B1316" s="47"/>
      <c r="C1316" s="47"/>
      <c r="D1316" s="47"/>
      <c r="E1316" s="56"/>
      <c r="F1316" s="56"/>
      <c r="G1316" s="47"/>
      <c r="H1316" s="47"/>
      <c r="I1316" s="47"/>
      <c r="J1316" s="47"/>
      <c r="K1316" s="47"/>
      <c r="L1316" s="47"/>
      <c r="M1316" s="47"/>
      <c r="N1316" s="47"/>
      <c r="O1316" s="47"/>
      <c r="P1316" s="47"/>
      <c r="Q1316" s="47"/>
      <c r="R1316" s="47"/>
      <c r="S1316" s="47"/>
      <c r="T1316" s="47"/>
      <c r="U1316" s="47"/>
      <c r="V1316" s="47"/>
      <c r="W1316" s="47"/>
      <c r="X1316" s="47"/>
      <c r="Y1316" s="47"/>
      <c r="Z1316" s="47"/>
      <c r="AA1316" s="47"/>
      <c r="AB1316" s="47"/>
      <c r="AC1316" s="47"/>
      <c r="AD1316" s="47"/>
      <c r="AE1316" s="47"/>
      <c r="AF1316" s="47"/>
      <c r="AG1316" s="47"/>
      <c r="AH1316" s="47"/>
    </row>
    <row r="1317" spans="1:34" x14ac:dyDescent="0.25">
      <c r="A1317" s="47"/>
      <c r="B1317" s="47"/>
      <c r="C1317" s="47"/>
      <c r="D1317" s="47"/>
      <c r="E1317" s="56"/>
      <c r="F1317" s="56"/>
      <c r="G1317" s="47"/>
      <c r="H1317" s="47"/>
      <c r="I1317" s="47"/>
      <c r="J1317" s="47"/>
      <c r="K1317" s="47"/>
      <c r="L1317" s="47"/>
      <c r="M1317" s="47"/>
      <c r="N1317" s="47"/>
      <c r="O1317" s="47"/>
      <c r="P1317" s="47"/>
      <c r="Q1317" s="47"/>
      <c r="R1317" s="47"/>
      <c r="S1317" s="47"/>
      <c r="T1317" s="47"/>
      <c r="U1317" s="47"/>
      <c r="V1317" s="47"/>
      <c r="W1317" s="47"/>
      <c r="X1317" s="47"/>
      <c r="Y1317" s="47"/>
      <c r="Z1317" s="47"/>
      <c r="AA1317" s="47"/>
      <c r="AB1317" s="47"/>
      <c r="AC1317" s="47"/>
      <c r="AD1317" s="47"/>
      <c r="AE1317" s="47"/>
      <c r="AF1317" s="47"/>
      <c r="AG1317" s="47"/>
      <c r="AH1317" s="47"/>
    </row>
    <row r="1318" spans="1:34" x14ac:dyDescent="0.25">
      <c r="A1318" s="47"/>
      <c r="B1318" s="47"/>
      <c r="C1318" s="47"/>
      <c r="D1318" s="47"/>
      <c r="E1318" s="56"/>
      <c r="F1318" s="56"/>
      <c r="G1318" s="47"/>
      <c r="H1318" s="47"/>
      <c r="I1318" s="47"/>
      <c r="J1318" s="47"/>
      <c r="K1318" s="47"/>
      <c r="L1318" s="47"/>
      <c r="M1318" s="47"/>
      <c r="N1318" s="47"/>
      <c r="O1318" s="47"/>
      <c r="P1318" s="47"/>
      <c r="Q1318" s="47"/>
      <c r="R1318" s="47"/>
      <c r="S1318" s="47"/>
      <c r="T1318" s="47"/>
      <c r="U1318" s="47"/>
      <c r="V1318" s="47"/>
      <c r="W1318" s="47"/>
      <c r="X1318" s="47"/>
      <c r="Y1318" s="47"/>
      <c r="Z1318" s="47"/>
      <c r="AA1318" s="47"/>
      <c r="AB1318" s="47"/>
      <c r="AC1318" s="47"/>
      <c r="AD1318" s="47"/>
      <c r="AE1318" s="47"/>
      <c r="AF1318" s="47"/>
      <c r="AG1318" s="47"/>
      <c r="AH1318" s="47"/>
    </row>
    <row r="1319" spans="1:34" x14ac:dyDescent="0.25">
      <c r="A1319" s="47"/>
      <c r="B1319" s="47"/>
      <c r="C1319" s="47"/>
      <c r="D1319" s="47"/>
      <c r="E1319" s="56"/>
      <c r="F1319" s="56"/>
      <c r="G1319" s="47"/>
      <c r="H1319" s="47"/>
      <c r="I1319" s="47"/>
      <c r="J1319" s="47"/>
      <c r="K1319" s="47"/>
      <c r="L1319" s="47"/>
      <c r="M1319" s="47"/>
      <c r="N1319" s="47"/>
      <c r="O1319" s="47"/>
      <c r="P1319" s="47"/>
      <c r="Q1319" s="47"/>
      <c r="R1319" s="47"/>
      <c r="S1319" s="47"/>
      <c r="T1319" s="47"/>
      <c r="U1319" s="47"/>
      <c r="V1319" s="47"/>
      <c r="W1319" s="47"/>
      <c r="X1319" s="47"/>
      <c r="Y1319" s="47"/>
      <c r="Z1319" s="47"/>
      <c r="AA1319" s="47"/>
      <c r="AB1319" s="47"/>
      <c r="AC1319" s="47"/>
      <c r="AD1319" s="47"/>
      <c r="AE1319" s="47"/>
      <c r="AF1319" s="47"/>
      <c r="AG1319" s="47"/>
      <c r="AH1319" s="47"/>
    </row>
    <row r="1320" spans="1:34" x14ac:dyDescent="0.25">
      <c r="A1320" s="47"/>
      <c r="B1320" s="47"/>
      <c r="C1320" s="47"/>
      <c r="D1320" s="47"/>
      <c r="E1320" s="56"/>
      <c r="F1320" s="56"/>
      <c r="G1320" s="47"/>
      <c r="H1320" s="47"/>
      <c r="I1320" s="47"/>
      <c r="J1320" s="47"/>
      <c r="K1320" s="47"/>
      <c r="L1320" s="47"/>
      <c r="M1320" s="47"/>
      <c r="N1320" s="47"/>
      <c r="O1320" s="47"/>
      <c r="P1320" s="47"/>
      <c r="Q1320" s="47"/>
      <c r="R1320" s="47"/>
      <c r="S1320" s="47"/>
      <c r="T1320" s="47"/>
      <c r="U1320" s="47"/>
      <c r="V1320" s="47"/>
      <c r="W1320" s="47"/>
      <c r="X1320" s="47"/>
      <c r="Y1320" s="47"/>
      <c r="Z1320" s="47"/>
      <c r="AA1320" s="47"/>
      <c r="AB1320" s="47"/>
      <c r="AC1320" s="47"/>
      <c r="AD1320" s="47"/>
      <c r="AE1320" s="47"/>
      <c r="AF1320" s="47"/>
      <c r="AG1320" s="47"/>
      <c r="AH1320" s="47"/>
    </row>
    <row r="1321" spans="1:34" x14ac:dyDescent="0.25">
      <c r="A1321" s="47"/>
      <c r="B1321" s="47"/>
      <c r="C1321" s="47"/>
      <c r="D1321" s="47"/>
      <c r="E1321" s="56"/>
      <c r="F1321" s="56"/>
      <c r="G1321" s="47"/>
      <c r="H1321" s="47"/>
      <c r="I1321" s="47"/>
      <c r="J1321" s="47"/>
      <c r="K1321" s="47"/>
      <c r="L1321" s="47"/>
      <c r="M1321" s="47"/>
      <c r="N1321" s="47"/>
      <c r="O1321" s="47"/>
      <c r="P1321" s="47"/>
      <c r="Q1321" s="47"/>
      <c r="R1321" s="47"/>
      <c r="S1321" s="47"/>
      <c r="T1321" s="47"/>
      <c r="U1321" s="47"/>
      <c r="V1321" s="47"/>
      <c r="W1321" s="47"/>
      <c r="X1321" s="47"/>
      <c r="Y1321" s="47"/>
      <c r="Z1321" s="47"/>
      <c r="AA1321" s="47"/>
      <c r="AB1321" s="47"/>
      <c r="AC1321" s="47"/>
      <c r="AD1321" s="47"/>
      <c r="AE1321" s="47"/>
      <c r="AF1321" s="47"/>
      <c r="AG1321" s="47"/>
      <c r="AH1321" s="47"/>
    </row>
    <row r="1322" spans="1:34" x14ac:dyDescent="0.25">
      <c r="A1322" s="47"/>
      <c r="B1322" s="47"/>
      <c r="C1322" s="47"/>
      <c r="D1322" s="47"/>
      <c r="E1322" s="56"/>
      <c r="F1322" s="56"/>
      <c r="G1322" s="47"/>
      <c r="H1322" s="47"/>
      <c r="I1322" s="47"/>
      <c r="J1322" s="47"/>
      <c r="K1322" s="47"/>
      <c r="L1322" s="47"/>
      <c r="M1322" s="47"/>
      <c r="N1322" s="47"/>
      <c r="O1322" s="47"/>
      <c r="P1322" s="47"/>
      <c r="Q1322" s="47"/>
      <c r="R1322" s="47"/>
      <c r="S1322" s="47"/>
      <c r="T1322" s="47"/>
      <c r="U1322" s="47"/>
      <c r="V1322" s="47"/>
      <c r="W1322" s="47"/>
      <c r="X1322" s="47"/>
      <c r="Y1322" s="47"/>
      <c r="Z1322" s="47"/>
      <c r="AA1322" s="47"/>
      <c r="AB1322" s="47"/>
      <c r="AC1322" s="47"/>
      <c r="AD1322" s="47"/>
      <c r="AE1322" s="47"/>
      <c r="AF1322" s="47"/>
      <c r="AG1322" s="47"/>
      <c r="AH1322" s="47"/>
    </row>
    <row r="1323" spans="1:34" x14ac:dyDescent="0.25">
      <c r="A1323" s="47"/>
      <c r="B1323" s="47"/>
      <c r="C1323" s="47"/>
      <c r="D1323" s="47"/>
      <c r="E1323" s="56"/>
      <c r="F1323" s="56"/>
      <c r="G1323" s="47"/>
      <c r="H1323" s="47"/>
      <c r="I1323" s="47"/>
      <c r="J1323" s="47"/>
      <c r="K1323" s="47"/>
      <c r="L1323" s="47"/>
      <c r="M1323" s="47"/>
      <c r="N1323" s="47"/>
      <c r="O1323" s="47"/>
      <c r="P1323" s="47"/>
      <c r="Q1323" s="47"/>
      <c r="R1323" s="47"/>
      <c r="S1323" s="47"/>
      <c r="T1323" s="47"/>
      <c r="U1323" s="47"/>
      <c r="V1323" s="47"/>
      <c r="W1323" s="47"/>
      <c r="X1323" s="47"/>
      <c r="Y1323" s="47"/>
      <c r="Z1323" s="47"/>
      <c r="AA1323" s="47"/>
      <c r="AB1323" s="47"/>
      <c r="AC1323" s="47"/>
      <c r="AD1323" s="47"/>
      <c r="AE1323" s="47"/>
      <c r="AF1323" s="47"/>
      <c r="AG1323" s="47"/>
      <c r="AH1323" s="47"/>
    </row>
    <row r="1324" spans="1:34" x14ac:dyDescent="0.25">
      <c r="A1324" s="47"/>
      <c r="B1324" s="47"/>
      <c r="C1324" s="47"/>
      <c r="D1324" s="47"/>
      <c r="E1324" s="56"/>
      <c r="F1324" s="56"/>
      <c r="G1324" s="47"/>
      <c r="H1324" s="47"/>
      <c r="I1324" s="47"/>
      <c r="J1324" s="47"/>
      <c r="K1324" s="47"/>
      <c r="L1324" s="47"/>
      <c r="M1324" s="47"/>
      <c r="N1324" s="47"/>
      <c r="O1324" s="47"/>
      <c r="P1324" s="47"/>
      <c r="Q1324" s="47"/>
      <c r="R1324" s="47"/>
      <c r="S1324" s="47"/>
      <c r="T1324" s="47"/>
      <c r="U1324" s="47"/>
      <c r="V1324" s="47"/>
      <c r="W1324" s="47"/>
      <c r="X1324" s="47"/>
      <c r="Y1324" s="47"/>
      <c r="Z1324" s="47"/>
      <c r="AA1324" s="47"/>
      <c r="AB1324" s="47"/>
      <c r="AC1324" s="47"/>
      <c r="AD1324" s="47"/>
      <c r="AE1324" s="47"/>
      <c r="AF1324" s="47"/>
      <c r="AG1324" s="47"/>
      <c r="AH1324" s="47"/>
    </row>
    <row r="1325" spans="1:34" x14ac:dyDescent="0.25">
      <c r="A1325" s="47"/>
      <c r="B1325" s="47"/>
      <c r="C1325" s="47"/>
      <c r="D1325" s="47"/>
      <c r="E1325" s="56"/>
      <c r="F1325" s="56"/>
      <c r="G1325" s="47"/>
      <c r="H1325" s="47"/>
      <c r="I1325" s="47"/>
      <c r="J1325" s="47"/>
      <c r="K1325" s="47"/>
      <c r="L1325" s="47"/>
      <c r="M1325" s="47"/>
      <c r="N1325" s="47"/>
      <c r="O1325" s="47"/>
      <c r="P1325" s="47"/>
      <c r="Q1325" s="47"/>
      <c r="R1325" s="47"/>
      <c r="S1325" s="47"/>
      <c r="T1325" s="47"/>
      <c r="U1325" s="47"/>
      <c r="V1325" s="47"/>
      <c r="W1325" s="47"/>
      <c r="X1325" s="47"/>
      <c r="Y1325" s="47"/>
      <c r="Z1325" s="47"/>
      <c r="AA1325" s="47"/>
      <c r="AB1325" s="47"/>
      <c r="AC1325" s="47"/>
      <c r="AD1325" s="47"/>
      <c r="AE1325" s="47"/>
      <c r="AF1325" s="47"/>
      <c r="AG1325" s="47"/>
      <c r="AH1325" s="47"/>
    </row>
    <row r="1326" spans="1:34" x14ac:dyDescent="0.25">
      <c r="A1326" s="47"/>
      <c r="B1326" s="47"/>
      <c r="C1326" s="47"/>
      <c r="D1326" s="47"/>
      <c r="E1326" s="56"/>
      <c r="F1326" s="56"/>
      <c r="G1326" s="47"/>
      <c r="H1326" s="47"/>
      <c r="I1326" s="47"/>
      <c r="J1326" s="47"/>
      <c r="K1326" s="47"/>
      <c r="L1326" s="47"/>
      <c r="M1326" s="47"/>
      <c r="N1326" s="47"/>
      <c r="O1326" s="47"/>
      <c r="P1326" s="47"/>
      <c r="Q1326" s="47"/>
      <c r="R1326" s="47"/>
      <c r="S1326" s="47"/>
      <c r="T1326" s="47"/>
      <c r="U1326" s="47"/>
      <c r="V1326" s="47"/>
      <c r="W1326" s="47"/>
      <c r="X1326" s="47"/>
      <c r="Y1326" s="47"/>
      <c r="Z1326" s="47"/>
      <c r="AA1326" s="47"/>
      <c r="AB1326" s="47"/>
      <c r="AC1326" s="47"/>
      <c r="AD1326" s="47"/>
      <c r="AE1326" s="47"/>
      <c r="AF1326" s="47"/>
      <c r="AG1326" s="47"/>
      <c r="AH1326" s="47"/>
    </row>
    <row r="1327" spans="1:34" x14ac:dyDescent="0.25">
      <c r="A1327" s="47"/>
      <c r="B1327" s="47"/>
      <c r="C1327" s="47"/>
      <c r="D1327" s="47"/>
      <c r="E1327" s="56"/>
      <c r="F1327" s="56"/>
      <c r="G1327" s="47"/>
      <c r="H1327" s="47"/>
      <c r="I1327" s="47"/>
      <c r="J1327" s="47"/>
      <c r="K1327" s="47"/>
      <c r="L1327" s="47"/>
      <c r="M1327" s="47"/>
      <c r="N1327" s="47"/>
      <c r="O1327" s="47"/>
      <c r="P1327" s="47"/>
      <c r="Q1327" s="47"/>
      <c r="R1327" s="47"/>
      <c r="S1327" s="47"/>
      <c r="T1327" s="47"/>
      <c r="U1327" s="47"/>
      <c r="V1327" s="47"/>
      <c r="W1327" s="47"/>
      <c r="X1327" s="47"/>
      <c r="Y1327" s="47"/>
      <c r="Z1327" s="47"/>
      <c r="AA1327" s="47"/>
      <c r="AB1327" s="47"/>
      <c r="AC1327" s="47"/>
      <c r="AD1327" s="47"/>
      <c r="AE1327" s="47"/>
      <c r="AF1327" s="47"/>
      <c r="AG1327" s="47"/>
      <c r="AH1327" s="47"/>
    </row>
    <row r="1328" spans="1:34" x14ac:dyDescent="0.25">
      <c r="A1328" s="47"/>
      <c r="B1328" s="47"/>
      <c r="C1328" s="47"/>
      <c r="D1328" s="47"/>
      <c r="E1328" s="56"/>
      <c r="F1328" s="56"/>
      <c r="G1328" s="47"/>
      <c r="H1328" s="47"/>
      <c r="I1328" s="47"/>
      <c r="J1328" s="47"/>
      <c r="K1328" s="47"/>
      <c r="L1328" s="47"/>
      <c r="M1328" s="47"/>
      <c r="N1328" s="47"/>
      <c r="O1328" s="47"/>
      <c r="P1328" s="47"/>
      <c r="Q1328" s="47"/>
      <c r="R1328" s="47"/>
      <c r="S1328" s="47"/>
      <c r="T1328" s="47"/>
      <c r="U1328" s="47"/>
      <c r="V1328" s="47"/>
      <c r="W1328" s="47"/>
      <c r="X1328" s="47"/>
      <c r="Y1328" s="47"/>
      <c r="Z1328" s="47"/>
      <c r="AA1328" s="47"/>
      <c r="AB1328" s="47"/>
      <c r="AC1328" s="47"/>
      <c r="AD1328" s="47"/>
      <c r="AE1328" s="47"/>
      <c r="AF1328" s="47"/>
      <c r="AG1328" s="47"/>
      <c r="AH1328" s="47"/>
    </row>
    <row r="1329" spans="1:34" x14ac:dyDescent="0.25">
      <c r="A1329" s="47"/>
      <c r="B1329" s="47"/>
      <c r="C1329" s="47"/>
      <c r="D1329" s="47"/>
      <c r="E1329" s="56"/>
      <c r="F1329" s="56"/>
      <c r="G1329" s="47"/>
      <c r="H1329" s="47"/>
      <c r="I1329" s="47"/>
      <c r="J1329" s="47"/>
      <c r="K1329" s="47"/>
      <c r="L1329" s="47"/>
      <c r="M1329" s="47"/>
      <c r="N1329" s="47"/>
      <c r="O1329" s="47"/>
      <c r="P1329" s="47"/>
      <c r="Q1329" s="47"/>
      <c r="R1329" s="47"/>
      <c r="S1329" s="47"/>
      <c r="T1329" s="47"/>
      <c r="U1329" s="47"/>
      <c r="V1329" s="47"/>
      <c r="W1329" s="47"/>
      <c r="X1329" s="47"/>
      <c r="Y1329" s="47"/>
      <c r="Z1329" s="47"/>
      <c r="AA1329" s="47"/>
      <c r="AB1329" s="47"/>
      <c r="AC1329" s="47"/>
      <c r="AD1329" s="47"/>
      <c r="AE1329" s="47"/>
      <c r="AF1329" s="47"/>
      <c r="AG1329" s="47"/>
      <c r="AH1329" s="47"/>
    </row>
    <row r="1330" spans="1:34" x14ac:dyDescent="0.25">
      <c r="A1330" s="47"/>
      <c r="B1330" s="47"/>
      <c r="C1330" s="47"/>
      <c r="D1330" s="47"/>
      <c r="E1330" s="56"/>
      <c r="F1330" s="56"/>
      <c r="G1330" s="47"/>
      <c r="H1330" s="47"/>
      <c r="I1330" s="47"/>
      <c r="J1330" s="47"/>
      <c r="K1330" s="47"/>
      <c r="L1330" s="47"/>
      <c r="M1330" s="47"/>
      <c r="N1330" s="47"/>
      <c r="O1330" s="47"/>
      <c r="P1330" s="47"/>
      <c r="Q1330" s="47"/>
      <c r="R1330" s="47"/>
      <c r="S1330" s="47"/>
      <c r="T1330" s="47"/>
      <c r="U1330" s="47"/>
      <c r="V1330" s="47"/>
      <c r="W1330" s="47"/>
      <c r="X1330" s="47"/>
      <c r="Y1330" s="47"/>
      <c r="Z1330" s="47"/>
      <c r="AA1330" s="47"/>
      <c r="AB1330" s="47"/>
      <c r="AC1330" s="47"/>
      <c r="AD1330" s="47"/>
      <c r="AE1330" s="47"/>
      <c r="AF1330" s="47"/>
      <c r="AG1330" s="47"/>
      <c r="AH1330" s="47"/>
    </row>
    <row r="1331" spans="1:34" x14ac:dyDescent="0.25">
      <c r="A1331" s="47"/>
      <c r="B1331" s="47"/>
      <c r="C1331" s="47"/>
      <c r="D1331" s="47"/>
      <c r="E1331" s="56"/>
      <c r="F1331" s="56"/>
      <c r="G1331" s="47"/>
      <c r="H1331" s="47"/>
      <c r="I1331" s="47"/>
      <c r="J1331" s="47"/>
      <c r="K1331" s="47"/>
      <c r="L1331" s="47"/>
      <c r="M1331" s="47"/>
      <c r="N1331" s="47"/>
      <c r="O1331" s="47"/>
      <c r="P1331" s="47"/>
      <c r="Q1331" s="47"/>
      <c r="R1331" s="47"/>
      <c r="S1331" s="47"/>
      <c r="T1331" s="47"/>
      <c r="U1331" s="47"/>
      <c r="V1331" s="47"/>
      <c r="W1331" s="47"/>
      <c r="X1331" s="47"/>
      <c r="Y1331" s="47"/>
      <c r="Z1331" s="47"/>
      <c r="AA1331" s="47"/>
      <c r="AB1331" s="47"/>
      <c r="AC1331" s="47"/>
      <c r="AD1331" s="47"/>
      <c r="AE1331" s="47"/>
      <c r="AF1331" s="47"/>
      <c r="AG1331" s="47"/>
      <c r="AH1331" s="47"/>
    </row>
    <row r="1332" spans="1:34" x14ac:dyDescent="0.25">
      <c r="A1332" s="47"/>
      <c r="B1332" s="47"/>
      <c r="C1332" s="47"/>
      <c r="D1332" s="47"/>
      <c r="E1332" s="56"/>
      <c r="F1332" s="56"/>
      <c r="G1332" s="47"/>
      <c r="H1332" s="47"/>
      <c r="I1332" s="47"/>
      <c r="J1332" s="47"/>
      <c r="K1332" s="47"/>
      <c r="L1332" s="47"/>
      <c r="M1332" s="47"/>
      <c r="N1332" s="47"/>
      <c r="O1332" s="47"/>
      <c r="P1332" s="47"/>
      <c r="Q1332" s="47"/>
      <c r="R1332" s="47"/>
      <c r="S1332" s="47"/>
      <c r="T1332" s="47"/>
      <c r="U1332" s="47"/>
      <c r="V1332" s="47"/>
      <c r="W1332" s="47"/>
      <c r="X1332" s="47"/>
      <c r="Y1332" s="47"/>
      <c r="Z1332" s="47"/>
      <c r="AA1332" s="47"/>
      <c r="AB1332" s="47"/>
      <c r="AC1332" s="47"/>
      <c r="AD1332" s="47"/>
      <c r="AE1332" s="47"/>
      <c r="AF1332" s="47"/>
      <c r="AG1332" s="47"/>
      <c r="AH1332" s="47"/>
    </row>
    <row r="1333" spans="1:34" x14ac:dyDescent="0.25">
      <c r="A1333" s="47"/>
      <c r="B1333" s="47"/>
      <c r="C1333" s="47"/>
      <c r="D1333" s="47"/>
      <c r="E1333" s="56"/>
      <c r="F1333" s="56"/>
      <c r="G1333" s="47"/>
      <c r="H1333" s="47"/>
      <c r="I1333" s="47"/>
      <c r="J1333" s="47"/>
      <c r="K1333" s="47"/>
      <c r="L1333" s="47"/>
      <c r="M1333" s="47"/>
      <c r="N1333" s="47"/>
      <c r="O1333" s="47"/>
      <c r="P1333" s="47"/>
      <c r="Q1333" s="47"/>
      <c r="R1333" s="47"/>
      <c r="S1333" s="47"/>
      <c r="T1333" s="47"/>
      <c r="U1333" s="47"/>
      <c r="V1333" s="47"/>
      <c r="W1333" s="47"/>
      <c r="X1333" s="47"/>
      <c r="Y1333" s="47"/>
      <c r="Z1333" s="47"/>
      <c r="AA1333" s="47"/>
      <c r="AB1333" s="47"/>
      <c r="AC1333" s="47"/>
      <c r="AD1333" s="47"/>
      <c r="AE1333" s="47"/>
      <c r="AF1333" s="47"/>
      <c r="AG1333" s="47"/>
      <c r="AH1333" s="47"/>
    </row>
    <row r="1334" spans="1:34" x14ac:dyDescent="0.25">
      <c r="A1334" s="47"/>
      <c r="B1334" s="47"/>
      <c r="C1334" s="47"/>
      <c r="D1334" s="47"/>
      <c r="E1334" s="56"/>
      <c r="F1334" s="56"/>
      <c r="G1334" s="47"/>
      <c r="H1334" s="47"/>
      <c r="I1334" s="47"/>
      <c r="J1334" s="47"/>
      <c r="K1334" s="47"/>
      <c r="L1334" s="47"/>
      <c r="M1334" s="47"/>
      <c r="N1334" s="47"/>
      <c r="O1334" s="47"/>
      <c r="P1334" s="47"/>
      <c r="Q1334" s="47"/>
      <c r="R1334" s="47"/>
      <c r="S1334" s="47"/>
      <c r="T1334" s="47"/>
      <c r="U1334" s="47"/>
      <c r="V1334" s="47"/>
      <c r="W1334" s="47"/>
      <c r="X1334" s="47"/>
      <c r="Y1334" s="47"/>
      <c r="Z1334" s="47"/>
      <c r="AA1334" s="47"/>
      <c r="AB1334" s="47"/>
      <c r="AC1334" s="47"/>
      <c r="AD1334" s="47"/>
      <c r="AE1334" s="47"/>
      <c r="AF1334" s="47"/>
      <c r="AG1334" s="47"/>
      <c r="AH1334" s="47"/>
    </row>
    <row r="1335" spans="1:34" x14ac:dyDescent="0.25">
      <c r="A1335" s="47"/>
      <c r="B1335" s="47"/>
      <c r="C1335" s="47"/>
      <c r="D1335" s="47"/>
      <c r="E1335" s="56"/>
      <c r="F1335" s="56"/>
      <c r="G1335" s="47"/>
      <c r="H1335" s="47"/>
      <c r="I1335" s="47"/>
      <c r="J1335" s="47"/>
      <c r="K1335" s="47"/>
      <c r="L1335" s="47"/>
      <c r="M1335" s="47"/>
      <c r="N1335" s="47"/>
      <c r="O1335" s="47"/>
      <c r="P1335" s="47"/>
      <c r="Q1335" s="47"/>
      <c r="R1335" s="47"/>
      <c r="S1335" s="47"/>
      <c r="T1335" s="47"/>
      <c r="U1335" s="47"/>
      <c r="V1335" s="47"/>
      <c r="W1335" s="47"/>
      <c r="X1335" s="47"/>
      <c r="Y1335" s="47"/>
      <c r="Z1335" s="47"/>
      <c r="AA1335" s="47"/>
      <c r="AB1335" s="47"/>
      <c r="AC1335" s="47"/>
      <c r="AD1335" s="47"/>
      <c r="AE1335" s="47"/>
      <c r="AF1335" s="47"/>
      <c r="AG1335" s="47"/>
      <c r="AH1335" s="47"/>
    </row>
    <row r="1336" spans="1:34" x14ac:dyDescent="0.25">
      <c r="A1336" s="47"/>
      <c r="B1336" s="47"/>
      <c r="C1336" s="47"/>
      <c r="D1336" s="47"/>
      <c r="E1336" s="56"/>
      <c r="F1336" s="56"/>
      <c r="G1336" s="47"/>
      <c r="H1336" s="47"/>
      <c r="I1336" s="47"/>
      <c r="J1336" s="47"/>
      <c r="K1336" s="47"/>
      <c r="L1336" s="47"/>
      <c r="M1336" s="47"/>
      <c r="N1336" s="47"/>
      <c r="O1336" s="47"/>
      <c r="P1336" s="47"/>
      <c r="Q1336" s="47"/>
      <c r="R1336" s="47"/>
      <c r="S1336" s="47"/>
      <c r="T1336" s="47"/>
      <c r="U1336" s="47"/>
      <c r="V1336" s="47"/>
      <c r="W1336" s="47"/>
      <c r="X1336" s="47"/>
      <c r="Y1336" s="47"/>
      <c r="Z1336" s="47"/>
      <c r="AA1336" s="47"/>
      <c r="AB1336" s="47"/>
      <c r="AC1336" s="47"/>
      <c r="AD1336" s="47"/>
      <c r="AE1336" s="47"/>
      <c r="AF1336" s="47"/>
      <c r="AG1336" s="47"/>
      <c r="AH1336" s="47"/>
    </row>
    <row r="1337" spans="1:34" x14ac:dyDescent="0.25">
      <c r="A1337" s="47"/>
      <c r="B1337" s="47"/>
      <c r="C1337" s="47"/>
      <c r="D1337" s="47"/>
      <c r="E1337" s="56"/>
      <c r="F1337" s="56"/>
      <c r="G1337" s="47"/>
      <c r="H1337" s="47"/>
      <c r="I1337" s="47"/>
      <c r="J1337" s="47"/>
      <c r="K1337" s="47"/>
      <c r="L1337" s="47"/>
      <c r="M1337" s="47"/>
      <c r="N1337" s="47"/>
      <c r="O1337" s="47"/>
      <c r="P1337" s="47"/>
      <c r="Q1337" s="47"/>
      <c r="R1337" s="47"/>
      <c r="S1337" s="47"/>
      <c r="T1337" s="47"/>
      <c r="U1337" s="47"/>
      <c r="V1337" s="47"/>
      <c r="W1337" s="47"/>
      <c r="X1337" s="47"/>
      <c r="Y1337" s="47"/>
      <c r="Z1337" s="47"/>
      <c r="AA1337" s="47"/>
      <c r="AB1337" s="47"/>
      <c r="AC1337" s="47"/>
      <c r="AD1337" s="47"/>
      <c r="AE1337" s="47"/>
      <c r="AF1337" s="47"/>
      <c r="AG1337" s="47"/>
      <c r="AH1337" s="47"/>
    </row>
    <row r="1338" spans="1:34" x14ac:dyDescent="0.25">
      <c r="A1338" s="47"/>
      <c r="B1338" s="47"/>
      <c r="C1338" s="47"/>
      <c r="D1338" s="47"/>
      <c r="E1338" s="56"/>
      <c r="F1338" s="56"/>
      <c r="G1338" s="47"/>
      <c r="H1338" s="47"/>
      <c r="I1338" s="47"/>
      <c r="J1338" s="47"/>
      <c r="K1338" s="47"/>
      <c r="L1338" s="47"/>
      <c r="M1338" s="47"/>
      <c r="N1338" s="47"/>
      <c r="O1338" s="47"/>
      <c r="P1338" s="47"/>
      <c r="Q1338" s="47"/>
      <c r="R1338" s="47"/>
      <c r="S1338" s="47"/>
      <c r="T1338" s="47"/>
      <c r="U1338" s="47"/>
      <c r="V1338" s="47"/>
      <c r="W1338" s="47"/>
      <c r="X1338" s="47"/>
      <c r="Y1338" s="47"/>
      <c r="Z1338" s="47"/>
      <c r="AA1338" s="47"/>
      <c r="AB1338" s="47"/>
      <c r="AC1338" s="47"/>
      <c r="AD1338" s="47"/>
      <c r="AE1338" s="47"/>
      <c r="AF1338" s="47"/>
      <c r="AG1338" s="47"/>
      <c r="AH1338" s="47"/>
    </row>
    <row r="1339" spans="1:34" x14ac:dyDescent="0.25">
      <c r="A1339" s="47"/>
      <c r="B1339" s="47"/>
      <c r="C1339" s="47"/>
      <c r="D1339" s="47"/>
      <c r="E1339" s="56"/>
      <c r="F1339" s="56"/>
      <c r="G1339" s="47"/>
      <c r="H1339" s="47"/>
      <c r="I1339" s="47"/>
      <c r="J1339" s="47"/>
      <c r="K1339" s="47"/>
      <c r="L1339" s="47"/>
      <c r="M1339" s="47"/>
      <c r="N1339" s="47"/>
      <c r="O1339" s="47"/>
      <c r="P1339" s="47"/>
      <c r="Q1339" s="47"/>
      <c r="R1339" s="47"/>
      <c r="S1339" s="47"/>
      <c r="T1339" s="47"/>
      <c r="U1339" s="47"/>
      <c r="V1339" s="47"/>
      <c r="W1339" s="47"/>
      <c r="X1339" s="47"/>
      <c r="Y1339" s="47"/>
      <c r="Z1339" s="47"/>
      <c r="AA1339" s="47"/>
      <c r="AB1339" s="47"/>
      <c r="AC1339" s="47"/>
      <c r="AD1339" s="47"/>
      <c r="AE1339" s="47"/>
      <c r="AF1339" s="47"/>
      <c r="AG1339" s="47"/>
      <c r="AH1339" s="47"/>
    </row>
    <row r="1340" spans="1:34" x14ac:dyDescent="0.25">
      <c r="A1340" s="47"/>
      <c r="B1340" s="47"/>
      <c r="C1340" s="47"/>
      <c r="D1340" s="47"/>
      <c r="E1340" s="56"/>
      <c r="F1340" s="56"/>
      <c r="G1340" s="47"/>
      <c r="H1340" s="47"/>
      <c r="I1340" s="47"/>
      <c r="J1340" s="47"/>
      <c r="K1340" s="47"/>
      <c r="L1340" s="47"/>
      <c r="M1340" s="47"/>
      <c r="N1340" s="47"/>
      <c r="O1340" s="47"/>
      <c r="P1340" s="47"/>
      <c r="Q1340" s="47"/>
      <c r="R1340" s="47"/>
      <c r="S1340" s="47"/>
      <c r="T1340" s="47"/>
      <c r="U1340" s="47"/>
      <c r="V1340" s="47"/>
      <c r="W1340" s="47"/>
      <c r="X1340" s="47"/>
      <c r="Y1340" s="47"/>
      <c r="Z1340" s="47"/>
      <c r="AA1340" s="47"/>
      <c r="AB1340" s="47"/>
      <c r="AC1340" s="47"/>
      <c r="AD1340" s="47"/>
      <c r="AE1340" s="47"/>
      <c r="AF1340" s="47"/>
      <c r="AG1340" s="47"/>
      <c r="AH1340" s="47"/>
    </row>
    <row r="1341" spans="1:34" x14ac:dyDescent="0.25">
      <c r="A1341" s="47"/>
      <c r="B1341" s="47"/>
      <c r="C1341" s="47"/>
      <c r="D1341" s="47"/>
      <c r="E1341" s="56"/>
      <c r="F1341" s="56"/>
      <c r="G1341" s="47"/>
      <c r="H1341" s="47"/>
      <c r="I1341" s="47"/>
      <c r="J1341" s="47"/>
      <c r="K1341" s="47"/>
      <c r="L1341" s="47"/>
      <c r="M1341" s="47"/>
      <c r="N1341" s="47"/>
      <c r="O1341" s="47"/>
      <c r="P1341" s="47"/>
      <c r="Q1341" s="47"/>
      <c r="R1341" s="47"/>
      <c r="S1341" s="47"/>
      <c r="T1341" s="47"/>
      <c r="U1341" s="47"/>
      <c r="V1341" s="47"/>
      <c r="W1341" s="47"/>
      <c r="X1341" s="47"/>
      <c r="Y1341" s="47"/>
      <c r="Z1341" s="47"/>
      <c r="AA1341" s="47"/>
      <c r="AB1341" s="47"/>
      <c r="AC1341" s="47"/>
      <c r="AD1341" s="47"/>
      <c r="AE1341" s="47"/>
      <c r="AF1341" s="47"/>
      <c r="AG1341" s="47"/>
      <c r="AH1341" s="47"/>
    </row>
    <row r="1342" spans="1:34" x14ac:dyDescent="0.25">
      <c r="A1342" s="47"/>
      <c r="B1342" s="47"/>
      <c r="C1342" s="47"/>
      <c r="D1342" s="47"/>
      <c r="E1342" s="56"/>
      <c r="F1342" s="56"/>
      <c r="G1342" s="47"/>
      <c r="H1342" s="47"/>
      <c r="I1342" s="47"/>
      <c r="J1342" s="47"/>
      <c r="K1342" s="47"/>
      <c r="L1342" s="47"/>
      <c r="M1342" s="47"/>
      <c r="N1342" s="47"/>
      <c r="O1342" s="47"/>
      <c r="P1342" s="47"/>
      <c r="Q1342" s="47"/>
      <c r="R1342" s="47"/>
      <c r="S1342" s="47"/>
      <c r="T1342" s="47"/>
      <c r="U1342" s="47"/>
      <c r="V1342" s="47"/>
      <c r="W1342" s="47"/>
      <c r="X1342" s="47"/>
      <c r="Y1342" s="47"/>
      <c r="Z1342" s="47"/>
      <c r="AA1342" s="47"/>
      <c r="AB1342" s="47"/>
      <c r="AC1342" s="47"/>
      <c r="AD1342" s="47"/>
      <c r="AE1342" s="47"/>
      <c r="AF1342" s="47"/>
      <c r="AG1342" s="47"/>
      <c r="AH1342" s="47"/>
    </row>
    <row r="1343" spans="1:34" x14ac:dyDescent="0.25">
      <c r="A1343" s="47"/>
      <c r="B1343" s="47"/>
      <c r="C1343" s="47"/>
      <c r="D1343" s="47"/>
      <c r="E1343" s="56"/>
      <c r="F1343" s="56"/>
      <c r="G1343" s="47"/>
      <c r="H1343" s="47"/>
      <c r="I1343" s="47"/>
      <c r="J1343" s="47"/>
      <c r="K1343" s="47"/>
      <c r="L1343" s="47"/>
      <c r="M1343" s="47"/>
      <c r="N1343" s="47"/>
      <c r="O1343" s="47"/>
      <c r="P1343" s="47"/>
      <c r="Q1343" s="47"/>
      <c r="R1343" s="47"/>
      <c r="S1343" s="47"/>
      <c r="T1343" s="47"/>
      <c r="U1343" s="47"/>
      <c r="V1343" s="47"/>
      <c r="W1343" s="47"/>
      <c r="X1343" s="47"/>
      <c r="Y1343" s="47"/>
      <c r="Z1343" s="47"/>
      <c r="AA1343" s="47"/>
      <c r="AB1343" s="47"/>
      <c r="AC1343" s="47"/>
      <c r="AD1343" s="47"/>
      <c r="AE1343" s="47"/>
      <c r="AF1343" s="47"/>
      <c r="AG1343" s="47"/>
      <c r="AH1343" s="47"/>
    </row>
    <row r="1344" spans="1:34" x14ac:dyDescent="0.25">
      <c r="A1344" s="47"/>
      <c r="B1344" s="47"/>
      <c r="C1344" s="47"/>
      <c r="D1344" s="47"/>
      <c r="E1344" s="56"/>
      <c r="F1344" s="56"/>
      <c r="G1344" s="47"/>
      <c r="H1344" s="47"/>
      <c r="I1344" s="47"/>
      <c r="J1344" s="47"/>
      <c r="K1344" s="47"/>
      <c r="L1344" s="47"/>
      <c r="M1344" s="47"/>
      <c r="N1344" s="47"/>
      <c r="O1344" s="47"/>
      <c r="P1344" s="47"/>
      <c r="Q1344" s="47"/>
      <c r="R1344" s="47"/>
      <c r="S1344" s="47"/>
      <c r="T1344" s="47"/>
      <c r="U1344" s="47"/>
      <c r="V1344" s="47"/>
      <c r="W1344" s="47"/>
      <c r="X1344" s="47"/>
      <c r="Y1344" s="47"/>
      <c r="Z1344" s="47"/>
      <c r="AA1344" s="47"/>
      <c r="AB1344" s="47"/>
      <c r="AC1344" s="47"/>
      <c r="AD1344" s="47"/>
      <c r="AE1344" s="47"/>
      <c r="AF1344" s="47"/>
      <c r="AG1344" s="47"/>
      <c r="AH1344" s="47"/>
    </row>
    <row r="1345" spans="1:34" x14ac:dyDescent="0.25">
      <c r="A1345" s="47"/>
      <c r="B1345" s="47"/>
      <c r="C1345" s="47"/>
      <c r="D1345" s="47"/>
      <c r="E1345" s="56"/>
      <c r="F1345" s="56"/>
      <c r="G1345" s="47"/>
      <c r="H1345" s="47"/>
      <c r="I1345" s="47"/>
      <c r="J1345" s="47"/>
      <c r="K1345" s="47"/>
      <c r="L1345" s="47"/>
      <c r="M1345" s="47"/>
      <c r="N1345" s="47"/>
      <c r="O1345" s="47"/>
      <c r="P1345" s="47"/>
      <c r="Q1345" s="47"/>
      <c r="R1345" s="47"/>
      <c r="S1345" s="47"/>
      <c r="T1345" s="47"/>
      <c r="U1345" s="47"/>
      <c r="V1345" s="47"/>
      <c r="W1345" s="47"/>
      <c r="X1345" s="47"/>
      <c r="Y1345" s="47"/>
      <c r="Z1345" s="47"/>
      <c r="AA1345" s="47"/>
      <c r="AB1345" s="47"/>
      <c r="AC1345" s="47"/>
      <c r="AD1345" s="47"/>
      <c r="AE1345" s="47"/>
      <c r="AF1345" s="47"/>
      <c r="AG1345" s="47"/>
      <c r="AH1345" s="47"/>
    </row>
    <row r="1346" spans="1:34" x14ac:dyDescent="0.25">
      <c r="A1346" s="47"/>
      <c r="B1346" s="47"/>
      <c r="C1346" s="47"/>
      <c r="D1346" s="47"/>
      <c r="E1346" s="56"/>
      <c r="F1346" s="56"/>
      <c r="G1346" s="47"/>
      <c r="H1346" s="47"/>
      <c r="I1346" s="47"/>
      <c r="J1346" s="47"/>
      <c r="K1346" s="47"/>
      <c r="L1346" s="47"/>
      <c r="M1346" s="47"/>
      <c r="N1346" s="47"/>
      <c r="O1346" s="47"/>
      <c r="P1346" s="47"/>
      <c r="Q1346" s="47"/>
      <c r="R1346" s="47"/>
      <c r="S1346" s="47"/>
      <c r="T1346" s="47"/>
      <c r="U1346" s="47"/>
      <c r="V1346" s="47"/>
      <c r="W1346" s="47"/>
      <c r="X1346" s="47"/>
      <c r="Y1346" s="47"/>
      <c r="Z1346" s="47"/>
      <c r="AA1346" s="47"/>
      <c r="AB1346" s="47"/>
      <c r="AC1346" s="47"/>
      <c r="AD1346" s="47"/>
      <c r="AE1346" s="47"/>
      <c r="AF1346" s="47"/>
      <c r="AG1346" s="47"/>
      <c r="AH1346" s="47"/>
    </row>
    <row r="1347" spans="1:34" x14ac:dyDescent="0.25">
      <c r="A1347" s="47"/>
      <c r="B1347" s="47"/>
      <c r="C1347" s="47"/>
      <c r="D1347" s="47"/>
      <c r="E1347" s="56"/>
      <c r="F1347" s="56"/>
      <c r="G1347" s="47"/>
      <c r="H1347" s="47"/>
      <c r="I1347" s="47"/>
      <c r="J1347" s="47"/>
      <c r="K1347" s="47"/>
      <c r="L1347" s="47"/>
      <c r="M1347" s="47"/>
      <c r="N1347" s="47"/>
      <c r="O1347" s="47"/>
      <c r="P1347" s="47"/>
      <c r="Q1347" s="47"/>
      <c r="R1347" s="47"/>
      <c r="S1347" s="47"/>
      <c r="T1347" s="47"/>
      <c r="U1347" s="47"/>
      <c r="V1347" s="47"/>
      <c r="W1347" s="47"/>
      <c r="X1347" s="47"/>
      <c r="Y1347" s="47"/>
      <c r="Z1347" s="47"/>
      <c r="AA1347" s="47"/>
      <c r="AB1347" s="47"/>
      <c r="AC1347" s="47"/>
      <c r="AD1347" s="47"/>
      <c r="AE1347" s="47"/>
      <c r="AF1347" s="47"/>
      <c r="AG1347" s="47"/>
      <c r="AH1347" s="47"/>
    </row>
    <row r="1348" spans="1:34" x14ac:dyDescent="0.25">
      <c r="A1348" s="47"/>
      <c r="B1348" s="47"/>
      <c r="C1348" s="47"/>
      <c r="D1348" s="47"/>
      <c r="E1348" s="56"/>
      <c r="F1348" s="56"/>
      <c r="G1348" s="47"/>
      <c r="H1348" s="47"/>
      <c r="I1348" s="47"/>
      <c r="J1348" s="47"/>
      <c r="K1348" s="47"/>
      <c r="L1348" s="47"/>
      <c r="M1348" s="47"/>
      <c r="N1348" s="47"/>
      <c r="O1348" s="47"/>
      <c r="P1348" s="47"/>
      <c r="Q1348" s="47"/>
      <c r="R1348" s="47"/>
      <c r="S1348" s="47"/>
      <c r="T1348" s="47"/>
      <c r="U1348" s="47"/>
      <c r="V1348" s="47"/>
      <c r="W1348" s="47"/>
      <c r="X1348" s="47"/>
      <c r="Y1348" s="47"/>
      <c r="Z1348" s="47"/>
      <c r="AA1348" s="47"/>
      <c r="AB1348" s="47"/>
      <c r="AC1348" s="47"/>
      <c r="AD1348" s="47"/>
      <c r="AE1348" s="47"/>
      <c r="AF1348" s="47"/>
      <c r="AG1348" s="47"/>
      <c r="AH1348" s="47"/>
    </row>
    <row r="1349" spans="1:34" x14ac:dyDescent="0.25">
      <c r="A1349" s="47"/>
      <c r="B1349" s="47"/>
      <c r="C1349" s="47"/>
      <c r="D1349" s="47"/>
      <c r="E1349" s="56"/>
      <c r="F1349" s="56"/>
      <c r="G1349" s="47"/>
      <c r="H1349" s="47"/>
      <c r="I1349" s="47"/>
      <c r="J1349" s="47"/>
      <c r="K1349" s="47"/>
      <c r="L1349" s="47"/>
      <c r="M1349" s="47"/>
      <c r="N1349" s="47"/>
      <c r="O1349" s="47"/>
      <c r="P1349" s="47"/>
      <c r="Q1349" s="47"/>
      <c r="R1349" s="47"/>
      <c r="S1349" s="47"/>
      <c r="T1349" s="47"/>
      <c r="U1349" s="47"/>
      <c r="V1349" s="47"/>
      <c r="W1349" s="47"/>
      <c r="X1349" s="47"/>
      <c r="Y1349" s="47"/>
      <c r="Z1349" s="47"/>
      <c r="AA1349" s="47"/>
      <c r="AB1349" s="47"/>
      <c r="AC1349" s="47"/>
      <c r="AD1349" s="47"/>
      <c r="AE1349" s="47"/>
      <c r="AF1349" s="47"/>
      <c r="AG1349" s="47"/>
      <c r="AH1349" s="47"/>
    </row>
    <row r="1350" spans="1:34" x14ac:dyDescent="0.25">
      <c r="A1350" s="47"/>
      <c r="B1350" s="47"/>
      <c r="C1350" s="47"/>
      <c r="D1350" s="47"/>
      <c r="E1350" s="56"/>
      <c r="F1350" s="56"/>
      <c r="G1350" s="47"/>
      <c r="H1350" s="47"/>
      <c r="I1350" s="47"/>
      <c r="J1350" s="47"/>
      <c r="K1350" s="47"/>
      <c r="L1350" s="47"/>
      <c r="M1350" s="47"/>
      <c r="N1350" s="47"/>
      <c r="O1350" s="47"/>
      <c r="P1350" s="47"/>
      <c r="Q1350" s="47"/>
      <c r="R1350" s="47"/>
      <c r="S1350" s="47"/>
      <c r="T1350" s="47"/>
      <c r="U1350" s="47"/>
      <c r="V1350" s="47"/>
      <c r="W1350" s="47"/>
      <c r="X1350" s="47"/>
      <c r="Y1350" s="47"/>
      <c r="Z1350" s="47"/>
      <c r="AA1350" s="47"/>
      <c r="AB1350" s="47"/>
      <c r="AC1350" s="47"/>
      <c r="AD1350" s="47"/>
      <c r="AE1350" s="47"/>
      <c r="AF1350" s="47"/>
      <c r="AG1350" s="47"/>
      <c r="AH1350" s="47"/>
    </row>
    <row r="1351" spans="1:34" x14ac:dyDescent="0.25">
      <c r="A1351" s="47"/>
      <c r="B1351" s="47"/>
      <c r="C1351" s="47"/>
      <c r="D1351" s="47"/>
      <c r="E1351" s="56"/>
      <c r="F1351" s="56"/>
      <c r="G1351" s="47"/>
      <c r="H1351" s="47"/>
      <c r="I1351" s="47"/>
      <c r="J1351" s="47"/>
      <c r="K1351" s="47"/>
      <c r="L1351" s="47"/>
      <c r="M1351" s="47"/>
      <c r="N1351" s="47"/>
      <c r="O1351" s="47"/>
      <c r="P1351" s="47"/>
      <c r="Q1351" s="47"/>
      <c r="R1351" s="47"/>
      <c r="S1351" s="47"/>
      <c r="T1351" s="47"/>
      <c r="U1351" s="47"/>
      <c r="V1351" s="47"/>
      <c r="W1351" s="47"/>
      <c r="X1351" s="47"/>
      <c r="Y1351" s="47"/>
      <c r="Z1351" s="47"/>
      <c r="AA1351" s="47"/>
      <c r="AB1351" s="47"/>
      <c r="AC1351" s="47"/>
      <c r="AD1351" s="47"/>
      <c r="AE1351" s="47"/>
      <c r="AF1351" s="47"/>
      <c r="AG1351" s="47"/>
      <c r="AH1351" s="47"/>
    </row>
    <row r="1352" spans="1:34" x14ac:dyDescent="0.25">
      <c r="A1352" s="47"/>
      <c r="B1352" s="47"/>
      <c r="C1352" s="47"/>
      <c r="D1352" s="47"/>
      <c r="E1352" s="56"/>
      <c r="F1352" s="56"/>
      <c r="G1352" s="47"/>
      <c r="H1352" s="47"/>
      <c r="I1352" s="47"/>
      <c r="J1352" s="47"/>
      <c r="K1352" s="47"/>
      <c r="L1352" s="47"/>
      <c r="M1352" s="47"/>
      <c r="N1352" s="47"/>
      <c r="O1352" s="47"/>
      <c r="P1352" s="47"/>
      <c r="Q1352" s="47"/>
      <c r="R1352" s="47"/>
      <c r="S1352" s="47"/>
      <c r="T1352" s="47"/>
      <c r="U1352" s="47"/>
      <c r="V1352" s="47"/>
      <c r="W1352" s="47"/>
      <c r="X1352" s="47"/>
      <c r="Y1352" s="47"/>
      <c r="Z1352" s="47"/>
      <c r="AA1352" s="47"/>
      <c r="AB1352" s="47"/>
      <c r="AC1352" s="47"/>
      <c r="AD1352" s="47"/>
      <c r="AE1352" s="47"/>
      <c r="AF1352" s="47"/>
      <c r="AG1352" s="47"/>
      <c r="AH1352" s="47"/>
    </row>
    <row r="1353" spans="1:34" x14ac:dyDescent="0.25">
      <c r="A1353" s="47"/>
      <c r="B1353" s="47"/>
      <c r="C1353" s="47"/>
      <c r="D1353" s="47"/>
      <c r="E1353" s="56"/>
      <c r="F1353" s="56"/>
      <c r="G1353" s="47"/>
      <c r="H1353" s="47"/>
      <c r="I1353" s="47"/>
      <c r="J1353" s="47"/>
      <c r="K1353" s="47"/>
      <c r="L1353" s="47"/>
      <c r="M1353" s="47"/>
      <c r="N1353" s="47"/>
      <c r="O1353" s="47"/>
      <c r="P1353" s="47"/>
      <c r="Q1353" s="47"/>
      <c r="R1353" s="47"/>
      <c r="S1353" s="47"/>
      <c r="T1353" s="47"/>
      <c r="U1353" s="47"/>
      <c r="V1353" s="47"/>
      <c r="W1353" s="47"/>
      <c r="X1353" s="47"/>
      <c r="Y1353" s="47"/>
      <c r="Z1353" s="47"/>
      <c r="AA1353" s="47"/>
      <c r="AB1353" s="47"/>
      <c r="AC1353" s="47"/>
      <c r="AD1353" s="47"/>
      <c r="AE1353" s="47"/>
      <c r="AF1353" s="47"/>
      <c r="AG1353" s="47"/>
      <c r="AH1353" s="47"/>
    </row>
    <row r="1354" spans="1:34" x14ac:dyDescent="0.25">
      <c r="A1354" s="47"/>
      <c r="B1354" s="47"/>
      <c r="C1354" s="47"/>
      <c r="D1354" s="47"/>
      <c r="E1354" s="56"/>
      <c r="F1354" s="56"/>
      <c r="G1354" s="47"/>
      <c r="H1354" s="47"/>
      <c r="I1354" s="47"/>
      <c r="J1354" s="47"/>
      <c r="K1354" s="47"/>
      <c r="L1354" s="47"/>
      <c r="M1354" s="47"/>
      <c r="N1354" s="47"/>
      <c r="O1354" s="47"/>
      <c r="P1354" s="47"/>
      <c r="Q1354" s="47"/>
      <c r="R1354" s="47"/>
      <c r="S1354" s="47"/>
      <c r="T1354" s="47"/>
      <c r="U1354" s="47"/>
      <c r="V1354" s="47"/>
      <c r="W1354" s="47"/>
      <c r="X1354" s="47"/>
      <c r="Y1354" s="47"/>
      <c r="Z1354" s="47"/>
      <c r="AA1354" s="47"/>
      <c r="AB1354" s="47"/>
      <c r="AC1354" s="47"/>
      <c r="AD1354" s="47"/>
      <c r="AE1354" s="47"/>
      <c r="AF1354" s="47"/>
      <c r="AG1354" s="47"/>
      <c r="AH1354" s="47"/>
    </row>
    <row r="1355" spans="1:34" x14ac:dyDescent="0.25">
      <c r="A1355" s="47"/>
      <c r="B1355" s="47"/>
      <c r="C1355" s="47"/>
      <c r="D1355" s="47"/>
      <c r="E1355" s="56"/>
      <c r="F1355" s="56"/>
      <c r="G1355" s="47"/>
      <c r="H1355" s="47"/>
      <c r="I1355" s="47"/>
      <c r="J1355" s="47"/>
      <c r="K1355" s="47"/>
      <c r="L1355" s="47"/>
      <c r="M1355" s="47"/>
      <c r="N1355" s="47"/>
      <c r="O1355" s="47"/>
      <c r="P1355" s="47"/>
      <c r="Q1355" s="47"/>
      <c r="R1355" s="47"/>
      <c r="S1355" s="47"/>
      <c r="T1355" s="47"/>
      <c r="U1355" s="47"/>
      <c r="V1355" s="47"/>
      <c r="W1355" s="47"/>
      <c r="X1355" s="47"/>
      <c r="Y1355" s="47"/>
      <c r="Z1355" s="47"/>
      <c r="AA1355" s="47"/>
      <c r="AB1355" s="47"/>
      <c r="AC1355" s="47"/>
      <c r="AD1355" s="47"/>
      <c r="AE1355" s="47"/>
      <c r="AF1355" s="47"/>
      <c r="AG1355" s="47"/>
      <c r="AH1355" s="47"/>
    </row>
    <row r="1356" spans="1:34" x14ac:dyDescent="0.25">
      <c r="A1356" s="47"/>
      <c r="B1356" s="47"/>
      <c r="C1356" s="47"/>
      <c r="D1356" s="47"/>
      <c r="E1356" s="56"/>
      <c r="F1356" s="56"/>
      <c r="G1356" s="47"/>
      <c r="H1356" s="47"/>
      <c r="I1356" s="47"/>
      <c r="J1356" s="47"/>
      <c r="K1356" s="47"/>
      <c r="L1356" s="47"/>
      <c r="M1356" s="47"/>
      <c r="N1356" s="47"/>
      <c r="O1356" s="47"/>
      <c r="P1356" s="47"/>
      <c r="Q1356" s="47"/>
      <c r="R1356" s="47"/>
      <c r="S1356" s="47"/>
      <c r="T1356" s="47"/>
      <c r="U1356" s="47"/>
      <c r="V1356" s="47"/>
      <c r="W1356" s="47"/>
      <c r="X1356" s="47"/>
      <c r="Y1356" s="47"/>
      <c r="Z1356" s="47"/>
      <c r="AA1356" s="47"/>
      <c r="AB1356" s="47"/>
      <c r="AC1356" s="47"/>
      <c r="AD1356" s="47"/>
      <c r="AE1356" s="47"/>
      <c r="AF1356" s="47"/>
      <c r="AG1356" s="47"/>
      <c r="AH1356" s="47"/>
    </row>
    <row r="1357" spans="1:34" x14ac:dyDescent="0.25">
      <c r="A1357" s="47"/>
      <c r="B1357" s="47"/>
      <c r="C1357" s="47"/>
      <c r="D1357" s="47"/>
      <c r="E1357" s="56"/>
      <c r="F1357" s="56"/>
      <c r="G1357" s="47"/>
      <c r="H1357" s="47"/>
      <c r="I1357" s="47"/>
      <c r="J1357" s="47"/>
      <c r="K1357" s="47"/>
      <c r="L1357" s="47"/>
      <c r="M1357" s="47"/>
      <c r="N1357" s="47"/>
      <c r="O1357" s="47"/>
      <c r="P1357" s="47"/>
      <c r="Q1357" s="47"/>
      <c r="R1357" s="47"/>
      <c r="S1357" s="47"/>
      <c r="T1357" s="47"/>
      <c r="U1357" s="47"/>
      <c r="V1357" s="47"/>
      <c r="W1357" s="47"/>
      <c r="X1357" s="47"/>
      <c r="Y1357" s="47"/>
      <c r="Z1357" s="47"/>
      <c r="AA1357" s="47"/>
      <c r="AB1357" s="47"/>
      <c r="AC1357" s="47"/>
      <c r="AD1357" s="47"/>
      <c r="AE1357" s="47"/>
      <c r="AF1357" s="47"/>
      <c r="AG1357" s="47"/>
      <c r="AH1357" s="47"/>
    </row>
    <row r="1358" spans="1:34" x14ac:dyDescent="0.25">
      <c r="A1358" s="47"/>
      <c r="B1358" s="47"/>
      <c r="C1358" s="47"/>
      <c r="D1358" s="47"/>
      <c r="E1358" s="56"/>
      <c r="F1358" s="56"/>
      <c r="G1358" s="47"/>
      <c r="H1358" s="47"/>
      <c r="I1358" s="47"/>
      <c r="J1358" s="47"/>
      <c r="K1358" s="47"/>
      <c r="L1358" s="47"/>
      <c r="M1358" s="47"/>
      <c r="N1358" s="47"/>
      <c r="O1358" s="47"/>
      <c r="P1358" s="47"/>
      <c r="Q1358" s="47"/>
      <c r="R1358" s="47"/>
      <c r="S1358" s="47"/>
      <c r="T1358" s="47"/>
      <c r="U1358" s="47"/>
      <c r="V1358" s="47"/>
      <c r="W1358" s="47"/>
      <c r="X1358" s="47"/>
      <c r="Y1358" s="47"/>
      <c r="Z1358" s="47"/>
      <c r="AA1358" s="47"/>
      <c r="AB1358" s="47"/>
      <c r="AC1358" s="47"/>
      <c r="AD1358" s="47"/>
      <c r="AE1358" s="47"/>
      <c r="AF1358" s="47"/>
      <c r="AG1358" s="47"/>
      <c r="AH1358" s="47"/>
    </row>
    <row r="1359" spans="1:34" x14ac:dyDescent="0.25">
      <c r="A1359" s="126"/>
      <c r="B1359" s="47"/>
      <c r="C1359" s="47"/>
      <c r="D1359" s="47"/>
      <c r="E1359" s="56"/>
      <c r="F1359" s="56"/>
      <c r="G1359" s="47"/>
      <c r="H1359" s="47"/>
      <c r="I1359" s="47"/>
      <c r="J1359" s="47"/>
      <c r="K1359" s="47"/>
      <c r="L1359" s="47"/>
      <c r="M1359" s="47"/>
      <c r="N1359" s="47"/>
      <c r="O1359" s="47"/>
      <c r="P1359" s="47"/>
      <c r="Q1359" s="47"/>
      <c r="R1359" s="47"/>
      <c r="S1359" s="47"/>
      <c r="T1359" s="47"/>
      <c r="U1359" s="47"/>
      <c r="V1359" s="47"/>
      <c r="W1359" s="47"/>
      <c r="X1359" s="47"/>
      <c r="Y1359" s="47"/>
      <c r="Z1359" s="47"/>
      <c r="AA1359" s="47"/>
      <c r="AB1359" s="47"/>
      <c r="AC1359" s="47"/>
      <c r="AD1359" s="47"/>
      <c r="AE1359" s="47"/>
      <c r="AF1359" s="47"/>
      <c r="AG1359" s="47"/>
      <c r="AH1359" s="47"/>
    </row>
    <row r="1360" spans="1:34" x14ac:dyDescent="0.25">
      <c r="A1360" s="125"/>
      <c r="B1360" s="47"/>
      <c r="C1360" s="47"/>
      <c r="D1360" s="47"/>
      <c r="E1360" s="56"/>
      <c r="F1360" s="56"/>
      <c r="G1360" s="47"/>
      <c r="H1360" s="47"/>
      <c r="I1360" s="47"/>
      <c r="J1360" s="47"/>
      <c r="K1360" s="47"/>
      <c r="L1360" s="47"/>
      <c r="M1360" s="47"/>
      <c r="N1360" s="47"/>
      <c r="O1360" s="47"/>
      <c r="P1360" s="47"/>
      <c r="Q1360" s="47"/>
      <c r="R1360" s="47"/>
      <c r="S1360" s="47"/>
      <c r="T1360" s="47"/>
      <c r="U1360" s="47"/>
      <c r="V1360" s="47"/>
      <c r="W1360" s="47"/>
      <c r="X1360" s="47"/>
      <c r="Y1360" s="47"/>
      <c r="Z1360" s="47"/>
      <c r="AA1360" s="47"/>
      <c r="AB1360" s="47"/>
      <c r="AC1360" s="47"/>
      <c r="AD1360" s="47"/>
      <c r="AE1360" s="47"/>
      <c r="AF1360" s="47"/>
      <c r="AG1360" s="47"/>
      <c r="AH1360" s="47"/>
    </row>
    <row r="1361" spans="1:34" x14ac:dyDescent="0.25">
      <c r="A1361" s="125"/>
      <c r="B1361" s="47"/>
      <c r="C1361" s="47"/>
      <c r="D1361" s="47"/>
      <c r="E1361" s="56"/>
      <c r="F1361" s="56"/>
      <c r="G1361" s="47"/>
      <c r="H1361" s="47"/>
      <c r="I1361" s="47"/>
      <c r="J1361" s="47"/>
      <c r="K1361" s="47"/>
      <c r="L1361" s="47"/>
      <c r="M1361" s="47"/>
      <c r="N1361" s="47"/>
      <c r="O1361" s="47"/>
      <c r="P1361" s="47"/>
      <c r="Q1361" s="47"/>
      <c r="R1361" s="47"/>
      <c r="S1361" s="47"/>
      <c r="T1361" s="47"/>
      <c r="U1361" s="47"/>
      <c r="V1361" s="47"/>
      <c r="W1361" s="47"/>
      <c r="X1361" s="47"/>
      <c r="Y1361" s="47"/>
      <c r="Z1361" s="47"/>
      <c r="AA1361" s="47"/>
      <c r="AB1361" s="47"/>
      <c r="AC1361" s="47"/>
      <c r="AD1361" s="47"/>
      <c r="AE1361" s="47"/>
      <c r="AF1361" s="47"/>
      <c r="AG1361" s="47"/>
      <c r="AH1361" s="47"/>
    </row>
    <row r="1362" spans="1:34" x14ac:dyDescent="0.25">
      <c r="A1362" s="125"/>
      <c r="B1362" s="47"/>
      <c r="C1362" s="47"/>
      <c r="D1362" s="47"/>
      <c r="E1362" s="56"/>
      <c r="F1362" s="56"/>
      <c r="G1362" s="47"/>
      <c r="H1362" s="47"/>
      <c r="I1362" s="47"/>
      <c r="J1362" s="47"/>
      <c r="K1362" s="47"/>
      <c r="L1362" s="47"/>
      <c r="M1362" s="47"/>
      <c r="N1362" s="47"/>
      <c r="O1362" s="47"/>
      <c r="P1362" s="47"/>
      <c r="Q1362" s="47"/>
      <c r="R1362" s="47"/>
      <c r="S1362" s="47"/>
      <c r="T1362" s="47"/>
      <c r="U1362" s="47"/>
      <c r="V1362" s="47"/>
      <c r="W1362" s="47"/>
      <c r="X1362" s="47"/>
      <c r="Y1362" s="47"/>
      <c r="Z1362" s="47"/>
      <c r="AA1362" s="47"/>
      <c r="AB1362" s="47"/>
      <c r="AC1362" s="47"/>
      <c r="AD1362" s="47"/>
      <c r="AE1362" s="47"/>
      <c r="AF1362" s="47"/>
      <c r="AG1362" s="47"/>
      <c r="AH1362" s="47"/>
    </row>
    <row r="1363" spans="1:34" x14ac:dyDescent="0.25">
      <c r="A1363" s="125"/>
      <c r="B1363" s="47"/>
      <c r="C1363" s="47"/>
      <c r="D1363" s="47"/>
      <c r="E1363" s="56"/>
      <c r="F1363" s="56"/>
      <c r="G1363" s="47"/>
      <c r="H1363" s="47"/>
      <c r="I1363" s="47"/>
      <c r="J1363" s="47"/>
      <c r="K1363" s="47"/>
      <c r="L1363" s="47"/>
      <c r="M1363" s="47"/>
      <c r="N1363" s="47"/>
      <c r="O1363" s="47"/>
      <c r="P1363" s="47"/>
      <c r="Q1363" s="47"/>
      <c r="R1363" s="47"/>
      <c r="S1363" s="47"/>
      <c r="T1363" s="47"/>
      <c r="U1363" s="47"/>
      <c r="V1363" s="47"/>
      <c r="W1363" s="47"/>
      <c r="X1363" s="47"/>
      <c r="Y1363" s="47"/>
      <c r="Z1363" s="47"/>
      <c r="AA1363" s="47"/>
      <c r="AB1363" s="47"/>
      <c r="AC1363" s="47"/>
      <c r="AD1363" s="47"/>
      <c r="AE1363" s="47"/>
      <c r="AF1363" s="47"/>
      <c r="AG1363" s="47"/>
      <c r="AH1363" s="47"/>
    </row>
    <row r="1364" spans="1:34" x14ac:dyDescent="0.25">
      <c r="A1364" s="125"/>
      <c r="B1364" s="47"/>
      <c r="C1364" s="47"/>
      <c r="D1364" s="47"/>
      <c r="E1364" s="56"/>
      <c r="F1364" s="56"/>
      <c r="G1364" s="47"/>
      <c r="H1364" s="47"/>
      <c r="I1364" s="47"/>
      <c r="J1364" s="47"/>
      <c r="K1364" s="47"/>
      <c r="L1364" s="47"/>
      <c r="M1364" s="47"/>
      <c r="N1364" s="47"/>
      <c r="O1364" s="47"/>
      <c r="P1364" s="47"/>
      <c r="Q1364" s="47"/>
      <c r="R1364" s="47"/>
      <c r="S1364" s="47"/>
      <c r="T1364" s="47"/>
      <c r="U1364" s="47"/>
      <c r="V1364" s="47"/>
      <c r="W1364" s="47"/>
      <c r="X1364" s="47"/>
      <c r="Y1364" s="47"/>
      <c r="Z1364" s="47"/>
      <c r="AA1364" s="47"/>
      <c r="AB1364" s="47"/>
      <c r="AC1364" s="47"/>
      <c r="AD1364" s="47"/>
      <c r="AE1364" s="47"/>
      <c r="AF1364" s="47"/>
      <c r="AG1364" s="47"/>
      <c r="AH1364" s="47"/>
    </row>
    <row r="1365" spans="1:34" x14ac:dyDescent="0.25">
      <c r="A1365" s="125"/>
      <c r="B1365" s="47"/>
      <c r="C1365" s="47"/>
      <c r="D1365" s="47"/>
      <c r="E1365" s="56"/>
      <c r="F1365" s="56"/>
      <c r="G1365" s="47"/>
      <c r="H1365" s="47"/>
      <c r="I1365" s="47"/>
      <c r="J1365" s="47"/>
      <c r="K1365" s="47"/>
      <c r="L1365" s="47"/>
      <c r="M1365" s="47"/>
      <c r="N1365" s="47"/>
      <c r="O1365" s="47"/>
      <c r="P1365" s="47"/>
      <c r="Q1365" s="47"/>
      <c r="R1365" s="47"/>
      <c r="S1365" s="47"/>
      <c r="T1365" s="47"/>
      <c r="U1365" s="47"/>
      <c r="V1365" s="47"/>
      <c r="W1365" s="47"/>
      <c r="X1365" s="47"/>
      <c r="Y1365" s="47"/>
      <c r="Z1365" s="47"/>
      <c r="AA1365" s="47"/>
      <c r="AB1365" s="47"/>
      <c r="AC1365" s="47"/>
      <c r="AD1365" s="47"/>
      <c r="AE1365" s="47"/>
      <c r="AF1365" s="47"/>
      <c r="AG1365" s="47"/>
      <c r="AH1365" s="47"/>
    </row>
    <row r="1366" spans="1:34" x14ac:dyDescent="0.25">
      <c r="A1366" s="125"/>
      <c r="B1366" s="47"/>
      <c r="C1366" s="47"/>
      <c r="D1366" s="47"/>
      <c r="E1366" s="56"/>
      <c r="F1366" s="56"/>
      <c r="G1366" s="47"/>
      <c r="H1366" s="47"/>
      <c r="I1366" s="47"/>
      <c r="J1366" s="47"/>
      <c r="K1366" s="47"/>
      <c r="L1366" s="47"/>
      <c r="M1366" s="47"/>
      <c r="N1366" s="47"/>
      <c r="O1366" s="47"/>
      <c r="P1366" s="47"/>
      <c r="Q1366" s="47"/>
      <c r="R1366" s="47"/>
      <c r="S1366" s="47"/>
      <c r="T1366" s="47"/>
      <c r="U1366" s="47"/>
      <c r="V1366" s="47"/>
      <c r="W1366" s="47"/>
      <c r="X1366" s="47"/>
      <c r="Y1366" s="47"/>
      <c r="Z1366" s="47"/>
      <c r="AA1366" s="47"/>
      <c r="AB1366" s="47"/>
      <c r="AC1366" s="47"/>
      <c r="AD1366" s="47"/>
      <c r="AE1366" s="47"/>
      <c r="AF1366" s="47"/>
      <c r="AG1366" s="47"/>
      <c r="AH1366" s="47"/>
    </row>
    <row r="1367" spans="1:34" x14ac:dyDescent="0.25">
      <c r="A1367" s="125"/>
      <c r="B1367" s="47"/>
      <c r="C1367" s="47"/>
      <c r="D1367" s="47"/>
      <c r="E1367" s="56"/>
      <c r="F1367" s="56"/>
      <c r="G1367" s="47"/>
      <c r="H1367" s="47"/>
      <c r="I1367" s="47"/>
      <c r="J1367" s="47"/>
      <c r="K1367" s="47"/>
      <c r="L1367" s="47"/>
      <c r="M1367" s="47"/>
      <c r="N1367" s="47"/>
      <c r="O1367" s="47"/>
      <c r="P1367" s="47"/>
      <c r="Q1367" s="47"/>
      <c r="R1367" s="47"/>
      <c r="S1367" s="47"/>
      <c r="T1367" s="47"/>
      <c r="U1367" s="47"/>
      <c r="V1367" s="47"/>
      <c r="W1367" s="47"/>
      <c r="X1367" s="47"/>
      <c r="Y1367" s="47"/>
      <c r="Z1367" s="47"/>
      <c r="AA1367" s="47"/>
      <c r="AB1367" s="47"/>
      <c r="AC1367" s="47"/>
      <c r="AD1367" s="47"/>
      <c r="AE1367" s="47"/>
      <c r="AF1367" s="47"/>
      <c r="AG1367" s="47"/>
      <c r="AH1367" s="47"/>
    </row>
    <row r="1368" spans="1:34" x14ac:dyDescent="0.25">
      <c r="A1368" s="125"/>
      <c r="B1368" s="47"/>
      <c r="C1368" s="47"/>
      <c r="D1368" s="47"/>
      <c r="E1368" s="56"/>
      <c r="F1368" s="56"/>
      <c r="G1368" s="47"/>
      <c r="H1368" s="47"/>
      <c r="I1368" s="47"/>
      <c r="J1368" s="47"/>
      <c r="K1368" s="47"/>
      <c r="L1368" s="47"/>
      <c r="M1368" s="47"/>
      <c r="N1368" s="47"/>
      <c r="O1368" s="47"/>
      <c r="P1368" s="47"/>
      <c r="Q1368" s="47"/>
      <c r="R1368" s="47"/>
      <c r="S1368" s="47"/>
      <c r="T1368" s="47"/>
      <c r="U1368" s="47"/>
      <c r="V1368" s="47"/>
      <c r="W1368" s="47"/>
      <c r="X1368" s="47"/>
      <c r="Y1368" s="47"/>
      <c r="Z1368" s="47"/>
      <c r="AA1368" s="47"/>
      <c r="AB1368" s="47"/>
      <c r="AC1368" s="47"/>
      <c r="AD1368" s="47"/>
      <c r="AE1368" s="47"/>
      <c r="AF1368" s="47"/>
      <c r="AG1368" s="47"/>
      <c r="AH1368" s="47"/>
    </row>
    <row r="1369" spans="1:34" x14ac:dyDescent="0.25">
      <c r="A1369" s="125"/>
      <c r="B1369" s="47"/>
      <c r="C1369" s="47"/>
      <c r="D1369" s="47"/>
      <c r="E1369" s="56"/>
      <c r="F1369" s="56"/>
      <c r="G1369" s="47"/>
      <c r="H1369" s="47"/>
      <c r="I1369" s="47"/>
      <c r="J1369" s="47"/>
      <c r="K1369" s="47"/>
      <c r="L1369" s="47"/>
      <c r="M1369" s="47"/>
      <c r="N1369" s="47"/>
      <c r="O1369" s="47"/>
      <c r="P1369" s="47"/>
      <c r="Q1369" s="47"/>
      <c r="R1369" s="47"/>
      <c r="S1369" s="47"/>
      <c r="T1369" s="47"/>
      <c r="U1369" s="47"/>
      <c r="V1369" s="47"/>
      <c r="W1369" s="47"/>
      <c r="X1369" s="47"/>
      <c r="Y1369" s="47"/>
      <c r="Z1369" s="47"/>
      <c r="AA1369" s="47"/>
      <c r="AB1369" s="47"/>
      <c r="AC1369" s="47"/>
      <c r="AD1369" s="47"/>
      <c r="AE1369" s="47"/>
      <c r="AF1369" s="47"/>
      <c r="AG1369" s="47"/>
      <c r="AH1369" s="47"/>
    </row>
    <row r="1370" spans="1:34" x14ac:dyDescent="0.25">
      <c r="A1370" s="125"/>
      <c r="B1370" s="47"/>
      <c r="C1370" s="47"/>
      <c r="D1370" s="47"/>
      <c r="E1370" s="56"/>
      <c r="F1370" s="56"/>
      <c r="G1370" s="47"/>
      <c r="H1370" s="47"/>
      <c r="I1370" s="47"/>
      <c r="J1370" s="47"/>
      <c r="K1370" s="47"/>
      <c r="L1370" s="47"/>
      <c r="M1370" s="47"/>
      <c r="N1370" s="47"/>
      <c r="O1370" s="47"/>
      <c r="P1370" s="47"/>
      <c r="Q1370" s="47"/>
      <c r="R1370" s="47"/>
      <c r="S1370" s="47"/>
      <c r="T1370" s="47"/>
      <c r="U1370" s="47"/>
      <c r="V1370" s="47"/>
      <c r="W1370" s="47"/>
      <c r="X1370" s="47"/>
      <c r="Y1370" s="47"/>
      <c r="Z1370" s="47"/>
      <c r="AA1370" s="47"/>
      <c r="AB1370" s="47"/>
      <c r="AC1370" s="47"/>
      <c r="AD1370" s="47"/>
      <c r="AE1370" s="47"/>
      <c r="AF1370" s="47"/>
      <c r="AG1370" s="47"/>
      <c r="AH1370" s="47"/>
    </row>
    <row r="1371" spans="1:34" x14ac:dyDescent="0.25">
      <c r="A1371" s="125"/>
      <c r="B1371" s="47"/>
      <c r="C1371" s="47"/>
      <c r="D1371" s="47"/>
      <c r="E1371" s="56"/>
      <c r="F1371" s="56"/>
      <c r="G1371" s="47"/>
      <c r="H1371" s="47"/>
      <c r="I1371" s="47"/>
      <c r="J1371" s="47"/>
      <c r="K1371" s="47"/>
      <c r="L1371" s="47"/>
      <c r="M1371" s="47"/>
      <c r="N1371" s="47"/>
      <c r="O1371" s="47"/>
      <c r="P1371" s="47"/>
      <c r="Q1371" s="47"/>
      <c r="R1371" s="47"/>
      <c r="S1371" s="47"/>
      <c r="T1371" s="47"/>
      <c r="U1371" s="47"/>
      <c r="V1371" s="47"/>
      <c r="W1371" s="47"/>
      <c r="X1371" s="47"/>
      <c r="Y1371" s="47"/>
      <c r="Z1371" s="47"/>
      <c r="AA1371" s="47"/>
      <c r="AB1371" s="47"/>
      <c r="AC1371" s="47"/>
      <c r="AD1371" s="47"/>
      <c r="AE1371" s="47"/>
      <c r="AF1371" s="47"/>
      <c r="AG1371" s="47"/>
      <c r="AH1371" s="47"/>
    </row>
    <row r="1372" spans="1:34" x14ac:dyDescent="0.25">
      <c r="A1372" s="125"/>
      <c r="B1372" s="47"/>
      <c r="C1372" s="47"/>
      <c r="D1372" s="47"/>
      <c r="E1372" s="56"/>
      <c r="F1372" s="56"/>
      <c r="G1372" s="47"/>
      <c r="H1372" s="47"/>
      <c r="I1372" s="47"/>
      <c r="J1372" s="47"/>
      <c r="K1372" s="47"/>
      <c r="L1372" s="47"/>
      <c r="M1372" s="47"/>
      <c r="N1372" s="47"/>
      <c r="O1372" s="47"/>
      <c r="P1372" s="47"/>
      <c r="Q1372" s="47"/>
      <c r="R1372" s="47"/>
      <c r="S1372" s="47"/>
      <c r="T1372" s="47"/>
      <c r="U1372" s="47"/>
      <c r="V1372" s="47"/>
      <c r="W1372" s="47"/>
      <c r="X1372" s="47"/>
      <c r="Y1372" s="47"/>
      <c r="Z1372" s="47"/>
      <c r="AA1372" s="47"/>
      <c r="AB1372" s="47"/>
      <c r="AC1372" s="47"/>
      <c r="AD1372" s="47"/>
      <c r="AE1372" s="47"/>
      <c r="AF1372" s="47"/>
      <c r="AG1372" s="47"/>
      <c r="AH1372" s="47"/>
    </row>
    <row r="1373" spans="1:34" x14ac:dyDescent="0.25">
      <c r="A1373" s="125"/>
      <c r="B1373" s="47"/>
      <c r="C1373" s="47"/>
      <c r="D1373" s="47"/>
      <c r="E1373" s="56"/>
      <c r="F1373" s="56"/>
      <c r="G1373" s="47"/>
      <c r="H1373" s="47"/>
      <c r="I1373" s="47"/>
      <c r="J1373" s="47"/>
      <c r="K1373" s="47"/>
      <c r="L1373" s="47"/>
      <c r="M1373" s="47"/>
      <c r="N1373" s="47"/>
      <c r="O1373" s="47"/>
      <c r="P1373" s="47"/>
      <c r="Q1373" s="47"/>
      <c r="R1373" s="47"/>
      <c r="S1373" s="47"/>
      <c r="T1373" s="47"/>
      <c r="U1373" s="47"/>
      <c r="V1373" s="47"/>
      <c r="W1373" s="47"/>
      <c r="X1373" s="47"/>
      <c r="Y1373" s="47"/>
      <c r="Z1373" s="47"/>
      <c r="AA1373" s="47"/>
      <c r="AB1373" s="47"/>
      <c r="AC1373" s="47"/>
      <c r="AD1373" s="47"/>
      <c r="AE1373" s="47"/>
      <c r="AF1373" s="47"/>
      <c r="AG1373" s="47"/>
      <c r="AH1373" s="47"/>
    </row>
    <row r="1374" spans="1:34" x14ac:dyDescent="0.25">
      <c r="A1374" s="125"/>
      <c r="B1374" s="47"/>
      <c r="C1374" s="47"/>
      <c r="D1374" s="47"/>
      <c r="E1374" s="56"/>
      <c r="F1374" s="56"/>
      <c r="G1374" s="47"/>
      <c r="H1374" s="47"/>
      <c r="I1374" s="47"/>
      <c r="J1374" s="47"/>
      <c r="K1374" s="47"/>
      <c r="L1374" s="47"/>
      <c r="M1374" s="47"/>
      <c r="N1374" s="47"/>
      <c r="O1374" s="47"/>
      <c r="P1374" s="47"/>
      <c r="Q1374" s="47"/>
      <c r="R1374" s="47"/>
      <c r="S1374" s="47"/>
      <c r="T1374" s="47"/>
      <c r="U1374" s="47"/>
      <c r="V1374" s="47"/>
      <c r="W1374" s="47"/>
      <c r="X1374" s="47"/>
      <c r="Y1374" s="47"/>
      <c r="Z1374" s="47"/>
      <c r="AA1374" s="47"/>
      <c r="AB1374" s="47"/>
      <c r="AC1374" s="47"/>
      <c r="AD1374" s="47"/>
      <c r="AE1374" s="47"/>
      <c r="AF1374" s="47"/>
      <c r="AG1374" s="47"/>
      <c r="AH1374" s="47"/>
    </row>
    <row r="1375" spans="1:34" x14ac:dyDescent="0.25">
      <c r="A1375" s="125"/>
      <c r="B1375" s="47"/>
      <c r="C1375" s="47"/>
      <c r="D1375" s="47"/>
      <c r="E1375" s="56"/>
      <c r="F1375" s="56"/>
      <c r="G1375" s="47"/>
      <c r="H1375" s="47"/>
      <c r="I1375" s="47"/>
      <c r="J1375" s="47"/>
      <c r="K1375" s="47"/>
      <c r="L1375" s="47"/>
      <c r="M1375" s="47"/>
      <c r="N1375" s="47"/>
      <c r="O1375" s="47"/>
      <c r="P1375" s="47"/>
      <c r="Q1375" s="47"/>
      <c r="R1375" s="47"/>
      <c r="S1375" s="47"/>
      <c r="T1375" s="47"/>
      <c r="U1375" s="47"/>
      <c r="V1375" s="47"/>
      <c r="W1375" s="47"/>
      <c r="X1375" s="47"/>
      <c r="Y1375" s="47"/>
      <c r="Z1375" s="47"/>
      <c r="AA1375" s="47"/>
      <c r="AB1375" s="47"/>
      <c r="AC1375" s="47"/>
      <c r="AD1375" s="47"/>
      <c r="AE1375" s="47"/>
      <c r="AF1375" s="47"/>
      <c r="AG1375" s="47"/>
      <c r="AH1375" s="47"/>
    </row>
    <row r="1376" spans="1:34" x14ac:dyDescent="0.25">
      <c r="A1376" s="125"/>
      <c r="B1376" s="47"/>
      <c r="C1376" s="47"/>
      <c r="D1376" s="47"/>
      <c r="E1376" s="56"/>
      <c r="F1376" s="56"/>
      <c r="G1376" s="47"/>
      <c r="H1376" s="47"/>
      <c r="I1376" s="47"/>
      <c r="J1376" s="47"/>
      <c r="K1376" s="47"/>
      <c r="L1376" s="47"/>
      <c r="M1376" s="47"/>
      <c r="N1376" s="47"/>
      <c r="O1376" s="47"/>
      <c r="P1376" s="47"/>
      <c r="Q1376" s="47"/>
      <c r="R1376" s="47"/>
      <c r="S1376" s="47"/>
      <c r="T1376" s="47"/>
      <c r="U1376" s="47"/>
      <c r="V1376" s="47"/>
      <c r="W1376" s="47"/>
      <c r="X1376" s="47"/>
      <c r="Y1376" s="47"/>
      <c r="Z1376" s="47"/>
      <c r="AA1376" s="47"/>
      <c r="AB1376" s="47"/>
      <c r="AC1376" s="47"/>
      <c r="AD1376" s="47"/>
      <c r="AE1376" s="47"/>
      <c r="AF1376" s="47"/>
      <c r="AG1376" s="47"/>
      <c r="AH1376" s="47"/>
    </row>
    <row r="1377" spans="1:34" x14ac:dyDescent="0.25">
      <c r="A1377" s="125"/>
      <c r="B1377" s="47"/>
      <c r="C1377" s="47"/>
      <c r="D1377" s="47"/>
      <c r="E1377" s="56"/>
      <c r="F1377" s="56"/>
      <c r="G1377" s="47"/>
      <c r="H1377" s="47"/>
      <c r="I1377" s="47"/>
      <c r="J1377" s="47"/>
      <c r="K1377" s="47"/>
      <c r="L1377" s="47"/>
      <c r="M1377" s="47"/>
      <c r="N1377" s="47"/>
      <c r="O1377" s="47"/>
      <c r="P1377" s="47"/>
      <c r="Q1377" s="47"/>
      <c r="R1377" s="47"/>
      <c r="S1377" s="47"/>
      <c r="T1377" s="47"/>
      <c r="U1377" s="47"/>
      <c r="V1377" s="47"/>
      <c r="W1377" s="47"/>
      <c r="X1377" s="47"/>
      <c r="Y1377" s="47"/>
      <c r="Z1377" s="47"/>
      <c r="AA1377" s="47"/>
      <c r="AB1377" s="47"/>
      <c r="AC1377" s="47"/>
      <c r="AD1377" s="47"/>
      <c r="AE1377" s="47"/>
      <c r="AF1377" s="47"/>
      <c r="AG1377" s="47"/>
      <c r="AH1377" s="47"/>
    </row>
    <row r="1378" spans="1:34" x14ac:dyDescent="0.25">
      <c r="A1378" s="125"/>
      <c r="B1378" s="47"/>
      <c r="C1378" s="47"/>
      <c r="D1378" s="47"/>
      <c r="E1378" s="56"/>
      <c r="F1378" s="56"/>
      <c r="G1378" s="47"/>
      <c r="H1378" s="47"/>
      <c r="I1378" s="47"/>
      <c r="J1378" s="47"/>
      <c r="K1378" s="47"/>
      <c r="L1378" s="47"/>
      <c r="M1378" s="47"/>
      <c r="N1378" s="47"/>
      <c r="O1378" s="47"/>
      <c r="P1378" s="47"/>
      <c r="Q1378" s="47"/>
      <c r="R1378" s="47"/>
      <c r="S1378" s="47"/>
      <c r="T1378" s="47"/>
      <c r="U1378" s="47"/>
      <c r="V1378" s="47"/>
      <c r="W1378" s="47"/>
      <c r="X1378" s="47"/>
      <c r="Y1378" s="47"/>
      <c r="Z1378" s="47"/>
      <c r="AA1378" s="47"/>
      <c r="AB1378" s="47"/>
      <c r="AC1378" s="47"/>
      <c r="AD1378" s="47"/>
      <c r="AE1378" s="47"/>
      <c r="AF1378" s="47"/>
      <c r="AG1378" s="47"/>
      <c r="AH1378" s="47"/>
    </row>
    <row r="1379" spans="1:34" x14ac:dyDescent="0.25">
      <c r="A1379" s="125"/>
      <c r="B1379" s="47"/>
      <c r="C1379" s="47"/>
      <c r="D1379" s="47"/>
      <c r="E1379" s="56"/>
      <c r="F1379" s="56"/>
      <c r="G1379" s="47"/>
      <c r="H1379" s="47"/>
      <c r="I1379" s="47"/>
      <c r="J1379" s="47"/>
      <c r="K1379" s="47"/>
      <c r="L1379" s="47"/>
      <c r="M1379" s="47"/>
      <c r="N1379" s="47"/>
      <c r="O1379" s="47"/>
      <c r="P1379" s="47"/>
      <c r="Q1379" s="47"/>
      <c r="R1379" s="47"/>
      <c r="S1379" s="47"/>
      <c r="T1379" s="47"/>
      <c r="U1379" s="47"/>
      <c r="V1379" s="47"/>
      <c r="W1379" s="47"/>
      <c r="X1379" s="47"/>
      <c r="Y1379" s="47"/>
      <c r="Z1379" s="47"/>
      <c r="AA1379" s="47"/>
      <c r="AB1379" s="47"/>
      <c r="AC1379" s="47"/>
      <c r="AD1379" s="47"/>
      <c r="AE1379" s="47"/>
      <c r="AF1379" s="47"/>
      <c r="AG1379" s="47"/>
      <c r="AH1379" s="47"/>
    </row>
    <row r="1380" spans="1:34" x14ac:dyDescent="0.25">
      <c r="A1380" s="125"/>
      <c r="B1380" s="47"/>
      <c r="C1380" s="47"/>
      <c r="D1380" s="47"/>
      <c r="E1380" s="56"/>
      <c r="F1380" s="56"/>
      <c r="G1380" s="47"/>
      <c r="H1380" s="47"/>
      <c r="I1380" s="47"/>
      <c r="J1380" s="47"/>
      <c r="K1380" s="47"/>
      <c r="L1380" s="47"/>
      <c r="M1380" s="47"/>
      <c r="N1380" s="47"/>
      <c r="O1380" s="47"/>
      <c r="P1380" s="47"/>
      <c r="Q1380" s="47"/>
      <c r="R1380" s="47"/>
      <c r="S1380" s="47"/>
      <c r="T1380" s="47"/>
      <c r="U1380" s="47"/>
      <c r="V1380" s="47"/>
      <c r="W1380" s="47"/>
      <c r="X1380" s="47"/>
      <c r="Y1380" s="47"/>
      <c r="Z1380" s="47"/>
      <c r="AA1380" s="47"/>
      <c r="AB1380" s="47"/>
      <c r="AC1380" s="47"/>
      <c r="AD1380" s="47"/>
      <c r="AE1380" s="47"/>
      <c r="AF1380" s="47"/>
      <c r="AG1380" s="47"/>
      <c r="AH1380" s="47"/>
    </row>
    <row r="1381" spans="1:34" x14ac:dyDescent="0.25">
      <c r="A1381" s="125"/>
      <c r="B1381" s="47"/>
      <c r="C1381" s="47"/>
      <c r="D1381" s="47"/>
      <c r="E1381" s="56"/>
      <c r="F1381" s="56"/>
      <c r="G1381" s="47"/>
      <c r="H1381" s="47"/>
      <c r="I1381" s="47"/>
      <c r="J1381" s="47"/>
      <c r="K1381" s="47"/>
      <c r="L1381" s="47"/>
      <c r="M1381" s="47"/>
      <c r="N1381" s="47"/>
      <c r="O1381" s="47"/>
      <c r="P1381" s="47"/>
      <c r="Q1381" s="47"/>
      <c r="R1381" s="47"/>
      <c r="S1381" s="47"/>
      <c r="T1381" s="47"/>
      <c r="U1381" s="47"/>
      <c r="V1381" s="47"/>
      <c r="W1381" s="47"/>
      <c r="X1381" s="47"/>
      <c r="Y1381" s="47"/>
      <c r="Z1381" s="47"/>
      <c r="AA1381" s="47"/>
      <c r="AB1381" s="47"/>
      <c r="AC1381" s="47"/>
      <c r="AD1381" s="47"/>
      <c r="AE1381" s="47"/>
      <c r="AF1381" s="47"/>
      <c r="AG1381" s="47"/>
      <c r="AH1381" s="47"/>
    </row>
    <row r="1382" spans="1:34" x14ac:dyDescent="0.25">
      <c r="A1382" s="125"/>
      <c r="B1382" s="47"/>
      <c r="C1382" s="47"/>
      <c r="D1382" s="47"/>
      <c r="E1382" s="56"/>
      <c r="F1382" s="56"/>
      <c r="G1382" s="47"/>
      <c r="H1382" s="47"/>
      <c r="I1382" s="47"/>
      <c r="J1382" s="47"/>
      <c r="K1382" s="47"/>
      <c r="L1382" s="47"/>
      <c r="M1382" s="47"/>
      <c r="N1382" s="47"/>
      <c r="O1382" s="47"/>
      <c r="P1382" s="47"/>
      <c r="Q1382" s="47"/>
      <c r="R1382" s="47"/>
      <c r="S1382" s="47"/>
      <c r="T1382" s="47"/>
      <c r="U1382" s="47"/>
      <c r="V1382" s="47"/>
      <c r="W1382" s="47"/>
      <c r="X1382" s="47"/>
      <c r="Y1382" s="47"/>
      <c r="Z1382" s="47"/>
      <c r="AA1382" s="47"/>
      <c r="AB1382" s="47"/>
      <c r="AC1382" s="47"/>
      <c r="AD1382" s="47"/>
      <c r="AE1382" s="47"/>
      <c r="AF1382" s="47"/>
      <c r="AG1382" s="47"/>
      <c r="AH1382" s="47"/>
    </row>
    <row r="1383" spans="1:34" x14ac:dyDescent="0.25">
      <c r="A1383" s="125"/>
      <c r="B1383" s="47"/>
      <c r="C1383" s="47"/>
      <c r="D1383" s="47"/>
      <c r="E1383" s="56"/>
      <c r="F1383" s="56"/>
      <c r="G1383" s="47"/>
      <c r="H1383" s="47"/>
      <c r="I1383" s="47"/>
      <c r="J1383" s="47"/>
      <c r="K1383" s="47"/>
      <c r="L1383" s="47"/>
      <c r="M1383" s="47"/>
      <c r="N1383" s="47"/>
      <c r="O1383" s="47"/>
      <c r="P1383" s="47"/>
      <c r="Q1383" s="47"/>
      <c r="R1383" s="47"/>
      <c r="S1383" s="47"/>
      <c r="T1383" s="47"/>
      <c r="U1383" s="47"/>
      <c r="V1383" s="47"/>
      <c r="W1383" s="47"/>
      <c r="X1383" s="47"/>
      <c r="Y1383" s="47"/>
      <c r="Z1383" s="47"/>
      <c r="AA1383" s="47"/>
      <c r="AB1383" s="47"/>
      <c r="AC1383" s="47"/>
      <c r="AD1383" s="47"/>
      <c r="AE1383" s="47"/>
      <c r="AF1383" s="47"/>
      <c r="AG1383" s="47"/>
      <c r="AH1383" s="47"/>
    </row>
    <row r="1384" spans="1:34" x14ac:dyDescent="0.25">
      <c r="A1384" s="125"/>
      <c r="B1384" s="47"/>
      <c r="C1384" s="47"/>
      <c r="D1384" s="47"/>
      <c r="E1384" s="56"/>
      <c r="F1384" s="56"/>
      <c r="G1384" s="47"/>
      <c r="H1384" s="47"/>
      <c r="I1384" s="47"/>
      <c r="J1384" s="47"/>
      <c r="K1384" s="47"/>
      <c r="L1384" s="47"/>
      <c r="M1384" s="47"/>
      <c r="N1384" s="47"/>
      <c r="O1384" s="47"/>
      <c r="P1384" s="47"/>
      <c r="Q1384" s="47"/>
      <c r="R1384" s="47"/>
      <c r="S1384" s="47"/>
      <c r="T1384" s="47"/>
      <c r="U1384" s="47"/>
      <c r="V1384" s="47"/>
      <c r="W1384" s="47"/>
      <c r="X1384" s="47"/>
      <c r="Y1384" s="47"/>
      <c r="Z1384" s="47"/>
      <c r="AA1384" s="47"/>
      <c r="AB1384" s="47"/>
      <c r="AC1384" s="47"/>
      <c r="AD1384" s="47"/>
      <c r="AE1384" s="47"/>
      <c r="AF1384" s="47"/>
      <c r="AG1384" s="47"/>
      <c r="AH1384" s="47"/>
    </row>
    <row r="1385" spans="1:34" x14ac:dyDescent="0.25">
      <c r="A1385" s="125"/>
      <c r="B1385" s="47"/>
      <c r="C1385" s="47"/>
      <c r="D1385" s="47"/>
      <c r="E1385" s="56"/>
      <c r="F1385" s="56"/>
      <c r="G1385" s="47"/>
      <c r="H1385" s="47"/>
      <c r="I1385" s="47"/>
      <c r="J1385" s="47"/>
      <c r="K1385" s="47"/>
      <c r="L1385" s="47"/>
      <c r="M1385" s="47"/>
      <c r="N1385" s="47"/>
      <c r="O1385" s="47"/>
      <c r="P1385" s="47"/>
      <c r="Q1385" s="47"/>
      <c r="R1385" s="47"/>
      <c r="S1385" s="47"/>
      <c r="T1385" s="47"/>
      <c r="U1385" s="47"/>
      <c r="V1385" s="47"/>
      <c r="W1385" s="47"/>
      <c r="X1385" s="47"/>
      <c r="Y1385" s="47"/>
      <c r="Z1385" s="47"/>
      <c r="AA1385" s="47"/>
      <c r="AB1385" s="47"/>
      <c r="AC1385" s="47"/>
      <c r="AD1385" s="47"/>
      <c r="AE1385" s="47"/>
      <c r="AF1385" s="47"/>
      <c r="AG1385" s="47"/>
      <c r="AH1385" s="47"/>
    </row>
    <row r="1386" spans="1:34" x14ac:dyDescent="0.25">
      <c r="A1386" s="125"/>
      <c r="B1386" s="47"/>
      <c r="C1386" s="47"/>
      <c r="D1386" s="47"/>
      <c r="E1386" s="56"/>
      <c r="F1386" s="56"/>
      <c r="G1386" s="47"/>
      <c r="H1386" s="47"/>
      <c r="I1386" s="47"/>
      <c r="J1386" s="47"/>
      <c r="K1386" s="47"/>
      <c r="L1386" s="47"/>
      <c r="M1386" s="47"/>
      <c r="N1386" s="47"/>
      <c r="O1386" s="47"/>
      <c r="P1386" s="47"/>
      <c r="Q1386" s="47"/>
      <c r="R1386" s="47"/>
      <c r="S1386" s="47"/>
      <c r="T1386" s="47"/>
      <c r="U1386" s="47"/>
      <c r="V1386" s="47"/>
      <c r="W1386" s="47"/>
      <c r="X1386" s="47"/>
      <c r="Y1386" s="47"/>
      <c r="Z1386" s="47"/>
      <c r="AA1386" s="47"/>
      <c r="AB1386" s="47"/>
      <c r="AC1386" s="47"/>
      <c r="AD1386" s="47"/>
      <c r="AE1386" s="47"/>
      <c r="AF1386" s="47"/>
      <c r="AG1386" s="47"/>
      <c r="AH1386" s="47"/>
    </row>
    <row r="1387" spans="1:34" x14ac:dyDescent="0.25">
      <c r="A1387" s="125"/>
      <c r="B1387" s="47"/>
      <c r="C1387" s="47"/>
      <c r="D1387" s="47"/>
      <c r="E1387" s="56"/>
      <c r="F1387" s="56"/>
      <c r="G1387" s="47"/>
      <c r="H1387" s="47"/>
      <c r="I1387" s="47"/>
      <c r="J1387" s="47"/>
      <c r="K1387" s="47"/>
      <c r="L1387" s="47"/>
      <c r="M1387" s="47"/>
      <c r="N1387" s="47"/>
      <c r="O1387" s="47"/>
      <c r="P1387" s="47"/>
      <c r="Q1387" s="47"/>
      <c r="R1387" s="47"/>
      <c r="S1387" s="47"/>
      <c r="T1387" s="47"/>
      <c r="U1387" s="47"/>
      <c r="V1387" s="47"/>
      <c r="W1387" s="47"/>
      <c r="X1387" s="47"/>
      <c r="Y1387" s="47"/>
      <c r="Z1387" s="47"/>
      <c r="AA1387" s="47"/>
      <c r="AB1387" s="47"/>
      <c r="AC1387" s="47"/>
      <c r="AD1387" s="47"/>
      <c r="AE1387" s="47"/>
      <c r="AF1387" s="47"/>
      <c r="AG1387" s="47"/>
      <c r="AH1387" s="47"/>
    </row>
    <row r="1388" spans="1:34" x14ac:dyDescent="0.25">
      <c r="A1388" s="125"/>
      <c r="B1388" s="47"/>
      <c r="C1388" s="47"/>
      <c r="D1388" s="47"/>
      <c r="E1388" s="56"/>
      <c r="F1388" s="56"/>
      <c r="G1388" s="47"/>
      <c r="H1388" s="47"/>
      <c r="I1388" s="47"/>
      <c r="J1388" s="47"/>
      <c r="K1388" s="47"/>
      <c r="L1388" s="47"/>
      <c r="M1388" s="47"/>
      <c r="N1388" s="47"/>
      <c r="O1388" s="47"/>
      <c r="P1388" s="47"/>
      <c r="Q1388" s="47"/>
      <c r="R1388" s="47"/>
      <c r="S1388" s="47"/>
      <c r="T1388" s="47"/>
      <c r="U1388" s="47"/>
      <c r="V1388" s="47"/>
      <c r="W1388" s="47"/>
      <c r="X1388" s="47"/>
      <c r="Y1388" s="47"/>
      <c r="Z1388" s="47"/>
      <c r="AA1388" s="47"/>
      <c r="AB1388" s="47"/>
      <c r="AC1388" s="47"/>
      <c r="AD1388" s="47"/>
      <c r="AE1388" s="47"/>
      <c r="AF1388" s="47"/>
      <c r="AG1388" s="47"/>
      <c r="AH1388" s="47"/>
    </row>
    <row r="1389" spans="1:34" x14ac:dyDescent="0.25">
      <c r="A1389" s="125"/>
      <c r="B1389" s="47"/>
      <c r="C1389" s="47"/>
      <c r="D1389" s="47"/>
      <c r="E1389" s="56"/>
      <c r="F1389" s="56"/>
      <c r="G1389" s="47"/>
      <c r="H1389" s="47"/>
      <c r="I1389" s="47"/>
      <c r="J1389" s="47"/>
      <c r="K1389" s="47"/>
      <c r="L1389" s="47"/>
      <c r="M1389" s="47"/>
      <c r="N1389" s="47"/>
      <c r="O1389" s="47"/>
      <c r="P1389" s="47"/>
      <c r="Q1389" s="47"/>
      <c r="R1389" s="47"/>
      <c r="S1389" s="47"/>
      <c r="T1389" s="47"/>
      <c r="U1389" s="47"/>
      <c r="V1389" s="47"/>
      <c r="W1389" s="47"/>
      <c r="X1389" s="47"/>
      <c r="Y1389" s="47"/>
      <c r="Z1389" s="47"/>
      <c r="AA1389" s="47"/>
      <c r="AB1389" s="47"/>
      <c r="AC1389" s="47"/>
      <c r="AD1389" s="47"/>
      <c r="AE1389" s="47"/>
      <c r="AF1389" s="47"/>
      <c r="AG1389" s="47"/>
      <c r="AH1389" s="47"/>
    </row>
    <row r="1390" spans="1:34" x14ac:dyDescent="0.25">
      <c r="A1390" s="125"/>
      <c r="B1390" s="47"/>
      <c r="C1390" s="47"/>
      <c r="D1390" s="47"/>
      <c r="E1390" s="56"/>
      <c r="F1390" s="56"/>
      <c r="G1390" s="47"/>
      <c r="H1390" s="47"/>
      <c r="I1390" s="47"/>
      <c r="J1390" s="47"/>
      <c r="K1390" s="47"/>
      <c r="L1390" s="47"/>
      <c r="M1390" s="47"/>
      <c r="N1390" s="47"/>
      <c r="O1390" s="47"/>
      <c r="P1390" s="47"/>
      <c r="Q1390" s="47"/>
      <c r="R1390" s="47"/>
      <c r="S1390" s="47"/>
      <c r="T1390" s="47"/>
      <c r="U1390" s="47"/>
      <c r="V1390" s="47"/>
      <c r="W1390" s="47"/>
      <c r="X1390" s="47"/>
      <c r="Y1390" s="47"/>
      <c r="Z1390" s="47"/>
      <c r="AA1390" s="47"/>
      <c r="AB1390" s="47"/>
      <c r="AC1390" s="47"/>
      <c r="AD1390" s="47"/>
      <c r="AE1390" s="47"/>
      <c r="AF1390" s="47"/>
      <c r="AG1390" s="47"/>
      <c r="AH1390" s="47"/>
    </row>
    <row r="1391" spans="1:34" x14ac:dyDescent="0.25">
      <c r="A1391" s="125"/>
      <c r="B1391" s="47"/>
      <c r="C1391" s="47"/>
      <c r="D1391" s="47"/>
      <c r="E1391" s="56"/>
      <c r="F1391" s="56"/>
      <c r="G1391" s="47"/>
      <c r="H1391" s="47"/>
      <c r="I1391" s="47"/>
      <c r="J1391" s="47"/>
      <c r="K1391" s="47"/>
      <c r="L1391" s="47"/>
      <c r="M1391" s="47"/>
      <c r="N1391" s="47"/>
      <c r="O1391" s="47"/>
      <c r="P1391" s="47"/>
      <c r="Q1391" s="47"/>
      <c r="R1391" s="47"/>
      <c r="S1391" s="47"/>
      <c r="T1391" s="47"/>
      <c r="U1391" s="47"/>
      <c r="V1391" s="47"/>
      <c r="W1391" s="47"/>
      <c r="X1391" s="47"/>
      <c r="Y1391" s="47"/>
      <c r="Z1391" s="47"/>
      <c r="AA1391" s="47"/>
      <c r="AB1391" s="47"/>
      <c r="AC1391" s="47"/>
      <c r="AD1391" s="47"/>
      <c r="AE1391" s="47"/>
      <c r="AF1391" s="47"/>
      <c r="AG1391" s="47"/>
      <c r="AH1391" s="47"/>
    </row>
    <row r="1392" spans="1:34" x14ac:dyDescent="0.25">
      <c r="A1392" s="125"/>
      <c r="B1392" s="47"/>
      <c r="C1392" s="47"/>
      <c r="D1392" s="47"/>
      <c r="E1392" s="56"/>
      <c r="F1392" s="56"/>
      <c r="G1392" s="47"/>
      <c r="H1392" s="47"/>
      <c r="I1392" s="47"/>
      <c r="J1392" s="47"/>
      <c r="K1392" s="47"/>
      <c r="L1392" s="47"/>
      <c r="M1392" s="47"/>
      <c r="N1392" s="47"/>
      <c r="O1392" s="47"/>
      <c r="P1392" s="47"/>
      <c r="Q1392" s="47"/>
      <c r="R1392" s="47"/>
      <c r="S1392" s="47"/>
      <c r="T1392" s="47"/>
      <c r="U1392" s="47"/>
      <c r="V1392" s="47"/>
      <c r="W1392" s="47"/>
      <c r="X1392" s="47"/>
      <c r="Y1392" s="47"/>
      <c r="Z1392" s="47"/>
      <c r="AA1392" s="47"/>
      <c r="AB1392" s="47"/>
      <c r="AC1392" s="47"/>
      <c r="AD1392" s="47"/>
      <c r="AE1392" s="47"/>
      <c r="AF1392" s="47"/>
      <c r="AG1392" s="47"/>
      <c r="AH1392" s="47"/>
    </row>
    <row r="1393" spans="1:34" x14ac:dyDescent="0.25">
      <c r="A1393" s="125"/>
      <c r="B1393" s="47"/>
      <c r="C1393" s="47"/>
      <c r="D1393" s="47"/>
      <c r="E1393" s="56"/>
      <c r="F1393" s="56"/>
      <c r="G1393" s="47"/>
      <c r="H1393" s="47"/>
      <c r="I1393" s="47"/>
      <c r="J1393" s="47"/>
      <c r="K1393" s="47"/>
      <c r="L1393" s="47"/>
      <c r="M1393" s="47"/>
      <c r="N1393" s="47"/>
      <c r="O1393" s="47"/>
      <c r="P1393" s="47"/>
      <c r="Q1393" s="47"/>
      <c r="R1393" s="47"/>
      <c r="S1393" s="47"/>
      <c r="T1393" s="47"/>
      <c r="U1393" s="47"/>
      <c r="V1393" s="47"/>
      <c r="W1393" s="47"/>
      <c r="X1393" s="47"/>
      <c r="Y1393" s="47"/>
      <c r="Z1393" s="47"/>
      <c r="AA1393" s="47"/>
      <c r="AB1393" s="47"/>
      <c r="AC1393" s="47"/>
      <c r="AD1393" s="47"/>
      <c r="AE1393" s="47"/>
      <c r="AF1393" s="47"/>
      <c r="AG1393" s="47"/>
      <c r="AH1393" s="47"/>
    </row>
    <row r="1394" spans="1:34" x14ac:dyDescent="0.25">
      <c r="A1394" s="125"/>
      <c r="B1394" s="47"/>
      <c r="C1394" s="47"/>
      <c r="D1394" s="47"/>
      <c r="E1394" s="56"/>
      <c r="F1394" s="56"/>
      <c r="G1394" s="47"/>
      <c r="H1394" s="47"/>
      <c r="I1394" s="47"/>
      <c r="J1394" s="47"/>
      <c r="K1394" s="47"/>
      <c r="L1394" s="47"/>
      <c r="M1394" s="47"/>
      <c r="N1394" s="47"/>
      <c r="O1394" s="47"/>
      <c r="P1394" s="47"/>
      <c r="Q1394" s="47"/>
      <c r="R1394" s="47"/>
      <c r="S1394" s="47"/>
      <c r="T1394" s="47"/>
      <c r="U1394" s="47"/>
      <c r="V1394" s="47"/>
      <c r="W1394" s="47"/>
      <c r="X1394" s="47"/>
      <c r="Y1394" s="47"/>
      <c r="Z1394" s="47"/>
      <c r="AA1394" s="47"/>
      <c r="AB1394" s="47"/>
      <c r="AC1394" s="47"/>
      <c r="AD1394" s="47"/>
      <c r="AE1394" s="47"/>
      <c r="AF1394" s="47"/>
      <c r="AG1394" s="47"/>
      <c r="AH1394" s="47"/>
    </row>
    <row r="1395" spans="1:34" x14ac:dyDescent="0.25">
      <c r="A1395" s="125"/>
      <c r="B1395" s="47"/>
      <c r="C1395" s="47"/>
      <c r="D1395" s="47"/>
      <c r="E1395" s="56"/>
      <c r="F1395" s="56"/>
      <c r="G1395" s="47"/>
      <c r="H1395" s="47"/>
      <c r="I1395" s="47"/>
      <c r="J1395" s="47"/>
      <c r="K1395" s="47"/>
      <c r="L1395" s="47"/>
      <c r="M1395" s="47"/>
      <c r="N1395" s="47"/>
      <c r="O1395" s="47"/>
      <c r="P1395" s="47"/>
      <c r="Q1395" s="47"/>
      <c r="R1395" s="47"/>
      <c r="S1395" s="47"/>
      <c r="T1395" s="47"/>
      <c r="U1395" s="47"/>
      <c r="V1395" s="47"/>
      <c r="W1395" s="47"/>
      <c r="X1395" s="47"/>
      <c r="Y1395" s="47"/>
      <c r="Z1395" s="47"/>
      <c r="AA1395" s="47"/>
      <c r="AB1395" s="47"/>
      <c r="AC1395" s="47"/>
      <c r="AD1395" s="47"/>
      <c r="AE1395" s="47"/>
      <c r="AF1395" s="47"/>
      <c r="AG1395" s="47"/>
      <c r="AH1395" s="47"/>
    </row>
    <row r="1396" spans="1:34" x14ac:dyDescent="0.25">
      <c r="A1396" s="125"/>
      <c r="B1396" s="47"/>
      <c r="C1396" s="47"/>
      <c r="D1396" s="47"/>
      <c r="E1396" s="56"/>
      <c r="F1396" s="56"/>
      <c r="G1396" s="47"/>
      <c r="H1396" s="47"/>
      <c r="I1396" s="47"/>
      <c r="J1396" s="47"/>
      <c r="K1396" s="47"/>
      <c r="L1396" s="47"/>
      <c r="M1396" s="47"/>
      <c r="N1396" s="47"/>
      <c r="O1396" s="47"/>
      <c r="P1396" s="47"/>
      <c r="Q1396" s="47"/>
      <c r="R1396" s="47"/>
      <c r="S1396" s="47"/>
      <c r="T1396" s="47"/>
      <c r="U1396" s="47"/>
      <c r="V1396" s="47"/>
      <c r="W1396" s="47"/>
      <c r="X1396" s="47"/>
      <c r="Y1396" s="47"/>
      <c r="Z1396" s="47"/>
      <c r="AA1396" s="47"/>
      <c r="AB1396" s="47"/>
      <c r="AC1396" s="47"/>
      <c r="AD1396" s="47"/>
      <c r="AE1396" s="47"/>
      <c r="AF1396" s="47"/>
      <c r="AG1396" s="47"/>
      <c r="AH1396" s="47"/>
    </row>
    <row r="1397" spans="1:34" x14ac:dyDescent="0.25">
      <c r="A1397" s="125"/>
      <c r="B1397" s="47"/>
      <c r="C1397" s="47"/>
      <c r="D1397" s="47"/>
      <c r="E1397" s="56"/>
      <c r="F1397" s="56"/>
      <c r="G1397" s="47"/>
      <c r="H1397" s="47"/>
      <c r="I1397" s="47"/>
      <c r="J1397" s="47"/>
      <c r="K1397" s="47"/>
      <c r="L1397" s="47"/>
      <c r="M1397" s="47"/>
      <c r="N1397" s="47"/>
      <c r="O1397" s="47"/>
      <c r="P1397" s="47"/>
      <c r="Q1397" s="47"/>
      <c r="R1397" s="47"/>
      <c r="S1397" s="47"/>
      <c r="T1397" s="47"/>
      <c r="U1397" s="47"/>
      <c r="V1397" s="47"/>
      <c r="W1397" s="47"/>
      <c r="X1397" s="47"/>
      <c r="Y1397" s="47"/>
      <c r="Z1397" s="47"/>
      <c r="AA1397" s="47"/>
      <c r="AB1397" s="47"/>
      <c r="AC1397" s="47"/>
      <c r="AD1397" s="47"/>
      <c r="AE1397" s="47"/>
      <c r="AF1397" s="47"/>
      <c r="AG1397" s="47"/>
      <c r="AH1397" s="47"/>
    </row>
    <row r="1398" spans="1:34" x14ac:dyDescent="0.25">
      <c r="A1398" s="125"/>
      <c r="B1398" s="47"/>
      <c r="C1398" s="47"/>
      <c r="D1398" s="47"/>
      <c r="E1398" s="56"/>
      <c r="F1398" s="56"/>
      <c r="G1398" s="47"/>
      <c r="H1398" s="47"/>
      <c r="I1398" s="47"/>
      <c r="J1398" s="47"/>
      <c r="K1398" s="47"/>
      <c r="L1398" s="47"/>
      <c r="M1398" s="47"/>
      <c r="N1398" s="47"/>
      <c r="O1398" s="47"/>
      <c r="P1398" s="47"/>
      <c r="Q1398" s="47"/>
      <c r="R1398" s="47"/>
      <c r="S1398" s="47"/>
      <c r="T1398" s="47"/>
      <c r="U1398" s="47"/>
      <c r="V1398" s="47"/>
      <c r="W1398" s="47"/>
      <c r="X1398" s="47"/>
      <c r="Y1398" s="47"/>
      <c r="Z1398" s="47"/>
      <c r="AA1398" s="47"/>
      <c r="AB1398" s="47"/>
      <c r="AC1398" s="47"/>
      <c r="AD1398" s="47"/>
      <c r="AE1398" s="47"/>
      <c r="AF1398" s="47"/>
      <c r="AG1398" s="47"/>
      <c r="AH1398" s="47"/>
    </row>
    <row r="1399" spans="1:34" x14ac:dyDescent="0.25">
      <c r="A1399" s="125"/>
      <c r="B1399" s="47"/>
      <c r="C1399" s="47"/>
      <c r="D1399" s="47"/>
      <c r="E1399" s="56"/>
      <c r="F1399" s="56"/>
      <c r="G1399" s="47"/>
      <c r="H1399" s="47"/>
      <c r="I1399" s="47"/>
      <c r="J1399" s="47"/>
      <c r="K1399" s="47"/>
      <c r="L1399" s="47"/>
      <c r="M1399" s="47"/>
      <c r="N1399" s="47"/>
      <c r="O1399" s="47"/>
      <c r="P1399" s="47"/>
      <c r="Q1399" s="47"/>
      <c r="R1399" s="47"/>
      <c r="S1399" s="47"/>
      <c r="T1399" s="47"/>
      <c r="U1399" s="47"/>
      <c r="V1399" s="47"/>
      <c r="W1399" s="47"/>
      <c r="X1399" s="47"/>
      <c r="Y1399" s="47"/>
      <c r="Z1399" s="47"/>
      <c r="AA1399" s="47"/>
      <c r="AB1399" s="47"/>
      <c r="AC1399" s="47"/>
      <c r="AD1399" s="47"/>
      <c r="AE1399" s="47"/>
      <c r="AF1399" s="47"/>
      <c r="AG1399" s="47"/>
      <c r="AH1399" s="47"/>
    </row>
    <row r="1400" spans="1:34" x14ac:dyDescent="0.25">
      <c r="A1400" s="125"/>
      <c r="B1400" s="47"/>
      <c r="C1400" s="47"/>
      <c r="D1400" s="47"/>
      <c r="E1400" s="56"/>
      <c r="F1400" s="56"/>
      <c r="G1400" s="47"/>
      <c r="H1400" s="47"/>
      <c r="I1400" s="47"/>
      <c r="J1400" s="47"/>
      <c r="K1400" s="47"/>
      <c r="L1400" s="47"/>
      <c r="M1400" s="47"/>
      <c r="N1400" s="47"/>
      <c r="O1400" s="47"/>
      <c r="P1400" s="47"/>
      <c r="Q1400" s="47"/>
      <c r="R1400" s="47"/>
      <c r="S1400" s="47"/>
      <c r="T1400" s="47"/>
      <c r="U1400" s="47"/>
      <c r="V1400" s="47"/>
      <c r="W1400" s="47"/>
      <c r="X1400" s="47"/>
      <c r="Y1400" s="47"/>
      <c r="Z1400" s="47"/>
      <c r="AA1400" s="47"/>
      <c r="AB1400" s="47"/>
      <c r="AC1400" s="47"/>
      <c r="AD1400" s="47"/>
      <c r="AE1400" s="47"/>
      <c r="AF1400" s="47"/>
      <c r="AG1400" s="47"/>
      <c r="AH1400" s="47"/>
    </row>
    <row r="1401" spans="1:34" x14ac:dyDescent="0.25">
      <c r="A1401" s="125"/>
      <c r="B1401" s="47"/>
      <c r="C1401" s="47"/>
      <c r="D1401" s="47"/>
      <c r="E1401" s="56"/>
      <c r="F1401" s="56"/>
      <c r="G1401" s="47"/>
      <c r="H1401" s="47"/>
      <c r="I1401" s="47"/>
      <c r="J1401" s="47"/>
      <c r="K1401" s="47"/>
      <c r="L1401" s="47"/>
      <c r="M1401" s="47"/>
      <c r="N1401" s="47"/>
      <c r="O1401" s="47"/>
      <c r="P1401" s="47"/>
      <c r="Q1401" s="47"/>
      <c r="R1401" s="47"/>
      <c r="S1401" s="47"/>
      <c r="T1401" s="47"/>
      <c r="U1401" s="47"/>
      <c r="V1401" s="47"/>
      <c r="W1401" s="47"/>
      <c r="X1401" s="47"/>
      <c r="Y1401" s="47"/>
      <c r="Z1401" s="47"/>
      <c r="AA1401" s="47"/>
      <c r="AB1401" s="47"/>
      <c r="AC1401" s="47"/>
      <c r="AD1401" s="47"/>
      <c r="AE1401" s="47"/>
      <c r="AF1401" s="47"/>
      <c r="AG1401" s="47"/>
      <c r="AH1401" s="47"/>
    </row>
    <row r="1402" spans="1:34" x14ac:dyDescent="0.25">
      <c r="A1402" s="125"/>
      <c r="B1402" s="47"/>
      <c r="C1402" s="47"/>
      <c r="D1402" s="47"/>
      <c r="E1402" s="56"/>
      <c r="F1402" s="56"/>
      <c r="G1402" s="47"/>
      <c r="H1402" s="47"/>
      <c r="I1402" s="47"/>
      <c r="J1402" s="47"/>
      <c r="K1402" s="47"/>
      <c r="L1402" s="47"/>
      <c r="M1402" s="47"/>
      <c r="N1402" s="47"/>
      <c r="O1402" s="47"/>
      <c r="P1402" s="47"/>
      <c r="Q1402" s="47"/>
      <c r="R1402" s="47"/>
      <c r="S1402" s="47"/>
      <c r="T1402" s="47"/>
      <c r="U1402" s="47"/>
      <c r="V1402" s="47"/>
      <c r="W1402" s="47"/>
      <c r="X1402" s="47"/>
      <c r="Y1402" s="47"/>
      <c r="Z1402" s="47"/>
      <c r="AA1402" s="47"/>
      <c r="AB1402" s="47"/>
      <c r="AC1402" s="47"/>
      <c r="AD1402" s="47"/>
      <c r="AE1402" s="47"/>
      <c r="AF1402" s="47"/>
      <c r="AG1402" s="47"/>
      <c r="AH1402" s="47"/>
    </row>
    <row r="1403" spans="1:34" x14ac:dyDescent="0.25">
      <c r="A1403" s="125"/>
      <c r="B1403" s="47"/>
      <c r="C1403" s="47"/>
      <c r="D1403" s="47"/>
      <c r="E1403" s="56"/>
      <c r="F1403" s="56"/>
      <c r="G1403" s="47"/>
      <c r="H1403" s="47"/>
      <c r="I1403" s="47"/>
      <c r="J1403" s="47"/>
      <c r="K1403" s="47"/>
      <c r="L1403" s="47"/>
      <c r="M1403" s="47"/>
      <c r="N1403" s="47"/>
      <c r="O1403" s="47"/>
      <c r="P1403" s="47"/>
      <c r="Q1403" s="47"/>
      <c r="R1403" s="47"/>
      <c r="S1403" s="47"/>
      <c r="T1403" s="47"/>
      <c r="U1403" s="47"/>
      <c r="V1403" s="47"/>
      <c r="W1403" s="47"/>
      <c r="X1403" s="47"/>
      <c r="Y1403" s="47"/>
      <c r="Z1403" s="47"/>
      <c r="AA1403" s="47"/>
      <c r="AB1403" s="47"/>
      <c r="AC1403" s="47"/>
      <c r="AD1403" s="47"/>
      <c r="AE1403" s="47"/>
      <c r="AF1403" s="47"/>
      <c r="AG1403" s="47"/>
      <c r="AH1403" s="47"/>
    </row>
    <row r="1404" spans="1:34" x14ac:dyDescent="0.25">
      <c r="A1404" s="125"/>
      <c r="B1404" s="47"/>
      <c r="C1404" s="47"/>
      <c r="D1404" s="47"/>
      <c r="E1404" s="56"/>
      <c r="F1404" s="56"/>
      <c r="G1404" s="47"/>
      <c r="H1404" s="47"/>
      <c r="I1404" s="47"/>
      <c r="J1404" s="47"/>
      <c r="K1404" s="47"/>
      <c r="L1404" s="47"/>
      <c r="M1404" s="47"/>
      <c r="N1404" s="47"/>
      <c r="O1404" s="47"/>
      <c r="P1404" s="47"/>
      <c r="Q1404" s="47"/>
      <c r="R1404" s="47"/>
      <c r="S1404" s="47"/>
      <c r="T1404" s="47"/>
      <c r="U1404" s="47"/>
      <c r="V1404" s="47"/>
      <c r="W1404" s="47"/>
      <c r="X1404" s="47"/>
      <c r="Y1404" s="47"/>
      <c r="Z1404" s="47"/>
      <c r="AA1404" s="47"/>
      <c r="AB1404" s="47"/>
      <c r="AC1404" s="47"/>
      <c r="AD1404" s="47"/>
      <c r="AE1404" s="47"/>
      <c r="AF1404" s="47"/>
      <c r="AG1404" s="47"/>
      <c r="AH1404" s="47"/>
    </row>
    <row r="1405" spans="1:34" x14ac:dyDescent="0.25">
      <c r="A1405" s="125"/>
      <c r="B1405" s="47"/>
      <c r="C1405" s="47"/>
      <c r="D1405" s="47"/>
      <c r="E1405" s="56"/>
      <c r="F1405" s="56"/>
      <c r="G1405" s="47"/>
      <c r="H1405" s="47"/>
      <c r="I1405" s="47"/>
      <c r="J1405" s="47"/>
      <c r="K1405" s="47"/>
      <c r="L1405" s="47"/>
      <c r="M1405" s="47"/>
      <c r="N1405" s="47"/>
      <c r="O1405" s="47"/>
      <c r="P1405" s="47"/>
      <c r="Q1405" s="47"/>
      <c r="R1405" s="47"/>
      <c r="S1405" s="47"/>
      <c r="T1405" s="47"/>
      <c r="U1405" s="47"/>
      <c r="V1405" s="47"/>
      <c r="W1405" s="47"/>
      <c r="X1405" s="47"/>
      <c r="Y1405" s="47"/>
      <c r="Z1405" s="47"/>
      <c r="AA1405" s="47"/>
      <c r="AB1405" s="47"/>
      <c r="AC1405" s="47"/>
      <c r="AD1405" s="47"/>
      <c r="AE1405" s="47"/>
      <c r="AF1405" s="47"/>
      <c r="AG1405" s="47"/>
      <c r="AH1405" s="47"/>
    </row>
    <row r="1406" spans="1:34" x14ac:dyDescent="0.25">
      <c r="A1406" s="125"/>
      <c r="B1406" s="47"/>
      <c r="C1406" s="47"/>
      <c r="D1406" s="47"/>
      <c r="E1406" s="56"/>
      <c r="F1406" s="56"/>
      <c r="G1406" s="47"/>
      <c r="H1406" s="47"/>
      <c r="I1406" s="47"/>
      <c r="J1406" s="47"/>
      <c r="K1406" s="47"/>
      <c r="L1406" s="47"/>
      <c r="M1406" s="47"/>
      <c r="N1406" s="47"/>
      <c r="O1406" s="47"/>
      <c r="P1406" s="47"/>
      <c r="Q1406" s="47"/>
      <c r="R1406" s="47"/>
      <c r="S1406" s="47"/>
      <c r="T1406" s="47"/>
      <c r="U1406" s="47"/>
      <c r="V1406" s="47"/>
      <c r="W1406" s="47"/>
      <c r="X1406" s="47"/>
      <c r="Y1406" s="47"/>
      <c r="Z1406" s="47"/>
      <c r="AA1406" s="47"/>
      <c r="AB1406" s="47"/>
      <c r="AC1406" s="47"/>
      <c r="AD1406" s="47"/>
      <c r="AE1406" s="47"/>
      <c r="AF1406" s="47"/>
      <c r="AG1406" s="47"/>
      <c r="AH1406" s="47"/>
    </row>
    <row r="1407" spans="1:34" x14ac:dyDescent="0.25">
      <c r="A1407" s="125"/>
      <c r="B1407" s="47"/>
      <c r="C1407" s="47"/>
      <c r="D1407" s="47"/>
      <c r="E1407" s="56"/>
      <c r="F1407" s="56"/>
      <c r="G1407" s="47"/>
      <c r="H1407" s="47"/>
      <c r="I1407" s="47"/>
      <c r="J1407" s="47"/>
      <c r="K1407" s="47"/>
      <c r="L1407" s="47"/>
      <c r="M1407" s="47"/>
      <c r="N1407" s="47"/>
      <c r="O1407" s="47"/>
      <c r="P1407" s="47"/>
      <c r="Q1407" s="47"/>
      <c r="R1407" s="47"/>
      <c r="S1407" s="47"/>
      <c r="T1407" s="47"/>
      <c r="U1407" s="47"/>
      <c r="V1407" s="47"/>
      <c r="W1407" s="47"/>
      <c r="X1407" s="47"/>
      <c r="Y1407" s="47"/>
      <c r="Z1407" s="47"/>
      <c r="AA1407" s="47"/>
      <c r="AB1407" s="47"/>
      <c r="AC1407" s="47"/>
      <c r="AD1407" s="47"/>
      <c r="AE1407" s="47"/>
      <c r="AF1407" s="47"/>
      <c r="AG1407" s="47"/>
      <c r="AH1407" s="47"/>
    </row>
    <row r="1408" spans="1:34" x14ac:dyDescent="0.25">
      <c r="A1408" s="125"/>
      <c r="B1408" s="47"/>
      <c r="C1408" s="47"/>
      <c r="D1408" s="47"/>
      <c r="E1408" s="56"/>
      <c r="F1408" s="56"/>
      <c r="G1408" s="47"/>
      <c r="H1408" s="47"/>
      <c r="I1408" s="47"/>
      <c r="J1408" s="47"/>
      <c r="K1408" s="47"/>
      <c r="L1408" s="47"/>
      <c r="M1408" s="47"/>
      <c r="N1408" s="47"/>
      <c r="O1408" s="47"/>
      <c r="P1408" s="47"/>
      <c r="Q1408" s="47"/>
      <c r="R1408" s="47"/>
      <c r="S1408" s="47"/>
      <c r="T1408" s="47"/>
      <c r="U1408" s="47"/>
      <c r="V1408" s="47"/>
      <c r="W1408" s="47"/>
      <c r="X1408" s="47"/>
      <c r="Y1408" s="47"/>
      <c r="Z1408" s="47"/>
      <c r="AA1408" s="47"/>
      <c r="AB1408" s="47"/>
      <c r="AC1408" s="47"/>
      <c r="AD1408" s="47"/>
      <c r="AE1408" s="47"/>
      <c r="AF1408" s="47"/>
      <c r="AG1408" s="47"/>
      <c r="AH1408" s="47"/>
    </row>
    <row r="1409" spans="1:34" x14ac:dyDescent="0.25">
      <c r="A1409" s="125"/>
      <c r="B1409" s="47"/>
      <c r="C1409" s="47"/>
      <c r="D1409" s="47"/>
      <c r="E1409" s="56"/>
      <c r="F1409" s="56"/>
      <c r="G1409" s="47"/>
      <c r="H1409" s="47"/>
      <c r="I1409" s="47"/>
      <c r="J1409" s="47"/>
      <c r="K1409" s="47"/>
      <c r="L1409" s="47"/>
      <c r="M1409" s="47"/>
      <c r="N1409" s="47"/>
      <c r="O1409" s="47"/>
      <c r="P1409" s="47"/>
      <c r="Q1409" s="47"/>
      <c r="R1409" s="47"/>
      <c r="S1409" s="47"/>
      <c r="T1409" s="47"/>
      <c r="U1409" s="47"/>
      <c r="V1409" s="47"/>
      <c r="W1409" s="47"/>
      <c r="X1409" s="47"/>
      <c r="Y1409" s="47"/>
      <c r="Z1409" s="47"/>
      <c r="AA1409" s="47"/>
      <c r="AB1409" s="47"/>
      <c r="AC1409" s="47"/>
      <c r="AD1409" s="47"/>
      <c r="AE1409" s="47"/>
      <c r="AF1409" s="47"/>
      <c r="AG1409" s="47"/>
      <c r="AH1409" s="47"/>
    </row>
    <row r="1410" spans="1:34" x14ac:dyDescent="0.25">
      <c r="A1410" s="125"/>
      <c r="B1410" s="47"/>
      <c r="C1410" s="47"/>
      <c r="D1410" s="47"/>
      <c r="E1410" s="56"/>
      <c r="F1410" s="56"/>
      <c r="G1410" s="47"/>
      <c r="H1410" s="47"/>
      <c r="I1410" s="47"/>
      <c r="J1410" s="47"/>
      <c r="K1410" s="47"/>
      <c r="L1410" s="47"/>
      <c r="M1410" s="47"/>
      <c r="N1410" s="47"/>
      <c r="O1410" s="47"/>
      <c r="P1410" s="47"/>
      <c r="Q1410" s="47"/>
      <c r="R1410" s="47"/>
      <c r="S1410" s="47"/>
      <c r="T1410" s="47"/>
      <c r="U1410" s="47"/>
      <c r="V1410" s="47"/>
      <c r="W1410" s="47"/>
      <c r="X1410" s="47"/>
      <c r="Y1410" s="47"/>
      <c r="Z1410" s="47"/>
      <c r="AA1410" s="47"/>
      <c r="AB1410" s="47"/>
      <c r="AC1410" s="47"/>
      <c r="AD1410" s="47"/>
      <c r="AE1410" s="47"/>
      <c r="AF1410" s="47"/>
      <c r="AG1410" s="47"/>
      <c r="AH1410" s="47"/>
    </row>
    <row r="1411" spans="1:34" x14ac:dyDescent="0.25">
      <c r="A1411" s="125"/>
      <c r="B1411" s="47"/>
      <c r="C1411" s="47"/>
      <c r="D1411" s="47"/>
      <c r="E1411" s="56"/>
      <c r="F1411" s="56"/>
      <c r="G1411" s="47"/>
      <c r="H1411" s="47"/>
      <c r="I1411" s="47"/>
      <c r="J1411" s="47"/>
      <c r="K1411" s="47"/>
      <c r="L1411" s="47"/>
      <c r="M1411" s="47"/>
      <c r="N1411" s="47"/>
      <c r="O1411" s="47"/>
      <c r="P1411" s="47"/>
      <c r="Q1411" s="47"/>
      <c r="R1411" s="47"/>
      <c r="S1411" s="47"/>
      <c r="T1411" s="47"/>
      <c r="U1411" s="47"/>
      <c r="V1411" s="47"/>
      <c r="W1411" s="47"/>
      <c r="X1411" s="47"/>
      <c r="Y1411" s="47"/>
      <c r="Z1411" s="47"/>
      <c r="AA1411" s="47"/>
      <c r="AB1411" s="47"/>
      <c r="AC1411" s="47"/>
      <c r="AD1411" s="47"/>
      <c r="AE1411" s="47"/>
      <c r="AF1411" s="47"/>
      <c r="AG1411" s="47"/>
      <c r="AH1411" s="47"/>
    </row>
    <row r="1412" spans="1:34" x14ac:dyDescent="0.25">
      <c r="A1412" s="125"/>
      <c r="B1412" s="47"/>
      <c r="C1412" s="47"/>
      <c r="D1412" s="47"/>
      <c r="E1412" s="56"/>
      <c r="F1412" s="56"/>
      <c r="G1412" s="47"/>
      <c r="H1412" s="47"/>
      <c r="I1412" s="47"/>
      <c r="J1412" s="47"/>
      <c r="K1412" s="47"/>
      <c r="L1412" s="47"/>
      <c r="M1412" s="47"/>
      <c r="N1412" s="47"/>
      <c r="O1412" s="47"/>
      <c r="P1412" s="47"/>
      <c r="Q1412" s="47"/>
      <c r="R1412" s="47"/>
      <c r="S1412" s="47"/>
      <c r="T1412" s="47"/>
      <c r="U1412" s="47"/>
      <c r="V1412" s="47"/>
      <c r="W1412" s="47"/>
      <c r="X1412" s="47"/>
      <c r="Y1412" s="47"/>
      <c r="Z1412" s="47"/>
      <c r="AA1412" s="47"/>
      <c r="AB1412" s="47"/>
      <c r="AC1412" s="47"/>
      <c r="AD1412" s="47"/>
      <c r="AE1412" s="47"/>
      <c r="AF1412" s="47"/>
      <c r="AG1412" s="47"/>
      <c r="AH1412" s="47"/>
    </row>
    <row r="1413" spans="1:34" x14ac:dyDescent="0.25">
      <c r="A1413" s="125"/>
      <c r="B1413" s="47"/>
      <c r="C1413" s="47"/>
      <c r="D1413" s="47"/>
      <c r="E1413" s="56"/>
      <c r="F1413" s="56"/>
      <c r="G1413" s="47"/>
      <c r="H1413" s="47"/>
      <c r="I1413" s="47"/>
      <c r="J1413" s="47"/>
      <c r="K1413" s="47"/>
      <c r="L1413" s="47"/>
      <c r="M1413" s="47"/>
      <c r="N1413" s="47"/>
      <c r="O1413" s="47"/>
      <c r="P1413" s="47"/>
      <c r="Q1413" s="47"/>
      <c r="R1413" s="47"/>
      <c r="S1413" s="47"/>
      <c r="T1413" s="47"/>
      <c r="U1413" s="47"/>
      <c r="V1413" s="47"/>
      <c r="W1413" s="47"/>
      <c r="X1413" s="47"/>
      <c r="Y1413" s="47"/>
      <c r="Z1413" s="47"/>
      <c r="AA1413" s="47"/>
      <c r="AB1413" s="47"/>
      <c r="AC1413" s="47"/>
      <c r="AD1413" s="47"/>
      <c r="AE1413" s="47"/>
      <c r="AF1413" s="47"/>
      <c r="AG1413" s="47"/>
      <c r="AH1413" s="47"/>
    </row>
    <row r="1414" spans="1:34" x14ac:dyDescent="0.25">
      <c r="A1414" s="125"/>
      <c r="B1414" s="47"/>
      <c r="C1414" s="47"/>
      <c r="D1414" s="47"/>
      <c r="E1414" s="56"/>
      <c r="F1414" s="56"/>
      <c r="G1414" s="47"/>
      <c r="H1414" s="47"/>
      <c r="I1414" s="47"/>
      <c r="J1414" s="47"/>
      <c r="K1414" s="47"/>
      <c r="L1414" s="47"/>
      <c r="M1414" s="47"/>
      <c r="N1414" s="47"/>
      <c r="O1414" s="47"/>
      <c r="P1414" s="47"/>
      <c r="Q1414" s="47"/>
      <c r="R1414" s="47"/>
      <c r="S1414" s="47"/>
      <c r="T1414" s="47"/>
      <c r="U1414" s="47"/>
      <c r="V1414" s="47"/>
      <c r="W1414" s="47"/>
      <c r="X1414" s="47"/>
      <c r="Y1414" s="47"/>
      <c r="Z1414" s="47"/>
      <c r="AA1414" s="47"/>
      <c r="AB1414" s="47"/>
      <c r="AC1414" s="47"/>
      <c r="AD1414" s="47"/>
      <c r="AE1414" s="47"/>
      <c r="AF1414" s="47"/>
      <c r="AG1414" s="47"/>
      <c r="AH1414" s="47"/>
    </row>
    <row r="1415" spans="1:34" x14ac:dyDescent="0.25">
      <c r="A1415" s="125"/>
      <c r="B1415" s="47"/>
      <c r="C1415" s="47"/>
      <c r="D1415" s="47"/>
      <c r="E1415" s="56"/>
      <c r="F1415" s="56"/>
      <c r="G1415" s="47"/>
      <c r="H1415" s="47"/>
      <c r="I1415" s="47"/>
      <c r="J1415" s="47"/>
      <c r="K1415" s="47"/>
      <c r="L1415" s="47"/>
      <c r="M1415" s="47"/>
      <c r="N1415" s="47"/>
      <c r="O1415" s="47"/>
      <c r="P1415" s="47"/>
      <c r="Q1415" s="47"/>
      <c r="R1415" s="47"/>
      <c r="S1415" s="47"/>
      <c r="T1415" s="47"/>
      <c r="U1415" s="47"/>
      <c r="V1415" s="47"/>
      <c r="W1415" s="47"/>
      <c r="X1415" s="47"/>
      <c r="Y1415" s="47"/>
      <c r="Z1415" s="47"/>
      <c r="AA1415" s="47"/>
      <c r="AB1415" s="47"/>
      <c r="AC1415" s="47"/>
      <c r="AD1415" s="47"/>
      <c r="AE1415" s="47"/>
      <c r="AF1415" s="47"/>
      <c r="AG1415" s="47"/>
      <c r="AH1415" s="47"/>
    </row>
    <row r="1416" spans="1:34" x14ac:dyDescent="0.25">
      <c r="A1416" s="125"/>
      <c r="B1416" s="47"/>
      <c r="C1416" s="47"/>
      <c r="D1416" s="47"/>
      <c r="E1416" s="56"/>
      <c r="F1416" s="56"/>
      <c r="G1416" s="47"/>
      <c r="H1416" s="47"/>
      <c r="I1416" s="47"/>
      <c r="J1416" s="47"/>
      <c r="K1416" s="47"/>
      <c r="L1416" s="47"/>
      <c r="M1416" s="47"/>
      <c r="N1416" s="47"/>
      <c r="O1416" s="47"/>
      <c r="P1416" s="47"/>
      <c r="Q1416" s="47"/>
      <c r="R1416" s="47"/>
      <c r="S1416" s="47"/>
      <c r="T1416" s="47"/>
      <c r="U1416" s="47"/>
      <c r="V1416" s="47"/>
      <c r="W1416" s="47"/>
      <c r="X1416" s="47"/>
      <c r="Y1416" s="47"/>
      <c r="Z1416" s="47"/>
      <c r="AA1416" s="47"/>
      <c r="AB1416" s="47"/>
      <c r="AC1416" s="47"/>
      <c r="AD1416" s="47"/>
      <c r="AE1416" s="47"/>
      <c r="AF1416" s="47"/>
      <c r="AG1416" s="47"/>
      <c r="AH1416" s="47"/>
    </row>
    <row r="1417" spans="1:34" x14ac:dyDescent="0.25">
      <c r="A1417" s="125"/>
      <c r="B1417" s="47"/>
      <c r="C1417" s="47"/>
      <c r="D1417" s="47"/>
      <c r="E1417" s="56"/>
      <c r="F1417" s="56"/>
      <c r="G1417" s="47"/>
      <c r="H1417" s="47"/>
      <c r="I1417" s="47"/>
      <c r="J1417" s="47"/>
      <c r="K1417" s="47"/>
      <c r="L1417" s="47"/>
      <c r="M1417" s="47"/>
      <c r="N1417" s="47"/>
      <c r="O1417" s="47"/>
      <c r="P1417" s="47"/>
      <c r="Q1417" s="47"/>
      <c r="R1417" s="47"/>
      <c r="S1417" s="47"/>
      <c r="T1417" s="47"/>
      <c r="U1417" s="47"/>
      <c r="V1417" s="47"/>
      <c r="W1417" s="47"/>
      <c r="X1417" s="47"/>
      <c r="Y1417" s="47"/>
      <c r="Z1417" s="47"/>
      <c r="AA1417" s="47"/>
      <c r="AB1417" s="47"/>
      <c r="AC1417" s="47"/>
      <c r="AD1417" s="47"/>
      <c r="AE1417" s="47"/>
      <c r="AF1417" s="47"/>
      <c r="AG1417" s="47"/>
      <c r="AH1417" s="47"/>
    </row>
    <row r="1418" spans="1:34" x14ac:dyDescent="0.25">
      <c r="A1418" s="125"/>
      <c r="B1418" s="47"/>
      <c r="C1418" s="47"/>
      <c r="D1418" s="47"/>
      <c r="E1418" s="56"/>
      <c r="F1418" s="56"/>
      <c r="G1418" s="47"/>
      <c r="H1418" s="47"/>
      <c r="I1418" s="47"/>
      <c r="J1418" s="47"/>
      <c r="K1418" s="47"/>
      <c r="L1418" s="47"/>
      <c r="M1418" s="47"/>
      <c r="N1418" s="47"/>
      <c r="O1418" s="47"/>
      <c r="P1418" s="47"/>
      <c r="Q1418" s="47"/>
      <c r="R1418" s="47"/>
      <c r="S1418" s="47"/>
      <c r="T1418" s="47"/>
      <c r="U1418" s="47"/>
      <c r="V1418" s="47"/>
      <c r="W1418" s="47"/>
      <c r="X1418" s="47"/>
      <c r="Y1418" s="47"/>
      <c r="Z1418" s="47"/>
      <c r="AA1418" s="47"/>
      <c r="AB1418" s="47"/>
      <c r="AC1418" s="47"/>
      <c r="AD1418" s="47"/>
      <c r="AE1418" s="47"/>
      <c r="AF1418" s="47"/>
      <c r="AG1418" s="47"/>
      <c r="AH1418" s="47"/>
    </row>
    <row r="1419" spans="1:34" x14ac:dyDescent="0.25">
      <c r="A1419" s="125"/>
      <c r="B1419" s="47"/>
      <c r="C1419" s="47"/>
      <c r="D1419" s="47"/>
      <c r="E1419" s="56"/>
      <c r="F1419" s="56"/>
      <c r="G1419" s="47"/>
      <c r="H1419" s="47"/>
      <c r="I1419" s="47"/>
      <c r="J1419" s="47"/>
      <c r="K1419" s="47"/>
      <c r="L1419" s="47"/>
      <c r="M1419" s="47"/>
      <c r="N1419" s="47"/>
      <c r="O1419" s="47"/>
      <c r="P1419" s="47"/>
      <c r="Q1419" s="47"/>
      <c r="R1419" s="47"/>
      <c r="S1419" s="47"/>
      <c r="T1419" s="47"/>
      <c r="U1419" s="47"/>
      <c r="V1419" s="47"/>
      <c r="W1419" s="47"/>
      <c r="X1419" s="47"/>
      <c r="Y1419" s="47"/>
      <c r="Z1419" s="47"/>
      <c r="AA1419" s="47"/>
      <c r="AB1419" s="47"/>
      <c r="AC1419" s="47"/>
      <c r="AD1419" s="47"/>
      <c r="AE1419" s="47"/>
      <c r="AF1419" s="47"/>
      <c r="AG1419" s="47"/>
      <c r="AH1419" s="47"/>
    </row>
    <row r="1420" spans="1:34" x14ac:dyDescent="0.25">
      <c r="A1420" s="125"/>
      <c r="B1420" s="47"/>
      <c r="C1420" s="47"/>
      <c r="D1420" s="47"/>
      <c r="E1420" s="56"/>
      <c r="F1420" s="56"/>
      <c r="G1420" s="47"/>
      <c r="H1420" s="47"/>
      <c r="I1420" s="47"/>
      <c r="J1420" s="47"/>
      <c r="K1420" s="47"/>
      <c r="L1420" s="47"/>
      <c r="M1420" s="47"/>
      <c r="N1420" s="47"/>
      <c r="O1420" s="47"/>
      <c r="P1420" s="47"/>
      <c r="Q1420" s="47"/>
      <c r="R1420" s="47"/>
      <c r="S1420" s="47"/>
      <c r="T1420" s="47"/>
      <c r="U1420" s="47"/>
      <c r="V1420" s="47"/>
      <c r="W1420" s="47"/>
      <c r="X1420" s="47"/>
      <c r="Y1420" s="47"/>
      <c r="Z1420" s="47"/>
      <c r="AA1420" s="47"/>
      <c r="AB1420" s="47"/>
      <c r="AC1420" s="47"/>
      <c r="AD1420" s="47"/>
      <c r="AE1420" s="47"/>
      <c r="AF1420" s="47"/>
      <c r="AG1420" s="47"/>
      <c r="AH1420" s="47"/>
    </row>
    <row r="1421" spans="1:34" x14ac:dyDescent="0.25">
      <c r="A1421" s="125"/>
      <c r="B1421" s="47"/>
      <c r="C1421" s="47"/>
      <c r="D1421" s="47"/>
      <c r="E1421" s="56"/>
      <c r="F1421" s="56"/>
      <c r="G1421" s="47"/>
      <c r="H1421" s="47"/>
      <c r="I1421" s="47"/>
      <c r="J1421" s="47"/>
      <c r="K1421" s="47"/>
      <c r="L1421" s="47"/>
      <c r="M1421" s="47"/>
      <c r="N1421" s="47"/>
      <c r="O1421" s="47"/>
      <c r="P1421" s="47"/>
      <c r="Q1421" s="47"/>
      <c r="R1421" s="47"/>
      <c r="S1421" s="47"/>
      <c r="T1421" s="47"/>
      <c r="U1421" s="47"/>
      <c r="V1421" s="47"/>
      <c r="W1421" s="47"/>
      <c r="X1421" s="47"/>
      <c r="Y1421" s="47"/>
      <c r="Z1421" s="47"/>
      <c r="AA1421" s="47"/>
      <c r="AB1421" s="47"/>
      <c r="AC1421" s="47"/>
      <c r="AD1421" s="47"/>
      <c r="AE1421" s="47"/>
      <c r="AF1421" s="47"/>
      <c r="AG1421" s="47"/>
      <c r="AH1421" s="47"/>
    </row>
    <row r="1422" spans="1:34" x14ac:dyDescent="0.25">
      <c r="A1422" s="125"/>
      <c r="B1422" s="47"/>
      <c r="C1422" s="47"/>
      <c r="D1422" s="47"/>
      <c r="E1422" s="56"/>
      <c r="F1422" s="56"/>
      <c r="G1422" s="47"/>
      <c r="H1422" s="47"/>
      <c r="I1422" s="47"/>
      <c r="J1422" s="47"/>
      <c r="K1422" s="47"/>
      <c r="L1422" s="47"/>
      <c r="M1422" s="47"/>
      <c r="N1422" s="47"/>
      <c r="O1422" s="47"/>
      <c r="P1422" s="47"/>
      <c r="Q1422" s="47"/>
      <c r="R1422" s="47"/>
      <c r="S1422" s="47"/>
      <c r="T1422" s="47"/>
      <c r="U1422" s="47"/>
      <c r="V1422" s="47"/>
      <c r="W1422" s="47"/>
      <c r="X1422" s="47"/>
      <c r="Y1422" s="47"/>
      <c r="Z1422" s="47"/>
      <c r="AA1422" s="47"/>
      <c r="AB1422" s="47"/>
      <c r="AC1422" s="47"/>
      <c r="AD1422" s="47"/>
      <c r="AE1422" s="47"/>
      <c r="AF1422" s="47"/>
      <c r="AG1422" s="47"/>
      <c r="AH1422" s="47"/>
    </row>
    <row r="1423" spans="1:34" x14ac:dyDescent="0.25">
      <c r="A1423" s="125"/>
      <c r="B1423" s="47"/>
      <c r="C1423" s="47"/>
      <c r="D1423" s="47"/>
      <c r="E1423" s="56"/>
      <c r="F1423" s="56"/>
      <c r="G1423" s="47"/>
      <c r="H1423" s="47"/>
      <c r="I1423" s="47"/>
      <c r="J1423" s="47"/>
      <c r="K1423" s="47"/>
      <c r="L1423" s="47"/>
      <c r="M1423" s="47"/>
      <c r="N1423" s="47"/>
      <c r="O1423" s="47"/>
      <c r="P1423" s="47"/>
      <c r="Q1423" s="47"/>
      <c r="R1423" s="47"/>
      <c r="S1423" s="47"/>
      <c r="T1423" s="47"/>
      <c r="U1423" s="47"/>
      <c r="V1423" s="47"/>
      <c r="W1423" s="47"/>
      <c r="X1423" s="47"/>
      <c r="Y1423" s="47"/>
      <c r="Z1423" s="47"/>
      <c r="AA1423" s="47"/>
      <c r="AB1423" s="47"/>
      <c r="AC1423" s="47"/>
      <c r="AD1423" s="47"/>
      <c r="AE1423" s="47"/>
      <c r="AF1423" s="47"/>
      <c r="AG1423" s="47"/>
      <c r="AH1423" s="47"/>
    </row>
    <row r="1424" spans="1:34" x14ac:dyDescent="0.25">
      <c r="A1424" s="125"/>
      <c r="B1424" s="47"/>
      <c r="C1424" s="47"/>
      <c r="D1424" s="47"/>
      <c r="E1424" s="56"/>
      <c r="F1424" s="56"/>
      <c r="G1424" s="47"/>
      <c r="H1424" s="47"/>
      <c r="I1424" s="47"/>
      <c r="J1424" s="47"/>
      <c r="K1424" s="47"/>
      <c r="L1424" s="47"/>
      <c r="M1424" s="47"/>
      <c r="N1424" s="47"/>
      <c r="O1424" s="47"/>
      <c r="P1424" s="47"/>
      <c r="Q1424" s="47"/>
      <c r="R1424" s="47"/>
      <c r="S1424" s="47"/>
      <c r="T1424" s="47"/>
      <c r="U1424" s="47"/>
      <c r="V1424" s="47"/>
      <c r="W1424" s="47"/>
      <c r="X1424" s="47"/>
      <c r="Y1424" s="47"/>
      <c r="Z1424" s="47"/>
      <c r="AA1424" s="47"/>
      <c r="AB1424" s="47"/>
      <c r="AC1424" s="47"/>
      <c r="AD1424" s="47"/>
      <c r="AE1424" s="47"/>
      <c r="AF1424" s="47"/>
      <c r="AG1424" s="47"/>
      <c r="AH1424" s="47"/>
    </row>
    <row r="1425" spans="1:34" x14ac:dyDescent="0.25">
      <c r="A1425" s="125"/>
      <c r="B1425" s="47"/>
      <c r="C1425" s="47"/>
      <c r="D1425" s="47"/>
      <c r="E1425" s="56"/>
      <c r="F1425" s="56"/>
      <c r="G1425" s="47"/>
      <c r="H1425" s="47"/>
      <c r="I1425" s="47"/>
      <c r="J1425" s="47"/>
      <c r="K1425" s="47"/>
      <c r="L1425" s="47"/>
      <c r="M1425" s="47"/>
      <c r="N1425" s="47"/>
      <c r="O1425" s="47"/>
      <c r="P1425" s="47"/>
      <c r="Q1425" s="47"/>
      <c r="R1425" s="47"/>
      <c r="S1425" s="47"/>
      <c r="T1425" s="47"/>
      <c r="U1425" s="47"/>
      <c r="V1425" s="47"/>
      <c r="W1425" s="47"/>
      <c r="X1425" s="47"/>
      <c r="Y1425" s="47"/>
      <c r="Z1425" s="47"/>
      <c r="AA1425" s="47"/>
      <c r="AB1425" s="47"/>
      <c r="AC1425" s="47"/>
      <c r="AD1425" s="47"/>
      <c r="AE1425" s="47"/>
      <c r="AF1425" s="47"/>
      <c r="AG1425" s="47"/>
      <c r="AH1425" s="47"/>
    </row>
    <row r="1426" spans="1:34" x14ac:dyDescent="0.25">
      <c r="A1426" s="125"/>
      <c r="B1426" s="47"/>
      <c r="C1426" s="47"/>
      <c r="D1426" s="47"/>
      <c r="E1426" s="56"/>
      <c r="F1426" s="56"/>
      <c r="G1426" s="47"/>
      <c r="H1426" s="47"/>
      <c r="I1426" s="47"/>
      <c r="J1426" s="47"/>
      <c r="K1426" s="47"/>
      <c r="L1426" s="47"/>
      <c r="M1426" s="47"/>
      <c r="N1426" s="47"/>
      <c r="O1426" s="47"/>
      <c r="P1426" s="47"/>
      <c r="Q1426" s="47"/>
      <c r="R1426" s="47"/>
      <c r="S1426" s="47"/>
      <c r="T1426" s="47"/>
      <c r="U1426" s="47"/>
      <c r="V1426" s="47"/>
      <c r="W1426" s="47"/>
      <c r="X1426" s="47"/>
      <c r="Y1426" s="47"/>
      <c r="Z1426" s="47"/>
      <c r="AA1426" s="47"/>
      <c r="AB1426" s="47"/>
      <c r="AC1426" s="47"/>
      <c r="AD1426" s="47"/>
      <c r="AE1426" s="47"/>
      <c r="AF1426" s="47"/>
      <c r="AG1426" s="47"/>
      <c r="AH1426" s="47"/>
    </row>
    <row r="1427" spans="1:34" x14ac:dyDescent="0.25">
      <c r="A1427" s="125"/>
      <c r="B1427" s="47"/>
      <c r="C1427" s="47"/>
      <c r="D1427" s="47"/>
      <c r="E1427" s="56"/>
      <c r="F1427" s="56"/>
      <c r="G1427" s="47"/>
      <c r="H1427" s="47"/>
      <c r="I1427" s="47"/>
      <c r="J1427" s="47"/>
      <c r="K1427" s="47"/>
      <c r="L1427" s="47"/>
      <c r="M1427" s="47"/>
      <c r="N1427" s="47"/>
      <c r="O1427" s="47"/>
      <c r="P1427" s="47"/>
      <c r="Q1427" s="47"/>
      <c r="R1427" s="47"/>
      <c r="S1427" s="47"/>
      <c r="T1427" s="47"/>
      <c r="U1427" s="47"/>
      <c r="V1427" s="47"/>
      <c r="W1427" s="47"/>
      <c r="X1427" s="47"/>
      <c r="Y1427" s="47"/>
      <c r="Z1427" s="47"/>
      <c r="AA1427" s="47"/>
      <c r="AB1427" s="47"/>
      <c r="AC1427" s="47"/>
      <c r="AD1427" s="47"/>
      <c r="AE1427" s="47"/>
      <c r="AF1427" s="47"/>
      <c r="AG1427" s="47"/>
      <c r="AH1427" s="47"/>
    </row>
    <row r="1428" spans="1:34" x14ac:dyDescent="0.25">
      <c r="A1428" s="125"/>
      <c r="B1428" s="47"/>
      <c r="C1428" s="47"/>
      <c r="D1428" s="47"/>
      <c r="E1428" s="56"/>
      <c r="F1428" s="56"/>
      <c r="G1428" s="47"/>
      <c r="H1428" s="47"/>
      <c r="I1428" s="47"/>
      <c r="J1428" s="47"/>
      <c r="K1428" s="47"/>
      <c r="L1428" s="47"/>
      <c r="M1428" s="47"/>
      <c r="N1428" s="47"/>
      <c r="O1428" s="47"/>
      <c r="P1428" s="47"/>
      <c r="Q1428" s="47"/>
      <c r="R1428" s="47"/>
      <c r="S1428" s="47"/>
      <c r="T1428" s="47"/>
      <c r="U1428" s="47"/>
      <c r="V1428" s="47"/>
      <c r="W1428" s="47"/>
      <c r="X1428" s="47"/>
      <c r="Y1428" s="47"/>
      <c r="Z1428" s="47"/>
      <c r="AA1428" s="47"/>
      <c r="AB1428" s="47"/>
      <c r="AC1428" s="47"/>
      <c r="AD1428" s="47"/>
      <c r="AE1428" s="47"/>
      <c r="AF1428" s="47"/>
      <c r="AG1428" s="47"/>
      <c r="AH1428" s="47"/>
    </row>
    <row r="1429" spans="1:34" x14ac:dyDescent="0.25">
      <c r="A1429" s="125"/>
      <c r="B1429" s="47"/>
      <c r="C1429" s="47"/>
      <c r="D1429" s="47"/>
      <c r="E1429" s="56"/>
      <c r="F1429" s="56"/>
      <c r="G1429" s="47"/>
      <c r="H1429" s="47"/>
      <c r="I1429" s="47"/>
      <c r="J1429" s="47"/>
      <c r="K1429" s="47"/>
      <c r="L1429" s="47"/>
      <c r="M1429" s="47"/>
      <c r="N1429" s="47"/>
      <c r="O1429" s="47"/>
      <c r="P1429" s="47"/>
      <c r="Q1429" s="47"/>
      <c r="R1429" s="47"/>
      <c r="S1429" s="47"/>
      <c r="T1429" s="47"/>
      <c r="U1429" s="47"/>
      <c r="V1429" s="47"/>
      <c r="W1429" s="47"/>
      <c r="X1429" s="47"/>
      <c r="Y1429" s="47"/>
      <c r="Z1429" s="47"/>
      <c r="AA1429" s="47"/>
      <c r="AB1429" s="47"/>
      <c r="AC1429" s="47"/>
      <c r="AD1429" s="47"/>
      <c r="AE1429" s="47"/>
      <c r="AF1429" s="47"/>
      <c r="AG1429" s="47"/>
      <c r="AH1429" s="47"/>
    </row>
    <row r="1430" spans="1:34" x14ac:dyDescent="0.25">
      <c r="A1430" s="125"/>
      <c r="B1430" s="47"/>
      <c r="C1430" s="47"/>
      <c r="D1430" s="47"/>
      <c r="E1430" s="56"/>
      <c r="F1430" s="56"/>
      <c r="G1430" s="47"/>
      <c r="H1430" s="47"/>
      <c r="I1430" s="47"/>
      <c r="J1430" s="47"/>
      <c r="K1430" s="47"/>
      <c r="L1430" s="47"/>
      <c r="M1430" s="47"/>
      <c r="N1430" s="47"/>
      <c r="O1430" s="47"/>
      <c r="P1430" s="47"/>
      <c r="Q1430" s="47"/>
      <c r="R1430" s="47"/>
      <c r="S1430" s="47"/>
      <c r="T1430" s="47"/>
      <c r="U1430" s="47"/>
      <c r="V1430" s="47"/>
      <c r="W1430" s="47"/>
      <c r="X1430" s="47"/>
      <c r="Y1430" s="47"/>
      <c r="Z1430" s="47"/>
      <c r="AA1430" s="47"/>
      <c r="AB1430" s="47"/>
      <c r="AC1430" s="47"/>
      <c r="AD1430" s="47"/>
      <c r="AE1430" s="47"/>
      <c r="AF1430" s="47"/>
      <c r="AG1430" s="47"/>
      <c r="AH1430" s="47"/>
    </row>
    <row r="1431" spans="1:34" x14ac:dyDescent="0.25">
      <c r="A1431" s="125"/>
      <c r="B1431" s="47"/>
      <c r="C1431" s="47"/>
      <c r="D1431" s="47"/>
      <c r="E1431" s="56"/>
      <c r="F1431" s="56"/>
      <c r="G1431" s="47"/>
      <c r="H1431" s="47"/>
      <c r="I1431" s="47"/>
      <c r="J1431" s="47"/>
      <c r="K1431" s="47"/>
      <c r="L1431" s="47"/>
      <c r="M1431" s="47"/>
      <c r="N1431" s="47"/>
      <c r="O1431" s="47"/>
      <c r="P1431" s="47"/>
      <c r="Q1431" s="47"/>
      <c r="R1431" s="47"/>
      <c r="S1431" s="47"/>
      <c r="T1431" s="47"/>
      <c r="U1431" s="47"/>
      <c r="V1431" s="47"/>
      <c r="W1431" s="47"/>
      <c r="X1431" s="47"/>
      <c r="Y1431" s="47"/>
      <c r="Z1431" s="47"/>
      <c r="AA1431" s="47"/>
      <c r="AB1431" s="47"/>
      <c r="AC1431" s="47"/>
      <c r="AD1431" s="47"/>
      <c r="AE1431" s="47"/>
      <c r="AF1431" s="47"/>
      <c r="AG1431" s="47"/>
      <c r="AH1431" s="47"/>
    </row>
    <row r="1432" spans="1:34" x14ac:dyDescent="0.25">
      <c r="A1432" s="125"/>
      <c r="B1432" s="47"/>
      <c r="C1432" s="47"/>
      <c r="D1432" s="47"/>
      <c r="E1432" s="56"/>
      <c r="F1432" s="56"/>
      <c r="G1432" s="47"/>
      <c r="H1432" s="47"/>
      <c r="I1432" s="47"/>
      <c r="J1432" s="47"/>
      <c r="K1432" s="47"/>
      <c r="L1432" s="47"/>
      <c r="M1432" s="47"/>
      <c r="N1432" s="47"/>
      <c r="O1432" s="47"/>
      <c r="P1432" s="47"/>
      <c r="Q1432" s="47"/>
      <c r="R1432" s="47"/>
      <c r="S1432" s="47"/>
      <c r="T1432" s="47"/>
      <c r="U1432" s="47"/>
      <c r="V1432" s="47"/>
      <c r="W1432" s="47"/>
      <c r="X1432" s="47"/>
      <c r="Y1432" s="47"/>
      <c r="Z1432" s="47"/>
      <c r="AA1432" s="47"/>
      <c r="AB1432" s="47"/>
      <c r="AC1432" s="47"/>
      <c r="AD1432" s="47"/>
      <c r="AE1432" s="47"/>
      <c r="AF1432" s="47"/>
      <c r="AG1432" s="47"/>
      <c r="AH1432" s="47"/>
    </row>
    <row r="1433" spans="1:34" x14ac:dyDescent="0.25">
      <c r="A1433" s="125"/>
      <c r="B1433" s="47"/>
      <c r="C1433" s="47"/>
      <c r="D1433" s="47"/>
      <c r="E1433" s="56"/>
      <c r="F1433" s="56"/>
      <c r="G1433" s="47"/>
      <c r="H1433" s="47"/>
      <c r="I1433" s="47"/>
      <c r="J1433" s="47"/>
      <c r="K1433" s="47"/>
      <c r="L1433" s="47"/>
      <c r="M1433" s="47"/>
      <c r="N1433" s="47"/>
      <c r="O1433" s="47"/>
      <c r="P1433" s="47"/>
      <c r="Q1433" s="47"/>
      <c r="R1433" s="47"/>
      <c r="S1433" s="47"/>
      <c r="T1433" s="47"/>
      <c r="U1433" s="47"/>
      <c r="V1433" s="47"/>
      <c r="W1433" s="47"/>
      <c r="X1433" s="47"/>
      <c r="Y1433" s="47"/>
      <c r="Z1433" s="47"/>
      <c r="AA1433" s="47"/>
      <c r="AB1433" s="47"/>
      <c r="AC1433" s="47"/>
      <c r="AD1433" s="47"/>
      <c r="AE1433" s="47"/>
      <c r="AF1433" s="47"/>
      <c r="AG1433" s="47"/>
      <c r="AH1433" s="47"/>
    </row>
    <row r="1434" spans="1:34" x14ac:dyDescent="0.25">
      <c r="A1434" s="125"/>
      <c r="B1434" s="47"/>
      <c r="C1434" s="47"/>
      <c r="D1434" s="47"/>
      <c r="E1434" s="56"/>
      <c r="F1434" s="56"/>
      <c r="G1434" s="47"/>
      <c r="H1434" s="47"/>
      <c r="I1434" s="47"/>
      <c r="J1434" s="47"/>
      <c r="K1434" s="47"/>
      <c r="L1434" s="47"/>
      <c r="M1434" s="47"/>
      <c r="N1434" s="47"/>
      <c r="O1434" s="47"/>
      <c r="P1434" s="47"/>
      <c r="Q1434" s="47"/>
      <c r="R1434" s="47"/>
      <c r="S1434" s="47"/>
      <c r="T1434" s="47"/>
      <c r="U1434" s="47"/>
      <c r="V1434" s="47"/>
      <c r="W1434" s="47"/>
      <c r="X1434" s="47"/>
      <c r="Y1434" s="47"/>
      <c r="Z1434" s="47"/>
      <c r="AA1434" s="47"/>
      <c r="AB1434" s="47"/>
      <c r="AC1434" s="47"/>
      <c r="AD1434" s="47"/>
      <c r="AE1434" s="47"/>
      <c r="AF1434" s="47"/>
      <c r="AG1434" s="47"/>
      <c r="AH1434" s="47"/>
    </row>
    <row r="1435" spans="1:34" x14ac:dyDescent="0.25">
      <c r="A1435" s="125"/>
      <c r="B1435" s="47"/>
      <c r="C1435" s="47"/>
      <c r="D1435" s="47"/>
      <c r="E1435" s="56"/>
      <c r="F1435" s="56"/>
      <c r="G1435" s="47"/>
      <c r="H1435" s="47"/>
      <c r="I1435" s="47"/>
      <c r="J1435" s="47"/>
      <c r="K1435" s="47"/>
      <c r="L1435" s="47"/>
      <c r="M1435" s="47"/>
      <c r="N1435" s="47"/>
      <c r="O1435" s="47"/>
      <c r="P1435" s="47"/>
      <c r="Q1435" s="47"/>
      <c r="R1435" s="47"/>
      <c r="S1435" s="47"/>
      <c r="T1435" s="47"/>
      <c r="U1435" s="47"/>
      <c r="V1435" s="47"/>
      <c r="W1435" s="47"/>
      <c r="X1435" s="47"/>
      <c r="Y1435" s="47"/>
      <c r="Z1435" s="47"/>
      <c r="AA1435" s="47"/>
      <c r="AB1435" s="47"/>
      <c r="AC1435" s="47"/>
      <c r="AD1435" s="47"/>
      <c r="AE1435" s="47"/>
      <c r="AF1435" s="47"/>
      <c r="AG1435" s="47"/>
      <c r="AH1435" s="47"/>
    </row>
    <row r="1436" spans="1:34" x14ac:dyDescent="0.25">
      <c r="A1436" s="125"/>
      <c r="B1436" s="47"/>
      <c r="C1436" s="47"/>
      <c r="D1436" s="47"/>
      <c r="E1436" s="56"/>
      <c r="F1436" s="56"/>
      <c r="G1436" s="47"/>
      <c r="H1436" s="47"/>
      <c r="I1436" s="47"/>
      <c r="J1436" s="47"/>
      <c r="K1436" s="47"/>
      <c r="L1436" s="47"/>
      <c r="M1436" s="47"/>
      <c r="N1436" s="47"/>
      <c r="O1436" s="47"/>
      <c r="P1436" s="47"/>
      <c r="Q1436" s="47"/>
      <c r="R1436" s="47"/>
      <c r="S1436" s="47"/>
      <c r="T1436" s="47"/>
      <c r="U1436" s="47"/>
      <c r="V1436" s="47"/>
      <c r="W1436" s="47"/>
      <c r="X1436" s="47"/>
      <c r="Y1436" s="47"/>
      <c r="Z1436" s="47"/>
      <c r="AA1436" s="47"/>
      <c r="AB1436" s="47"/>
      <c r="AC1436" s="47"/>
      <c r="AD1436" s="47"/>
      <c r="AE1436" s="47"/>
      <c r="AF1436" s="47"/>
      <c r="AG1436" s="47"/>
      <c r="AH1436" s="47"/>
    </row>
    <row r="1437" spans="1:34" x14ac:dyDescent="0.25">
      <c r="A1437" s="125"/>
      <c r="B1437" s="47"/>
      <c r="C1437" s="47"/>
      <c r="D1437" s="47"/>
      <c r="E1437" s="56"/>
      <c r="F1437" s="56"/>
      <c r="G1437" s="47"/>
      <c r="H1437" s="47"/>
      <c r="I1437" s="47"/>
      <c r="J1437" s="47"/>
      <c r="K1437" s="47"/>
      <c r="L1437" s="47"/>
      <c r="M1437" s="47"/>
      <c r="N1437" s="47"/>
      <c r="O1437" s="47"/>
      <c r="P1437" s="47"/>
      <c r="Q1437" s="47"/>
      <c r="R1437" s="47"/>
      <c r="S1437" s="47"/>
      <c r="T1437" s="47"/>
      <c r="U1437" s="47"/>
      <c r="V1437" s="47"/>
      <c r="W1437" s="47"/>
      <c r="X1437" s="47"/>
      <c r="Y1437" s="47"/>
      <c r="Z1437" s="47"/>
      <c r="AA1437" s="47"/>
      <c r="AB1437" s="47"/>
      <c r="AC1437" s="47"/>
      <c r="AD1437" s="47"/>
      <c r="AE1437" s="47"/>
      <c r="AF1437" s="47"/>
      <c r="AG1437" s="47"/>
      <c r="AH1437" s="47"/>
    </row>
    <row r="1438" spans="1:34" x14ac:dyDescent="0.25">
      <c r="A1438" s="125"/>
      <c r="B1438" s="47"/>
      <c r="C1438" s="47"/>
      <c r="D1438" s="47"/>
      <c r="E1438" s="56"/>
      <c r="F1438" s="56"/>
      <c r="G1438" s="47"/>
      <c r="H1438" s="47"/>
      <c r="I1438" s="47"/>
      <c r="J1438" s="47"/>
      <c r="K1438" s="47"/>
      <c r="L1438" s="47"/>
      <c r="M1438" s="47"/>
      <c r="N1438" s="47"/>
      <c r="O1438" s="47"/>
      <c r="P1438" s="47"/>
      <c r="Q1438" s="47"/>
      <c r="R1438" s="47"/>
      <c r="S1438" s="47"/>
      <c r="T1438" s="47"/>
      <c r="U1438" s="47"/>
      <c r="V1438" s="47"/>
      <c r="W1438" s="47"/>
      <c r="X1438" s="47"/>
      <c r="Y1438" s="47"/>
      <c r="Z1438" s="47"/>
      <c r="AA1438" s="47"/>
      <c r="AB1438" s="47"/>
      <c r="AC1438" s="47"/>
      <c r="AD1438" s="47"/>
      <c r="AE1438" s="47"/>
      <c r="AF1438" s="47"/>
      <c r="AG1438" s="47"/>
      <c r="AH1438" s="47"/>
    </row>
    <row r="1439" spans="1:34" x14ac:dyDescent="0.25">
      <c r="A1439" s="125"/>
      <c r="B1439" s="47"/>
      <c r="C1439" s="47"/>
      <c r="D1439" s="47"/>
      <c r="E1439" s="56"/>
      <c r="F1439" s="56"/>
      <c r="G1439" s="47"/>
      <c r="H1439" s="47"/>
      <c r="I1439" s="47"/>
      <c r="J1439" s="47"/>
      <c r="K1439" s="47"/>
      <c r="L1439" s="47"/>
      <c r="M1439" s="47"/>
      <c r="N1439" s="47"/>
      <c r="O1439" s="47"/>
      <c r="P1439" s="47"/>
      <c r="Q1439" s="47"/>
      <c r="R1439" s="47"/>
      <c r="S1439" s="47"/>
      <c r="T1439" s="47"/>
      <c r="U1439" s="47"/>
      <c r="V1439" s="47"/>
      <c r="W1439" s="47"/>
      <c r="X1439" s="47"/>
      <c r="Y1439" s="47"/>
      <c r="Z1439" s="47"/>
      <c r="AA1439" s="47"/>
      <c r="AB1439" s="47"/>
      <c r="AC1439" s="47"/>
      <c r="AD1439" s="47"/>
      <c r="AE1439" s="47"/>
      <c r="AF1439" s="47"/>
      <c r="AG1439" s="47"/>
      <c r="AH1439" s="47"/>
    </row>
    <row r="1440" spans="1:34" x14ac:dyDescent="0.25">
      <c r="A1440" s="125"/>
      <c r="B1440" s="47"/>
      <c r="C1440" s="47"/>
      <c r="D1440" s="47"/>
      <c r="E1440" s="56"/>
      <c r="F1440" s="56"/>
      <c r="G1440" s="47"/>
      <c r="H1440" s="47"/>
      <c r="I1440" s="47"/>
      <c r="J1440" s="47"/>
      <c r="K1440" s="47"/>
      <c r="L1440" s="47"/>
      <c r="M1440" s="47"/>
      <c r="N1440" s="47"/>
      <c r="O1440" s="47"/>
      <c r="P1440" s="47"/>
      <c r="Q1440" s="47"/>
      <c r="R1440" s="47"/>
      <c r="S1440" s="47"/>
      <c r="T1440" s="47"/>
      <c r="U1440" s="47"/>
      <c r="V1440" s="47"/>
      <c r="W1440" s="47"/>
      <c r="X1440" s="47"/>
      <c r="Y1440" s="47"/>
      <c r="Z1440" s="47"/>
      <c r="AA1440" s="47"/>
      <c r="AB1440" s="47"/>
      <c r="AC1440" s="47"/>
      <c r="AD1440" s="47"/>
      <c r="AE1440" s="47"/>
      <c r="AF1440" s="47"/>
      <c r="AG1440" s="47"/>
      <c r="AH1440" s="47"/>
    </row>
    <row r="1441" spans="1:34" x14ac:dyDescent="0.25">
      <c r="A1441" s="125"/>
      <c r="B1441" s="47"/>
      <c r="C1441" s="47"/>
      <c r="D1441" s="47"/>
      <c r="E1441" s="56"/>
      <c r="F1441" s="56"/>
      <c r="G1441" s="47"/>
      <c r="H1441" s="47"/>
      <c r="I1441" s="47"/>
      <c r="J1441" s="47"/>
      <c r="K1441" s="47"/>
      <c r="L1441" s="47"/>
      <c r="M1441" s="47"/>
      <c r="N1441" s="47"/>
      <c r="O1441" s="47"/>
      <c r="P1441" s="47"/>
      <c r="Q1441" s="47"/>
      <c r="R1441" s="47"/>
      <c r="S1441" s="47"/>
      <c r="T1441" s="47"/>
      <c r="U1441" s="47"/>
      <c r="V1441" s="47"/>
      <c r="W1441" s="47"/>
      <c r="X1441" s="47"/>
      <c r="Y1441" s="47"/>
      <c r="Z1441" s="47"/>
      <c r="AA1441" s="47"/>
      <c r="AB1441" s="47"/>
      <c r="AC1441" s="47"/>
      <c r="AD1441" s="47"/>
      <c r="AE1441" s="47"/>
      <c r="AF1441" s="47"/>
      <c r="AG1441" s="47"/>
      <c r="AH1441" s="47"/>
    </row>
    <row r="1442" spans="1:34" x14ac:dyDescent="0.25">
      <c r="A1442" s="125"/>
      <c r="B1442" s="47"/>
      <c r="C1442" s="47"/>
      <c r="D1442" s="47"/>
      <c r="E1442" s="56"/>
      <c r="F1442" s="56"/>
      <c r="G1442" s="47"/>
      <c r="H1442" s="47"/>
      <c r="I1442" s="47"/>
      <c r="J1442" s="47"/>
      <c r="K1442" s="47"/>
      <c r="L1442" s="47"/>
      <c r="M1442" s="47"/>
      <c r="N1442" s="47"/>
      <c r="O1442" s="47"/>
      <c r="P1442" s="47"/>
      <c r="Q1442" s="47"/>
      <c r="R1442" s="47"/>
      <c r="S1442" s="47"/>
      <c r="T1442" s="47"/>
      <c r="U1442" s="47"/>
      <c r="V1442" s="47"/>
      <c r="W1442" s="47"/>
      <c r="X1442" s="47"/>
      <c r="Y1442" s="47"/>
      <c r="Z1442" s="47"/>
      <c r="AA1442" s="47"/>
      <c r="AB1442" s="47"/>
      <c r="AC1442" s="47"/>
      <c r="AD1442" s="47"/>
      <c r="AE1442" s="47"/>
      <c r="AF1442" s="47"/>
      <c r="AG1442" s="47"/>
      <c r="AH1442" s="47"/>
    </row>
    <row r="1443" spans="1:34" x14ac:dyDescent="0.25">
      <c r="A1443" s="125"/>
      <c r="B1443" s="47"/>
      <c r="C1443" s="47"/>
      <c r="D1443" s="47"/>
      <c r="E1443" s="56"/>
      <c r="F1443" s="56"/>
      <c r="G1443" s="47"/>
      <c r="H1443" s="47"/>
      <c r="I1443" s="47"/>
      <c r="J1443" s="47"/>
      <c r="K1443" s="47"/>
      <c r="L1443" s="47"/>
      <c r="M1443" s="47"/>
      <c r="N1443" s="47"/>
      <c r="O1443" s="47"/>
      <c r="P1443" s="47"/>
      <c r="Q1443" s="47"/>
      <c r="R1443" s="47"/>
      <c r="S1443" s="47"/>
      <c r="T1443" s="47"/>
      <c r="U1443" s="47"/>
      <c r="V1443" s="47"/>
      <c r="W1443" s="47"/>
      <c r="X1443" s="47"/>
      <c r="Y1443" s="47"/>
      <c r="Z1443" s="47"/>
      <c r="AA1443" s="47"/>
      <c r="AB1443" s="47"/>
      <c r="AC1443" s="47"/>
      <c r="AD1443" s="47"/>
      <c r="AE1443" s="47"/>
      <c r="AF1443" s="47"/>
      <c r="AG1443" s="47"/>
      <c r="AH1443" s="47"/>
    </row>
    <row r="1444" spans="1:34" x14ac:dyDescent="0.25">
      <c r="A1444" s="125"/>
      <c r="B1444" s="47"/>
      <c r="C1444" s="47"/>
      <c r="D1444" s="47"/>
      <c r="E1444" s="56"/>
      <c r="F1444" s="56"/>
      <c r="G1444" s="47"/>
      <c r="H1444" s="47"/>
      <c r="I1444" s="47"/>
      <c r="J1444" s="47"/>
      <c r="K1444" s="47"/>
      <c r="L1444" s="47"/>
      <c r="M1444" s="47"/>
      <c r="N1444" s="47"/>
      <c r="O1444" s="47"/>
      <c r="P1444" s="47"/>
      <c r="Q1444" s="47"/>
      <c r="R1444" s="47"/>
      <c r="S1444" s="47"/>
      <c r="T1444" s="47"/>
      <c r="U1444" s="47"/>
      <c r="V1444" s="47"/>
      <c r="W1444" s="47"/>
      <c r="X1444" s="47"/>
      <c r="Y1444" s="47"/>
      <c r="Z1444" s="47"/>
      <c r="AA1444" s="47"/>
      <c r="AB1444" s="47"/>
      <c r="AC1444" s="47"/>
      <c r="AD1444" s="47"/>
      <c r="AE1444" s="47"/>
      <c r="AF1444" s="47"/>
      <c r="AG1444" s="47"/>
      <c r="AH1444" s="47"/>
    </row>
    <row r="1445" spans="1:34" x14ac:dyDescent="0.25">
      <c r="A1445" s="125"/>
      <c r="B1445" s="47"/>
      <c r="C1445" s="47"/>
      <c r="D1445" s="47"/>
      <c r="E1445" s="56"/>
      <c r="F1445" s="56"/>
      <c r="G1445" s="47"/>
      <c r="H1445" s="47"/>
      <c r="I1445" s="47"/>
      <c r="J1445" s="47"/>
      <c r="K1445" s="47"/>
      <c r="L1445" s="47"/>
      <c r="M1445" s="47"/>
      <c r="N1445" s="47"/>
      <c r="O1445" s="47"/>
      <c r="P1445" s="47"/>
      <c r="Q1445" s="47"/>
      <c r="R1445" s="47"/>
      <c r="S1445" s="47"/>
      <c r="T1445" s="47"/>
      <c r="U1445" s="47"/>
      <c r="V1445" s="47"/>
      <c r="W1445" s="47"/>
      <c r="X1445" s="47"/>
      <c r="Y1445" s="47"/>
      <c r="Z1445" s="47"/>
      <c r="AA1445" s="47"/>
      <c r="AB1445" s="47"/>
      <c r="AC1445" s="47"/>
      <c r="AD1445" s="47"/>
      <c r="AE1445" s="47"/>
      <c r="AF1445" s="47"/>
      <c r="AG1445" s="47"/>
      <c r="AH1445" s="47"/>
    </row>
    <row r="1446" spans="1:34" x14ac:dyDescent="0.25">
      <c r="A1446" s="125"/>
      <c r="B1446" s="47"/>
      <c r="C1446" s="47"/>
      <c r="D1446" s="47"/>
      <c r="E1446" s="56"/>
      <c r="F1446" s="56"/>
      <c r="G1446" s="47"/>
      <c r="H1446" s="47"/>
      <c r="I1446" s="47"/>
      <c r="J1446" s="47"/>
      <c r="K1446" s="47"/>
      <c r="L1446" s="47"/>
      <c r="M1446" s="47"/>
      <c r="N1446" s="47"/>
      <c r="O1446" s="47"/>
      <c r="P1446" s="47"/>
      <c r="Q1446" s="47"/>
      <c r="R1446" s="47"/>
      <c r="S1446" s="47"/>
      <c r="T1446" s="47"/>
      <c r="U1446" s="47"/>
      <c r="V1446" s="47"/>
      <c r="W1446" s="47"/>
      <c r="X1446" s="47"/>
      <c r="Y1446" s="47"/>
      <c r="Z1446" s="47"/>
      <c r="AA1446" s="47"/>
      <c r="AB1446" s="47"/>
      <c r="AC1446" s="47"/>
      <c r="AD1446" s="47"/>
      <c r="AE1446" s="47"/>
      <c r="AF1446" s="47"/>
      <c r="AG1446" s="47"/>
      <c r="AH1446" s="47"/>
    </row>
    <row r="1447" spans="1:34" x14ac:dyDescent="0.25">
      <c r="A1447" s="125"/>
      <c r="B1447" s="47"/>
      <c r="C1447" s="47"/>
      <c r="D1447" s="47"/>
      <c r="E1447" s="56"/>
      <c r="F1447" s="56"/>
      <c r="G1447" s="47"/>
      <c r="H1447" s="47"/>
      <c r="I1447" s="47"/>
      <c r="J1447" s="47"/>
      <c r="K1447" s="47"/>
      <c r="L1447" s="47"/>
      <c r="M1447" s="47"/>
      <c r="N1447" s="47"/>
      <c r="O1447" s="47"/>
      <c r="P1447" s="47"/>
      <c r="Q1447" s="47"/>
      <c r="R1447" s="47"/>
      <c r="S1447" s="47"/>
      <c r="T1447" s="47"/>
      <c r="U1447" s="47"/>
      <c r="V1447" s="47"/>
      <c r="W1447" s="47"/>
      <c r="X1447" s="47"/>
      <c r="Y1447" s="47"/>
      <c r="Z1447" s="47"/>
      <c r="AA1447" s="47"/>
      <c r="AB1447" s="47"/>
      <c r="AC1447" s="47"/>
      <c r="AD1447" s="47"/>
      <c r="AE1447" s="47"/>
      <c r="AF1447" s="47"/>
      <c r="AG1447" s="47"/>
      <c r="AH1447" s="47"/>
    </row>
    <row r="1448" spans="1:34" x14ac:dyDescent="0.25">
      <c r="A1448" s="125"/>
      <c r="B1448" s="47"/>
      <c r="C1448" s="47"/>
      <c r="D1448" s="47"/>
      <c r="E1448" s="56"/>
      <c r="F1448" s="56"/>
      <c r="G1448" s="47"/>
      <c r="H1448" s="47"/>
      <c r="I1448" s="47"/>
      <c r="J1448" s="47"/>
      <c r="K1448" s="47"/>
      <c r="L1448" s="47"/>
      <c r="M1448" s="47"/>
      <c r="N1448" s="47"/>
      <c r="O1448" s="47"/>
      <c r="P1448" s="47"/>
      <c r="Q1448" s="47"/>
      <c r="R1448" s="47"/>
      <c r="S1448" s="47"/>
      <c r="T1448" s="47"/>
      <c r="U1448" s="47"/>
      <c r="V1448" s="47"/>
      <c r="W1448" s="47"/>
      <c r="X1448" s="47"/>
      <c r="Y1448" s="47"/>
      <c r="Z1448" s="47"/>
      <c r="AA1448" s="47"/>
      <c r="AB1448" s="47"/>
      <c r="AC1448" s="47"/>
      <c r="AD1448" s="47"/>
      <c r="AE1448" s="47"/>
      <c r="AF1448" s="47"/>
      <c r="AG1448" s="47"/>
      <c r="AH1448" s="47"/>
    </row>
    <row r="1449" spans="1:34" x14ac:dyDescent="0.25">
      <c r="A1449" s="125"/>
      <c r="B1449" s="47"/>
      <c r="C1449" s="47"/>
      <c r="D1449" s="47"/>
      <c r="E1449" s="56"/>
      <c r="F1449" s="56"/>
      <c r="G1449" s="47"/>
      <c r="H1449" s="47"/>
      <c r="I1449" s="47"/>
      <c r="J1449" s="47"/>
      <c r="K1449" s="47"/>
      <c r="L1449" s="47"/>
      <c r="M1449" s="47"/>
      <c r="N1449" s="47"/>
      <c r="O1449" s="47"/>
      <c r="P1449" s="47"/>
      <c r="Q1449" s="47"/>
      <c r="R1449" s="47"/>
      <c r="S1449" s="47"/>
      <c r="T1449" s="47"/>
      <c r="U1449" s="47"/>
      <c r="V1449" s="47"/>
      <c r="W1449" s="47"/>
      <c r="X1449" s="47"/>
      <c r="Y1449" s="47"/>
      <c r="Z1449" s="47"/>
      <c r="AA1449" s="47"/>
      <c r="AB1449" s="47"/>
      <c r="AC1449" s="47"/>
      <c r="AD1449" s="47"/>
      <c r="AE1449" s="47"/>
      <c r="AF1449" s="47"/>
      <c r="AG1449" s="47"/>
      <c r="AH1449" s="47"/>
    </row>
    <row r="1450" spans="1:34" x14ac:dyDescent="0.25">
      <c r="A1450" s="125"/>
      <c r="B1450" s="47"/>
      <c r="C1450" s="47"/>
      <c r="D1450" s="47"/>
      <c r="E1450" s="56"/>
      <c r="F1450" s="56"/>
      <c r="G1450" s="47"/>
      <c r="H1450" s="47"/>
      <c r="I1450" s="47"/>
      <c r="J1450" s="47"/>
      <c r="K1450" s="47"/>
      <c r="L1450" s="47"/>
      <c r="M1450" s="47"/>
      <c r="N1450" s="47"/>
      <c r="O1450" s="47"/>
      <c r="P1450" s="47"/>
      <c r="Q1450" s="47"/>
      <c r="R1450" s="47"/>
      <c r="S1450" s="47"/>
      <c r="T1450" s="47"/>
      <c r="U1450" s="47"/>
      <c r="V1450" s="47"/>
      <c r="W1450" s="47"/>
      <c r="X1450" s="47"/>
      <c r="Y1450" s="47"/>
      <c r="Z1450" s="47"/>
      <c r="AA1450" s="47"/>
      <c r="AB1450" s="47"/>
      <c r="AC1450" s="47"/>
      <c r="AD1450" s="47"/>
      <c r="AE1450" s="47"/>
      <c r="AF1450" s="47"/>
      <c r="AG1450" s="47"/>
      <c r="AH1450" s="47"/>
    </row>
    <row r="1451" spans="1:34" x14ac:dyDescent="0.25">
      <c r="A1451" s="125"/>
      <c r="B1451" s="47"/>
      <c r="C1451" s="47"/>
      <c r="D1451" s="47"/>
      <c r="E1451" s="56"/>
      <c r="F1451" s="56"/>
      <c r="G1451" s="47"/>
      <c r="H1451" s="47"/>
      <c r="I1451" s="47"/>
      <c r="J1451" s="47"/>
      <c r="K1451" s="47"/>
      <c r="L1451" s="47"/>
      <c r="M1451" s="47"/>
      <c r="N1451" s="47"/>
      <c r="O1451" s="47"/>
      <c r="P1451" s="47"/>
      <c r="Q1451" s="47"/>
      <c r="R1451" s="47"/>
      <c r="S1451" s="47"/>
      <c r="T1451" s="47"/>
      <c r="U1451" s="47"/>
      <c r="V1451" s="47"/>
      <c r="W1451" s="47"/>
      <c r="X1451" s="47"/>
      <c r="Y1451" s="47"/>
      <c r="Z1451" s="47"/>
      <c r="AA1451" s="47"/>
      <c r="AB1451" s="47"/>
      <c r="AC1451" s="47"/>
      <c r="AD1451" s="47"/>
      <c r="AE1451" s="47"/>
      <c r="AF1451" s="47"/>
      <c r="AG1451" s="47"/>
      <c r="AH1451" s="47"/>
    </row>
    <row r="1452" spans="1:34" x14ac:dyDescent="0.25">
      <c r="A1452" s="125"/>
      <c r="B1452" s="47"/>
      <c r="C1452" s="47"/>
      <c r="D1452" s="47"/>
      <c r="E1452" s="56"/>
      <c r="F1452" s="56"/>
      <c r="G1452" s="47"/>
      <c r="H1452" s="47"/>
      <c r="I1452" s="47"/>
      <c r="J1452" s="47"/>
      <c r="K1452" s="47"/>
      <c r="L1452" s="47"/>
      <c r="M1452" s="47"/>
      <c r="N1452" s="47"/>
      <c r="O1452" s="47"/>
      <c r="P1452" s="47"/>
      <c r="Q1452" s="47"/>
      <c r="R1452" s="47"/>
      <c r="S1452" s="47"/>
      <c r="T1452" s="47"/>
      <c r="U1452" s="47"/>
      <c r="V1452" s="47"/>
      <c r="W1452" s="47"/>
      <c r="X1452" s="47"/>
      <c r="Y1452" s="47"/>
      <c r="Z1452" s="47"/>
      <c r="AA1452" s="47"/>
      <c r="AB1452" s="47"/>
      <c r="AC1452" s="47"/>
      <c r="AD1452" s="47"/>
      <c r="AE1452" s="47"/>
      <c r="AF1452" s="47"/>
      <c r="AG1452" s="47"/>
      <c r="AH1452" s="47"/>
    </row>
    <row r="1453" spans="1:34" x14ac:dyDescent="0.25">
      <c r="A1453" s="125"/>
      <c r="B1453" s="47"/>
      <c r="C1453" s="47"/>
      <c r="D1453" s="47"/>
      <c r="E1453" s="56"/>
      <c r="F1453" s="56"/>
      <c r="G1453" s="47"/>
      <c r="H1453" s="47"/>
      <c r="I1453" s="47"/>
      <c r="J1453" s="47"/>
      <c r="K1453" s="47"/>
      <c r="L1453" s="47"/>
      <c r="M1453" s="47"/>
      <c r="N1453" s="47"/>
      <c r="O1453" s="47"/>
      <c r="P1453" s="47"/>
      <c r="Q1453" s="47"/>
      <c r="R1453" s="47"/>
      <c r="S1453" s="47"/>
      <c r="T1453" s="47"/>
      <c r="U1453" s="47"/>
      <c r="V1453" s="47"/>
      <c r="W1453" s="47"/>
      <c r="X1453" s="47"/>
      <c r="Y1453" s="47"/>
      <c r="Z1453" s="47"/>
      <c r="AA1453" s="47"/>
      <c r="AB1453" s="47"/>
      <c r="AC1453" s="47"/>
      <c r="AD1453" s="47"/>
      <c r="AE1453" s="47"/>
      <c r="AF1453" s="47"/>
      <c r="AG1453" s="47"/>
      <c r="AH1453" s="47"/>
    </row>
    <row r="1454" spans="1:34" x14ac:dyDescent="0.25">
      <c r="A1454" s="125"/>
      <c r="B1454" s="47"/>
      <c r="C1454" s="47"/>
      <c r="D1454" s="47"/>
      <c r="E1454" s="56"/>
      <c r="F1454" s="56"/>
      <c r="G1454" s="47"/>
      <c r="H1454" s="47"/>
      <c r="I1454" s="47"/>
      <c r="J1454" s="47"/>
      <c r="K1454" s="47"/>
      <c r="L1454" s="47"/>
      <c r="M1454" s="47"/>
      <c r="N1454" s="47"/>
      <c r="O1454" s="47"/>
      <c r="P1454" s="47"/>
      <c r="Q1454" s="47"/>
      <c r="R1454" s="47"/>
      <c r="S1454" s="47"/>
      <c r="T1454" s="47"/>
      <c r="U1454" s="47"/>
      <c r="V1454" s="47"/>
      <c r="W1454" s="47"/>
      <c r="X1454" s="47"/>
      <c r="Y1454" s="47"/>
      <c r="Z1454" s="47"/>
      <c r="AA1454" s="47"/>
      <c r="AB1454" s="47"/>
      <c r="AC1454" s="47"/>
      <c r="AD1454" s="47"/>
      <c r="AE1454" s="47"/>
      <c r="AF1454" s="47"/>
      <c r="AG1454" s="47"/>
      <c r="AH1454" s="47"/>
    </row>
    <row r="1455" spans="1:34" x14ac:dyDescent="0.25">
      <c r="A1455" s="125"/>
      <c r="B1455" s="47"/>
      <c r="C1455" s="47"/>
      <c r="D1455" s="47"/>
      <c r="E1455" s="56"/>
      <c r="F1455" s="56"/>
      <c r="G1455" s="47"/>
      <c r="H1455" s="47"/>
      <c r="I1455" s="47"/>
      <c r="J1455" s="47"/>
      <c r="K1455" s="47"/>
      <c r="L1455" s="47"/>
      <c r="M1455" s="47"/>
      <c r="N1455" s="47"/>
      <c r="O1455" s="47"/>
      <c r="P1455" s="47"/>
      <c r="Q1455" s="47"/>
      <c r="R1455" s="47"/>
      <c r="S1455" s="47"/>
      <c r="T1455" s="47"/>
      <c r="U1455" s="47"/>
      <c r="V1455" s="47"/>
      <c r="W1455" s="47"/>
      <c r="X1455" s="47"/>
      <c r="Y1455" s="47"/>
      <c r="Z1455" s="47"/>
      <c r="AA1455" s="47"/>
      <c r="AB1455" s="47"/>
      <c r="AC1455" s="47"/>
      <c r="AD1455" s="47"/>
      <c r="AE1455" s="47"/>
      <c r="AF1455" s="47"/>
      <c r="AG1455" s="47"/>
      <c r="AH1455" s="47"/>
    </row>
    <row r="1456" spans="1:34" x14ac:dyDescent="0.25">
      <c r="A1456" s="125"/>
      <c r="B1456" s="47"/>
      <c r="C1456" s="47"/>
      <c r="D1456" s="47"/>
      <c r="E1456" s="56"/>
      <c r="F1456" s="56"/>
      <c r="G1456" s="47"/>
      <c r="H1456" s="47"/>
      <c r="I1456" s="47"/>
      <c r="J1456" s="47"/>
      <c r="K1456" s="47"/>
      <c r="L1456" s="47"/>
      <c r="M1456" s="47"/>
      <c r="N1456" s="47"/>
      <c r="O1456" s="47"/>
      <c r="P1456" s="47"/>
      <c r="Q1456" s="47"/>
      <c r="R1456" s="47"/>
      <c r="S1456" s="47"/>
      <c r="T1456" s="47"/>
      <c r="U1456" s="47"/>
      <c r="V1456" s="47"/>
      <c r="W1456" s="47"/>
      <c r="X1456" s="47"/>
      <c r="Y1456" s="47"/>
      <c r="Z1456" s="47"/>
      <c r="AA1456" s="47"/>
      <c r="AB1456" s="47"/>
      <c r="AC1456" s="47"/>
      <c r="AD1456" s="47"/>
      <c r="AE1456" s="47"/>
      <c r="AF1456" s="47"/>
      <c r="AG1456" s="47"/>
      <c r="AH1456" s="47"/>
    </row>
    <row r="1457" spans="1:34" x14ac:dyDescent="0.25">
      <c r="A1457" s="125"/>
      <c r="B1457" s="47"/>
      <c r="C1457" s="47"/>
      <c r="D1457" s="47"/>
      <c r="E1457" s="56"/>
      <c r="F1457" s="56"/>
      <c r="G1457" s="47"/>
      <c r="H1457" s="47"/>
      <c r="I1457" s="47"/>
      <c r="J1457" s="47"/>
      <c r="K1457" s="47"/>
      <c r="L1457" s="47"/>
      <c r="M1457" s="47"/>
      <c r="N1457" s="47"/>
      <c r="O1457" s="47"/>
      <c r="P1457" s="47"/>
      <c r="Q1457" s="47"/>
      <c r="R1457" s="47"/>
      <c r="S1457" s="47"/>
      <c r="T1457" s="47"/>
      <c r="U1457" s="47"/>
      <c r="V1457" s="47"/>
      <c r="W1457" s="47"/>
      <c r="X1457" s="47"/>
      <c r="Y1457" s="47"/>
      <c r="Z1457" s="47"/>
      <c r="AA1457" s="47"/>
      <c r="AB1457" s="47"/>
      <c r="AC1457" s="47"/>
      <c r="AD1457" s="47"/>
      <c r="AE1457" s="47"/>
      <c r="AF1457" s="47"/>
      <c r="AG1457" s="47"/>
      <c r="AH1457" s="47"/>
    </row>
    <row r="1458" spans="1:34" x14ac:dyDescent="0.25">
      <c r="A1458" s="125"/>
      <c r="B1458" s="47"/>
      <c r="C1458" s="47"/>
      <c r="D1458" s="47"/>
      <c r="E1458" s="56"/>
      <c r="F1458" s="56"/>
      <c r="G1458" s="47"/>
      <c r="H1458" s="47"/>
      <c r="I1458" s="47"/>
      <c r="J1458" s="47"/>
      <c r="K1458" s="47"/>
      <c r="L1458" s="47"/>
      <c r="M1458" s="47"/>
      <c r="N1458" s="47"/>
      <c r="O1458" s="47"/>
      <c r="P1458" s="47"/>
      <c r="Q1458" s="47"/>
      <c r="R1458" s="47"/>
      <c r="S1458" s="47"/>
      <c r="T1458" s="47"/>
      <c r="U1458" s="47"/>
      <c r="V1458" s="47"/>
      <c r="W1458" s="47"/>
      <c r="X1458" s="47"/>
      <c r="Y1458" s="47"/>
      <c r="Z1458" s="47"/>
      <c r="AA1458" s="47"/>
      <c r="AB1458" s="47"/>
      <c r="AC1458" s="47"/>
      <c r="AD1458" s="47"/>
      <c r="AE1458" s="47"/>
      <c r="AF1458" s="47"/>
      <c r="AG1458" s="47"/>
      <c r="AH1458" s="47"/>
    </row>
    <row r="1459" spans="1:34" x14ac:dyDescent="0.25">
      <c r="A1459" s="125"/>
      <c r="B1459" s="47"/>
      <c r="C1459" s="47"/>
      <c r="D1459" s="47"/>
      <c r="E1459" s="56"/>
      <c r="F1459" s="56"/>
      <c r="G1459" s="47"/>
      <c r="H1459" s="47"/>
      <c r="I1459" s="47"/>
      <c r="J1459" s="47"/>
      <c r="K1459" s="47"/>
      <c r="L1459" s="47"/>
      <c r="M1459" s="47"/>
      <c r="N1459" s="47"/>
      <c r="O1459" s="47"/>
      <c r="P1459" s="47"/>
      <c r="Q1459" s="47"/>
      <c r="R1459" s="47"/>
      <c r="S1459" s="47"/>
      <c r="T1459" s="47"/>
      <c r="U1459" s="47"/>
      <c r="V1459" s="47"/>
      <c r="W1459" s="47"/>
      <c r="X1459" s="47"/>
      <c r="Y1459" s="47"/>
      <c r="Z1459" s="47"/>
      <c r="AA1459" s="47"/>
      <c r="AB1459" s="47"/>
      <c r="AC1459" s="47"/>
      <c r="AD1459" s="47"/>
      <c r="AE1459" s="47"/>
      <c r="AF1459" s="47"/>
      <c r="AG1459" s="47"/>
      <c r="AH1459" s="47"/>
    </row>
    <row r="1460" spans="1:34" x14ac:dyDescent="0.25">
      <c r="A1460" s="125"/>
      <c r="B1460" s="47"/>
      <c r="C1460" s="47"/>
      <c r="D1460" s="47"/>
      <c r="E1460" s="56"/>
      <c r="F1460" s="56"/>
      <c r="G1460" s="47"/>
      <c r="H1460" s="47"/>
      <c r="I1460" s="47"/>
      <c r="J1460" s="47"/>
      <c r="K1460" s="47"/>
      <c r="L1460" s="47"/>
      <c r="M1460" s="47"/>
      <c r="N1460" s="47"/>
      <c r="O1460" s="47"/>
      <c r="P1460" s="47"/>
      <c r="Q1460" s="47"/>
      <c r="R1460" s="47"/>
      <c r="S1460" s="47"/>
      <c r="T1460" s="47"/>
      <c r="U1460" s="47"/>
      <c r="V1460" s="47"/>
      <c r="W1460" s="47"/>
      <c r="X1460" s="47"/>
      <c r="Y1460" s="47"/>
      <c r="Z1460" s="47"/>
      <c r="AA1460" s="47"/>
      <c r="AB1460" s="47"/>
      <c r="AC1460" s="47"/>
      <c r="AD1460" s="47"/>
      <c r="AE1460" s="47"/>
      <c r="AF1460" s="47"/>
      <c r="AG1460" s="47"/>
      <c r="AH1460" s="47"/>
    </row>
    <row r="1461" spans="1:34" x14ac:dyDescent="0.25">
      <c r="A1461" s="125"/>
      <c r="B1461" s="47"/>
      <c r="C1461" s="47"/>
      <c r="D1461" s="47"/>
      <c r="E1461" s="56"/>
      <c r="F1461" s="56"/>
      <c r="G1461" s="47"/>
      <c r="H1461" s="47"/>
      <c r="I1461" s="47"/>
      <c r="J1461" s="47"/>
      <c r="K1461" s="47"/>
      <c r="L1461" s="47"/>
      <c r="M1461" s="47"/>
      <c r="N1461" s="47"/>
      <c r="O1461" s="47"/>
      <c r="P1461" s="47"/>
      <c r="Q1461" s="47"/>
      <c r="R1461" s="47"/>
      <c r="S1461" s="47"/>
      <c r="T1461" s="47"/>
      <c r="U1461" s="47"/>
      <c r="V1461" s="47"/>
      <c r="W1461" s="47"/>
      <c r="X1461" s="47"/>
      <c r="Y1461" s="47"/>
      <c r="Z1461" s="47"/>
      <c r="AA1461" s="47"/>
      <c r="AB1461" s="47"/>
      <c r="AC1461" s="47"/>
      <c r="AD1461" s="47"/>
      <c r="AE1461" s="47"/>
      <c r="AF1461" s="47"/>
      <c r="AG1461" s="47"/>
      <c r="AH1461" s="47"/>
    </row>
    <row r="1462" spans="1:34" x14ac:dyDescent="0.25">
      <c r="A1462" s="125"/>
      <c r="B1462" s="47"/>
      <c r="C1462" s="47"/>
      <c r="D1462" s="47"/>
      <c r="E1462" s="56"/>
      <c r="F1462" s="56"/>
      <c r="G1462" s="47"/>
      <c r="H1462" s="47"/>
      <c r="I1462" s="47"/>
      <c r="J1462" s="47"/>
      <c r="K1462" s="47"/>
      <c r="L1462" s="47"/>
      <c r="M1462" s="47"/>
      <c r="N1462" s="47"/>
      <c r="O1462" s="47"/>
      <c r="P1462" s="47"/>
      <c r="Q1462" s="47"/>
      <c r="R1462" s="47"/>
      <c r="S1462" s="47"/>
      <c r="T1462" s="47"/>
      <c r="U1462" s="47"/>
      <c r="V1462" s="47"/>
      <c r="W1462" s="47"/>
      <c r="X1462" s="47"/>
      <c r="Y1462" s="47"/>
      <c r="Z1462" s="47"/>
      <c r="AA1462" s="47"/>
      <c r="AB1462" s="47"/>
      <c r="AC1462" s="47"/>
      <c r="AD1462" s="47"/>
      <c r="AE1462" s="47"/>
      <c r="AF1462" s="47"/>
      <c r="AG1462" s="47"/>
      <c r="AH1462" s="47"/>
    </row>
    <row r="1463" spans="1:34" x14ac:dyDescent="0.25">
      <c r="A1463" s="125"/>
      <c r="B1463" s="47"/>
      <c r="C1463" s="47"/>
      <c r="D1463" s="47"/>
      <c r="E1463" s="56"/>
      <c r="F1463" s="56"/>
      <c r="G1463" s="47"/>
      <c r="H1463" s="47"/>
      <c r="I1463" s="47"/>
      <c r="J1463" s="47"/>
      <c r="K1463" s="47"/>
      <c r="L1463" s="47"/>
      <c r="M1463" s="47"/>
      <c r="N1463" s="47"/>
      <c r="O1463" s="47"/>
      <c r="P1463" s="47"/>
      <c r="Q1463" s="47"/>
      <c r="R1463" s="47"/>
      <c r="S1463" s="47"/>
      <c r="T1463" s="47"/>
      <c r="U1463" s="47"/>
      <c r="V1463" s="47"/>
      <c r="W1463" s="47"/>
      <c r="X1463" s="47"/>
      <c r="Y1463" s="47"/>
      <c r="Z1463" s="47"/>
      <c r="AA1463" s="47"/>
      <c r="AB1463" s="47"/>
      <c r="AC1463" s="47"/>
      <c r="AD1463" s="47"/>
      <c r="AE1463" s="47"/>
      <c r="AF1463" s="47"/>
      <c r="AG1463" s="47"/>
      <c r="AH1463" s="47"/>
    </row>
    <row r="1464" spans="1:34" x14ac:dyDescent="0.25">
      <c r="A1464" s="125"/>
      <c r="B1464" s="47"/>
      <c r="C1464" s="47"/>
      <c r="D1464" s="47"/>
      <c r="E1464" s="56"/>
      <c r="F1464" s="56"/>
      <c r="G1464" s="47"/>
      <c r="H1464" s="47"/>
      <c r="I1464" s="47"/>
      <c r="J1464" s="47"/>
      <c r="K1464" s="47"/>
      <c r="L1464" s="47"/>
      <c r="M1464" s="47"/>
      <c r="N1464" s="47"/>
      <c r="O1464" s="47"/>
      <c r="P1464" s="47"/>
      <c r="Q1464" s="47"/>
      <c r="R1464" s="47"/>
      <c r="S1464" s="47"/>
      <c r="T1464" s="47"/>
      <c r="U1464" s="47"/>
      <c r="V1464" s="47"/>
      <c r="W1464" s="47"/>
      <c r="X1464" s="47"/>
      <c r="Y1464" s="47"/>
      <c r="Z1464" s="47"/>
      <c r="AA1464" s="47"/>
      <c r="AB1464" s="47"/>
      <c r="AC1464" s="47"/>
      <c r="AD1464" s="47"/>
      <c r="AE1464" s="47"/>
      <c r="AF1464" s="47"/>
      <c r="AG1464" s="47"/>
      <c r="AH1464" s="47"/>
    </row>
    <row r="1465" spans="1:34" x14ac:dyDescent="0.25">
      <c r="A1465" s="125"/>
      <c r="B1465" s="47"/>
      <c r="C1465" s="47"/>
      <c r="D1465" s="47"/>
      <c r="E1465" s="56"/>
      <c r="F1465" s="56"/>
      <c r="G1465" s="47"/>
      <c r="H1465" s="47"/>
      <c r="I1465" s="47"/>
      <c r="J1465" s="47"/>
      <c r="K1465" s="47"/>
      <c r="L1465" s="47"/>
      <c r="M1465" s="47"/>
      <c r="N1465" s="47"/>
      <c r="O1465" s="47"/>
      <c r="P1465" s="47"/>
      <c r="Q1465" s="47"/>
      <c r="R1465" s="47"/>
      <c r="S1465" s="47"/>
      <c r="T1465" s="47"/>
      <c r="U1465" s="47"/>
      <c r="V1465" s="47"/>
      <c r="W1465" s="47"/>
      <c r="X1465" s="47"/>
      <c r="Y1465" s="47"/>
      <c r="Z1465" s="47"/>
      <c r="AA1465" s="47"/>
      <c r="AB1465" s="47"/>
      <c r="AC1465" s="47"/>
      <c r="AD1465" s="47"/>
      <c r="AE1465" s="47"/>
      <c r="AF1465" s="47"/>
      <c r="AG1465" s="47"/>
      <c r="AH1465" s="47"/>
    </row>
    <row r="1466" spans="1:34" x14ac:dyDescent="0.25">
      <c r="A1466" s="125"/>
      <c r="B1466" s="47"/>
      <c r="C1466" s="47"/>
      <c r="D1466" s="47"/>
      <c r="E1466" s="56"/>
      <c r="F1466" s="56"/>
      <c r="G1466" s="47"/>
      <c r="H1466" s="47"/>
      <c r="I1466" s="47"/>
      <c r="J1466" s="47"/>
      <c r="K1466" s="47"/>
      <c r="L1466" s="47"/>
      <c r="M1466" s="47"/>
      <c r="N1466" s="47"/>
      <c r="O1466" s="47"/>
      <c r="P1466" s="47"/>
      <c r="Q1466" s="47"/>
      <c r="R1466" s="47"/>
      <c r="S1466" s="47"/>
      <c r="T1466" s="47"/>
      <c r="U1466" s="47"/>
      <c r="V1466" s="47"/>
      <c r="W1466" s="47"/>
      <c r="X1466" s="47"/>
      <c r="Y1466" s="47"/>
      <c r="Z1466" s="47"/>
      <c r="AA1466" s="47"/>
      <c r="AB1466" s="47"/>
      <c r="AC1466" s="47"/>
      <c r="AD1466" s="47"/>
      <c r="AE1466" s="47"/>
      <c r="AF1466" s="47"/>
      <c r="AG1466" s="47"/>
      <c r="AH1466" s="47"/>
    </row>
    <row r="1467" spans="1:34" x14ac:dyDescent="0.25">
      <c r="A1467" s="125"/>
      <c r="B1467" s="47"/>
      <c r="C1467" s="47"/>
      <c r="D1467" s="47"/>
      <c r="E1467" s="56"/>
      <c r="F1467" s="56"/>
      <c r="G1467" s="47"/>
      <c r="H1467" s="47"/>
      <c r="I1467" s="47"/>
      <c r="J1467" s="47"/>
      <c r="K1467" s="47"/>
      <c r="L1467" s="47"/>
      <c r="M1467" s="47"/>
      <c r="N1467" s="47"/>
      <c r="O1467" s="47"/>
      <c r="P1467" s="47"/>
      <c r="Q1467" s="47"/>
      <c r="R1467" s="47"/>
      <c r="S1467" s="47"/>
      <c r="T1467" s="47"/>
      <c r="U1467" s="47"/>
      <c r="V1467" s="47"/>
      <c r="W1467" s="47"/>
      <c r="X1467" s="47"/>
      <c r="Y1467" s="47"/>
      <c r="Z1467" s="47"/>
      <c r="AA1467" s="47"/>
      <c r="AB1467" s="47"/>
      <c r="AC1467" s="47"/>
      <c r="AD1467" s="47"/>
      <c r="AE1467" s="47"/>
      <c r="AF1467" s="47"/>
      <c r="AG1467" s="47"/>
      <c r="AH1467" s="47"/>
    </row>
    <row r="1468" spans="1:34" x14ac:dyDescent="0.25">
      <c r="A1468" s="125"/>
      <c r="B1468" s="47"/>
      <c r="C1468" s="47"/>
      <c r="D1468" s="47"/>
      <c r="E1468" s="56"/>
      <c r="F1468" s="56"/>
      <c r="G1468" s="47"/>
      <c r="H1468" s="47"/>
      <c r="I1468" s="47"/>
      <c r="J1468" s="47"/>
      <c r="K1468" s="47"/>
      <c r="L1468" s="47"/>
      <c r="M1468" s="47"/>
      <c r="N1468" s="47"/>
      <c r="O1468" s="47"/>
      <c r="P1468" s="47"/>
      <c r="Q1468" s="47"/>
      <c r="R1468" s="47"/>
      <c r="S1468" s="47"/>
      <c r="T1468" s="47"/>
      <c r="U1468" s="47"/>
      <c r="V1468" s="47"/>
      <c r="W1468" s="47"/>
      <c r="X1468" s="47"/>
      <c r="Y1468" s="47"/>
      <c r="Z1468" s="47"/>
      <c r="AA1468" s="47"/>
      <c r="AB1468" s="47"/>
      <c r="AC1468" s="47"/>
      <c r="AD1468" s="47"/>
      <c r="AE1468" s="47"/>
      <c r="AF1468" s="47"/>
      <c r="AG1468" s="47"/>
      <c r="AH1468" s="47"/>
    </row>
    <row r="1469" spans="1:34" x14ac:dyDescent="0.25">
      <c r="A1469" s="125"/>
      <c r="B1469" s="47"/>
      <c r="C1469" s="47"/>
      <c r="D1469" s="47"/>
      <c r="E1469" s="56"/>
      <c r="F1469" s="56"/>
      <c r="G1469" s="47"/>
      <c r="H1469" s="47"/>
      <c r="I1469" s="47"/>
      <c r="J1469" s="47"/>
      <c r="K1469" s="47"/>
      <c r="L1469" s="47"/>
      <c r="M1469" s="47"/>
      <c r="N1469" s="47"/>
      <c r="O1469" s="47"/>
      <c r="P1469" s="47"/>
      <c r="Q1469" s="47"/>
      <c r="R1469" s="47"/>
      <c r="S1469" s="47"/>
      <c r="T1469" s="47"/>
      <c r="U1469" s="47"/>
      <c r="V1469" s="47"/>
      <c r="W1469" s="47"/>
      <c r="X1469" s="47"/>
      <c r="Y1469" s="47"/>
      <c r="Z1469" s="47"/>
      <c r="AA1469" s="47"/>
      <c r="AB1469" s="47"/>
      <c r="AC1469" s="47"/>
      <c r="AD1469" s="47"/>
      <c r="AE1469" s="47"/>
      <c r="AF1469" s="47"/>
      <c r="AG1469" s="47"/>
      <c r="AH1469" s="47"/>
    </row>
    <row r="1470" spans="1:34" x14ac:dyDescent="0.25">
      <c r="A1470" s="125"/>
      <c r="B1470" s="47"/>
      <c r="C1470" s="47"/>
      <c r="D1470" s="47"/>
      <c r="E1470" s="56"/>
      <c r="F1470" s="56"/>
      <c r="G1470" s="47"/>
      <c r="H1470" s="47"/>
      <c r="I1470" s="47"/>
      <c r="J1470" s="47"/>
      <c r="K1470" s="47"/>
      <c r="L1470" s="47"/>
      <c r="M1470" s="47"/>
      <c r="N1470" s="47"/>
      <c r="O1470" s="47"/>
      <c r="P1470" s="47"/>
      <c r="Q1470" s="47"/>
      <c r="R1470" s="47"/>
      <c r="S1470" s="47"/>
      <c r="T1470" s="47"/>
      <c r="U1470" s="47"/>
      <c r="V1470" s="47"/>
      <c r="W1470" s="47"/>
      <c r="X1470" s="47"/>
      <c r="Y1470" s="47"/>
      <c r="Z1470" s="47"/>
      <c r="AA1470" s="47"/>
      <c r="AB1470" s="47"/>
      <c r="AC1470" s="47"/>
      <c r="AD1470" s="47"/>
      <c r="AE1470" s="47"/>
      <c r="AF1470" s="47"/>
      <c r="AG1470" s="47"/>
      <c r="AH1470" s="47"/>
    </row>
    <row r="1471" spans="1:34" x14ac:dyDescent="0.25">
      <c r="A1471" s="125"/>
      <c r="B1471" s="47"/>
      <c r="C1471" s="47"/>
      <c r="D1471" s="47"/>
      <c r="E1471" s="56"/>
      <c r="F1471" s="56"/>
      <c r="G1471" s="47"/>
      <c r="H1471" s="47"/>
      <c r="I1471" s="47"/>
      <c r="J1471" s="47"/>
      <c r="K1471" s="47"/>
      <c r="L1471" s="47"/>
      <c r="M1471" s="47"/>
      <c r="N1471" s="47"/>
      <c r="O1471" s="47"/>
      <c r="P1471" s="47"/>
      <c r="Q1471" s="47"/>
      <c r="R1471" s="47"/>
      <c r="S1471" s="47"/>
      <c r="T1471" s="47"/>
      <c r="U1471" s="47"/>
      <c r="V1471" s="47"/>
      <c r="W1471" s="47"/>
      <c r="X1471" s="47"/>
      <c r="Y1471" s="47"/>
      <c r="Z1471" s="47"/>
      <c r="AA1471" s="47"/>
      <c r="AB1471" s="47"/>
      <c r="AC1471" s="47"/>
      <c r="AD1471" s="47"/>
      <c r="AE1471" s="47"/>
      <c r="AF1471" s="47"/>
      <c r="AG1471" s="47"/>
      <c r="AH1471" s="47"/>
    </row>
    <row r="1472" spans="1:34" x14ac:dyDescent="0.25">
      <c r="A1472" s="125"/>
      <c r="B1472" s="47"/>
      <c r="C1472" s="47"/>
      <c r="D1472" s="47"/>
      <c r="E1472" s="56"/>
      <c r="F1472" s="56"/>
      <c r="G1472" s="47"/>
      <c r="H1472" s="47"/>
      <c r="I1472" s="47"/>
      <c r="J1472" s="47"/>
      <c r="K1472" s="47"/>
      <c r="L1472" s="47"/>
      <c r="M1472" s="47"/>
      <c r="N1472" s="47"/>
      <c r="O1472" s="47"/>
      <c r="P1472" s="47"/>
      <c r="Q1472" s="47"/>
      <c r="R1472" s="47"/>
      <c r="S1472" s="47"/>
      <c r="T1472" s="47"/>
      <c r="U1472" s="47"/>
      <c r="V1472" s="47"/>
      <c r="W1472" s="47"/>
      <c r="X1472" s="47"/>
      <c r="Y1472" s="47"/>
      <c r="Z1472" s="47"/>
      <c r="AA1472" s="47"/>
      <c r="AB1472" s="47"/>
      <c r="AC1472" s="47"/>
      <c r="AD1472" s="47"/>
      <c r="AE1472" s="47"/>
      <c r="AF1472" s="47"/>
      <c r="AG1472" s="47"/>
      <c r="AH1472" s="47"/>
    </row>
    <row r="1473" spans="1:34" x14ac:dyDescent="0.25">
      <c r="A1473" s="125"/>
      <c r="B1473" s="47"/>
      <c r="C1473" s="47"/>
      <c r="D1473" s="47"/>
      <c r="E1473" s="56"/>
      <c r="F1473" s="56"/>
      <c r="G1473" s="47"/>
      <c r="H1473" s="47"/>
      <c r="I1473" s="47"/>
      <c r="J1473" s="47"/>
      <c r="K1473" s="47"/>
      <c r="L1473" s="47"/>
      <c r="M1473" s="47"/>
      <c r="N1473" s="47"/>
      <c r="O1473" s="47"/>
      <c r="P1473" s="47"/>
      <c r="Q1473" s="47"/>
      <c r="R1473" s="47"/>
      <c r="S1473" s="47"/>
      <c r="T1473" s="47"/>
      <c r="U1473" s="47"/>
      <c r="V1473" s="47"/>
      <c r="W1473" s="47"/>
      <c r="X1473" s="47"/>
      <c r="Y1473" s="47"/>
      <c r="Z1473" s="47"/>
      <c r="AA1473" s="47"/>
      <c r="AB1473" s="47"/>
      <c r="AC1473" s="47"/>
      <c r="AD1473" s="47"/>
      <c r="AE1473" s="47"/>
      <c r="AF1473" s="47"/>
      <c r="AG1473" s="47"/>
      <c r="AH1473" s="47"/>
    </row>
    <row r="1474" spans="1:34" x14ac:dyDescent="0.25">
      <c r="A1474" s="125"/>
      <c r="B1474" s="47"/>
      <c r="C1474" s="47"/>
      <c r="D1474" s="47"/>
      <c r="E1474" s="56"/>
      <c r="F1474" s="56"/>
      <c r="G1474" s="47"/>
      <c r="H1474" s="47"/>
      <c r="I1474" s="47"/>
      <c r="J1474" s="47"/>
      <c r="K1474" s="47"/>
      <c r="L1474" s="47"/>
      <c r="M1474" s="47"/>
      <c r="N1474" s="47"/>
      <c r="O1474" s="47"/>
      <c r="P1474" s="47"/>
      <c r="Q1474" s="47"/>
      <c r="R1474" s="47"/>
      <c r="S1474" s="47"/>
      <c r="T1474" s="47"/>
      <c r="U1474" s="47"/>
      <c r="V1474" s="47"/>
      <c r="W1474" s="47"/>
      <c r="X1474" s="47"/>
      <c r="Y1474" s="47"/>
      <c r="Z1474" s="47"/>
      <c r="AA1474" s="47"/>
      <c r="AB1474" s="47"/>
      <c r="AC1474" s="47"/>
      <c r="AD1474" s="47"/>
      <c r="AE1474" s="47"/>
      <c r="AF1474" s="47"/>
      <c r="AG1474" s="47"/>
      <c r="AH1474" s="47"/>
    </row>
    <row r="1475" spans="1:34" x14ac:dyDescent="0.25">
      <c r="A1475" s="125"/>
      <c r="B1475" s="47"/>
      <c r="C1475" s="47"/>
      <c r="D1475" s="47"/>
      <c r="E1475" s="56"/>
      <c r="F1475" s="56"/>
      <c r="G1475" s="47"/>
      <c r="H1475" s="47"/>
      <c r="I1475" s="47"/>
      <c r="J1475" s="47"/>
      <c r="K1475" s="47"/>
      <c r="L1475" s="47"/>
      <c r="M1475" s="47"/>
      <c r="N1475" s="47"/>
      <c r="O1475" s="47"/>
      <c r="P1475" s="47"/>
      <c r="Q1475" s="47"/>
      <c r="R1475" s="47"/>
      <c r="S1475" s="47"/>
      <c r="T1475" s="47"/>
      <c r="U1475" s="47"/>
      <c r="V1475" s="47"/>
      <c r="W1475" s="47"/>
      <c r="X1475" s="47"/>
      <c r="Y1475" s="47"/>
      <c r="Z1475" s="47"/>
      <c r="AA1475" s="47"/>
      <c r="AB1475" s="47"/>
      <c r="AC1475" s="47"/>
      <c r="AD1475" s="47"/>
      <c r="AE1475" s="47"/>
      <c r="AF1475" s="47"/>
      <c r="AG1475" s="47"/>
      <c r="AH1475" s="47"/>
    </row>
    <row r="1476" spans="1:34" x14ac:dyDescent="0.25">
      <c r="A1476" s="125"/>
      <c r="B1476" s="47"/>
      <c r="C1476" s="47"/>
      <c r="D1476" s="47"/>
      <c r="E1476" s="56"/>
      <c r="F1476" s="56"/>
      <c r="G1476" s="47"/>
      <c r="H1476" s="47"/>
      <c r="I1476" s="47"/>
      <c r="J1476" s="47"/>
      <c r="K1476" s="47"/>
      <c r="L1476" s="47"/>
      <c r="M1476" s="47"/>
      <c r="N1476" s="47"/>
      <c r="O1476" s="47"/>
      <c r="P1476" s="47"/>
      <c r="Q1476" s="47"/>
      <c r="R1476" s="47"/>
      <c r="S1476" s="47"/>
      <c r="T1476" s="47"/>
      <c r="U1476" s="47"/>
      <c r="V1476" s="47"/>
      <c r="W1476" s="47"/>
      <c r="X1476" s="47"/>
      <c r="Y1476" s="47"/>
      <c r="Z1476" s="47"/>
      <c r="AA1476" s="47"/>
      <c r="AB1476" s="47"/>
      <c r="AC1476" s="47"/>
      <c r="AD1476" s="47"/>
      <c r="AE1476" s="47"/>
      <c r="AF1476" s="47"/>
      <c r="AG1476" s="47"/>
      <c r="AH1476" s="47"/>
    </row>
    <row r="1477" spans="1:34" x14ac:dyDescent="0.25">
      <c r="A1477" s="125"/>
      <c r="B1477" s="47"/>
      <c r="C1477" s="47"/>
      <c r="D1477" s="47"/>
      <c r="E1477" s="56"/>
      <c r="F1477" s="56"/>
      <c r="G1477" s="47"/>
      <c r="H1477" s="47"/>
      <c r="I1477" s="47"/>
      <c r="J1477" s="47"/>
      <c r="K1477" s="47"/>
      <c r="L1477" s="47"/>
      <c r="M1477" s="47"/>
      <c r="N1477" s="47"/>
      <c r="O1477" s="47"/>
      <c r="P1477" s="47"/>
      <c r="Q1477" s="47"/>
      <c r="R1477" s="47"/>
      <c r="S1477" s="47"/>
      <c r="T1477" s="47"/>
      <c r="U1477" s="47"/>
      <c r="V1477" s="47"/>
      <c r="W1477" s="47"/>
      <c r="X1477" s="47"/>
      <c r="Y1477" s="47"/>
      <c r="Z1477" s="47"/>
      <c r="AA1477" s="47"/>
      <c r="AB1477" s="47"/>
      <c r="AC1477" s="47"/>
      <c r="AD1477" s="47"/>
      <c r="AE1477" s="47"/>
      <c r="AF1477" s="47"/>
      <c r="AG1477" s="47"/>
      <c r="AH1477" s="47"/>
    </row>
    <row r="1478" spans="1:34" x14ac:dyDescent="0.25">
      <c r="A1478" s="125"/>
      <c r="B1478" s="47"/>
      <c r="C1478" s="47"/>
      <c r="D1478" s="47"/>
      <c r="E1478" s="56"/>
      <c r="F1478" s="56"/>
      <c r="G1478" s="47"/>
      <c r="H1478" s="47"/>
      <c r="I1478" s="47"/>
      <c r="J1478" s="47"/>
      <c r="K1478" s="47"/>
      <c r="L1478" s="47"/>
      <c r="M1478" s="47"/>
      <c r="N1478" s="47"/>
      <c r="O1478" s="47"/>
      <c r="P1478" s="47"/>
      <c r="Q1478" s="47"/>
      <c r="R1478" s="47"/>
      <c r="S1478" s="47"/>
      <c r="T1478" s="47"/>
      <c r="U1478" s="47"/>
      <c r="V1478" s="47"/>
      <c r="W1478" s="47"/>
      <c r="X1478" s="47"/>
      <c r="Y1478" s="47"/>
      <c r="Z1478" s="47"/>
      <c r="AA1478" s="47"/>
      <c r="AB1478" s="47"/>
      <c r="AC1478" s="47"/>
      <c r="AD1478" s="47"/>
      <c r="AE1478" s="47"/>
      <c r="AF1478" s="47"/>
      <c r="AG1478" s="47"/>
      <c r="AH1478" s="47"/>
    </row>
    <row r="1479" spans="1:34" x14ac:dyDescent="0.25">
      <c r="A1479" s="125"/>
      <c r="B1479" s="47"/>
      <c r="C1479" s="47"/>
      <c r="D1479" s="47"/>
      <c r="E1479" s="56"/>
      <c r="F1479" s="56"/>
      <c r="G1479" s="47"/>
      <c r="H1479" s="47"/>
      <c r="I1479" s="47"/>
      <c r="J1479" s="47"/>
      <c r="K1479" s="47"/>
      <c r="L1479" s="47"/>
      <c r="M1479" s="47"/>
      <c r="N1479" s="47"/>
      <c r="O1479" s="47"/>
      <c r="P1479" s="47"/>
      <c r="Q1479" s="47"/>
      <c r="R1479" s="47"/>
      <c r="S1479" s="47"/>
      <c r="T1479" s="47"/>
      <c r="U1479" s="47"/>
      <c r="V1479" s="47"/>
      <c r="W1479" s="47"/>
      <c r="X1479" s="47"/>
      <c r="Y1479" s="47"/>
      <c r="Z1479" s="47"/>
      <c r="AA1479" s="47"/>
      <c r="AB1479" s="47"/>
      <c r="AC1479" s="47"/>
      <c r="AD1479" s="47"/>
      <c r="AE1479" s="47"/>
      <c r="AF1479" s="47"/>
      <c r="AG1479" s="47"/>
      <c r="AH1479" s="47"/>
    </row>
    <row r="1480" spans="1:34" x14ac:dyDescent="0.25">
      <c r="A1480" s="125"/>
      <c r="B1480" s="47"/>
      <c r="C1480" s="47"/>
      <c r="D1480" s="47"/>
      <c r="E1480" s="56"/>
      <c r="F1480" s="56"/>
      <c r="G1480" s="47"/>
      <c r="H1480" s="47"/>
      <c r="I1480" s="47"/>
      <c r="J1480" s="47"/>
      <c r="K1480" s="47"/>
      <c r="L1480" s="47"/>
      <c r="M1480" s="47"/>
      <c r="N1480" s="47"/>
      <c r="O1480" s="47"/>
      <c r="P1480" s="47"/>
      <c r="Q1480" s="47"/>
      <c r="R1480" s="47"/>
      <c r="S1480" s="47"/>
      <c r="T1480" s="47"/>
      <c r="U1480" s="47"/>
      <c r="V1480" s="47"/>
      <c r="W1480" s="47"/>
      <c r="X1480" s="47"/>
      <c r="Y1480" s="47"/>
      <c r="Z1480" s="47"/>
      <c r="AA1480" s="47"/>
      <c r="AB1480" s="47"/>
      <c r="AC1480" s="47"/>
      <c r="AD1480" s="47"/>
      <c r="AE1480" s="47"/>
      <c r="AF1480" s="47"/>
      <c r="AG1480" s="47"/>
      <c r="AH1480" s="47"/>
    </row>
    <row r="1481" spans="1:34" x14ac:dyDescent="0.25">
      <c r="A1481" s="125"/>
      <c r="B1481" s="47"/>
      <c r="C1481" s="47"/>
      <c r="D1481" s="47"/>
      <c r="E1481" s="56"/>
      <c r="F1481" s="56"/>
      <c r="G1481" s="47"/>
      <c r="H1481" s="47"/>
      <c r="I1481" s="47"/>
      <c r="J1481" s="47"/>
      <c r="K1481" s="47"/>
      <c r="L1481" s="47"/>
      <c r="M1481" s="47"/>
      <c r="N1481" s="47"/>
      <c r="O1481" s="47"/>
      <c r="P1481" s="47"/>
      <c r="Q1481" s="47"/>
      <c r="R1481" s="47"/>
      <c r="S1481" s="47"/>
      <c r="T1481" s="47"/>
      <c r="U1481" s="47"/>
      <c r="V1481" s="47"/>
      <c r="W1481" s="47"/>
      <c r="X1481" s="47"/>
      <c r="Y1481" s="47"/>
      <c r="Z1481" s="47"/>
      <c r="AA1481" s="47"/>
      <c r="AB1481" s="47"/>
      <c r="AC1481" s="47"/>
      <c r="AD1481" s="47"/>
      <c r="AE1481" s="47"/>
      <c r="AF1481" s="47"/>
      <c r="AG1481" s="47"/>
      <c r="AH1481" s="47"/>
    </row>
    <row r="1482" spans="1:34" x14ac:dyDescent="0.25">
      <c r="A1482" s="125"/>
      <c r="B1482" s="47"/>
      <c r="C1482" s="47"/>
      <c r="D1482" s="47"/>
      <c r="E1482" s="56"/>
      <c r="F1482" s="56"/>
      <c r="G1482" s="47"/>
      <c r="H1482" s="47"/>
      <c r="I1482" s="47"/>
      <c r="J1482" s="47"/>
      <c r="K1482" s="47"/>
      <c r="L1482" s="47"/>
      <c r="M1482" s="47"/>
      <c r="N1482" s="47"/>
      <c r="O1482" s="47"/>
      <c r="P1482" s="47"/>
      <c r="Q1482" s="47"/>
      <c r="R1482" s="47"/>
      <c r="S1482" s="47"/>
      <c r="T1482" s="47"/>
      <c r="U1482" s="47"/>
      <c r="V1482" s="47"/>
      <c r="W1482" s="47"/>
      <c r="X1482" s="47"/>
      <c r="Y1482" s="47"/>
      <c r="Z1482" s="47"/>
      <c r="AA1482" s="47"/>
      <c r="AB1482" s="47"/>
      <c r="AC1482" s="47"/>
      <c r="AD1482" s="47"/>
      <c r="AE1482" s="47"/>
      <c r="AF1482" s="47"/>
      <c r="AG1482" s="47"/>
      <c r="AH1482" s="47"/>
    </row>
    <row r="1483" spans="1:34" x14ac:dyDescent="0.25">
      <c r="A1483" s="125"/>
      <c r="B1483" s="47"/>
      <c r="C1483" s="47"/>
      <c r="D1483" s="47"/>
      <c r="E1483" s="56"/>
      <c r="F1483" s="56"/>
      <c r="G1483" s="47"/>
      <c r="H1483" s="47"/>
      <c r="I1483" s="47"/>
      <c r="J1483" s="47"/>
      <c r="K1483" s="47"/>
      <c r="L1483" s="47"/>
      <c r="M1483" s="47"/>
      <c r="N1483" s="47"/>
      <c r="O1483" s="47"/>
      <c r="P1483" s="47"/>
      <c r="Q1483" s="47"/>
      <c r="R1483" s="47"/>
      <c r="S1483" s="47"/>
      <c r="T1483" s="47"/>
      <c r="U1483" s="47"/>
      <c r="V1483" s="47"/>
      <c r="W1483" s="47"/>
      <c r="X1483" s="47"/>
      <c r="Y1483" s="47"/>
      <c r="Z1483" s="47"/>
      <c r="AA1483" s="47"/>
      <c r="AB1483" s="47"/>
      <c r="AC1483" s="47"/>
      <c r="AD1483" s="47"/>
      <c r="AE1483" s="47"/>
      <c r="AF1483" s="47"/>
      <c r="AG1483" s="47"/>
      <c r="AH1483" s="47"/>
    </row>
    <row r="1484" spans="1:34" x14ac:dyDescent="0.25">
      <c r="A1484" s="125"/>
      <c r="B1484" s="47"/>
      <c r="C1484" s="47"/>
      <c r="D1484" s="47"/>
      <c r="E1484" s="56"/>
      <c r="F1484" s="56"/>
      <c r="G1484" s="47"/>
      <c r="H1484" s="47"/>
      <c r="I1484" s="47"/>
      <c r="J1484" s="47"/>
      <c r="K1484" s="47"/>
      <c r="L1484" s="47"/>
      <c r="M1484" s="47"/>
      <c r="N1484" s="47"/>
      <c r="O1484" s="47"/>
      <c r="P1484" s="47"/>
      <c r="Q1484" s="47"/>
      <c r="R1484" s="47"/>
      <c r="S1484" s="47"/>
      <c r="T1484" s="47"/>
      <c r="U1484" s="47"/>
      <c r="V1484" s="47"/>
      <c r="W1484" s="47"/>
      <c r="X1484" s="47"/>
      <c r="Y1484" s="47"/>
      <c r="Z1484" s="47"/>
      <c r="AA1484" s="47"/>
      <c r="AB1484" s="47"/>
      <c r="AC1484" s="47"/>
      <c r="AD1484" s="47"/>
      <c r="AE1484" s="47"/>
      <c r="AF1484" s="47"/>
      <c r="AG1484" s="47"/>
      <c r="AH1484" s="47"/>
    </row>
    <row r="1485" spans="1:34" x14ac:dyDescent="0.25">
      <c r="A1485" s="125"/>
      <c r="B1485" s="47"/>
      <c r="C1485" s="47"/>
      <c r="D1485" s="47"/>
      <c r="E1485" s="56"/>
      <c r="F1485" s="56"/>
      <c r="G1485" s="47"/>
      <c r="H1485" s="47"/>
      <c r="I1485" s="47"/>
      <c r="J1485" s="47"/>
      <c r="K1485" s="47"/>
      <c r="L1485" s="47"/>
      <c r="M1485" s="47"/>
      <c r="N1485" s="47"/>
      <c r="O1485" s="47"/>
      <c r="P1485" s="47"/>
      <c r="Q1485" s="47"/>
      <c r="R1485" s="47"/>
      <c r="S1485" s="47"/>
      <c r="T1485" s="47"/>
      <c r="U1485" s="47"/>
      <c r="V1485" s="47"/>
      <c r="W1485" s="47"/>
      <c r="X1485" s="47"/>
      <c r="Y1485" s="47"/>
      <c r="Z1485" s="47"/>
      <c r="AA1485" s="47"/>
      <c r="AB1485" s="47"/>
      <c r="AC1485" s="47"/>
      <c r="AD1485" s="47"/>
      <c r="AE1485" s="47"/>
      <c r="AF1485" s="47"/>
      <c r="AG1485" s="47"/>
      <c r="AH1485" s="47"/>
    </row>
    <row r="1486" spans="1:34" x14ac:dyDescent="0.25">
      <c r="A1486" s="125"/>
      <c r="B1486" s="47"/>
      <c r="C1486" s="47"/>
      <c r="D1486" s="47"/>
      <c r="E1486" s="56"/>
      <c r="F1486" s="56"/>
      <c r="G1486" s="47"/>
      <c r="H1486" s="47"/>
      <c r="I1486" s="47"/>
      <c r="J1486" s="47"/>
      <c r="K1486" s="47"/>
      <c r="L1486" s="47"/>
      <c r="M1486" s="47"/>
      <c r="N1486" s="47"/>
      <c r="O1486" s="47"/>
      <c r="P1486" s="47"/>
      <c r="Q1486" s="47"/>
      <c r="R1486" s="47"/>
      <c r="S1486" s="47"/>
      <c r="T1486" s="47"/>
      <c r="U1486" s="47"/>
      <c r="V1486" s="47"/>
      <c r="W1486" s="47"/>
      <c r="X1486" s="47"/>
      <c r="Y1486" s="47"/>
      <c r="Z1486" s="47"/>
      <c r="AA1486" s="47"/>
      <c r="AB1486" s="47"/>
      <c r="AC1486" s="47"/>
      <c r="AD1486" s="47"/>
      <c r="AE1486" s="47"/>
      <c r="AF1486" s="47"/>
      <c r="AG1486" s="47"/>
      <c r="AH1486" s="47"/>
    </row>
    <row r="1487" spans="1:34" x14ac:dyDescent="0.25">
      <c r="A1487" s="125"/>
      <c r="B1487" s="47"/>
      <c r="C1487" s="47"/>
      <c r="D1487" s="47"/>
      <c r="E1487" s="56"/>
      <c r="F1487" s="56"/>
      <c r="G1487" s="47"/>
      <c r="H1487" s="47"/>
      <c r="I1487" s="47"/>
      <c r="J1487" s="47"/>
      <c r="K1487" s="47"/>
      <c r="L1487" s="47"/>
      <c r="M1487" s="47"/>
      <c r="N1487" s="47"/>
      <c r="O1487" s="47"/>
      <c r="P1487" s="47"/>
      <c r="Q1487" s="47"/>
      <c r="R1487" s="47"/>
      <c r="S1487" s="47"/>
      <c r="T1487" s="47"/>
      <c r="U1487" s="47"/>
      <c r="V1487" s="47"/>
      <c r="W1487" s="47"/>
      <c r="X1487" s="47"/>
      <c r="Y1487" s="47"/>
      <c r="Z1487" s="47"/>
      <c r="AA1487" s="47"/>
      <c r="AB1487" s="47"/>
      <c r="AC1487" s="47"/>
      <c r="AD1487" s="47"/>
      <c r="AE1487" s="47"/>
      <c r="AF1487" s="47"/>
      <c r="AG1487" s="47"/>
      <c r="AH1487" s="47"/>
    </row>
    <row r="1488" spans="1:34" x14ac:dyDescent="0.25">
      <c r="A1488" s="125"/>
      <c r="B1488" s="47"/>
      <c r="C1488" s="47"/>
      <c r="D1488" s="47"/>
      <c r="E1488" s="56"/>
      <c r="F1488" s="56"/>
      <c r="G1488" s="47"/>
      <c r="H1488" s="47"/>
      <c r="I1488" s="47"/>
      <c r="J1488" s="47"/>
      <c r="K1488" s="47"/>
      <c r="L1488" s="47"/>
      <c r="M1488" s="47"/>
      <c r="N1488" s="47"/>
      <c r="O1488" s="47"/>
      <c r="P1488" s="47"/>
      <c r="Q1488" s="47"/>
      <c r="R1488" s="47"/>
      <c r="S1488" s="47"/>
      <c r="T1488" s="47"/>
      <c r="U1488" s="47"/>
      <c r="V1488" s="47"/>
      <c r="W1488" s="47"/>
      <c r="X1488" s="47"/>
      <c r="Y1488" s="47"/>
      <c r="Z1488" s="47"/>
      <c r="AA1488" s="47"/>
      <c r="AB1488" s="47"/>
      <c r="AC1488" s="47"/>
      <c r="AD1488" s="47"/>
      <c r="AE1488" s="47"/>
      <c r="AF1488" s="47"/>
      <c r="AG1488" s="47"/>
      <c r="AH1488" s="47"/>
    </row>
    <row r="1489" spans="1:34" x14ac:dyDescent="0.25">
      <c r="A1489" s="125"/>
      <c r="B1489" s="47"/>
      <c r="C1489" s="47"/>
      <c r="D1489" s="47"/>
      <c r="E1489" s="56"/>
      <c r="F1489" s="56"/>
      <c r="G1489" s="47"/>
      <c r="H1489" s="47"/>
      <c r="I1489" s="47"/>
      <c r="J1489" s="47"/>
      <c r="K1489" s="47"/>
      <c r="L1489" s="47"/>
      <c r="M1489" s="47"/>
      <c r="N1489" s="47"/>
      <c r="O1489" s="47"/>
      <c r="P1489" s="47"/>
      <c r="Q1489" s="47"/>
      <c r="R1489" s="47"/>
      <c r="S1489" s="47"/>
      <c r="T1489" s="47"/>
      <c r="U1489" s="47"/>
      <c r="V1489" s="47"/>
      <c r="W1489" s="47"/>
      <c r="X1489" s="47"/>
      <c r="Y1489" s="47"/>
      <c r="Z1489" s="47"/>
      <c r="AA1489" s="47"/>
      <c r="AB1489" s="47"/>
      <c r="AC1489" s="47"/>
      <c r="AD1489" s="47"/>
      <c r="AE1489" s="47"/>
      <c r="AF1489" s="47"/>
      <c r="AG1489" s="47"/>
      <c r="AH1489" s="47"/>
    </row>
    <row r="1490" spans="1:34" x14ac:dyDescent="0.25">
      <c r="A1490" s="125"/>
      <c r="B1490" s="47"/>
      <c r="C1490" s="47"/>
      <c r="D1490" s="47"/>
      <c r="E1490" s="56"/>
      <c r="F1490" s="56"/>
      <c r="G1490" s="47"/>
      <c r="H1490" s="47"/>
      <c r="I1490" s="47"/>
      <c r="J1490" s="47"/>
      <c r="K1490" s="47"/>
      <c r="L1490" s="47"/>
      <c r="M1490" s="47"/>
      <c r="N1490" s="47"/>
      <c r="O1490" s="47"/>
      <c r="P1490" s="47"/>
      <c r="Q1490" s="47"/>
      <c r="R1490" s="47"/>
      <c r="S1490" s="47"/>
      <c r="T1490" s="47"/>
      <c r="U1490" s="47"/>
      <c r="V1490" s="47"/>
      <c r="W1490" s="47"/>
      <c r="X1490" s="47"/>
      <c r="Y1490" s="47"/>
      <c r="Z1490" s="47"/>
      <c r="AA1490" s="47"/>
      <c r="AB1490" s="47"/>
      <c r="AC1490" s="47"/>
      <c r="AD1490" s="47"/>
      <c r="AE1490" s="47"/>
      <c r="AF1490" s="47"/>
      <c r="AG1490" s="47"/>
      <c r="AH1490" s="47"/>
    </row>
    <row r="1491" spans="1:34" x14ac:dyDescent="0.25">
      <c r="A1491" s="125"/>
      <c r="B1491" s="47"/>
      <c r="C1491" s="47"/>
      <c r="D1491" s="47"/>
      <c r="E1491" s="56"/>
      <c r="F1491" s="56"/>
      <c r="G1491" s="47"/>
      <c r="H1491" s="47"/>
      <c r="I1491" s="47"/>
      <c r="J1491" s="47"/>
      <c r="K1491" s="47"/>
      <c r="L1491" s="47"/>
      <c r="M1491" s="47"/>
      <c r="N1491" s="47"/>
      <c r="O1491" s="47"/>
      <c r="P1491" s="47"/>
      <c r="Q1491" s="47"/>
      <c r="R1491" s="47"/>
      <c r="S1491" s="47"/>
      <c r="T1491" s="47"/>
      <c r="U1491" s="47"/>
      <c r="V1491" s="47"/>
      <c r="W1491" s="47"/>
      <c r="X1491" s="47"/>
      <c r="Y1491" s="47"/>
      <c r="Z1491" s="47"/>
      <c r="AA1491" s="47"/>
      <c r="AB1491" s="47"/>
      <c r="AC1491" s="47"/>
      <c r="AD1491" s="47"/>
      <c r="AE1491" s="47"/>
      <c r="AF1491" s="47"/>
      <c r="AG1491" s="47"/>
      <c r="AH1491" s="47"/>
    </row>
    <row r="1492" spans="1:34" x14ac:dyDescent="0.25">
      <c r="A1492" s="125"/>
      <c r="B1492" s="47"/>
      <c r="C1492" s="47"/>
      <c r="D1492" s="47"/>
      <c r="E1492" s="56"/>
      <c r="F1492" s="56"/>
      <c r="G1492" s="47"/>
      <c r="H1492" s="47"/>
      <c r="I1492" s="47"/>
      <c r="J1492" s="47"/>
      <c r="K1492" s="47"/>
      <c r="L1492" s="47"/>
      <c r="M1492" s="47"/>
      <c r="N1492" s="47"/>
      <c r="O1492" s="47"/>
      <c r="P1492" s="47"/>
      <c r="Q1492" s="47"/>
      <c r="R1492" s="47"/>
      <c r="S1492" s="47"/>
      <c r="T1492" s="47"/>
      <c r="U1492" s="47"/>
      <c r="V1492" s="47"/>
      <c r="W1492" s="47"/>
      <c r="X1492" s="47"/>
      <c r="Y1492" s="47"/>
      <c r="Z1492" s="47"/>
      <c r="AA1492" s="47"/>
      <c r="AB1492" s="47"/>
      <c r="AC1492" s="47"/>
      <c r="AD1492" s="47"/>
      <c r="AE1492" s="47"/>
      <c r="AF1492" s="47"/>
      <c r="AG1492" s="47"/>
      <c r="AH1492" s="47"/>
    </row>
    <row r="1493" spans="1:34" x14ac:dyDescent="0.25">
      <c r="A1493" s="125"/>
      <c r="B1493" s="47"/>
      <c r="C1493" s="47"/>
      <c r="D1493" s="47"/>
      <c r="E1493" s="56"/>
      <c r="F1493" s="56"/>
      <c r="G1493" s="47"/>
      <c r="H1493" s="47"/>
      <c r="I1493" s="47"/>
      <c r="J1493" s="47"/>
      <c r="K1493" s="47"/>
      <c r="L1493" s="47"/>
      <c r="M1493" s="47"/>
      <c r="N1493" s="47"/>
      <c r="O1493" s="47"/>
      <c r="P1493" s="47"/>
      <c r="Q1493" s="47"/>
      <c r="R1493" s="47"/>
      <c r="S1493" s="47"/>
      <c r="T1493" s="47"/>
      <c r="U1493" s="47"/>
      <c r="V1493" s="47"/>
      <c r="W1493" s="47"/>
      <c r="X1493" s="47"/>
      <c r="Y1493" s="47"/>
      <c r="Z1493" s="47"/>
      <c r="AA1493" s="47"/>
      <c r="AB1493" s="47"/>
      <c r="AC1493" s="47"/>
      <c r="AD1493" s="47"/>
      <c r="AE1493" s="47"/>
      <c r="AF1493" s="47"/>
      <c r="AG1493" s="47"/>
      <c r="AH1493" s="47"/>
    </row>
    <row r="1494" spans="1:34" x14ac:dyDescent="0.25">
      <c r="A1494" s="125"/>
      <c r="B1494" s="47"/>
      <c r="C1494" s="47"/>
      <c r="D1494" s="47"/>
      <c r="E1494" s="56"/>
      <c r="F1494" s="56"/>
      <c r="G1494" s="47"/>
      <c r="H1494" s="47"/>
      <c r="I1494" s="47"/>
      <c r="J1494" s="47"/>
      <c r="K1494" s="47"/>
      <c r="L1494" s="47"/>
      <c r="M1494" s="47"/>
      <c r="N1494" s="47"/>
      <c r="O1494" s="47"/>
      <c r="P1494" s="47"/>
      <c r="Q1494" s="47"/>
      <c r="R1494" s="47"/>
      <c r="S1494" s="47"/>
      <c r="T1494" s="47"/>
      <c r="U1494" s="47"/>
      <c r="V1494" s="47"/>
      <c r="W1494" s="47"/>
      <c r="X1494" s="47"/>
      <c r="Y1494" s="47"/>
      <c r="Z1494" s="47"/>
      <c r="AA1494" s="47"/>
      <c r="AB1494" s="47"/>
      <c r="AC1494" s="47"/>
      <c r="AD1494" s="47"/>
      <c r="AE1494" s="47"/>
      <c r="AF1494" s="47"/>
      <c r="AG1494" s="47"/>
      <c r="AH1494" s="47"/>
    </row>
    <row r="1495" spans="1:34" x14ac:dyDescent="0.25">
      <c r="A1495" s="125"/>
      <c r="B1495" s="47"/>
      <c r="C1495" s="47"/>
      <c r="D1495" s="47"/>
      <c r="E1495" s="56"/>
      <c r="F1495" s="56"/>
      <c r="G1495" s="47"/>
      <c r="H1495" s="47"/>
      <c r="I1495" s="47"/>
      <c r="J1495" s="47"/>
      <c r="K1495" s="47"/>
      <c r="L1495" s="47"/>
      <c r="M1495" s="47"/>
      <c r="N1495" s="47"/>
      <c r="O1495" s="47"/>
      <c r="P1495" s="47"/>
      <c r="Q1495" s="47"/>
      <c r="R1495" s="47"/>
      <c r="S1495" s="47"/>
      <c r="T1495" s="47"/>
      <c r="U1495" s="47"/>
      <c r="V1495" s="47"/>
      <c r="W1495" s="47"/>
      <c r="X1495" s="47"/>
      <c r="Y1495" s="47"/>
      <c r="Z1495" s="47"/>
      <c r="AA1495" s="47"/>
      <c r="AB1495" s="47"/>
      <c r="AC1495" s="47"/>
      <c r="AD1495" s="47"/>
      <c r="AE1495" s="47"/>
      <c r="AF1495" s="47"/>
      <c r="AG1495" s="47"/>
      <c r="AH1495" s="47"/>
    </row>
    <row r="1496" spans="1:34" x14ac:dyDescent="0.25">
      <c r="A1496" s="125"/>
      <c r="B1496" s="47"/>
      <c r="C1496" s="47"/>
      <c r="D1496" s="47"/>
      <c r="E1496" s="56"/>
      <c r="F1496" s="56"/>
      <c r="G1496" s="47"/>
      <c r="H1496" s="47"/>
      <c r="I1496" s="47"/>
      <c r="J1496" s="47"/>
      <c r="K1496" s="47"/>
      <c r="L1496" s="47"/>
      <c r="M1496" s="47"/>
      <c r="N1496" s="47"/>
      <c r="O1496" s="47"/>
      <c r="P1496" s="47"/>
      <c r="Q1496" s="47"/>
      <c r="R1496" s="47"/>
      <c r="S1496" s="47"/>
      <c r="T1496" s="47"/>
      <c r="U1496" s="47"/>
      <c r="V1496" s="47"/>
      <c r="W1496" s="47"/>
      <c r="X1496" s="47"/>
      <c r="Y1496" s="47"/>
      <c r="Z1496" s="47"/>
      <c r="AA1496" s="47"/>
      <c r="AB1496" s="47"/>
      <c r="AC1496" s="47"/>
      <c r="AD1496" s="47"/>
      <c r="AE1496" s="47"/>
      <c r="AF1496" s="47"/>
      <c r="AG1496" s="47"/>
      <c r="AH1496" s="47"/>
    </row>
    <row r="1497" spans="1:34" x14ac:dyDescent="0.25">
      <c r="A1497" s="125"/>
      <c r="B1497" s="47"/>
      <c r="C1497" s="47"/>
      <c r="D1497" s="47"/>
      <c r="E1497" s="56"/>
      <c r="F1497" s="56"/>
      <c r="G1497" s="47"/>
      <c r="H1497" s="47"/>
      <c r="I1497" s="47"/>
      <c r="J1497" s="47"/>
      <c r="K1497" s="47"/>
      <c r="L1497" s="47"/>
      <c r="M1497" s="47"/>
      <c r="N1497" s="47"/>
      <c r="O1497" s="47"/>
      <c r="P1497" s="47"/>
      <c r="Q1497" s="47"/>
      <c r="R1497" s="47"/>
      <c r="S1497" s="47"/>
      <c r="T1497" s="47"/>
      <c r="U1497" s="47"/>
      <c r="V1497" s="47"/>
      <c r="W1497" s="47"/>
      <c r="X1497" s="47"/>
      <c r="Y1497" s="47"/>
      <c r="Z1497" s="47"/>
      <c r="AA1497" s="47"/>
      <c r="AB1497" s="47"/>
      <c r="AC1497" s="47"/>
      <c r="AD1497" s="47"/>
      <c r="AE1497" s="47"/>
      <c r="AF1497" s="47"/>
      <c r="AG1497" s="47"/>
      <c r="AH1497" s="47"/>
    </row>
    <row r="1498" spans="1:34" x14ac:dyDescent="0.25">
      <c r="A1498" s="125"/>
      <c r="B1498" s="47"/>
      <c r="C1498" s="47"/>
      <c r="D1498" s="47"/>
      <c r="E1498" s="56"/>
      <c r="F1498" s="56"/>
      <c r="G1498" s="47"/>
      <c r="H1498" s="47"/>
      <c r="I1498" s="47"/>
      <c r="J1498" s="47"/>
      <c r="K1498" s="47"/>
      <c r="L1498" s="47"/>
      <c r="M1498" s="47"/>
      <c r="N1498" s="47"/>
      <c r="O1498" s="47"/>
      <c r="P1498" s="47"/>
      <c r="Q1498" s="47"/>
      <c r="R1498" s="47"/>
      <c r="S1498" s="47"/>
      <c r="T1498" s="47"/>
      <c r="U1498" s="47"/>
      <c r="V1498" s="47"/>
      <c r="W1498" s="47"/>
      <c r="X1498" s="47"/>
      <c r="Y1498" s="47"/>
      <c r="Z1498" s="47"/>
      <c r="AA1498" s="47"/>
      <c r="AB1498" s="47"/>
      <c r="AC1498" s="47"/>
      <c r="AD1498" s="47"/>
      <c r="AE1498" s="47"/>
      <c r="AF1498" s="47"/>
      <c r="AG1498" s="47"/>
      <c r="AH1498" s="47"/>
    </row>
    <row r="1499" spans="1:34" x14ac:dyDescent="0.25">
      <c r="A1499" s="125"/>
      <c r="B1499" s="47"/>
      <c r="C1499" s="47"/>
      <c r="D1499" s="47"/>
      <c r="E1499" s="56"/>
      <c r="F1499" s="56"/>
      <c r="G1499" s="47"/>
      <c r="H1499" s="47"/>
      <c r="I1499" s="47"/>
      <c r="J1499" s="47"/>
      <c r="K1499" s="47"/>
      <c r="L1499" s="47"/>
      <c r="M1499" s="47"/>
      <c r="N1499" s="47"/>
      <c r="O1499" s="47"/>
      <c r="P1499" s="47"/>
      <c r="Q1499" s="47"/>
      <c r="R1499" s="47"/>
      <c r="S1499" s="47"/>
      <c r="T1499" s="47"/>
      <c r="U1499" s="47"/>
      <c r="V1499" s="47"/>
      <c r="W1499" s="47"/>
      <c r="X1499" s="47"/>
      <c r="Y1499" s="47"/>
      <c r="Z1499" s="47"/>
      <c r="AA1499" s="47"/>
      <c r="AB1499" s="47"/>
      <c r="AC1499" s="47"/>
      <c r="AD1499" s="47"/>
      <c r="AE1499" s="47"/>
      <c r="AF1499" s="47"/>
      <c r="AG1499" s="47"/>
      <c r="AH1499" s="47"/>
    </row>
    <row r="1500" spans="1:34" x14ac:dyDescent="0.25">
      <c r="A1500" s="125"/>
      <c r="B1500" s="47"/>
      <c r="C1500" s="47"/>
      <c r="D1500" s="47"/>
      <c r="E1500" s="56"/>
      <c r="F1500" s="56"/>
      <c r="G1500" s="47"/>
      <c r="H1500" s="47"/>
      <c r="I1500" s="47"/>
      <c r="J1500" s="47"/>
      <c r="K1500" s="47"/>
      <c r="L1500" s="47"/>
      <c r="M1500" s="47"/>
      <c r="N1500" s="47"/>
      <c r="O1500" s="47"/>
      <c r="P1500" s="47"/>
      <c r="Q1500" s="47"/>
      <c r="R1500" s="47"/>
      <c r="S1500" s="47"/>
      <c r="T1500" s="47"/>
      <c r="U1500" s="47"/>
      <c r="V1500" s="47"/>
      <c r="W1500" s="47"/>
      <c r="X1500" s="47"/>
      <c r="Y1500" s="47"/>
      <c r="Z1500" s="47"/>
      <c r="AA1500" s="47"/>
      <c r="AB1500" s="47"/>
      <c r="AC1500" s="47"/>
      <c r="AD1500" s="47"/>
      <c r="AE1500" s="47"/>
      <c r="AF1500" s="47"/>
      <c r="AG1500" s="47"/>
      <c r="AH1500" s="47"/>
    </row>
    <row r="1501" spans="1:34" x14ac:dyDescent="0.25">
      <c r="A1501" s="125"/>
      <c r="B1501" s="47"/>
      <c r="C1501" s="47"/>
      <c r="D1501" s="47"/>
      <c r="E1501" s="56"/>
      <c r="F1501" s="56"/>
      <c r="G1501" s="47"/>
      <c r="H1501" s="47"/>
      <c r="I1501" s="47"/>
      <c r="J1501" s="47"/>
      <c r="K1501" s="47"/>
      <c r="L1501" s="47"/>
      <c r="M1501" s="47"/>
      <c r="N1501" s="47"/>
      <c r="O1501" s="47"/>
      <c r="P1501" s="47"/>
      <c r="Q1501" s="47"/>
      <c r="R1501" s="47"/>
      <c r="S1501" s="47"/>
      <c r="T1501" s="47"/>
      <c r="U1501" s="47"/>
      <c r="V1501" s="47"/>
      <c r="W1501" s="47"/>
      <c r="X1501" s="47"/>
      <c r="Y1501" s="47"/>
      <c r="Z1501" s="47"/>
      <c r="AA1501" s="47"/>
      <c r="AB1501" s="47"/>
      <c r="AC1501" s="47"/>
      <c r="AD1501" s="47"/>
      <c r="AE1501" s="47"/>
      <c r="AF1501" s="47"/>
      <c r="AG1501" s="47"/>
      <c r="AH1501" s="47"/>
    </row>
    <row r="1502" spans="1:34" x14ac:dyDescent="0.25">
      <c r="A1502" s="125"/>
      <c r="B1502" s="47"/>
      <c r="C1502" s="47"/>
      <c r="D1502" s="47"/>
      <c r="E1502" s="56"/>
      <c r="F1502" s="56"/>
      <c r="G1502" s="47"/>
      <c r="H1502" s="47"/>
      <c r="I1502" s="47"/>
      <c r="J1502" s="47"/>
      <c r="K1502" s="47"/>
      <c r="L1502" s="47"/>
      <c r="M1502" s="47"/>
      <c r="N1502" s="47"/>
      <c r="O1502" s="47"/>
      <c r="P1502" s="47"/>
      <c r="Q1502" s="47"/>
      <c r="R1502" s="47"/>
      <c r="S1502" s="47"/>
      <c r="T1502" s="47"/>
      <c r="U1502" s="47"/>
      <c r="V1502" s="47"/>
      <c r="W1502" s="47"/>
      <c r="X1502" s="47"/>
      <c r="Y1502" s="47"/>
      <c r="Z1502" s="47"/>
      <c r="AA1502" s="47"/>
      <c r="AB1502" s="47"/>
      <c r="AC1502" s="47"/>
      <c r="AD1502" s="47"/>
      <c r="AE1502" s="47"/>
      <c r="AF1502" s="47"/>
      <c r="AG1502" s="47"/>
      <c r="AH1502" s="47"/>
    </row>
    <row r="1503" spans="1:34" x14ac:dyDescent="0.25">
      <c r="A1503" s="125"/>
      <c r="B1503" s="47"/>
      <c r="C1503" s="47"/>
      <c r="D1503" s="47"/>
      <c r="E1503" s="56"/>
      <c r="F1503" s="56"/>
      <c r="G1503" s="47"/>
      <c r="H1503" s="47"/>
      <c r="I1503" s="47"/>
      <c r="J1503" s="47"/>
      <c r="K1503" s="47"/>
      <c r="L1503" s="47"/>
      <c r="M1503" s="47"/>
      <c r="N1503" s="47"/>
      <c r="O1503" s="47"/>
      <c r="P1503" s="47"/>
      <c r="Q1503" s="47"/>
      <c r="R1503" s="47"/>
      <c r="S1503" s="47"/>
      <c r="T1503" s="47"/>
      <c r="U1503" s="47"/>
      <c r="V1503" s="47"/>
      <c r="W1503" s="47"/>
      <c r="X1503" s="47"/>
      <c r="Y1503" s="47"/>
      <c r="Z1503" s="47"/>
      <c r="AA1503" s="47"/>
      <c r="AB1503" s="47"/>
      <c r="AC1503" s="47"/>
      <c r="AD1503" s="47"/>
      <c r="AE1503" s="47"/>
      <c r="AF1503" s="47"/>
      <c r="AG1503" s="47"/>
      <c r="AH1503" s="47"/>
    </row>
    <row r="1504" spans="1:34" x14ac:dyDescent="0.25">
      <c r="A1504" s="125"/>
      <c r="B1504" s="47"/>
      <c r="C1504" s="47"/>
      <c r="D1504" s="47"/>
      <c r="E1504" s="56"/>
      <c r="F1504" s="56"/>
      <c r="G1504" s="47"/>
      <c r="H1504" s="47"/>
      <c r="I1504" s="47"/>
      <c r="J1504" s="47"/>
      <c r="K1504" s="47"/>
      <c r="L1504" s="47"/>
      <c r="M1504" s="47"/>
      <c r="N1504" s="47"/>
      <c r="O1504" s="47"/>
      <c r="P1504" s="47"/>
      <c r="Q1504" s="47"/>
      <c r="R1504" s="47"/>
      <c r="S1504" s="47"/>
      <c r="T1504" s="47"/>
      <c r="U1504" s="47"/>
      <c r="V1504" s="47"/>
      <c r="W1504" s="47"/>
      <c r="X1504" s="47"/>
      <c r="Y1504" s="47"/>
      <c r="Z1504" s="47"/>
      <c r="AA1504" s="47"/>
      <c r="AB1504" s="47"/>
      <c r="AC1504" s="47"/>
      <c r="AD1504" s="47"/>
      <c r="AE1504" s="47"/>
      <c r="AF1504" s="47"/>
      <c r="AG1504" s="47"/>
      <c r="AH1504" s="47"/>
    </row>
    <row r="1505" spans="1:34" x14ac:dyDescent="0.25">
      <c r="A1505" s="125"/>
      <c r="B1505" s="47"/>
      <c r="C1505" s="47"/>
      <c r="D1505" s="47"/>
      <c r="E1505" s="56"/>
      <c r="F1505" s="56"/>
      <c r="G1505" s="47"/>
      <c r="H1505" s="47"/>
      <c r="I1505" s="47"/>
      <c r="J1505" s="47"/>
      <c r="K1505" s="47"/>
      <c r="L1505" s="47"/>
      <c r="M1505" s="47"/>
      <c r="N1505" s="47"/>
      <c r="O1505" s="47"/>
      <c r="P1505" s="47"/>
      <c r="Q1505" s="47"/>
      <c r="R1505" s="47"/>
      <c r="S1505" s="47"/>
      <c r="T1505" s="47"/>
      <c r="U1505" s="47"/>
      <c r="V1505" s="47"/>
      <c r="W1505" s="47"/>
      <c r="X1505" s="47"/>
      <c r="Y1505" s="47"/>
      <c r="Z1505" s="47"/>
      <c r="AA1505" s="47"/>
      <c r="AB1505" s="47"/>
      <c r="AC1505" s="47"/>
      <c r="AD1505" s="47"/>
      <c r="AE1505" s="47"/>
      <c r="AF1505" s="47"/>
      <c r="AG1505" s="47"/>
      <c r="AH1505" s="47"/>
    </row>
    <row r="1506" spans="1:34" x14ac:dyDescent="0.25">
      <c r="A1506" s="125"/>
      <c r="B1506" s="47"/>
      <c r="C1506" s="47"/>
      <c r="D1506" s="47"/>
      <c r="E1506" s="56"/>
      <c r="F1506" s="56"/>
      <c r="G1506" s="47"/>
      <c r="H1506" s="47"/>
      <c r="I1506" s="47"/>
      <c r="J1506" s="47"/>
      <c r="K1506" s="47"/>
      <c r="L1506" s="47"/>
      <c r="M1506" s="47"/>
      <c r="N1506" s="47"/>
      <c r="O1506" s="47"/>
      <c r="P1506" s="47"/>
      <c r="Q1506" s="47"/>
      <c r="R1506" s="47"/>
      <c r="S1506" s="47"/>
      <c r="T1506" s="47"/>
      <c r="U1506" s="47"/>
      <c r="V1506" s="47"/>
      <c r="W1506" s="47"/>
      <c r="X1506" s="47"/>
      <c r="Y1506" s="47"/>
      <c r="Z1506" s="47"/>
      <c r="AA1506" s="47"/>
      <c r="AB1506" s="47"/>
      <c r="AC1506" s="47"/>
      <c r="AD1506" s="47"/>
      <c r="AE1506" s="47"/>
      <c r="AF1506" s="47"/>
      <c r="AG1506" s="47"/>
      <c r="AH1506" s="47"/>
    </row>
    <row r="1507" spans="1:34" x14ac:dyDescent="0.25">
      <c r="A1507" s="125"/>
      <c r="B1507" s="47"/>
      <c r="C1507" s="47"/>
      <c r="D1507" s="47"/>
      <c r="E1507" s="56"/>
      <c r="F1507" s="56"/>
      <c r="G1507" s="47"/>
      <c r="H1507" s="47"/>
      <c r="I1507" s="47"/>
      <c r="J1507" s="47"/>
      <c r="K1507" s="47"/>
      <c r="L1507" s="47"/>
      <c r="M1507" s="47"/>
      <c r="N1507" s="47"/>
      <c r="O1507" s="47"/>
      <c r="P1507" s="47"/>
      <c r="Q1507" s="47"/>
      <c r="R1507" s="47"/>
      <c r="S1507" s="47"/>
      <c r="T1507" s="47"/>
      <c r="U1507" s="47"/>
      <c r="V1507" s="47"/>
      <c r="W1507" s="47"/>
      <c r="X1507" s="47"/>
      <c r="Y1507" s="47"/>
      <c r="Z1507" s="47"/>
      <c r="AA1507" s="47"/>
      <c r="AB1507" s="47"/>
      <c r="AC1507" s="47"/>
      <c r="AD1507" s="47"/>
      <c r="AE1507" s="47"/>
      <c r="AF1507" s="47"/>
      <c r="AG1507" s="47"/>
      <c r="AH1507" s="47"/>
    </row>
    <row r="1508" spans="1:34" x14ac:dyDescent="0.25">
      <c r="A1508" s="125"/>
      <c r="B1508" s="47"/>
      <c r="C1508" s="47"/>
      <c r="D1508" s="47"/>
      <c r="E1508" s="56"/>
      <c r="F1508" s="56"/>
      <c r="G1508" s="47"/>
      <c r="H1508" s="47"/>
      <c r="I1508" s="47"/>
      <c r="J1508" s="47"/>
      <c r="K1508" s="47"/>
      <c r="L1508" s="47"/>
      <c r="M1508" s="47"/>
      <c r="N1508" s="47"/>
      <c r="O1508" s="47"/>
      <c r="P1508" s="47"/>
      <c r="Q1508" s="47"/>
      <c r="R1508" s="47"/>
      <c r="S1508" s="47"/>
      <c r="T1508" s="47"/>
      <c r="U1508" s="47"/>
      <c r="V1508" s="47"/>
      <c r="W1508" s="47"/>
      <c r="X1508" s="47"/>
      <c r="Y1508" s="47"/>
      <c r="Z1508" s="47"/>
      <c r="AA1508" s="47"/>
      <c r="AB1508" s="47"/>
      <c r="AC1508" s="47"/>
      <c r="AD1508" s="47"/>
      <c r="AE1508" s="47"/>
      <c r="AF1508" s="47"/>
      <c r="AG1508" s="47"/>
      <c r="AH1508" s="47"/>
    </row>
    <row r="1509" spans="1:34" x14ac:dyDescent="0.25">
      <c r="A1509" s="125"/>
      <c r="B1509" s="47"/>
      <c r="C1509" s="47"/>
      <c r="D1509" s="47"/>
      <c r="E1509" s="56"/>
      <c r="F1509" s="56"/>
      <c r="G1509" s="47"/>
      <c r="H1509" s="47"/>
      <c r="I1509" s="47"/>
      <c r="J1509" s="47"/>
      <c r="K1509" s="47"/>
      <c r="L1509" s="47"/>
      <c r="M1509" s="47"/>
      <c r="N1509" s="47"/>
      <c r="O1509" s="47"/>
      <c r="P1509" s="47"/>
      <c r="Q1509" s="47"/>
      <c r="R1509" s="47"/>
      <c r="S1509" s="47"/>
      <c r="T1509" s="47"/>
      <c r="U1509" s="47"/>
      <c r="V1509" s="47"/>
      <c r="W1509" s="47"/>
      <c r="X1509" s="47"/>
      <c r="Y1509" s="47"/>
      <c r="Z1509" s="47"/>
      <c r="AA1509" s="47"/>
      <c r="AB1509" s="47"/>
      <c r="AC1509" s="47"/>
      <c r="AD1509" s="47"/>
      <c r="AE1509" s="47"/>
      <c r="AF1509" s="47"/>
      <c r="AG1509" s="47"/>
      <c r="AH1509" s="47"/>
    </row>
    <row r="1510" spans="1:34" x14ac:dyDescent="0.25">
      <c r="A1510" s="125"/>
      <c r="B1510" s="47"/>
      <c r="C1510" s="47"/>
      <c r="D1510" s="47"/>
      <c r="E1510" s="56"/>
      <c r="F1510" s="56"/>
      <c r="G1510" s="47"/>
      <c r="H1510" s="47"/>
      <c r="I1510" s="47"/>
      <c r="J1510" s="47"/>
      <c r="K1510" s="47"/>
      <c r="L1510" s="47"/>
      <c r="M1510" s="47"/>
      <c r="N1510" s="47"/>
      <c r="O1510" s="47"/>
      <c r="P1510" s="47"/>
      <c r="Q1510" s="47"/>
      <c r="R1510" s="47"/>
      <c r="S1510" s="47"/>
      <c r="T1510" s="47"/>
      <c r="U1510" s="47"/>
      <c r="V1510" s="47"/>
      <c r="W1510" s="47"/>
      <c r="X1510" s="47"/>
      <c r="Y1510" s="47"/>
      <c r="Z1510" s="47"/>
      <c r="AA1510" s="47"/>
      <c r="AB1510" s="47"/>
      <c r="AC1510" s="47"/>
      <c r="AD1510" s="47"/>
      <c r="AE1510" s="47"/>
      <c r="AF1510" s="47"/>
      <c r="AG1510" s="47"/>
      <c r="AH1510" s="47"/>
    </row>
    <row r="1511" spans="1:34" x14ac:dyDescent="0.25">
      <c r="A1511" s="125"/>
      <c r="B1511" s="47"/>
      <c r="C1511" s="47"/>
      <c r="D1511" s="47"/>
      <c r="E1511" s="56"/>
      <c r="F1511" s="56"/>
      <c r="G1511" s="47"/>
      <c r="H1511" s="47"/>
      <c r="I1511" s="47"/>
      <c r="J1511" s="47"/>
      <c r="K1511" s="47"/>
      <c r="L1511" s="47"/>
      <c r="M1511" s="47"/>
      <c r="N1511" s="47"/>
      <c r="O1511" s="47"/>
      <c r="P1511" s="47"/>
      <c r="Q1511" s="47"/>
      <c r="R1511" s="47"/>
      <c r="S1511" s="47"/>
      <c r="T1511" s="47"/>
      <c r="U1511" s="47"/>
      <c r="V1511" s="47"/>
      <c r="W1511" s="47"/>
      <c r="X1511" s="47"/>
      <c r="Y1511" s="47"/>
      <c r="Z1511" s="47"/>
      <c r="AA1511" s="47"/>
      <c r="AB1511" s="47"/>
      <c r="AC1511" s="47"/>
      <c r="AD1511" s="47"/>
      <c r="AE1511" s="47"/>
      <c r="AF1511" s="47"/>
      <c r="AG1511" s="47"/>
      <c r="AH1511" s="47"/>
    </row>
    <row r="1512" spans="1:34" x14ac:dyDescent="0.25">
      <c r="A1512" s="125"/>
      <c r="B1512" s="47"/>
      <c r="C1512" s="47"/>
      <c r="D1512" s="47"/>
      <c r="E1512" s="56"/>
      <c r="F1512" s="56"/>
      <c r="G1512" s="47"/>
      <c r="H1512" s="47"/>
      <c r="I1512" s="47"/>
      <c r="J1512" s="47"/>
      <c r="K1512" s="47"/>
      <c r="L1512" s="47"/>
      <c r="M1512" s="47"/>
      <c r="N1512" s="47"/>
      <c r="O1512" s="47"/>
      <c r="P1512" s="47"/>
      <c r="Q1512" s="47"/>
      <c r="R1512" s="47"/>
      <c r="S1512" s="47"/>
      <c r="T1512" s="47"/>
      <c r="U1512" s="47"/>
      <c r="V1512" s="47"/>
      <c r="W1512" s="47"/>
      <c r="X1512" s="47"/>
      <c r="Y1512" s="47"/>
      <c r="Z1512" s="47"/>
      <c r="AA1512" s="47"/>
      <c r="AB1512" s="47"/>
      <c r="AC1512" s="47"/>
      <c r="AD1512" s="47"/>
      <c r="AE1512" s="47"/>
      <c r="AF1512" s="47"/>
      <c r="AG1512" s="47"/>
      <c r="AH1512" s="47"/>
    </row>
    <row r="1513" spans="1:34" x14ac:dyDescent="0.25">
      <c r="A1513" s="125"/>
      <c r="B1513" s="47"/>
      <c r="C1513" s="47"/>
      <c r="D1513" s="47"/>
      <c r="E1513" s="56"/>
      <c r="F1513" s="56"/>
      <c r="G1513" s="47"/>
      <c r="H1513" s="47"/>
      <c r="I1513" s="47"/>
      <c r="J1513" s="47"/>
      <c r="K1513" s="47"/>
      <c r="L1513" s="47"/>
      <c r="M1513" s="47"/>
      <c r="N1513" s="47"/>
      <c r="O1513" s="47"/>
      <c r="P1513" s="47"/>
      <c r="Q1513" s="47"/>
      <c r="R1513" s="47"/>
      <c r="S1513" s="47"/>
      <c r="T1513" s="47"/>
      <c r="U1513" s="47"/>
      <c r="V1513" s="47"/>
      <c r="W1513" s="47"/>
      <c r="X1513" s="47"/>
      <c r="Y1513" s="47"/>
      <c r="Z1513" s="47"/>
      <c r="AA1513" s="47"/>
      <c r="AB1513" s="47"/>
      <c r="AC1513" s="47"/>
      <c r="AD1513" s="47"/>
      <c r="AE1513" s="47"/>
      <c r="AF1513" s="47"/>
      <c r="AG1513" s="47"/>
      <c r="AH1513" s="47"/>
    </row>
    <row r="1514" spans="1:34" x14ac:dyDescent="0.25">
      <c r="A1514" s="125"/>
      <c r="B1514" s="47"/>
      <c r="C1514" s="47"/>
      <c r="D1514" s="47"/>
      <c r="E1514" s="56"/>
      <c r="F1514" s="56"/>
      <c r="G1514" s="47"/>
      <c r="H1514" s="47"/>
      <c r="I1514" s="47"/>
      <c r="J1514" s="47"/>
      <c r="K1514" s="47"/>
      <c r="L1514" s="47"/>
      <c r="M1514" s="47"/>
      <c r="N1514" s="47"/>
      <c r="O1514" s="47"/>
      <c r="P1514" s="47"/>
      <c r="Q1514" s="47"/>
      <c r="R1514" s="47"/>
      <c r="S1514" s="47"/>
      <c r="T1514" s="47"/>
      <c r="U1514" s="47"/>
      <c r="V1514" s="47"/>
      <c r="W1514" s="47"/>
      <c r="X1514" s="47"/>
      <c r="Y1514" s="47"/>
      <c r="Z1514" s="47"/>
      <c r="AA1514" s="47"/>
      <c r="AB1514" s="47"/>
      <c r="AC1514" s="47"/>
      <c r="AD1514" s="47"/>
      <c r="AE1514" s="47"/>
      <c r="AF1514" s="47"/>
      <c r="AG1514" s="47"/>
      <c r="AH1514" s="47"/>
    </row>
    <row r="1515" spans="1:34" x14ac:dyDescent="0.25">
      <c r="A1515" s="125"/>
      <c r="B1515" s="47"/>
      <c r="C1515" s="47"/>
      <c r="D1515" s="47"/>
      <c r="E1515" s="56"/>
      <c r="F1515" s="56"/>
      <c r="G1515" s="47"/>
      <c r="H1515" s="47"/>
      <c r="I1515" s="47"/>
      <c r="J1515" s="47"/>
      <c r="K1515" s="47"/>
      <c r="L1515" s="47"/>
      <c r="M1515" s="47"/>
      <c r="N1515" s="47"/>
      <c r="O1515" s="47"/>
      <c r="P1515" s="47"/>
      <c r="Q1515" s="47"/>
      <c r="R1515" s="47"/>
      <c r="S1515" s="47"/>
      <c r="T1515" s="47"/>
      <c r="U1515" s="47"/>
      <c r="V1515" s="47"/>
      <c r="W1515" s="47"/>
      <c r="X1515" s="47"/>
      <c r="Y1515" s="47"/>
      <c r="Z1515" s="47"/>
      <c r="AA1515" s="47"/>
      <c r="AB1515" s="47"/>
      <c r="AC1515" s="47"/>
      <c r="AD1515" s="47"/>
      <c r="AE1515" s="47"/>
      <c r="AF1515" s="47"/>
      <c r="AG1515" s="47"/>
      <c r="AH1515" s="47"/>
    </row>
    <row r="1516" spans="1:34" x14ac:dyDescent="0.25">
      <c r="A1516" s="125"/>
      <c r="B1516" s="47"/>
      <c r="C1516" s="47"/>
      <c r="D1516" s="47"/>
      <c r="E1516" s="56"/>
      <c r="F1516" s="56"/>
      <c r="G1516" s="47"/>
      <c r="H1516" s="47"/>
      <c r="I1516" s="47"/>
      <c r="J1516" s="47"/>
      <c r="K1516" s="47"/>
      <c r="L1516" s="47"/>
      <c r="M1516" s="47"/>
      <c r="N1516" s="47"/>
      <c r="O1516" s="47"/>
      <c r="P1516" s="47"/>
      <c r="Q1516" s="47"/>
      <c r="R1516" s="47"/>
      <c r="S1516" s="47"/>
      <c r="T1516" s="47"/>
      <c r="U1516" s="47"/>
      <c r="V1516" s="47"/>
      <c r="W1516" s="47"/>
      <c r="X1516" s="47"/>
      <c r="Y1516" s="47"/>
      <c r="Z1516" s="47"/>
      <c r="AA1516" s="47"/>
      <c r="AB1516" s="47"/>
      <c r="AC1516" s="47"/>
      <c r="AD1516" s="47"/>
      <c r="AE1516" s="47"/>
      <c r="AF1516" s="47"/>
      <c r="AG1516" s="47"/>
      <c r="AH1516" s="47"/>
    </row>
    <row r="1517" spans="1:34" x14ac:dyDescent="0.25">
      <c r="A1517" s="125"/>
      <c r="B1517" s="47"/>
      <c r="C1517" s="47"/>
      <c r="D1517" s="47"/>
      <c r="E1517" s="56"/>
      <c r="F1517" s="56"/>
      <c r="G1517" s="47"/>
      <c r="H1517" s="47"/>
      <c r="I1517" s="47"/>
      <c r="J1517" s="47"/>
      <c r="K1517" s="47"/>
      <c r="L1517" s="47"/>
      <c r="M1517" s="47"/>
      <c r="N1517" s="47"/>
      <c r="O1517" s="47"/>
      <c r="P1517" s="47"/>
      <c r="Q1517" s="47"/>
      <c r="R1517" s="47"/>
      <c r="S1517" s="47"/>
      <c r="T1517" s="47"/>
      <c r="U1517" s="47"/>
      <c r="V1517" s="47"/>
      <c r="W1517" s="47"/>
      <c r="X1517" s="47"/>
      <c r="Y1517" s="47"/>
      <c r="Z1517" s="47"/>
      <c r="AA1517" s="47"/>
      <c r="AB1517" s="47"/>
      <c r="AC1517" s="47"/>
      <c r="AD1517" s="47"/>
      <c r="AE1517" s="47"/>
      <c r="AF1517" s="47"/>
      <c r="AG1517" s="47"/>
      <c r="AH1517" s="47"/>
    </row>
    <row r="1518" spans="1:34" x14ac:dyDescent="0.25">
      <c r="A1518" s="125"/>
      <c r="B1518" s="47"/>
      <c r="C1518" s="47"/>
      <c r="D1518" s="47"/>
      <c r="E1518" s="56"/>
      <c r="F1518" s="56"/>
      <c r="G1518" s="47"/>
      <c r="H1518" s="47"/>
      <c r="I1518" s="47"/>
      <c r="J1518" s="47"/>
      <c r="K1518" s="47"/>
      <c r="L1518" s="47"/>
      <c r="M1518" s="47"/>
      <c r="N1518" s="47"/>
      <c r="O1518" s="47"/>
      <c r="P1518" s="47"/>
      <c r="Q1518" s="47"/>
      <c r="R1518" s="47"/>
      <c r="S1518" s="47"/>
      <c r="T1518" s="47"/>
      <c r="U1518" s="47"/>
      <c r="V1518" s="47"/>
      <c r="W1518" s="47"/>
      <c r="X1518" s="47"/>
      <c r="Y1518" s="47"/>
      <c r="Z1518" s="47"/>
      <c r="AA1518" s="47"/>
      <c r="AB1518" s="47"/>
      <c r="AC1518" s="47"/>
      <c r="AD1518" s="47"/>
      <c r="AE1518" s="47"/>
      <c r="AF1518" s="47"/>
      <c r="AG1518" s="47"/>
      <c r="AH1518" s="47"/>
    </row>
    <row r="1519" spans="1:34" x14ac:dyDescent="0.25">
      <c r="A1519" s="125"/>
      <c r="B1519" s="47"/>
      <c r="C1519" s="47"/>
      <c r="D1519" s="47"/>
      <c r="E1519" s="56"/>
      <c r="F1519" s="56"/>
      <c r="G1519" s="47"/>
      <c r="H1519" s="47"/>
      <c r="I1519" s="47"/>
      <c r="J1519" s="47"/>
      <c r="K1519" s="47"/>
      <c r="L1519" s="47"/>
      <c r="M1519" s="47"/>
      <c r="N1519" s="47"/>
      <c r="O1519" s="47"/>
      <c r="P1519" s="47"/>
      <c r="Q1519" s="47"/>
      <c r="R1519" s="47"/>
      <c r="S1519" s="47"/>
      <c r="T1519" s="47"/>
      <c r="U1519" s="47"/>
      <c r="V1519" s="47"/>
      <c r="W1519" s="47"/>
      <c r="X1519" s="47"/>
      <c r="Y1519" s="47"/>
      <c r="Z1519" s="47"/>
      <c r="AA1519" s="47"/>
      <c r="AB1519" s="47"/>
      <c r="AC1519" s="47"/>
      <c r="AD1519" s="47"/>
      <c r="AE1519" s="47"/>
      <c r="AF1519" s="47"/>
      <c r="AG1519" s="47"/>
      <c r="AH1519" s="47"/>
    </row>
    <row r="1520" spans="1:34" x14ac:dyDescent="0.25">
      <c r="A1520" s="125"/>
      <c r="B1520" s="47"/>
      <c r="C1520" s="47"/>
      <c r="D1520" s="47"/>
      <c r="E1520" s="56"/>
      <c r="F1520" s="56"/>
      <c r="G1520" s="47"/>
      <c r="H1520" s="47"/>
      <c r="I1520" s="47"/>
      <c r="J1520" s="47"/>
      <c r="K1520" s="47"/>
      <c r="L1520" s="47"/>
      <c r="M1520" s="47"/>
      <c r="N1520" s="47"/>
      <c r="O1520" s="47"/>
      <c r="P1520" s="47"/>
      <c r="Q1520" s="47"/>
      <c r="R1520" s="47"/>
      <c r="S1520" s="47"/>
      <c r="T1520" s="47"/>
      <c r="U1520" s="47"/>
      <c r="V1520" s="47"/>
      <c r="W1520" s="47"/>
      <c r="X1520" s="47"/>
      <c r="Y1520" s="47"/>
      <c r="Z1520" s="47"/>
      <c r="AA1520" s="47"/>
      <c r="AB1520" s="47"/>
      <c r="AC1520" s="47"/>
      <c r="AD1520" s="47"/>
      <c r="AE1520" s="47"/>
      <c r="AF1520" s="47"/>
      <c r="AG1520" s="47"/>
      <c r="AH1520" s="47"/>
    </row>
    <row r="1521" spans="1:34" x14ac:dyDescent="0.25">
      <c r="A1521" s="125"/>
      <c r="B1521" s="47"/>
      <c r="C1521" s="47"/>
      <c r="D1521" s="47"/>
      <c r="E1521" s="56"/>
      <c r="F1521" s="56"/>
      <c r="G1521" s="47"/>
      <c r="H1521" s="47"/>
      <c r="I1521" s="47"/>
      <c r="J1521" s="47"/>
      <c r="K1521" s="47"/>
      <c r="L1521" s="47"/>
      <c r="M1521" s="47"/>
      <c r="N1521" s="47"/>
      <c r="O1521" s="47"/>
      <c r="P1521" s="47"/>
      <c r="Q1521" s="47"/>
      <c r="R1521" s="47"/>
      <c r="S1521" s="47"/>
      <c r="T1521" s="47"/>
      <c r="U1521" s="47"/>
      <c r="V1521" s="47"/>
      <c r="W1521" s="47"/>
      <c r="X1521" s="47"/>
      <c r="Y1521" s="47"/>
      <c r="Z1521" s="47"/>
      <c r="AA1521" s="47"/>
      <c r="AB1521" s="47"/>
      <c r="AC1521" s="47"/>
      <c r="AD1521" s="47"/>
      <c r="AE1521" s="47"/>
      <c r="AF1521" s="47"/>
      <c r="AG1521" s="47"/>
      <c r="AH1521" s="47"/>
    </row>
    <row r="1522" spans="1:34" x14ac:dyDescent="0.25">
      <c r="A1522" s="125"/>
      <c r="B1522" s="47"/>
      <c r="C1522" s="47"/>
      <c r="D1522" s="47"/>
      <c r="E1522" s="56"/>
      <c r="F1522" s="56"/>
      <c r="G1522" s="47"/>
      <c r="H1522" s="47"/>
      <c r="I1522" s="47"/>
      <c r="J1522" s="47"/>
      <c r="K1522" s="47"/>
      <c r="L1522" s="47"/>
      <c r="M1522" s="47"/>
      <c r="N1522" s="47"/>
      <c r="O1522" s="47"/>
      <c r="P1522" s="47"/>
      <c r="Q1522" s="47"/>
      <c r="R1522" s="47"/>
      <c r="S1522" s="47"/>
      <c r="T1522" s="47"/>
      <c r="U1522" s="47"/>
      <c r="V1522" s="47"/>
      <c r="W1522" s="47"/>
      <c r="X1522" s="47"/>
      <c r="Y1522" s="47"/>
      <c r="Z1522" s="47"/>
      <c r="AA1522" s="47"/>
      <c r="AB1522" s="47"/>
      <c r="AC1522" s="47"/>
      <c r="AD1522" s="47"/>
      <c r="AE1522" s="47"/>
      <c r="AF1522" s="47"/>
      <c r="AG1522" s="47"/>
      <c r="AH1522" s="47"/>
    </row>
    <row r="1523" spans="1:34" x14ac:dyDescent="0.25">
      <c r="A1523" s="125"/>
      <c r="B1523" s="47"/>
      <c r="C1523" s="47"/>
      <c r="D1523" s="47"/>
      <c r="E1523" s="56"/>
      <c r="F1523" s="56"/>
      <c r="G1523" s="47"/>
      <c r="H1523" s="47"/>
      <c r="I1523" s="47"/>
      <c r="J1523" s="47"/>
      <c r="K1523" s="47"/>
      <c r="L1523" s="47"/>
      <c r="M1523" s="47"/>
      <c r="N1523" s="47"/>
      <c r="O1523" s="47"/>
      <c r="P1523" s="47"/>
      <c r="Q1523" s="47"/>
      <c r="R1523" s="47"/>
      <c r="S1523" s="47"/>
      <c r="T1523" s="47"/>
      <c r="U1523" s="47"/>
      <c r="V1523" s="47"/>
      <c r="W1523" s="47"/>
      <c r="X1523" s="47"/>
      <c r="Y1523" s="47"/>
      <c r="Z1523" s="47"/>
      <c r="AA1523" s="47"/>
      <c r="AB1523" s="47"/>
      <c r="AC1523" s="47"/>
      <c r="AD1523" s="47"/>
      <c r="AE1523" s="47"/>
      <c r="AF1523" s="47"/>
      <c r="AG1523" s="47"/>
      <c r="AH1523" s="47"/>
    </row>
    <row r="1524" spans="1:34" x14ac:dyDescent="0.25">
      <c r="A1524" s="125"/>
      <c r="B1524" s="47"/>
      <c r="C1524" s="47"/>
      <c r="D1524" s="47"/>
      <c r="E1524" s="56"/>
      <c r="F1524" s="56"/>
      <c r="G1524" s="47"/>
      <c r="H1524" s="47"/>
      <c r="I1524" s="47"/>
      <c r="J1524" s="47"/>
      <c r="K1524" s="47"/>
      <c r="L1524" s="47"/>
      <c r="M1524" s="47"/>
      <c r="N1524" s="47"/>
      <c r="O1524" s="47"/>
      <c r="P1524" s="47"/>
      <c r="Q1524" s="47"/>
      <c r="R1524" s="47"/>
      <c r="S1524" s="47"/>
      <c r="T1524" s="47"/>
      <c r="U1524" s="47"/>
      <c r="V1524" s="47"/>
      <c r="W1524" s="47"/>
      <c r="X1524" s="47"/>
      <c r="Y1524" s="47"/>
      <c r="Z1524" s="47"/>
      <c r="AA1524" s="47"/>
      <c r="AB1524" s="47"/>
      <c r="AC1524" s="47"/>
      <c r="AD1524" s="47"/>
      <c r="AE1524" s="47"/>
      <c r="AF1524" s="47"/>
      <c r="AG1524" s="47"/>
      <c r="AH1524" s="47"/>
    </row>
    <row r="1525" spans="1:34" x14ac:dyDescent="0.25">
      <c r="A1525" s="125"/>
      <c r="B1525" s="47"/>
      <c r="C1525" s="47"/>
      <c r="D1525" s="47"/>
      <c r="E1525" s="56"/>
      <c r="F1525" s="56"/>
      <c r="G1525" s="47"/>
      <c r="H1525" s="47"/>
      <c r="I1525" s="47"/>
      <c r="J1525" s="47"/>
      <c r="K1525" s="47"/>
      <c r="L1525" s="47"/>
      <c r="M1525" s="47"/>
      <c r="N1525" s="47"/>
      <c r="O1525" s="47"/>
      <c r="P1525" s="47"/>
      <c r="Q1525" s="47"/>
      <c r="R1525" s="47"/>
      <c r="S1525" s="47"/>
      <c r="T1525" s="47"/>
      <c r="U1525" s="47"/>
      <c r="V1525" s="47"/>
      <c r="W1525" s="47"/>
      <c r="X1525" s="47"/>
      <c r="Y1525" s="47"/>
      <c r="Z1525" s="47"/>
      <c r="AA1525" s="47"/>
      <c r="AB1525" s="47"/>
      <c r="AC1525" s="47"/>
      <c r="AD1525" s="47"/>
      <c r="AE1525" s="47"/>
      <c r="AF1525" s="47"/>
      <c r="AG1525" s="47"/>
      <c r="AH1525" s="47"/>
    </row>
    <row r="1526" spans="1:34" x14ac:dyDescent="0.25">
      <c r="A1526" s="125"/>
      <c r="B1526" s="47"/>
      <c r="C1526" s="47"/>
      <c r="D1526" s="47"/>
      <c r="E1526" s="56"/>
      <c r="F1526" s="56"/>
      <c r="G1526" s="47"/>
      <c r="H1526" s="47"/>
      <c r="I1526" s="47"/>
      <c r="J1526" s="47"/>
      <c r="K1526" s="47"/>
      <c r="L1526" s="47"/>
      <c r="M1526" s="47"/>
      <c r="N1526" s="47"/>
      <c r="O1526" s="47"/>
      <c r="P1526" s="47"/>
      <c r="Q1526" s="47"/>
      <c r="R1526" s="47"/>
      <c r="S1526" s="47"/>
      <c r="T1526" s="47"/>
      <c r="U1526" s="47"/>
      <c r="V1526" s="47"/>
      <c r="W1526" s="47"/>
      <c r="X1526" s="47"/>
      <c r="Y1526" s="47"/>
      <c r="Z1526" s="47"/>
      <c r="AA1526" s="47"/>
      <c r="AB1526" s="47"/>
      <c r="AC1526" s="47"/>
      <c r="AD1526" s="47"/>
      <c r="AE1526" s="47"/>
      <c r="AF1526" s="47"/>
      <c r="AG1526" s="47"/>
      <c r="AH1526" s="47"/>
    </row>
    <row r="1527" spans="1:34" x14ac:dyDescent="0.25">
      <c r="A1527" s="125"/>
      <c r="B1527" s="47"/>
      <c r="C1527" s="47"/>
      <c r="D1527" s="47"/>
      <c r="E1527" s="56"/>
      <c r="F1527" s="56"/>
      <c r="G1527" s="47"/>
      <c r="H1527" s="47"/>
      <c r="I1527" s="47"/>
      <c r="J1527" s="47"/>
      <c r="K1527" s="47"/>
      <c r="L1527" s="47"/>
      <c r="M1527" s="47"/>
      <c r="N1527" s="47"/>
      <c r="O1527" s="47"/>
      <c r="P1527" s="47"/>
      <c r="Q1527" s="47"/>
      <c r="R1527" s="47"/>
      <c r="S1527" s="47"/>
      <c r="T1527" s="47"/>
      <c r="U1527" s="47"/>
      <c r="V1527" s="47"/>
      <c r="W1527" s="47"/>
      <c r="X1527" s="47"/>
      <c r="Y1527" s="47"/>
      <c r="Z1527" s="47"/>
      <c r="AA1527" s="47"/>
      <c r="AB1527" s="47"/>
      <c r="AC1527" s="47"/>
      <c r="AD1527" s="47"/>
      <c r="AE1527" s="47"/>
      <c r="AF1527" s="47"/>
      <c r="AG1527" s="47"/>
      <c r="AH1527" s="47"/>
    </row>
    <row r="1528" spans="1:34" x14ac:dyDescent="0.25">
      <c r="A1528" s="125"/>
      <c r="B1528" s="47"/>
      <c r="C1528" s="47"/>
      <c r="D1528" s="47"/>
      <c r="E1528" s="56"/>
      <c r="F1528" s="56"/>
      <c r="G1528" s="47"/>
      <c r="H1528" s="47"/>
      <c r="I1528" s="47"/>
      <c r="J1528" s="47"/>
      <c r="K1528" s="47"/>
      <c r="L1528" s="47"/>
      <c r="M1528" s="47"/>
      <c r="N1528" s="47"/>
      <c r="O1528" s="47"/>
      <c r="P1528" s="47"/>
      <c r="Q1528" s="47"/>
      <c r="R1528" s="47"/>
      <c r="S1528" s="47"/>
      <c r="T1528" s="47"/>
      <c r="U1528" s="47"/>
      <c r="V1528" s="47"/>
      <c r="W1528" s="47"/>
      <c r="X1528" s="47"/>
      <c r="Y1528" s="47"/>
      <c r="Z1528" s="47"/>
      <c r="AA1528" s="47"/>
      <c r="AB1528" s="47"/>
      <c r="AC1528" s="47"/>
      <c r="AD1528" s="47"/>
      <c r="AE1528" s="47"/>
      <c r="AF1528" s="47"/>
      <c r="AG1528" s="47"/>
      <c r="AH1528" s="47"/>
    </row>
    <row r="1529" spans="1:34" x14ac:dyDescent="0.25">
      <c r="A1529" s="125"/>
      <c r="B1529" s="47"/>
      <c r="C1529" s="47"/>
      <c r="D1529" s="47"/>
      <c r="E1529" s="56"/>
      <c r="F1529" s="56"/>
      <c r="G1529" s="47"/>
      <c r="H1529" s="47"/>
      <c r="I1529" s="47"/>
      <c r="J1529" s="47"/>
      <c r="K1529" s="47"/>
      <c r="L1529" s="47"/>
      <c r="M1529" s="47"/>
      <c r="N1529" s="47"/>
      <c r="O1529" s="47"/>
      <c r="P1529" s="47"/>
      <c r="Q1529" s="47"/>
      <c r="R1529" s="47"/>
      <c r="S1529" s="47"/>
      <c r="T1529" s="47"/>
      <c r="U1529" s="47"/>
      <c r="V1529" s="47"/>
      <c r="W1529" s="47"/>
      <c r="X1529" s="47"/>
      <c r="Y1529" s="47"/>
      <c r="Z1529" s="47"/>
      <c r="AA1529" s="47"/>
      <c r="AB1529" s="47"/>
      <c r="AC1529" s="47"/>
      <c r="AD1529" s="47"/>
      <c r="AE1529" s="47"/>
      <c r="AF1529" s="47"/>
      <c r="AG1529" s="47"/>
      <c r="AH1529" s="47"/>
    </row>
    <row r="1530" spans="1:34" x14ac:dyDescent="0.25">
      <c r="A1530" s="125"/>
      <c r="B1530" s="47"/>
      <c r="C1530" s="47"/>
      <c r="D1530" s="47"/>
      <c r="E1530" s="56"/>
      <c r="F1530" s="56"/>
      <c r="G1530" s="47"/>
      <c r="H1530" s="47"/>
      <c r="I1530" s="47"/>
      <c r="J1530" s="47"/>
      <c r="K1530" s="47"/>
      <c r="L1530" s="47"/>
      <c r="M1530" s="47"/>
      <c r="N1530" s="47"/>
      <c r="O1530" s="47"/>
      <c r="P1530" s="47"/>
      <c r="Q1530" s="47"/>
      <c r="R1530" s="47"/>
      <c r="S1530" s="47"/>
      <c r="T1530" s="47"/>
      <c r="U1530" s="47"/>
      <c r="V1530" s="47"/>
      <c r="W1530" s="47"/>
      <c r="X1530" s="47"/>
      <c r="Y1530" s="47"/>
      <c r="Z1530" s="47"/>
      <c r="AA1530" s="47"/>
      <c r="AB1530" s="47"/>
      <c r="AC1530" s="47"/>
      <c r="AD1530" s="47"/>
      <c r="AE1530" s="47"/>
      <c r="AF1530" s="47"/>
      <c r="AG1530" s="47"/>
      <c r="AH1530" s="47"/>
    </row>
    <row r="1531" spans="1:34" x14ac:dyDescent="0.25">
      <c r="A1531" s="125"/>
      <c r="B1531" s="47"/>
      <c r="C1531" s="47"/>
      <c r="D1531" s="47"/>
      <c r="E1531" s="56"/>
      <c r="F1531" s="56"/>
      <c r="G1531" s="47"/>
      <c r="H1531" s="47"/>
      <c r="I1531" s="47"/>
      <c r="J1531" s="47"/>
      <c r="K1531" s="47"/>
      <c r="L1531" s="47"/>
      <c r="M1531" s="47"/>
      <c r="N1531" s="47"/>
      <c r="O1531" s="47"/>
      <c r="P1531" s="47"/>
      <c r="Q1531" s="47"/>
      <c r="R1531" s="47"/>
      <c r="S1531" s="47"/>
      <c r="T1531" s="47"/>
      <c r="U1531" s="47"/>
      <c r="V1531" s="47"/>
      <c r="W1531" s="47"/>
      <c r="X1531" s="47"/>
      <c r="Y1531" s="47"/>
      <c r="Z1531" s="47"/>
      <c r="AA1531" s="47"/>
      <c r="AB1531" s="47"/>
      <c r="AC1531" s="47"/>
      <c r="AD1531" s="47"/>
      <c r="AE1531" s="47"/>
      <c r="AF1531" s="47"/>
      <c r="AG1531" s="47"/>
      <c r="AH1531" s="47"/>
    </row>
    <row r="1532" spans="1:34" x14ac:dyDescent="0.25">
      <c r="A1532" s="125"/>
      <c r="B1532" s="47"/>
      <c r="C1532" s="47"/>
      <c r="D1532" s="47"/>
      <c r="E1532" s="56"/>
      <c r="F1532" s="56"/>
      <c r="G1532" s="47"/>
      <c r="H1532" s="47"/>
      <c r="I1532" s="47"/>
      <c r="J1532" s="47"/>
      <c r="K1532" s="47"/>
      <c r="L1532" s="47"/>
      <c r="M1532" s="47"/>
      <c r="N1532" s="47"/>
      <c r="O1532" s="47"/>
      <c r="P1532" s="47"/>
      <c r="Q1532" s="47"/>
      <c r="R1532" s="47"/>
      <c r="S1532" s="47"/>
      <c r="T1532" s="47"/>
      <c r="U1532" s="47"/>
      <c r="V1532" s="47"/>
      <c r="W1532" s="47"/>
      <c r="X1532" s="47"/>
      <c r="Y1532" s="47"/>
      <c r="Z1532" s="47"/>
      <c r="AA1532" s="47"/>
      <c r="AB1532" s="47"/>
      <c r="AC1532" s="47"/>
      <c r="AD1532" s="47"/>
      <c r="AE1532" s="47"/>
      <c r="AF1532" s="47"/>
      <c r="AG1532" s="47"/>
      <c r="AH1532" s="47"/>
    </row>
    <row r="1533" spans="1:34" x14ac:dyDescent="0.25">
      <c r="A1533" s="125"/>
      <c r="B1533" s="47"/>
      <c r="C1533" s="47"/>
      <c r="D1533" s="47"/>
      <c r="E1533" s="56"/>
      <c r="F1533" s="56"/>
      <c r="G1533" s="47"/>
      <c r="H1533" s="47"/>
      <c r="I1533" s="47"/>
      <c r="J1533" s="47"/>
      <c r="K1533" s="47"/>
      <c r="L1533" s="47"/>
      <c r="M1533" s="47"/>
      <c r="N1533" s="47"/>
      <c r="O1533" s="47"/>
      <c r="P1533" s="47"/>
      <c r="Q1533" s="47"/>
      <c r="R1533" s="47"/>
      <c r="S1533" s="47"/>
      <c r="T1533" s="47"/>
      <c r="U1533" s="47"/>
      <c r="V1533" s="47"/>
      <c r="W1533" s="47"/>
      <c r="X1533" s="47"/>
      <c r="Y1533" s="47"/>
      <c r="Z1533" s="47"/>
      <c r="AA1533" s="47"/>
      <c r="AB1533" s="47"/>
      <c r="AC1533" s="47"/>
      <c r="AD1533" s="47"/>
      <c r="AE1533" s="47"/>
      <c r="AF1533" s="47"/>
      <c r="AG1533" s="47"/>
      <c r="AH1533" s="47"/>
    </row>
    <row r="1534" spans="1:34" x14ac:dyDescent="0.25">
      <c r="A1534" s="125"/>
      <c r="B1534" s="47"/>
      <c r="C1534" s="47"/>
      <c r="D1534" s="47"/>
      <c r="E1534" s="56"/>
      <c r="F1534" s="56"/>
      <c r="G1534" s="47"/>
      <c r="H1534" s="47"/>
      <c r="I1534" s="47"/>
      <c r="J1534" s="47"/>
      <c r="K1534" s="47"/>
      <c r="L1534" s="47"/>
      <c r="M1534" s="47"/>
      <c r="N1534" s="47"/>
      <c r="O1534" s="47"/>
      <c r="P1534" s="47"/>
      <c r="Q1534" s="47"/>
      <c r="R1534" s="47"/>
      <c r="S1534" s="47"/>
      <c r="T1534" s="47"/>
      <c r="U1534" s="47"/>
      <c r="V1534" s="47"/>
      <c r="W1534" s="47"/>
      <c r="X1534" s="47"/>
      <c r="Y1534" s="47"/>
      <c r="Z1534" s="47"/>
      <c r="AA1534" s="47"/>
      <c r="AB1534" s="47"/>
      <c r="AC1534" s="47"/>
      <c r="AD1534" s="47"/>
      <c r="AE1534" s="47"/>
      <c r="AF1534" s="47"/>
      <c r="AG1534" s="47"/>
      <c r="AH1534" s="47"/>
    </row>
    <row r="1535" spans="1:34" x14ac:dyDescent="0.25">
      <c r="A1535" s="125"/>
      <c r="B1535" s="47"/>
      <c r="C1535" s="47"/>
      <c r="D1535" s="47"/>
      <c r="E1535" s="56"/>
      <c r="F1535" s="56"/>
      <c r="G1535" s="47"/>
      <c r="H1535" s="47"/>
      <c r="I1535" s="47"/>
      <c r="J1535" s="47"/>
      <c r="K1535" s="47"/>
      <c r="L1535" s="47"/>
      <c r="M1535" s="47"/>
      <c r="N1535" s="47"/>
      <c r="O1535" s="47"/>
      <c r="P1535" s="47"/>
      <c r="Q1535" s="47"/>
      <c r="R1535" s="47"/>
      <c r="S1535" s="47"/>
      <c r="T1535" s="47"/>
      <c r="U1535" s="47"/>
      <c r="V1535" s="47"/>
      <c r="W1535" s="47"/>
      <c r="X1535" s="47"/>
      <c r="Y1535" s="47"/>
      <c r="Z1535" s="47"/>
      <c r="AA1535" s="47"/>
      <c r="AB1535" s="47"/>
      <c r="AC1535" s="47"/>
      <c r="AD1535" s="47"/>
      <c r="AE1535" s="47"/>
      <c r="AF1535" s="47"/>
      <c r="AG1535" s="47"/>
      <c r="AH1535" s="47"/>
    </row>
    <row r="1536" spans="1:34" x14ac:dyDescent="0.25">
      <c r="A1536" s="125"/>
      <c r="B1536" s="47"/>
      <c r="C1536" s="47"/>
      <c r="D1536" s="47"/>
      <c r="E1536" s="56"/>
      <c r="F1536" s="56"/>
      <c r="G1536" s="47"/>
      <c r="H1536" s="47"/>
      <c r="I1536" s="47"/>
      <c r="J1536" s="47"/>
      <c r="K1536" s="47"/>
      <c r="L1536" s="47"/>
      <c r="M1536" s="47"/>
      <c r="N1536" s="47"/>
      <c r="O1536" s="47"/>
      <c r="P1536" s="47"/>
      <c r="Q1536" s="47"/>
      <c r="R1536" s="47"/>
      <c r="S1536" s="47"/>
      <c r="T1536" s="47"/>
      <c r="U1536" s="47"/>
      <c r="V1536" s="47"/>
      <c r="W1536" s="47"/>
      <c r="X1536" s="47"/>
      <c r="Y1536" s="47"/>
      <c r="Z1536" s="47"/>
      <c r="AA1536" s="47"/>
      <c r="AB1536" s="47"/>
      <c r="AC1536" s="47"/>
      <c r="AD1536" s="47"/>
      <c r="AE1536" s="47"/>
      <c r="AF1536" s="47"/>
      <c r="AG1536" s="47"/>
      <c r="AH1536" s="47"/>
    </row>
    <row r="1537" spans="1:34" x14ac:dyDescent="0.25">
      <c r="A1537" s="125"/>
      <c r="B1537" s="47"/>
      <c r="C1537" s="47"/>
      <c r="D1537" s="47"/>
      <c r="E1537" s="56"/>
      <c r="F1537" s="56"/>
      <c r="G1537" s="47"/>
      <c r="H1537" s="47"/>
      <c r="I1537" s="47"/>
      <c r="J1537" s="47"/>
      <c r="K1537" s="47"/>
      <c r="L1537" s="47"/>
      <c r="M1537" s="47"/>
      <c r="N1537" s="47"/>
      <c r="O1537" s="47"/>
      <c r="P1537" s="47"/>
      <c r="Q1537" s="47"/>
      <c r="R1537" s="47"/>
      <c r="S1537" s="47"/>
      <c r="T1537" s="47"/>
      <c r="U1537" s="47"/>
      <c r="V1537" s="47"/>
      <c r="W1537" s="47"/>
      <c r="X1537" s="47"/>
      <c r="Y1537" s="47"/>
      <c r="Z1537" s="47"/>
      <c r="AA1537" s="47"/>
      <c r="AB1537" s="47"/>
      <c r="AC1537" s="47"/>
      <c r="AD1537" s="47"/>
      <c r="AE1537" s="47"/>
      <c r="AF1537" s="47"/>
      <c r="AG1537" s="47"/>
      <c r="AH1537" s="47"/>
    </row>
    <row r="1538" spans="1:34" x14ac:dyDescent="0.25">
      <c r="A1538" s="125"/>
      <c r="B1538" s="47"/>
      <c r="C1538" s="47"/>
      <c r="D1538" s="47"/>
      <c r="E1538" s="56"/>
      <c r="F1538" s="56"/>
      <c r="G1538" s="47"/>
      <c r="H1538" s="47"/>
      <c r="I1538" s="47"/>
      <c r="J1538" s="47"/>
      <c r="K1538" s="47"/>
      <c r="L1538" s="47"/>
      <c r="M1538" s="47"/>
      <c r="N1538" s="47"/>
      <c r="O1538" s="47"/>
      <c r="P1538" s="47"/>
      <c r="Q1538" s="47"/>
      <c r="R1538" s="47"/>
      <c r="S1538" s="47"/>
      <c r="T1538" s="47"/>
      <c r="U1538" s="47"/>
      <c r="V1538" s="47"/>
      <c r="W1538" s="47"/>
      <c r="X1538" s="47"/>
      <c r="Y1538" s="47"/>
      <c r="Z1538" s="47"/>
      <c r="AA1538" s="47"/>
      <c r="AB1538" s="47"/>
      <c r="AC1538" s="47"/>
      <c r="AD1538" s="47"/>
      <c r="AE1538" s="47"/>
      <c r="AF1538" s="47"/>
      <c r="AG1538" s="47"/>
      <c r="AH1538" s="47"/>
    </row>
    <row r="1539" spans="1:34" x14ac:dyDescent="0.25">
      <c r="A1539" s="125"/>
      <c r="B1539" s="47"/>
      <c r="C1539" s="47"/>
      <c r="D1539" s="47"/>
      <c r="E1539" s="56"/>
      <c r="F1539" s="56"/>
      <c r="G1539" s="47"/>
      <c r="H1539" s="47"/>
      <c r="I1539" s="47"/>
      <c r="J1539" s="47"/>
      <c r="K1539" s="47"/>
      <c r="L1539" s="47"/>
      <c r="M1539" s="47"/>
      <c r="N1539" s="47"/>
      <c r="O1539" s="47"/>
      <c r="P1539" s="47"/>
      <c r="Q1539" s="47"/>
      <c r="R1539" s="47"/>
      <c r="S1539" s="47"/>
      <c r="T1539" s="47"/>
      <c r="U1539" s="47"/>
      <c r="V1539" s="47"/>
      <c r="W1539" s="47"/>
      <c r="X1539" s="47"/>
      <c r="Y1539" s="47"/>
      <c r="Z1539" s="47"/>
      <c r="AA1539" s="47"/>
      <c r="AB1539" s="47"/>
      <c r="AC1539" s="47"/>
      <c r="AD1539" s="47"/>
      <c r="AE1539" s="47"/>
      <c r="AF1539" s="47"/>
      <c r="AG1539" s="47"/>
      <c r="AH1539" s="47"/>
    </row>
    <row r="1540" spans="1:34" x14ac:dyDescent="0.25">
      <c r="A1540" s="125"/>
      <c r="B1540" s="47"/>
      <c r="C1540" s="47"/>
      <c r="D1540" s="47"/>
      <c r="E1540" s="56"/>
      <c r="F1540" s="56"/>
      <c r="G1540" s="47"/>
      <c r="H1540" s="47"/>
      <c r="I1540" s="47"/>
      <c r="J1540" s="47"/>
      <c r="K1540" s="47"/>
      <c r="L1540" s="47"/>
      <c r="M1540" s="47"/>
      <c r="N1540" s="47"/>
      <c r="O1540" s="47"/>
      <c r="P1540" s="47"/>
      <c r="Q1540" s="47"/>
      <c r="R1540" s="47"/>
      <c r="S1540" s="47"/>
      <c r="T1540" s="47"/>
      <c r="U1540" s="47"/>
      <c r="V1540" s="47"/>
      <c r="W1540" s="47"/>
      <c r="X1540" s="47"/>
      <c r="Y1540" s="47"/>
      <c r="Z1540" s="47"/>
      <c r="AA1540" s="47"/>
      <c r="AB1540" s="47"/>
      <c r="AC1540" s="47"/>
      <c r="AD1540" s="47"/>
      <c r="AE1540" s="47"/>
      <c r="AF1540" s="47"/>
      <c r="AG1540" s="47"/>
      <c r="AH1540" s="47"/>
    </row>
    <row r="1541" spans="1:34" x14ac:dyDescent="0.25">
      <c r="A1541" s="125"/>
      <c r="B1541" s="47"/>
      <c r="C1541" s="47"/>
      <c r="D1541" s="47"/>
      <c r="E1541" s="56"/>
      <c r="F1541" s="56"/>
      <c r="G1541" s="47"/>
      <c r="H1541" s="47"/>
      <c r="I1541" s="47"/>
      <c r="J1541" s="47"/>
      <c r="K1541" s="47"/>
      <c r="L1541" s="47"/>
      <c r="M1541" s="47"/>
      <c r="N1541" s="47"/>
      <c r="O1541" s="47"/>
      <c r="P1541" s="47"/>
      <c r="Q1541" s="47"/>
      <c r="R1541" s="47"/>
      <c r="S1541" s="47"/>
      <c r="T1541" s="47"/>
      <c r="U1541" s="47"/>
      <c r="V1541" s="47"/>
      <c r="W1541" s="47"/>
      <c r="X1541" s="47"/>
      <c r="Y1541" s="47"/>
      <c r="Z1541" s="47"/>
      <c r="AA1541" s="47"/>
      <c r="AB1541" s="47"/>
      <c r="AC1541" s="47"/>
      <c r="AD1541" s="47"/>
      <c r="AE1541" s="47"/>
      <c r="AF1541" s="47"/>
      <c r="AG1541" s="47"/>
      <c r="AH1541" s="47"/>
    </row>
    <row r="1542" spans="1:34" x14ac:dyDescent="0.25">
      <c r="A1542" s="125"/>
      <c r="B1542" s="47"/>
      <c r="C1542" s="47"/>
      <c r="D1542" s="47"/>
      <c r="E1542" s="56"/>
      <c r="F1542" s="56"/>
      <c r="G1542" s="47"/>
      <c r="H1542" s="47"/>
      <c r="I1542" s="47"/>
      <c r="J1542" s="47"/>
      <c r="K1542" s="47"/>
      <c r="L1542" s="47"/>
      <c r="M1542" s="47"/>
      <c r="N1542" s="47"/>
      <c r="O1542" s="47"/>
      <c r="P1542" s="47"/>
      <c r="Q1542" s="47"/>
      <c r="R1542" s="47"/>
      <c r="S1542" s="47"/>
      <c r="T1542" s="47"/>
      <c r="U1542" s="47"/>
      <c r="V1542" s="47"/>
      <c r="W1542" s="47"/>
      <c r="X1542" s="47"/>
      <c r="Y1542" s="47"/>
      <c r="Z1542" s="47"/>
      <c r="AA1542" s="47"/>
      <c r="AB1542" s="47"/>
      <c r="AC1542" s="47"/>
      <c r="AD1542" s="47"/>
      <c r="AE1542" s="47"/>
      <c r="AF1542" s="47"/>
      <c r="AG1542" s="47"/>
      <c r="AH1542" s="47"/>
    </row>
    <row r="1543" spans="1:34" x14ac:dyDescent="0.25">
      <c r="A1543" s="125"/>
      <c r="B1543" s="47"/>
      <c r="C1543" s="47"/>
      <c r="D1543" s="47"/>
      <c r="E1543" s="56"/>
      <c r="F1543" s="56"/>
      <c r="G1543" s="47"/>
      <c r="H1543" s="47"/>
      <c r="I1543" s="47"/>
      <c r="J1543" s="47"/>
      <c r="K1543" s="47"/>
      <c r="L1543" s="47"/>
      <c r="M1543" s="47"/>
      <c r="N1543" s="47"/>
      <c r="O1543" s="47"/>
      <c r="P1543" s="47"/>
      <c r="Q1543" s="47"/>
      <c r="R1543" s="47"/>
      <c r="S1543" s="47"/>
      <c r="T1543" s="47"/>
      <c r="U1543" s="47"/>
      <c r="V1543" s="47"/>
      <c r="W1543" s="47"/>
      <c r="X1543" s="47"/>
      <c r="Y1543" s="47"/>
      <c r="Z1543" s="47"/>
      <c r="AA1543" s="47"/>
      <c r="AB1543" s="47"/>
      <c r="AC1543" s="47"/>
      <c r="AD1543" s="47"/>
      <c r="AE1543" s="47"/>
      <c r="AF1543" s="47"/>
      <c r="AG1543" s="47"/>
      <c r="AH1543" s="47"/>
    </row>
    <row r="1544" spans="1:34" x14ac:dyDescent="0.25">
      <c r="A1544" s="125"/>
      <c r="B1544" s="47"/>
      <c r="C1544" s="47"/>
      <c r="D1544" s="47"/>
      <c r="E1544" s="56"/>
      <c r="F1544" s="56"/>
      <c r="G1544" s="47"/>
      <c r="H1544" s="47"/>
      <c r="I1544" s="47"/>
      <c r="J1544" s="47"/>
      <c r="K1544" s="47"/>
      <c r="L1544" s="47"/>
      <c r="M1544" s="47"/>
      <c r="N1544" s="47"/>
      <c r="O1544" s="47"/>
      <c r="P1544" s="47"/>
      <c r="Q1544" s="47"/>
      <c r="R1544" s="47"/>
      <c r="S1544" s="47"/>
      <c r="T1544" s="47"/>
      <c r="U1544" s="47"/>
      <c r="V1544" s="47"/>
      <c r="W1544" s="47"/>
      <c r="X1544" s="47"/>
      <c r="Y1544" s="47"/>
      <c r="Z1544" s="47"/>
      <c r="AA1544" s="47"/>
      <c r="AB1544" s="47"/>
      <c r="AC1544" s="47"/>
      <c r="AD1544" s="47"/>
      <c r="AE1544" s="47"/>
      <c r="AF1544" s="47"/>
      <c r="AG1544" s="47"/>
      <c r="AH1544" s="47"/>
    </row>
    <row r="1545" spans="1:34" x14ac:dyDescent="0.25">
      <c r="A1545" s="125"/>
      <c r="B1545" s="47"/>
      <c r="C1545" s="47"/>
      <c r="D1545" s="47"/>
      <c r="E1545" s="56"/>
      <c r="F1545" s="56"/>
      <c r="G1545" s="47"/>
      <c r="H1545" s="47"/>
      <c r="I1545" s="47"/>
      <c r="J1545" s="47"/>
      <c r="K1545" s="47"/>
      <c r="L1545" s="47"/>
      <c r="M1545" s="47"/>
      <c r="N1545" s="47"/>
      <c r="O1545" s="47"/>
      <c r="P1545" s="47"/>
      <c r="Q1545" s="47"/>
      <c r="R1545" s="47"/>
      <c r="S1545" s="47"/>
      <c r="T1545" s="47"/>
      <c r="U1545" s="47"/>
      <c r="V1545" s="47"/>
      <c r="W1545" s="47"/>
      <c r="X1545" s="47"/>
      <c r="Y1545" s="47"/>
      <c r="Z1545" s="47"/>
      <c r="AA1545" s="47"/>
      <c r="AB1545" s="47"/>
      <c r="AC1545" s="47"/>
      <c r="AD1545" s="47"/>
      <c r="AE1545" s="47"/>
      <c r="AF1545" s="47"/>
      <c r="AG1545" s="47"/>
      <c r="AH1545" s="47"/>
    </row>
    <row r="1546" spans="1:34" x14ac:dyDescent="0.25">
      <c r="A1546" s="125"/>
      <c r="B1546" s="47"/>
      <c r="C1546" s="47"/>
      <c r="D1546" s="47"/>
      <c r="E1546" s="56"/>
      <c r="F1546" s="56"/>
      <c r="G1546" s="47"/>
      <c r="H1546" s="47"/>
      <c r="I1546" s="47"/>
      <c r="J1546" s="47"/>
      <c r="K1546" s="47"/>
      <c r="L1546" s="47"/>
      <c r="M1546" s="47"/>
      <c r="N1546" s="47"/>
      <c r="O1546" s="47"/>
      <c r="P1546" s="47"/>
      <c r="Q1546" s="47"/>
      <c r="R1546" s="47"/>
      <c r="S1546" s="47"/>
      <c r="T1546" s="47"/>
      <c r="U1546" s="47"/>
      <c r="V1546" s="47"/>
      <c r="W1546" s="47"/>
      <c r="X1546" s="47"/>
      <c r="Y1546" s="47"/>
      <c r="Z1546" s="47"/>
      <c r="AA1546" s="47"/>
      <c r="AB1546" s="47"/>
      <c r="AC1546" s="47"/>
      <c r="AD1546" s="47"/>
      <c r="AE1546" s="47"/>
      <c r="AF1546" s="47"/>
      <c r="AG1546" s="47"/>
      <c r="AH1546" s="47"/>
    </row>
    <row r="1547" spans="1:34" x14ac:dyDescent="0.25">
      <c r="A1547" s="125"/>
      <c r="B1547" s="47"/>
      <c r="C1547" s="47"/>
      <c r="D1547" s="47"/>
      <c r="E1547" s="56"/>
      <c r="F1547" s="56"/>
      <c r="G1547" s="47"/>
      <c r="H1547" s="47"/>
      <c r="I1547" s="47"/>
      <c r="J1547" s="47"/>
      <c r="K1547" s="47"/>
      <c r="L1547" s="47"/>
      <c r="M1547" s="47"/>
      <c r="N1547" s="47"/>
      <c r="O1547" s="47"/>
      <c r="P1547" s="47"/>
      <c r="Q1547" s="47"/>
      <c r="R1547" s="47"/>
      <c r="S1547" s="47"/>
      <c r="T1547" s="47"/>
      <c r="U1547" s="47"/>
      <c r="V1547" s="47"/>
      <c r="W1547" s="47"/>
      <c r="X1547" s="47"/>
      <c r="Y1547" s="47"/>
      <c r="Z1547" s="47"/>
      <c r="AA1547" s="47"/>
      <c r="AB1547" s="47"/>
      <c r="AC1547" s="47"/>
      <c r="AD1547" s="47"/>
      <c r="AE1547" s="47"/>
      <c r="AF1547" s="47"/>
      <c r="AG1547" s="47"/>
      <c r="AH1547" s="47"/>
    </row>
    <row r="1548" spans="1:34" x14ac:dyDescent="0.25">
      <c r="A1548" s="125"/>
      <c r="B1548" s="47"/>
      <c r="C1548" s="47"/>
      <c r="D1548" s="47"/>
      <c r="E1548" s="56"/>
      <c r="F1548" s="56"/>
      <c r="G1548" s="47"/>
      <c r="H1548" s="47"/>
      <c r="I1548" s="47"/>
      <c r="J1548" s="47"/>
      <c r="K1548" s="47"/>
      <c r="L1548" s="47"/>
      <c r="M1548" s="47"/>
      <c r="N1548" s="47"/>
      <c r="O1548" s="47"/>
      <c r="P1548" s="47"/>
      <c r="Q1548" s="47"/>
      <c r="R1548" s="47"/>
      <c r="S1548" s="47"/>
      <c r="T1548" s="47"/>
      <c r="U1548" s="47"/>
      <c r="V1548" s="47"/>
      <c r="W1548" s="47"/>
      <c r="X1548" s="47"/>
      <c r="Y1548" s="47"/>
      <c r="Z1548" s="47"/>
      <c r="AA1548" s="47"/>
      <c r="AB1548" s="47"/>
      <c r="AC1548" s="47"/>
      <c r="AD1548" s="47"/>
      <c r="AE1548" s="47"/>
      <c r="AF1548" s="47"/>
      <c r="AG1548" s="47"/>
      <c r="AH1548" s="47"/>
    </row>
    <row r="1549" spans="1:34" x14ac:dyDescent="0.25">
      <c r="A1549" s="125"/>
      <c r="B1549" s="47"/>
      <c r="C1549" s="47"/>
      <c r="D1549" s="47"/>
      <c r="E1549" s="56"/>
      <c r="F1549" s="56"/>
      <c r="G1549" s="47"/>
      <c r="H1549" s="47"/>
      <c r="I1549" s="47"/>
      <c r="J1549" s="47"/>
      <c r="K1549" s="47"/>
      <c r="L1549" s="47"/>
      <c r="M1549" s="47"/>
      <c r="N1549" s="47"/>
      <c r="O1549" s="47"/>
      <c r="P1549" s="47"/>
      <c r="Q1549" s="47"/>
      <c r="R1549" s="47"/>
      <c r="S1549" s="47"/>
      <c r="T1549" s="47"/>
      <c r="U1549" s="47"/>
      <c r="V1549" s="47"/>
      <c r="W1549" s="47"/>
      <c r="X1549" s="47"/>
      <c r="Y1549" s="47"/>
      <c r="Z1549" s="47"/>
      <c r="AA1549" s="47"/>
      <c r="AB1549" s="47"/>
      <c r="AC1549" s="47"/>
      <c r="AD1549" s="47"/>
      <c r="AE1549" s="47"/>
      <c r="AF1549" s="47"/>
      <c r="AG1549" s="47"/>
      <c r="AH1549" s="47"/>
    </row>
    <row r="1550" spans="1:34" x14ac:dyDescent="0.25">
      <c r="A1550" s="125"/>
      <c r="B1550" s="47"/>
      <c r="C1550" s="47"/>
      <c r="D1550" s="47"/>
      <c r="E1550" s="56"/>
      <c r="F1550" s="56"/>
      <c r="G1550" s="47"/>
      <c r="H1550" s="47"/>
      <c r="I1550" s="47"/>
      <c r="J1550" s="47"/>
      <c r="K1550" s="47"/>
      <c r="L1550" s="47"/>
      <c r="M1550" s="47"/>
      <c r="N1550" s="47"/>
      <c r="O1550" s="47"/>
      <c r="P1550" s="47"/>
      <c r="Q1550" s="47"/>
      <c r="R1550" s="47"/>
      <c r="S1550" s="47"/>
      <c r="T1550" s="47"/>
      <c r="U1550" s="47"/>
      <c r="V1550" s="47"/>
      <c r="W1550" s="47"/>
      <c r="X1550" s="47"/>
      <c r="Y1550" s="47"/>
      <c r="Z1550" s="47"/>
      <c r="AA1550" s="47"/>
      <c r="AB1550" s="47"/>
      <c r="AC1550" s="47"/>
      <c r="AD1550" s="47"/>
      <c r="AE1550" s="47"/>
      <c r="AF1550" s="47"/>
      <c r="AG1550" s="47"/>
      <c r="AH1550" s="47"/>
    </row>
    <row r="1551" spans="1:34" x14ac:dyDescent="0.25">
      <c r="A1551" s="125"/>
      <c r="B1551" s="47"/>
      <c r="C1551" s="47"/>
      <c r="D1551" s="47"/>
      <c r="E1551" s="56"/>
      <c r="F1551" s="56"/>
      <c r="G1551" s="47"/>
      <c r="H1551" s="47"/>
      <c r="I1551" s="47"/>
      <c r="J1551" s="47"/>
      <c r="K1551" s="47"/>
      <c r="L1551" s="47"/>
      <c r="M1551" s="47"/>
      <c r="N1551" s="47"/>
      <c r="O1551" s="47"/>
      <c r="P1551" s="47"/>
      <c r="Q1551" s="47"/>
      <c r="R1551" s="47"/>
      <c r="S1551" s="47"/>
      <c r="T1551" s="47"/>
      <c r="U1551" s="47"/>
      <c r="V1551" s="47"/>
      <c r="W1551" s="47"/>
      <c r="X1551" s="47"/>
      <c r="Y1551" s="47"/>
      <c r="Z1551" s="47"/>
      <c r="AA1551" s="47"/>
      <c r="AB1551" s="47"/>
      <c r="AC1551" s="47"/>
      <c r="AD1551" s="47"/>
      <c r="AE1551" s="47"/>
      <c r="AF1551" s="47"/>
      <c r="AG1551" s="47"/>
      <c r="AH1551" s="47"/>
    </row>
    <row r="1552" spans="1:34" x14ac:dyDescent="0.25">
      <c r="A1552" s="125"/>
      <c r="B1552" s="47"/>
      <c r="C1552" s="47"/>
      <c r="D1552" s="47"/>
      <c r="E1552" s="56"/>
      <c r="F1552" s="56"/>
      <c r="G1552" s="47"/>
      <c r="H1552" s="47"/>
      <c r="I1552" s="47"/>
      <c r="J1552" s="47"/>
      <c r="K1552" s="47"/>
      <c r="L1552" s="47"/>
      <c r="M1552" s="47"/>
      <c r="N1552" s="47"/>
      <c r="O1552" s="47"/>
      <c r="P1552" s="47"/>
      <c r="Q1552" s="47"/>
      <c r="R1552" s="47"/>
      <c r="S1552" s="47"/>
      <c r="T1552" s="47"/>
      <c r="U1552" s="47"/>
      <c r="V1552" s="47"/>
      <c r="W1552" s="47"/>
      <c r="X1552" s="47"/>
      <c r="Y1552" s="47"/>
      <c r="Z1552" s="47"/>
      <c r="AA1552" s="47"/>
      <c r="AB1552" s="47"/>
      <c r="AC1552" s="47"/>
      <c r="AD1552" s="47"/>
      <c r="AE1552" s="47"/>
      <c r="AF1552" s="47"/>
      <c r="AG1552" s="47"/>
      <c r="AH1552" s="47"/>
    </row>
    <row r="1553" spans="1:34" x14ac:dyDescent="0.25">
      <c r="A1553" s="125"/>
      <c r="B1553" s="47"/>
      <c r="C1553" s="47"/>
      <c r="D1553" s="47"/>
      <c r="E1553" s="56"/>
      <c r="F1553" s="56"/>
      <c r="G1553" s="47"/>
      <c r="H1553" s="47"/>
      <c r="I1553" s="47"/>
      <c r="J1553" s="47"/>
      <c r="K1553" s="47"/>
      <c r="L1553" s="47"/>
      <c r="M1553" s="47"/>
      <c r="N1553" s="47"/>
      <c r="O1553" s="47"/>
      <c r="P1553" s="47"/>
      <c r="Q1553" s="47"/>
      <c r="R1553" s="47"/>
      <c r="S1553" s="47"/>
      <c r="T1553" s="47"/>
      <c r="U1553" s="47"/>
      <c r="V1553" s="47"/>
      <c r="W1553" s="47"/>
      <c r="X1553" s="47"/>
      <c r="Y1553" s="47"/>
      <c r="Z1553" s="47"/>
      <c r="AA1553" s="47"/>
      <c r="AB1553" s="47"/>
      <c r="AC1553" s="47"/>
      <c r="AD1553" s="47"/>
      <c r="AE1553" s="47"/>
      <c r="AF1553" s="47"/>
      <c r="AG1553" s="47"/>
      <c r="AH1553" s="47"/>
    </row>
    <row r="1554" spans="1:34" x14ac:dyDescent="0.25">
      <c r="A1554" s="125"/>
      <c r="B1554" s="47"/>
      <c r="C1554" s="47"/>
      <c r="D1554" s="47"/>
      <c r="E1554" s="56"/>
      <c r="F1554" s="56"/>
      <c r="G1554" s="47"/>
      <c r="H1554" s="47"/>
      <c r="I1554" s="47"/>
      <c r="J1554" s="47"/>
      <c r="K1554" s="47"/>
      <c r="L1554" s="47"/>
      <c r="M1554" s="47"/>
      <c r="N1554" s="47"/>
      <c r="O1554" s="47"/>
      <c r="P1554" s="47"/>
      <c r="Q1554" s="47"/>
      <c r="R1554" s="47"/>
      <c r="S1554" s="47"/>
      <c r="T1554" s="47"/>
      <c r="U1554" s="47"/>
      <c r="V1554" s="47"/>
      <c r="W1554" s="47"/>
      <c r="X1554" s="47"/>
      <c r="Y1554" s="47"/>
      <c r="Z1554" s="47"/>
      <c r="AA1554" s="47"/>
      <c r="AB1554" s="47"/>
      <c r="AC1554" s="47"/>
      <c r="AD1554" s="47"/>
      <c r="AE1554" s="47"/>
      <c r="AF1554" s="47"/>
      <c r="AG1554" s="47"/>
      <c r="AH1554" s="47"/>
    </row>
    <row r="1555" spans="1:34" x14ac:dyDescent="0.25">
      <c r="A1555" s="125"/>
      <c r="B1555" s="47"/>
      <c r="C1555" s="47"/>
      <c r="D1555" s="47"/>
      <c r="E1555" s="56"/>
      <c r="F1555" s="56"/>
      <c r="G1555" s="47"/>
      <c r="H1555" s="47"/>
      <c r="I1555" s="47"/>
      <c r="J1555" s="47"/>
      <c r="K1555" s="47"/>
      <c r="L1555" s="47"/>
      <c r="M1555" s="47"/>
      <c r="N1555" s="47"/>
      <c r="O1555" s="47"/>
      <c r="P1555" s="47"/>
      <c r="Q1555" s="47"/>
      <c r="R1555" s="47"/>
      <c r="S1555" s="47"/>
      <c r="T1555" s="47"/>
      <c r="U1555" s="47"/>
      <c r="V1555" s="47"/>
      <c r="W1555" s="47"/>
      <c r="X1555" s="47"/>
      <c r="Y1555" s="47"/>
      <c r="Z1555" s="47"/>
      <c r="AA1555" s="47"/>
      <c r="AB1555" s="47"/>
      <c r="AC1555" s="47"/>
      <c r="AD1555" s="47"/>
      <c r="AE1555" s="47"/>
      <c r="AF1555" s="47"/>
      <c r="AG1555" s="47"/>
      <c r="AH1555" s="47"/>
    </row>
    <row r="1556" spans="1:34" x14ac:dyDescent="0.25">
      <c r="A1556" s="125"/>
      <c r="B1556" s="47"/>
      <c r="C1556" s="47"/>
      <c r="D1556" s="47"/>
      <c r="E1556" s="56"/>
      <c r="F1556" s="56"/>
      <c r="G1556" s="47"/>
      <c r="H1556" s="47"/>
      <c r="I1556" s="47"/>
      <c r="J1556" s="47"/>
      <c r="K1556" s="47"/>
      <c r="L1556" s="47"/>
      <c r="M1556" s="47"/>
      <c r="N1556" s="47"/>
      <c r="O1556" s="47"/>
      <c r="P1556" s="47"/>
      <c r="Q1556" s="47"/>
      <c r="R1556" s="47"/>
      <c r="S1556" s="47"/>
      <c r="T1556" s="47"/>
      <c r="U1556" s="47"/>
      <c r="V1556" s="47"/>
      <c r="W1556" s="47"/>
      <c r="X1556" s="47"/>
      <c r="Y1556" s="47"/>
      <c r="Z1556" s="47"/>
      <c r="AA1556" s="47"/>
      <c r="AB1556" s="47"/>
      <c r="AC1556" s="47"/>
      <c r="AD1556" s="47"/>
      <c r="AE1556" s="47"/>
      <c r="AF1556" s="47"/>
      <c r="AG1556" s="47"/>
      <c r="AH1556" s="47"/>
    </row>
    <row r="1557" spans="1:34" x14ac:dyDescent="0.25">
      <c r="A1557" s="125"/>
      <c r="B1557" s="47"/>
      <c r="C1557" s="47"/>
      <c r="D1557" s="47"/>
      <c r="E1557" s="56"/>
      <c r="F1557" s="56"/>
      <c r="G1557" s="47"/>
      <c r="H1557" s="47"/>
      <c r="I1557" s="47"/>
      <c r="J1557" s="47"/>
      <c r="K1557" s="47"/>
      <c r="L1557" s="47"/>
      <c r="M1557" s="47"/>
      <c r="N1557" s="47"/>
      <c r="O1557" s="47"/>
      <c r="P1557" s="47"/>
      <c r="Q1557" s="47"/>
      <c r="R1557" s="47"/>
      <c r="S1557" s="47"/>
      <c r="T1557" s="47"/>
      <c r="U1557" s="47"/>
      <c r="V1557" s="47"/>
      <c r="W1557" s="47"/>
      <c r="X1557" s="47"/>
      <c r="Y1557" s="47"/>
      <c r="Z1557" s="47"/>
      <c r="AA1557" s="47"/>
      <c r="AB1557" s="47"/>
      <c r="AC1557" s="47"/>
      <c r="AD1557" s="47"/>
      <c r="AE1557" s="47"/>
      <c r="AF1557" s="47"/>
      <c r="AG1557" s="47"/>
      <c r="AH1557" s="47"/>
    </row>
    <row r="1558" spans="1:34" x14ac:dyDescent="0.25">
      <c r="A1558" s="125"/>
      <c r="B1558" s="47"/>
      <c r="C1558" s="47"/>
      <c r="D1558" s="47"/>
      <c r="E1558" s="56"/>
      <c r="F1558" s="56"/>
      <c r="G1558" s="47"/>
      <c r="H1558" s="47"/>
      <c r="I1558" s="47"/>
      <c r="J1558" s="47"/>
      <c r="K1558" s="47"/>
      <c r="L1558" s="47"/>
      <c r="M1558" s="47"/>
      <c r="N1558" s="47"/>
      <c r="O1558" s="47"/>
      <c r="P1558" s="47"/>
      <c r="Q1558" s="47"/>
      <c r="R1558" s="47"/>
      <c r="S1558" s="47"/>
      <c r="T1558" s="47"/>
      <c r="U1558" s="47"/>
      <c r="V1558" s="47"/>
      <c r="W1558" s="47"/>
      <c r="X1558" s="47"/>
      <c r="Y1558" s="47"/>
      <c r="Z1558" s="47"/>
      <c r="AA1558" s="47"/>
      <c r="AB1558" s="47"/>
      <c r="AC1558" s="47"/>
      <c r="AD1558" s="47"/>
      <c r="AE1558" s="47"/>
      <c r="AF1558" s="47"/>
      <c r="AG1558" s="47"/>
      <c r="AH1558" s="47"/>
    </row>
    <row r="1559" spans="1:34" x14ac:dyDescent="0.25">
      <c r="A1559" s="125"/>
      <c r="B1559" s="47"/>
      <c r="C1559" s="47"/>
      <c r="D1559" s="47"/>
      <c r="E1559" s="56"/>
      <c r="F1559" s="56"/>
      <c r="G1559" s="47"/>
      <c r="H1559" s="47"/>
      <c r="I1559" s="47"/>
      <c r="J1559" s="47"/>
      <c r="K1559" s="47"/>
      <c r="L1559" s="47"/>
      <c r="M1559" s="47"/>
      <c r="N1559" s="47"/>
      <c r="O1559" s="47"/>
      <c r="P1559" s="47"/>
      <c r="Q1559" s="47"/>
      <c r="R1559" s="47"/>
      <c r="S1559" s="47"/>
      <c r="T1559" s="47"/>
      <c r="U1559" s="47"/>
      <c r="V1559" s="47"/>
      <c r="W1559" s="47"/>
      <c r="X1559" s="47"/>
      <c r="Y1559" s="47"/>
      <c r="Z1559" s="47"/>
      <c r="AA1559" s="47"/>
      <c r="AB1559" s="47"/>
      <c r="AC1559" s="47"/>
      <c r="AD1559" s="47"/>
      <c r="AE1559" s="47"/>
      <c r="AF1559" s="47"/>
      <c r="AG1559" s="47"/>
      <c r="AH1559" s="47"/>
    </row>
    <row r="1560" spans="1:34" x14ac:dyDescent="0.25">
      <c r="A1560" s="125"/>
      <c r="B1560" s="47"/>
      <c r="C1560" s="47"/>
      <c r="D1560" s="47"/>
      <c r="E1560" s="56"/>
      <c r="F1560" s="56"/>
      <c r="G1560" s="47"/>
      <c r="H1560" s="47"/>
      <c r="I1560" s="47"/>
      <c r="J1560" s="47"/>
      <c r="K1560" s="47"/>
      <c r="L1560" s="47"/>
      <c r="M1560" s="47"/>
      <c r="N1560" s="47"/>
      <c r="O1560" s="47"/>
      <c r="P1560" s="47"/>
      <c r="Q1560" s="47"/>
      <c r="R1560" s="47"/>
      <c r="S1560" s="47"/>
      <c r="T1560" s="47"/>
      <c r="U1560" s="47"/>
      <c r="V1560" s="47"/>
      <c r="W1560" s="47"/>
      <c r="X1560" s="47"/>
      <c r="Y1560" s="47"/>
      <c r="Z1560" s="47"/>
      <c r="AA1560" s="47"/>
      <c r="AB1560" s="47"/>
      <c r="AC1560" s="47"/>
      <c r="AD1560" s="47"/>
      <c r="AE1560" s="47"/>
      <c r="AF1560" s="47"/>
      <c r="AG1560" s="47"/>
      <c r="AH1560" s="47"/>
    </row>
    <row r="1561" spans="1:34" x14ac:dyDescent="0.25">
      <c r="A1561" s="125"/>
      <c r="B1561" s="47"/>
      <c r="C1561" s="47"/>
      <c r="D1561" s="47"/>
      <c r="E1561" s="56"/>
      <c r="F1561" s="56"/>
      <c r="G1561" s="47"/>
      <c r="H1561" s="47"/>
      <c r="I1561" s="47"/>
      <c r="J1561" s="47"/>
      <c r="K1561" s="47"/>
      <c r="L1561" s="47"/>
      <c r="M1561" s="47"/>
      <c r="N1561" s="47"/>
      <c r="O1561" s="47"/>
      <c r="P1561" s="47"/>
      <c r="Q1561" s="47"/>
      <c r="R1561" s="47"/>
      <c r="S1561" s="47"/>
      <c r="T1561" s="47"/>
      <c r="U1561" s="47"/>
      <c r="V1561" s="47"/>
      <c r="W1561" s="47"/>
      <c r="X1561" s="47"/>
      <c r="Y1561" s="47"/>
      <c r="Z1561" s="47"/>
      <c r="AA1561" s="47"/>
      <c r="AB1561" s="47"/>
      <c r="AC1561" s="47"/>
      <c r="AD1561" s="47"/>
      <c r="AE1561" s="47"/>
      <c r="AF1561" s="47"/>
      <c r="AG1561" s="47"/>
      <c r="AH1561" s="47"/>
    </row>
    <row r="1562" spans="1:34" x14ac:dyDescent="0.25">
      <c r="A1562" s="125"/>
      <c r="B1562" s="47"/>
      <c r="C1562" s="47"/>
      <c r="D1562" s="47"/>
      <c r="E1562" s="56"/>
      <c r="F1562" s="56"/>
      <c r="G1562" s="47"/>
      <c r="H1562" s="47"/>
      <c r="I1562" s="47"/>
      <c r="J1562" s="47"/>
      <c r="K1562" s="47"/>
      <c r="L1562" s="47"/>
      <c r="M1562" s="47"/>
      <c r="N1562" s="47"/>
      <c r="O1562" s="47"/>
      <c r="P1562" s="47"/>
      <c r="Q1562" s="47"/>
      <c r="R1562" s="47"/>
      <c r="S1562" s="47"/>
      <c r="T1562" s="47"/>
      <c r="U1562" s="47"/>
      <c r="V1562" s="47"/>
      <c r="W1562" s="47"/>
      <c r="X1562" s="47"/>
      <c r="Y1562" s="47"/>
      <c r="Z1562" s="47"/>
      <c r="AA1562" s="47"/>
      <c r="AB1562" s="47"/>
      <c r="AC1562" s="47"/>
      <c r="AD1562" s="47"/>
      <c r="AE1562" s="47"/>
      <c r="AF1562" s="47"/>
      <c r="AG1562" s="47"/>
      <c r="AH1562" s="47"/>
    </row>
    <row r="1563" spans="1:34" x14ac:dyDescent="0.25">
      <c r="A1563" s="125"/>
      <c r="B1563" s="47"/>
      <c r="C1563" s="47"/>
      <c r="D1563" s="47"/>
      <c r="E1563" s="56"/>
      <c r="F1563" s="56"/>
      <c r="G1563" s="47"/>
      <c r="H1563" s="47"/>
      <c r="I1563" s="47"/>
      <c r="J1563" s="47"/>
      <c r="K1563" s="47"/>
      <c r="L1563" s="47"/>
      <c r="M1563" s="47"/>
      <c r="N1563" s="47"/>
      <c r="O1563" s="47"/>
      <c r="P1563" s="47"/>
      <c r="Q1563" s="47"/>
      <c r="R1563" s="47"/>
      <c r="S1563" s="47"/>
      <c r="T1563" s="47"/>
      <c r="U1563" s="47"/>
      <c r="V1563" s="47"/>
      <c r="W1563" s="47"/>
      <c r="X1563" s="47"/>
      <c r="Y1563" s="47"/>
      <c r="Z1563" s="47"/>
      <c r="AA1563" s="47"/>
      <c r="AB1563" s="47"/>
      <c r="AC1563" s="47"/>
      <c r="AD1563" s="47"/>
      <c r="AE1563" s="47"/>
      <c r="AF1563" s="47"/>
      <c r="AG1563" s="47"/>
      <c r="AH1563" s="47"/>
    </row>
    <row r="1564" spans="1:34" x14ac:dyDescent="0.25">
      <c r="A1564" s="125"/>
      <c r="B1564" s="47"/>
      <c r="C1564" s="47"/>
      <c r="D1564" s="47"/>
      <c r="E1564" s="56"/>
      <c r="F1564" s="56"/>
      <c r="G1564" s="47"/>
      <c r="H1564" s="47"/>
      <c r="I1564" s="47"/>
      <c r="J1564" s="47"/>
      <c r="K1564" s="47"/>
      <c r="L1564" s="47"/>
      <c r="M1564" s="47"/>
      <c r="N1564" s="47"/>
      <c r="O1564" s="47"/>
      <c r="P1564" s="47"/>
      <c r="Q1564" s="47"/>
      <c r="R1564" s="47"/>
      <c r="S1564" s="47"/>
      <c r="T1564" s="47"/>
      <c r="U1564" s="47"/>
      <c r="V1564" s="47"/>
      <c r="W1564" s="47"/>
      <c r="X1564" s="47"/>
      <c r="Y1564" s="47"/>
      <c r="Z1564" s="47"/>
      <c r="AA1564" s="47"/>
      <c r="AB1564" s="47"/>
      <c r="AC1564" s="47"/>
      <c r="AD1564" s="47"/>
      <c r="AE1564" s="47"/>
      <c r="AF1564" s="47"/>
      <c r="AG1564" s="47"/>
      <c r="AH1564" s="47"/>
    </row>
    <row r="1565" spans="1:34" x14ac:dyDescent="0.25">
      <c r="A1565" s="125"/>
      <c r="B1565" s="47"/>
      <c r="C1565" s="47"/>
      <c r="D1565" s="47"/>
      <c r="E1565" s="56"/>
      <c r="F1565" s="56"/>
      <c r="G1565" s="47"/>
      <c r="H1565" s="47"/>
      <c r="I1565" s="47"/>
      <c r="J1565" s="47"/>
      <c r="K1565" s="47"/>
      <c r="L1565" s="47"/>
      <c r="M1565" s="47"/>
      <c r="N1565" s="47"/>
      <c r="O1565" s="47"/>
      <c r="P1565" s="47"/>
      <c r="Q1565" s="47"/>
      <c r="R1565" s="47"/>
      <c r="S1565" s="47"/>
      <c r="T1565" s="47"/>
      <c r="U1565" s="47"/>
      <c r="V1565" s="47"/>
      <c r="W1565" s="47"/>
      <c r="X1565" s="47"/>
      <c r="Y1565" s="47"/>
      <c r="Z1565" s="47"/>
      <c r="AA1565" s="47"/>
      <c r="AB1565" s="47"/>
      <c r="AC1565" s="47"/>
      <c r="AD1565" s="47"/>
      <c r="AE1565" s="47"/>
      <c r="AF1565" s="47"/>
      <c r="AG1565" s="47"/>
      <c r="AH1565" s="47"/>
    </row>
    <row r="1566" spans="1:34" x14ac:dyDescent="0.25">
      <c r="A1566" s="125"/>
      <c r="B1566" s="47"/>
      <c r="C1566" s="47"/>
      <c r="D1566" s="47"/>
      <c r="E1566" s="56"/>
      <c r="F1566" s="56"/>
      <c r="G1566" s="47"/>
      <c r="H1566" s="47"/>
      <c r="I1566" s="47"/>
      <c r="J1566" s="47"/>
      <c r="K1566" s="47"/>
      <c r="L1566" s="47"/>
      <c r="M1566" s="47"/>
      <c r="N1566" s="47"/>
      <c r="O1566" s="47"/>
      <c r="P1566" s="47"/>
      <c r="Q1566" s="47"/>
      <c r="R1566" s="47"/>
      <c r="S1566" s="47"/>
      <c r="T1566" s="47"/>
      <c r="U1566" s="47"/>
      <c r="V1566" s="47"/>
      <c r="W1566" s="47"/>
      <c r="X1566" s="47"/>
      <c r="Y1566" s="47"/>
      <c r="Z1566" s="47"/>
      <c r="AA1566" s="47"/>
      <c r="AB1566" s="47"/>
      <c r="AC1566" s="47"/>
      <c r="AD1566" s="47"/>
      <c r="AE1566" s="47"/>
      <c r="AF1566" s="47"/>
      <c r="AG1566" s="47"/>
      <c r="AH1566" s="47"/>
    </row>
    <row r="1567" spans="1:34" x14ac:dyDescent="0.25">
      <c r="A1567" s="125"/>
      <c r="B1567" s="47"/>
      <c r="C1567" s="47"/>
      <c r="D1567" s="47"/>
      <c r="E1567" s="56"/>
      <c r="F1567" s="56"/>
      <c r="G1567" s="47"/>
      <c r="H1567" s="47"/>
      <c r="I1567" s="47"/>
      <c r="J1567" s="47"/>
      <c r="K1567" s="47"/>
      <c r="L1567" s="47"/>
      <c r="M1567" s="47"/>
      <c r="N1567" s="47"/>
      <c r="O1567" s="47"/>
      <c r="P1567" s="47"/>
      <c r="Q1567" s="47"/>
      <c r="R1567" s="47"/>
      <c r="S1567" s="47"/>
      <c r="T1567" s="47"/>
      <c r="U1567" s="47"/>
      <c r="V1567" s="47"/>
      <c r="W1567" s="47"/>
      <c r="X1567" s="47"/>
      <c r="Y1567" s="47"/>
      <c r="Z1567" s="47"/>
      <c r="AA1567" s="47"/>
      <c r="AB1567" s="47"/>
      <c r="AC1567" s="47"/>
      <c r="AD1567" s="47"/>
      <c r="AE1567" s="47"/>
      <c r="AF1567" s="47"/>
      <c r="AG1567" s="47"/>
      <c r="AH1567" s="47"/>
    </row>
    <row r="1568" spans="1:34" x14ac:dyDescent="0.25">
      <c r="A1568" s="125"/>
      <c r="B1568" s="47"/>
      <c r="C1568" s="47"/>
      <c r="D1568" s="47"/>
      <c r="E1568" s="56"/>
      <c r="F1568" s="56"/>
      <c r="G1568" s="47"/>
      <c r="H1568" s="47"/>
      <c r="I1568" s="47"/>
      <c r="J1568" s="47"/>
      <c r="K1568" s="47"/>
      <c r="L1568" s="47"/>
      <c r="M1568" s="47"/>
      <c r="N1568" s="47"/>
      <c r="O1568" s="47"/>
      <c r="P1568" s="47"/>
      <c r="Q1568" s="47"/>
      <c r="R1568" s="47"/>
      <c r="S1568" s="47"/>
      <c r="T1568" s="47"/>
      <c r="U1568" s="47"/>
      <c r="V1568" s="47"/>
      <c r="W1568" s="47"/>
      <c r="X1568" s="47"/>
      <c r="Y1568" s="47"/>
      <c r="Z1568" s="47"/>
      <c r="AA1568" s="47"/>
      <c r="AB1568" s="47"/>
      <c r="AC1568" s="47"/>
      <c r="AD1568" s="47"/>
      <c r="AE1568" s="47"/>
      <c r="AF1568" s="47"/>
      <c r="AG1568" s="47"/>
      <c r="AH1568" s="47"/>
    </row>
    <row r="1569" spans="1:34" x14ac:dyDescent="0.25">
      <c r="A1569" s="125"/>
      <c r="B1569" s="47"/>
      <c r="C1569" s="47"/>
      <c r="D1569" s="47"/>
      <c r="E1569" s="56"/>
      <c r="F1569" s="56"/>
      <c r="G1569" s="47"/>
      <c r="H1569" s="47"/>
      <c r="I1569" s="47"/>
      <c r="J1569" s="47"/>
      <c r="K1569" s="47"/>
      <c r="L1569" s="47"/>
      <c r="M1569" s="47"/>
      <c r="N1569" s="47"/>
      <c r="O1569" s="47"/>
      <c r="P1569" s="47"/>
      <c r="Q1569" s="47"/>
      <c r="R1569" s="47"/>
      <c r="S1569" s="47"/>
      <c r="T1569" s="47"/>
      <c r="U1569" s="47"/>
      <c r="V1569" s="47"/>
      <c r="W1569" s="47"/>
      <c r="X1569" s="47"/>
      <c r="Y1569" s="47"/>
      <c r="Z1569" s="47"/>
      <c r="AA1569" s="47"/>
      <c r="AB1569" s="47"/>
      <c r="AC1569" s="47"/>
      <c r="AD1569" s="47"/>
      <c r="AE1569" s="47"/>
      <c r="AF1569" s="47"/>
      <c r="AG1569" s="47"/>
      <c r="AH1569" s="47"/>
    </row>
    <row r="1570" spans="1:34" x14ac:dyDescent="0.25">
      <c r="A1570" s="125"/>
      <c r="B1570" s="47"/>
      <c r="C1570" s="47"/>
      <c r="D1570" s="47"/>
      <c r="E1570" s="56"/>
      <c r="F1570" s="56"/>
      <c r="G1570" s="47"/>
      <c r="H1570" s="47"/>
      <c r="I1570" s="47"/>
      <c r="J1570" s="47"/>
      <c r="K1570" s="47"/>
      <c r="L1570" s="47"/>
      <c r="M1570" s="47"/>
      <c r="N1570" s="47"/>
      <c r="O1570" s="47"/>
      <c r="P1570" s="47"/>
      <c r="Q1570" s="47"/>
      <c r="R1570" s="47"/>
      <c r="S1570" s="47"/>
      <c r="T1570" s="47"/>
      <c r="U1570" s="47"/>
      <c r="V1570" s="47"/>
      <c r="W1570" s="47"/>
      <c r="X1570" s="47"/>
      <c r="Y1570" s="47"/>
      <c r="Z1570" s="47"/>
      <c r="AA1570" s="47"/>
      <c r="AB1570" s="47"/>
      <c r="AC1570" s="47"/>
      <c r="AD1570" s="47"/>
      <c r="AE1570" s="47"/>
      <c r="AF1570" s="47"/>
      <c r="AG1570" s="47"/>
      <c r="AH1570" s="47"/>
    </row>
    <row r="1571" spans="1:34" x14ac:dyDescent="0.25">
      <c r="A1571" s="125"/>
      <c r="B1571" s="47"/>
      <c r="C1571" s="47"/>
      <c r="D1571" s="47"/>
      <c r="E1571" s="56"/>
      <c r="F1571" s="56"/>
      <c r="G1571" s="47"/>
      <c r="H1571" s="47"/>
      <c r="I1571" s="47"/>
      <c r="J1571" s="47"/>
      <c r="K1571" s="47"/>
      <c r="L1571" s="47"/>
      <c r="M1571" s="47"/>
      <c r="N1571" s="47"/>
      <c r="O1571" s="47"/>
      <c r="P1571" s="47"/>
      <c r="Q1571" s="47"/>
      <c r="R1571" s="47"/>
      <c r="S1571" s="47"/>
      <c r="T1571" s="47"/>
      <c r="U1571" s="47"/>
      <c r="V1571" s="47"/>
      <c r="W1571" s="47"/>
      <c r="X1571" s="47"/>
      <c r="Y1571" s="47"/>
      <c r="Z1571" s="47"/>
      <c r="AA1571" s="47"/>
      <c r="AB1571" s="47"/>
      <c r="AC1571" s="47"/>
      <c r="AD1571" s="47"/>
      <c r="AE1571" s="47"/>
      <c r="AF1571" s="47"/>
      <c r="AG1571" s="47"/>
      <c r="AH1571" s="47"/>
    </row>
    <row r="1572" spans="1:34" x14ac:dyDescent="0.25">
      <c r="A1572" s="125"/>
      <c r="B1572" s="47"/>
      <c r="C1572" s="47"/>
      <c r="D1572" s="47"/>
      <c r="E1572" s="56"/>
      <c r="F1572" s="56"/>
      <c r="G1572" s="47"/>
      <c r="H1572" s="47"/>
      <c r="I1572" s="47"/>
      <c r="J1572" s="47"/>
      <c r="K1572" s="47"/>
      <c r="L1572" s="47"/>
      <c r="M1572" s="47"/>
      <c r="N1572" s="47"/>
      <c r="O1572" s="47"/>
      <c r="P1572" s="47"/>
      <c r="Q1572" s="47"/>
      <c r="R1572" s="47"/>
      <c r="S1572" s="47"/>
      <c r="T1572" s="47"/>
      <c r="U1572" s="47"/>
      <c r="V1572" s="47"/>
      <c r="W1572" s="47"/>
      <c r="X1572" s="47"/>
      <c r="Y1572" s="47"/>
      <c r="Z1572" s="47"/>
      <c r="AA1572" s="47"/>
      <c r="AB1572" s="47"/>
      <c r="AC1572" s="47"/>
      <c r="AD1572" s="47"/>
      <c r="AE1572" s="47"/>
      <c r="AF1572" s="47"/>
      <c r="AG1572" s="47"/>
      <c r="AH1572" s="47"/>
    </row>
    <row r="1573" spans="1:34" x14ac:dyDescent="0.25">
      <c r="A1573" s="125"/>
      <c r="B1573" s="47"/>
      <c r="C1573" s="47"/>
      <c r="D1573" s="47"/>
      <c r="E1573" s="56"/>
      <c r="F1573" s="56"/>
      <c r="G1573" s="47"/>
      <c r="H1573" s="47"/>
      <c r="I1573" s="47"/>
      <c r="J1573" s="47"/>
      <c r="K1573" s="47"/>
      <c r="L1573" s="47"/>
      <c r="M1573" s="47"/>
      <c r="N1573" s="47"/>
      <c r="O1573" s="47"/>
      <c r="P1573" s="47"/>
      <c r="Q1573" s="47"/>
      <c r="R1573" s="47"/>
      <c r="S1573" s="47"/>
      <c r="T1573" s="47"/>
      <c r="U1573" s="47"/>
      <c r="V1573" s="47"/>
      <c r="W1573" s="47"/>
      <c r="X1573" s="47"/>
      <c r="Y1573" s="47"/>
      <c r="Z1573" s="47"/>
      <c r="AA1573" s="47"/>
      <c r="AB1573" s="47"/>
      <c r="AC1573" s="47"/>
      <c r="AD1573" s="47"/>
      <c r="AE1573" s="47"/>
      <c r="AF1573" s="47"/>
      <c r="AG1573" s="47"/>
      <c r="AH1573" s="47"/>
    </row>
    <row r="1574" spans="1:34" x14ac:dyDescent="0.25">
      <c r="A1574" s="125"/>
      <c r="B1574" s="47"/>
      <c r="C1574" s="47"/>
      <c r="D1574" s="47"/>
      <c r="E1574" s="56"/>
      <c r="F1574" s="56"/>
      <c r="G1574" s="47"/>
      <c r="H1574" s="47"/>
      <c r="I1574" s="47"/>
      <c r="J1574" s="47"/>
      <c r="K1574" s="47"/>
      <c r="L1574" s="47"/>
      <c r="M1574" s="47"/>
      <c r="N1574" s="47"/>
      <c r="O1574" s="47"/>
      <c r="P1574" s="47"/>
      <c r="Q1574" s="47"/>
      <c r="R1574" s="47"/>
      <c r="S1574" s="47"/>
      <c r="T1574" s="47"/>
      <c r="U1574" s="47"/>
      <c r="V1574" s="47"/>
      <c r="W1574" s="47"/>
      <c r="X1574" s="47"/>
      <c r="Y1574" s="47"/>
      <c r="Z1574" s="47"/>
      <c r="AA1574" s="47"/>
      <c r="AB1574" s="47"/>
      <c r="AC1574" s="47"/>
      <c r="AD1574" s="47"/>
      <c r="AE1574" s="47"/>
      <c r="AF1574" s="47"/>
      <c r="AG1574" s="47"/>
      <c r="AH1574" s="47"/>
    </row>
    <row r="1575" spans="1:34" x14ac:dyDescent="0.25">
      <c r="A1575" s="125"/>
      <c r="B1575" s="47"/>
      <c r="C1575" s="47"/>
      <c r="D1575" s="47"/>
      <c r="E1575" s="56"/>
      <c r="F1575" s="56"/>
      <c r="G1575" s="47"/>
      <c r="H1575" s="47"/>
      <c r="I1575" s="47"/>
      <c r="J1575" s="47"/>
      <c r="K1575" s="47"/>
      <c r="L1575" s="47"/>
      <c r="M1575" s="47"/>
      <c r="N1575" s="47"/>
      <c r="O1575" s="47"/>
      <c r="P1575" s="47"/>
      <c r="Q1575" s="47"/>
      <c r="R1575" s="47"/>
      <c r="S1575" s="47"/>
      <c r="T1575" s="47"/>
      <c r="U1575" s="47"/>
      <c r="V1575" s="47"/>
      <c r="W1575" s="47"/>
      <c r="X1575" s="47"/>
      <c r="Y1575" s="47"/>
      <c r="Z1575" s="47"/>
      <c r="AA1575" s="47"/>
      <c r="AB1575" s="47"/>
      <c r="AC1575" s="47"/>
      <c r="AD1575" s="47"/>
      <c r="AE1575" s="47"/>
      <c r="AF1575" s="47"/>
      <c r="AG1575" s="47"/>
      <c r="AH1575" s="47"/>
    </row>
    <row r="1576" spans="1:34" x14ac:dyDescent="0.25">
      <c r="A1576" s="125"/>
      <c r="B1576" s="47"/>
      <c r="C1576" s="47"/>
      <c r="D1576" s="47"/>
      <c r="E1576" s="56"/>
      <c r="F1576" s="56"/>
      <c r="G1576" s="47"/>
      <c r="H1576" s="47"/>
      <c r="I1576" s="47"/>
      <c r="J1576" s="47"/>
      <c r="K1576" s="47"/>
      <c r="L1576" s="47"/>
      <c r="M1576" s="47"/>
      <c r="N1576" s="47"/>
      <c r="O1576" s="47"/>
      <c r="P1576" s="47"/>
      <c r="Q1576" s="47"/>
      <c r="R1576" s="47"/>
      <c r="S1576" s="47"/>
      <c r="T1576" s="47"/>
      <c r="U1576" s="47"/>
      <c r="V1576" s="47"/>
      <c r="W1576" s="47"/>
      <c r="X1576" s="47"/>
      <c r="Y1576" s="47"/>
      <c r="Z1576" s="47"/>
      <c r="AA1576" s="47"/>
      <c r="AB1576" s="47"/>
      <c r="AC1576" s="47"/>
      <c r="AD1576" s="47"/>
      <c r="AE1576" s="47"/>
      <c r="AF1576" s="47"/>
      <c r="AG1576" s="47"/>
      <c r="AH1576" s="47"/>
    </row>
    <row r="1577" spans="1:34" x14ac:dyDescent="0.25">
      <c r="A1577" s="125"/>
      <c r="B1577" s="47"/>
      <c r="C1577" s="47"/>
      <c r="D1577" s="47"/>
      <c r="E1577" s="56"/>
      <c r="F1577" s="56"/>
      <c r="G1577" s="47"/>
      <c r="H1577" s="47"/>
      <c r="I1577" s="47"/>
      <c r="J1577" s="47"/>
      <c r="K1577" s="47"/>
      <c r="L1577" s="47"/>
      <c r="M1577" s="47"/>
      <c r="N1577" s="47"/>
      <c r="O1577" s="47"/>
      <c r="P1577" s="47"/>
      <c r="Q1577" s="47"/>
      <c r="R1577" s="47"/>
      <c r="S1577" s="47"/>
      <c r="T1577" s="47"/>
      <c r="U1577" s="47"/>
      <c r="V1577" s="47"/>
      <c r="W1577" s="47"/>
      <c r="X1577" s="47"/>
      <c r="Y1577" s="47"/>
      <c r="Z1577" s="47"/>
      <c r="AA1577" s="47"/>
      <c r="AB1577" s="47"/>
      <c r="AC1577" s="47"/>
      <c r="AD1577" s="47"/>
      <c r="AE1577" s="47"/>
      <c r="AF1577" s="47"/>
      <c r="AG1577" s="47"/>
      <c r="AH1577" s="47"/>
    </row>
    <row r="1578" spans="1:34" x14ac:dyDescent="0.25">
      <c r="A1578" s="125"/>
      <c r="B1578" s="47"/>
      <c r="C1578" s="47"/>
      <c r="D1578" s="47"/>
      <c r="E1578" s="56"/>
      <c r="F1578" s="56"/>
      <c r="G1578" s="47"/>
      <c r="H1578" s="47"/>
      <c r="I1578" s="47"/>
      <c r="J1578" s="47"/>
      <c r="K1578" s="47"/>
      <c r="L1578" s="47"/>
      <c r="M1578" s="47"/>
      <c r="N1578" s="47"/>
      <c r="O1578" s="47"/>
      <c r="P1578" s="47"/>
      <c r="Q1578" s="47"/>
      <c r="R1578" s="47"/>
      <c r="S1578" s="47"/>
      <c r="T1578" s="47"/>
      <c r="U1578" s="47"/>
      <c r="V1578" s="47"/>
      <c r="W1578" s="47"/>
      <c r="X1578" s="47"/>
      <c r="Y1578" s="47"/>
      <c r="Z1578" s="47"/>
      <c r="AA1578" s="47"/>
      <c r="AB1578" s="47"/>
      <c r="AC1578" s="47"/>
      <c r="AD1578" s="47"/>
      <c r="AE1578" s="47"/>
      <c r="AF1578" s="47"/>
      <c r="AG1578" s="47"/>
      <c r="AH1578" s="47"/>
    </row>
    <row r="1579" spans="1:34" x14ac:dyDescent="0.25">
      <c r="A1579" s="125"/>
      <c r="B1579" s="47"/>
      <c r="C1579" s="47"/>
      <c r="D1579" s="47"/>
      <c r="E1579" s="56"/>
      <c r="F1579" s="56"/>
      <c r="G1579" s="47"/>
      <c r="H1579" s="47"/>
      <c r="I1579" s="47"/>
      <c r="J1579" s="47"/>
      <c r="K1579" s="47"/>
      <c r="L1579" s="47"/>
      <c r="M1579" s="47"/>
      <c r="N1579" s="47"/>
      <c r="O1579" s="47"/>
      <c r="P1579" s="47"/>
      <c r="Q1579" s="47"/>
      <c r="R1579" s="47"/>
      <c r="S1579" s="47"/>
      <c r="T1579" s="47"/>
      <c r="U1579" s="47"/>
      <c r="V1579" s="47"/>
      <c r="W1579" s="47"/>
      <c r="X1579" s="47"/>
      <c r="Y1579" s="47"/>
      <c r="Z1579" s="47"/>
      <c r="AA1579" s="47"/>
      <c r="AB1579" s="47"/>
      <c r="AC1579" s="47"/>
      <c r="AD1579" s="47"/>
      <c r="AE1579" s="47"/>
      <c r="AF1579" s="47"/>
      <c r="AG1579" s="47"/>
      <c r="AH1579" s="47"/>
    </row>
    <row r="1580" spans="1:34" x14ac:dyDescent="0.25">
      <c r="A1580" s="125"/>
      <c r="B1580" s="47"/>
      <c r="C1580" s="47"/>
      <c r="D1580" s="47"/>
      <c r="E1580" s="56"/>
      <c r="F1580" s="56"/>
      <c r="G1580" s="47"/>
      <c r="H1580" s="47"/>
      <c r="I1580" s="47"/>
      <c r="J1580" s="47"/>
      <c r="K1580" s="47"/>
      <c r="L1580" s="47"/>
      <c r="M1580" s="47"/>
      <c r="N1580" s="47"/>
      <c r="O1580" s="47"/>
      <c r="P1580" s="47"/>
      <c r="Q1580" s="47"/>
      <c r="R1580" s="47"/>
      <c r="S1580" s="47"/>
      <c r="T1580" s="47"/>
      <c r="U1580" s="47"/>
      <c r="V1580" s="47"/>
      <c r="W1580" s="47"/>
      <c r="X1580" s="47"/>
      <c r="Y1580" s="47"/>
      <c r="Z1580" s="47"/>
      <c r="AA1580" s="47"/>
      <c r="AB1580" s="47"/>
      <c r="AC1580" s="47"/>
      <c r="AD1580" s="47"/>
      <c r="AE1580" s="47"/>
      <c r="AF1580" s="47"/>
      <c r="AG1580" s="47"/>
      <c r="AH1580" s="47"/>
    </row>
    <row r="1581" spans="1:34" x14ac:dyDescent="0.25">
      <c r="A1581" s="125"/>
      <c r="B1581" s="47"/>
      <c r="C1581" s="47"/>
      <c r="D1581" s="47"/>
      <c r="E1581" s="56"/>
      <c r="F1581" s="56"/>
      <c r="G1581" s="47"/>
      <c r="H1581" s="47"/>
      <c r="I1581" s="47"/>
      <c r="J1581" s="47"/>
      <c r="K1581" s="47"/>
      <c r="L1581" s="47"/>
      <c r="M1581" s="47"/>
      <c r="N1581" s="47"/>
      <c r="O1581" s="47"/>
      <c r="P1581" s="47"/>
      <c r="Q1581" s="47"/>
      <c r="R1581" s="47"/>
      <c r="S1581" s="47"/>
      <c r="T1581" s="47"/>
      <c r="U1581" s="47"/>
      <c r="V1581" s="47"/>
      <c r="W1581" s="47"/>
      <c r="X1581" s="47"/>
      <c r="Y1581" s="47"/>
      <c r="Z1581" s="47"/>
      <c r="AA1581" s="47"/>
      <c r="AB1581" s="47"/>
      <c r="AC1581" s="47"/>
      <c r="AD1581" s="47"/>
      <c r="AE1581" s="47"/>
      <c r="AF1581" s="47"/>
      <c r="AG1581" s="47"/>
      <c r="AH1581" s="47"/>
    </row>
    <row r="1582" spans="1:34" x14ac:dyDescent="0.25">
      <c r="A1582" s="125"/>
      <c r="B1582" s="47"/>
      <c r="C1582" s="47"/>
      <c r="D1582" s="47"/>
      <c r="E1582" s="56"/>
      <c r="F1582" s="56"/>
      <c r="G1582" s="47"/>
      <c r="H1582" s="47"/>
      <c r="I1582" s="47"/>
      <c r="J1582" s="47"/>
      <c r="K1582" s="47"/>
      <c r="L1582" s="47"/>
      <c r="M1582" s="47"/>
      <c r="N1582" s="47"/>
      <c r="O1582" s="47"/>
      <c r="P1582" s="47"/>
      <c r="Q1582" s="47"/>
      <c r="R1582" s="47"/>
      <c r="S1582" s="47"/>
      <c r="T1582" s="47"/>
      <c r="U1582" s="47"/>
      <c r="V1582" s="47"/>
      <c r="W1582" s="47"/>
      <c r="X1582" s="47"/>
      <c r="Y1582" s="47"/>
      <c r="Z1582" s="47"/>
      <c r="AA1582" s="47"/>
      <c r="AB1582" s="47"/>
      <c r="AC1582" s="47"/>
      <c r="AD1582" s="47"/>
      <c r="AE1582" s="47"/>
      <c r="AF1582" s="47"/>
      <c r="AG1582" s="47"/>
      <c r="AH1582" s="47"/>
    </row>
    <row r="1583" spans="1:34" x14ac:dyDescent="0.25">
      <c r="A1583" s="125"/>
      <c r="B1583" s="47"/>
      <c r="C1583" s="47"/>
      <c r="D1583" s="47"/>
      <c r="E1583" s="56"/>
      <c r="F1583" s="56"/>
      <c r="G1583" s="47"/>
      <c r="H1583" s="47"/>
      <c r="I1583" s="47"/>
      <c r="J1583" s="47"/>
      <c r="K1583" s="47"/>
      <c r="L1583" s="47"/>
      <c r="M1583" s="47"/>
      <c r="N1583" s="47"/>
      <c r="O1583" s="47"/>
      <c r="P1583" s="47"/>
      <c r="Q1583" s="47"/>
      <c r="R1583" s="47"/>
      <c r="S1583" s="47"/>
      <c r="T1583" s="47"/>
      <c r="U1583" s="47"/>
      <c r="V1583" s="47"/>
      <c r="W1583" s="47"/>
      <c r="X1583" s="47"/>
      <c r="Y1583" s="47"/>
      <c r="Z1583" s="47"/>
      <c r="AA1583" s="47"/>
      <c r="AB1583" s="47"/>
      <c r="AC1583" s="47"/>
      <c r="AD1583" s="47"/>
      <c r="AE1583" s="47"/>
      <c r="AF1583" s="47"/>
      <c r="AG1583" s="47"/>
      <c r="AH1583" s="47"/>
    </row>
    <row r="1584" spans="1:34" x14ac:dyDescent="0.25">
      <c r="A1584" s="125"/>
      <c r="B1584" s="47"/>
      <c r="C1584" s="47"/>
      <c r="D1584" s="47"/>
      <c r="E1584" s="56"/>
      <c r="F1584" s="56"/>
      <c r="G1584" s="47"/>
      <c r="H1584" s="47"/>
      <c r="I1584" s="47"/>
      <c r="J1584" s="47"/>
      <c r="K1584" s="47"/>
      <c r="L1584" s="47"/>
      <c r="M1584" s="47"/>
      <c r="N1584" s="47"/>
      <c r="O1584" s="47"/>
      <c r="P1584" s="47"/>
      <c r="Q1584" s="47"/>
      <c r="R1584" s="47"/>
      <c r="S1584" s="47"/>
      <c r="T1584" s="47"/>
      <c r="U1584" s="47"/>
      <c r="V1584" s="47"/>
      <c r="W1584" s="47"/>
      <c r="X1584" s="47"/>
      <c r="Y1584" s="47"/>
      <c r="Z1584" s="47"/>
      <c r="AA1584" s="47"/>
      <c r="AB1584" s="47"/>
      <c r="AC1584" s="47"/>
      <c r="AD1584" s="47"/>
      <c r="AE1584" s="47"/>
      <c r="AF1584" s="47"/>
      <c r="AG1584" s="47"/>
      <c r="AH1584" s="47"/>
    </row>
    <row r="1585" spans="1:34" x14ac:dyDescent="0.25">
      <c r="A1585" s="125"/>
      <c r="B1585" s="47"/>
      <c r="C1585" s="47"/>
      <c r="D1585" s="47"/>
      <c r="E1585" s="56"/>
      <c r="F1585" s="56"/>
      <c r="G1585" s="47"/>
      <c r="H1585" s="47"/>
      <c r="I1585" s="47"/>
      <c r="J1585" s="47"/>
      <c r="K1585" s="47"/>
      <c r="L1585" s="47"/>
      <c r="M1585" s="47"/>
      <c r="N1585" s="47"/>
      <c r="O1585" s="47"/>
      <c r="P1585" s="47"/>
      <c r="Q1585" s="47"/>
      <c r="R1585" s="47"/>
      <c r="S1585" s="47"/>
      <c r="T1585" s="47"/>
      <c r="U1585" s="47"/>
      <c r="V1585" s="47"/>
      <c r="W1585" s="47"/>
      <c r="X1585" s="47"/>
      <c r="Y1585" s="47"/>
      <c r="Z1585" s="47"/>
      <c r="AA1585" s="47"/>
      <c r="AB1585" s="47"/>
      <c r="AC1585" s="47"/>
      <c r="AD1585" s="47"/>
      <c r="AE1585" s="47"/>
      <c r="AF1585" s="47"/>
      <c r="AG1585" s="47"/>
      <c r="AH1585" s="47"/>
    </row>
    <row r="1586" spans="1:34" x14ac:dyDescent="0.25">
      <c r="A1586" s="125"/>
      <c r="B1586" s="47"/>
      <c r="C1586" s="47"/>
      <c r="D1586" s="47"/>
      <c r="E1586" s="56"/>
      <c r="F1586" s="56"/>
      <c r="G1586" s="47"/>
      <c r="H1586" s="47"/>
      <c r="I1586" s="47"/>
      <c r="J1586" s="47"/>
      <c r="K1586" s="47"/>
      <c r="L1586" s="47"/>
      <c r="M1586" s="47"/>
      <c r="N1586" s="47"/>
      <c r="O1586" s="47"/>
      <c r="P1586" s="47"/>
      <c r="Q1586" s="47"/>
      <c r="R1586" s="47"/>
      <c r="S1586" s="47"/>
      <c r="T1586" s="47"/>
      <c r="U1586" s="47"/>
      <c r="V1586" s="47"/>
      <c r="W1586" s="47"/>
      <c r="X1586" s="47"/>
      <c r="Y1586" s="47"/>
      <c r="Z1586" s="47"/>
      <c r="AA1586" s="47"/>
      <c r="AB1586" s="47"/>
      <c r="AC1586" s="47"/>
      <c r="AD1586" s="47"/>
      <c r="AE1586" s="47"/>
      <c r="AF1586" s="47"/>
      <c r="AG1586" s="47"/>
      <c r="AH1586" s="47"/>
    </row>
    <row r="1587" spans="1:34" x14ac:dyDescent="0.25">
      <c r="A1587" s="125"/>
      <c r="B1587" s="47"/>
      <c r="C1587" s="47"/>
      <c r="D1587" s="47"/>
      <c r="E1587" s="56"/>
      <c r="F1587" s="56"/>
      <c r="G1587" s="47"/>
      <c r="H1587" s="47"/>
      <c r="I1587" s="47"/>
      <c r="J1587" s="47"/>
      <c r="K1587" s="47"/>
      <c r="L1587" s="47"/>
      <c r="M1587" s="47"/>
      <c r="N1587" s="47"/>
      <c r="O1587" s="47"/>
      <c r="P1587" s="47"/>
      <c r="Q1587" s="47"/>
      <c r="R1587" s="47"/>
      <c r="S1587" s="47"/>
      <c r="T1587" s="47"/>
      <c r="U1587" s="47"/>
      <c r="V1587" s="47"/>
      <c r="W1587" s="47"/>
      <c r="X1587" s="47"/>
      <c r="Y1587" s="47"/>
      <c r="Z1587" s="47"/>
      <c r="AA1587" s="47"/>
      <c r="AB1587" s="47"/>
      <c r="AC1587" s="47"/>
      <c r="AD1587" s="47"/>
      <c r="AE1587" s="47"/>
      <c r="AF1587" s="47"/>
      <c r="AG1587" s="47"/>
      <c r="AH1587" s="47"/>
    </row>
    <row r="1588" spans="1:34" x14ac:dyDescent="0.25">
      <c r="A1588" s="125"/>
      <c r="B1588" s="47"/>
      <c r="C1588" s="47"/>
      <c r="D1588" s="47"/>
      <c r="E1588" s="56"/>
      <c r="F1588" s="56"/>
      <c r="G1588" s="47"/>
      <c r="H1588" s="47"/>
      <c r="I1588" s="47"/>
      <c r="J1588" s="47"/>
      <c r="K1588" s="47"/>
      <c r="L1588" s="47"/>
      <c r="M1588" s="47"/>
      <c r="N1588" s="47"/>
      <c r="O1588" s="47"/>
      <c r="P1588" s="47"/>
      <c r="Q1588" s="47"/>
      <c r="R1588" s="47"/>
      <c r="S1588" s="47"/>
      <c r="T1588" s="47"/>
      <c r="U1588" s="47"/>
      <c r="V1588" s="47"/>
      <c r="W1588" s="47"/>
      <c r="X1588" s="47"/>
      <c r="Y1588" s="47"/>
      <c r="Z1588" s="47"/>
      <c r="AA1588" s="47"/>
      <c r="AB1588" s="47"/>
      <c r="AC1588" s="47"/>
      <c r="AD1588" s="47"/>
      <c r="AE1588" s="47"/>
      <c r="AF1588" s="47"/>
      <c r="AG1588" s="47"/>
      <c r="AH1588" s="47"/>
    </row>
    <row r="1589" spans="1:34" x14ac:dyDescent="0.25">
      <c r="A1589" s="125"/>
      <c r="B1589" s="47"/>
      <c r="C1589" s="47"/>
      <c r="D1589" s="47"/>
      <c r="E1589" s="56"/>
      <c r="F1589" s="56"/>
      <c r="G1589" s="47"/>
      <c r="H1589" s="47"/>
      <c r="I1589" s="47"/>
      <c r="J1589" s="47"/>
      <c r="K1589" s="47"/>
      <c r="L1589" s="47"/>
      <c r="M1589" s="47"/>
      <c r="N1589" s="47"/>
      <c r="O1589" s="47"/>
      <c r="P1589" s="47"/>
      <c r="Q1589" s="47"/>
      <c r="R1589" s="47"/>
      <c r="S1589" s="47"/>
      <c r="T1589" s="47"/>
      <c r="U1589" s="47"/>
      <c r="V1589" s="47"/>
      <c r="W1589" s="47"/>
      <c r="X1589" s="47"/>
      <c r="Y1589" s="47"/>
      <c r="Z1589" s="47"/>
      <c r="AA1589" s="47"/>
      <c r="AB1589" s="47"/>
      <c r="AC1589" s="47"/>
      <c r="AD1589" s="47"/>
      <c r="AE1589" s="47"/>
      <c r="AF1589" s="47"/>
      <c r="AG1589" s="47"/>
      <c r="AH1589" s="47"/>
    </row>
    <row r="1590" spans="1:34" x14ac:dyDescent="0.25">
      <c r="A1590" s="125"/>
      <c r="B1590" s="47"/>
      <c r="C1590" s="47"/>
      <c r="D1590" s="47"/>
      <c r="E1590" s="56"/>
      <c r="F1590" s="56"/>
      <c r="G1590" s="47"/>
      <c r="H1590" s="47"/>
      <c r="I1590" s="47"/>
      <c r="J1590" s="47"/>
      <c r="K1590" s="47"/>
      <c r="L1590" s="47"/>
      <c r="M1590" s="47"/>
      <c r="N1590" s="47"/>
      <c r="O1590" s="47"/>
      <c r="P1590" s="47"/>
      <c r="Q1590" s="47"/>
      <c r="R1590" s="47"/>
      <c r="S1590" s="47"/>
      <c r="T1590" s="47"/>
      <c r="U1590" s="47"/>
      <c r="V1590" s="47"/>
      <c r="W1590" s="47"/>
      <c r="X1590" s="47"/>
      <c r="Y1590" s="47"/>
      <c r="Z1590" s="47"/>
      <c r="AA1590" s="47"/>
      <c r="AB1590" s="47"/>
      <c r="AC1590" s="47"/>
      <c r="AD1590" s="47"/>
      <c r="AE1590" s="47"/>
      <c r="AF1590" s="47"/>
      <c r="AG1590" s="47"/>
      <c r="AH1590" s="47"/>
    </row>
    <row r="1591" spans="1:34" x14ac:dyDescent="0.25">
      <c r="A1591" s="125"/>
      <c r="B1591" s="47"/>
      <c r="C1591" s="47"/>
      <c r="D1591" s="47"/>
      <c r="E1591" s="56"/>
      <c r="F1591" s="56"/>
      <c r="G1591" s="47"/>
      <c r="H1591" s="47"/>
      <c r="I1591" s="47"/>
      <c r="J1591" s="47"/>
      <c r="K1591" s="47"/>
      <c r="L1591" s="47"/>
      <c r="M1591" s="47"/>
      <c r="N1591" s="47"/>
      <c r="O1591" s="47"/>
      <c r="P1591" s="47"/>
      <c r="Q1591" s="47"/>
      <c r="R1591" s="47"/>
      <c r="S1591" s="47"/>
      <c r="T1591" s="47"/>
      <c r="U1591" s="47"/>
      <c r="V1591" s="47"/>
      <c r="W1591" s="47"/>
      <c r="X1591" s="47"/>
      <c r="Y1591" s="47"/>
      <c r="Z1591" s="47"/>
      <c r="AA1591" s="47"/>
      <c r="AB1591" s="47"/>
      <c r="AC1591" s="47"/>
      <c r="AD1591" s="47"/>
      <c r="AE1591" s="47"/>
      <c r="AF1591" s="47"/>
      <c r="AG1591" s="47"/>
      <c r="AH1591" s="47"/>
    </row>
    <row r="1592" spans="1:34" x14ac:dyDescent="0.25">
      <c r="A1592" s="125"/>
      <c r="B1592" s="47"/>
      <c r="C1592" s="47"/>
      <c r="D1592" s="47"/>
      <c r="E1592" s="56"/>
      <c r="F1592" s="56"/>
      <c r="G1592" s="47"/>
      <c r="H1592" s="47"/>
      <c r="I1592" s="47"/>
      <c r="J1592" s="47"/>
      <c r="K1592" s="47"/>
      <c r="L1592" s="47"/>
      <c r="M1592" s="47"/>
      <c r="N1592" s="47"/>
      <c r="O1592" s="47"/>
      <c r="P1592" s="47"/>
      <c r="Q1592" s="47"/>
      <c r="R1592" s="47"/>
      <c r="S1592" s="47"/>
      <c r="T1592" s="47"/>
      <c r="U1592" s="47"/>
      <c r="V1592" s="47"/>
      <c r="W1592" s="47"/>
      <c r="X1592" s="47"/>
      <c r="Y1592" s="47"/>
      <c r="Z1592" s="47"/>
      <c r="AA1592" s="47"/>
      <c r="AB1592" s="47"/>
      <c r="AC1592" s="47"/>
      <c r="AD1592" s="47"/>
      <c r="AE1592" s="47"/>
      <c r="AF1592" s="47"/>
      <c r="AG1592" s="47"/>
      <c r="AH1592" s="47"/>
    </row>
    <row r="1593" spans="1:34" x14ac:dyDescent="0.25">
      <c r="A1593" s="125"/>
      <c r="B1593" s="47"/>
      <c r="C1593" s="47"/>
      <c r="D1593" s="47"/>
      <c r="E1593" s="56"/>
      <c r="F1593" s="56"/>
      <c r="G1593" s="47"/>
      <c r="H1593" s="47"/>
      <c r="I1593" s="47"/>
      <c r="J1593" s="47"/>
      <c r="K1593" s="47"/>
      <c r="L1593" s="47"/>
      <c r="M1593" s="47"/>
      <c r="N1593" s="47"/>
      <c r="O1593" s="47"/>
      <c r="P1593" s="47"/>
      <c r="Q1593" s="47"/>
      <c r="R1593" s="47"/>
      <c r="S1593" s="47"/>
      <c r="T1593" s="47"/>
      <c r="U1593" s="47"/>
      <c r="V1593" s="47"/>
      <c r="W1593" s="47"/>
      <c r="X1593" s="47"/>
      <c r="Y1593" s="47"/>
      <c r="Z1593" s="47"/>
      <c r="AA1593" s="47"/>
      <c r="AB1593" s="47"/>
      <c r="AC1593" s="47"/>
      <c r="AD1593" s="47"/>
      <c r="AE1593" s="47"/>
      <c r="AF1593" s="47"/>
      <c r="AG1593" s="47"/>
      <c r="AH1593" s="47"/>
    </row>
    <row r="1594" spans="1:34" x14ac:dyDescent="0.25">
      <c r="A1594" s="125"/>
      <c r="B1594" s="47"/>
      <c r="C1594" s="47"/>
      <c r="D1594" s="47"/>
      <c r="E1594" s="56"/>
      <c r="F1594" s="56"/>
      <c r="G1594" s="47"/>
      <c r="H1594" s="47"/>
      <c r="I1594" s="47"/>
      <c r="J1594" s="47"/>
      <c r="K1594" s="47"/>
      <c r="L1594" s="47"/>
      <c r="M1594" s="47"/>
      <c r="N1594" s="47"/>
      <c r="O1594" s="47"/>
      <c r="P1594" s="47"/>
      <c r="Q1594" s="47"/>
      <c r="R1594" s="47"/>
      <c r="S1594" s="47"/>
      <c r="T1594" s="47"/>
      <c r="U1594" s="47"/>
      <c r="V1594" s="47"/>
      <c r="W1594" s="47"/>
      <c r="X1594" s="47"/>
      <c r="Y1594" s="47"/>
      <c r="Z1594" s="47"/>
      <c r="AA1594" s="47"/>
      <c r="AB1594" s="47"/>
      <c r="AC1594" s="47"/>
      <c r="AD1594" s="47"/>
      <c r="AE1594" s="47"/>
      <c r="AF1594" s="47"/>
      <c r="AG1594" s="47"/>
      <c r="AH1594" s="47"/>
    </row>
    <row r="1595" spans="1:34" x14ac:dyDescent="0.25">
      <c r="A1595" s="125"/>
      <c r="B1595" s="47"/>
      <c r="C1595" s="47"/>
      <c r="D1595" s="47"/>
      <c r="E1595" s="56"/>
      <c r="F1595" s="56"/>
      <c r="G1595" s="47"/>
      <c r="H1595" s="47"/>
      <c r="I1595" s="47"/>
      <c r="J1595" s="47"/>
      <c r="K1595" s="47"/>
      <c r="L1595" s="47"/>
      <c r="M1595" s="47"/>
      <c r="N1595" s="47"/>
      <c r="O1595" s="47"/>
      <c r="P1595" s="47"/>
      <c r="Q1595" s="47"/>
      <c r="R1595" s="47"/>
      <c r="S1595" s="47"/>
      <c r="T1595" s="47"/>
      <c r="U1595" s="47"/>
      <c r="V1595" s="47"/>
      <c r="W1595" s="47"/>
      <c r="X1595" s="47"/>
      <c r="Y1595" s="47"/>
      <c r="Z1595" s="47"/>
      <c r="AA1595" s="47"/>
      <c r="AB1595" s="47"/>
      <c r="AC1595" s="47"/>
      <c r="AD1595" s="47"/>
      <c r="AE1595" s="47"/>
      <c r="AF1595" s="47"/>
      <c r="AG1595" s="47"/>
      <c r="AH1595" s="47"/>
    </row>
    <row r="1596" spans="1:34" x14ac:dyDescent="0.25">
      <c r="A1596" s="125"/>
      <c r="B1596" s="47"/>
      <c r="C1596" s="47"/>
      <c r="D1596" s="47"/>
      <c r="E1596" s="56"/>
      <c r="F1596" s="56"/>
      <c r="G1596" s="47"/>
      <c r="H1596" s="47"/>
      <c r="I1596" s="47"/>
      <c r="J1596" s="47"/>
      <c r="K1596" s="47"/>
      <c r="L1596" s="47"/>
      <c r="M1596" s="47"/>
      <c r="N1596" s="47"/>
      <c r="O1596" s="47"/>
      <c r="P1596" s="47"/>
      <c r="Q1596" s="47"/>
      <c r="R1596" s="47"/>
      <c r="S1596" s="47"/>
      <c r="T1596" s="47"/>
      <c r="U1596" s="47"/>
      <c r="V1596" s="47"/>
      <c r="W1596" s="47"/>
      <c r="X1596" s="47"/>
      <c r="Y1596" s="47"/>
      <c r="Z1596" s="47"/>
      <c r="AA1596" s="47"/>
      <c r="AB1596" s="47"/>
      <c r="AC1596" s="47"/>
      <c r="AD1596" s="47"/>
      <c r="AE1596" s="47"/>
      <c r="AF1596" s="47"/>
      <c r="AG1596" s="47"/>
      <c r="AH1596" s="47"/>
    </row>
    <row r="1597" spans="1:34" x14ac:dyDescent="0.25">
      <c r="A1597" s="125"/>
      <c r="B1597" s="47"/>
      <c r="C1597" s="47"/>
      <c r="D1597" s="47"/>
      <c r="E1597" s="56"/>
      <c r="F1597" s="56"/>
      <c r="G1597" s="47"/>
      <c r="H1597" s="47"/>
      <c r="I1597" s="47"/>
      <c r="J1597" s="47"/>
      <c r="K1597" s="47"/>
      <c r="L1597" s="47"/>
      <c r="M1597" s="47"/>
      <c r="N1597" s="47"/>
      <c r="O1597" s="47"/>
      <c r="P1597" s="47"/>
      <c r="Q1597" s="47"/>
      <c r="R1597" s="47"/>
      <c r="S1597" s="47"/>
      <c r="T1597" s="47"/>
      <c r="U1597" s="47"/>
      <c r="V1597" s="47"/>
      <c r="W1597" s="47"/>
      <c r="X1597" s="47"/>
      <c r="Y1597" s="47"/>
      <c r="Z1597" s="47"/>
      <c r="AA1597" s="47"/>
      <c r="AB1597" s="47"/>
      <c r="AC1597" s="47"/>
      <c r="AD1597" s="47"/>
      <c r="AE1597" s="47"/>
      <c r="AF1597" s="47"/>
      <c r="AG1597" s="47"/>
      <c r="AH1597" s="47"/>
    </row>
    <row r="1598" spans="1:34" x14ac:dyDescent="0.25">
      <c r="A1598" s="125"/>
      <c r="B1598" s="47"/>
      <c r="C1598" s="47"/>
      <c r="D1598" s="47"/>
      <c r="E1598" s="56"/>
      <c r="F1598" s="56"/>
      <c r="G1598" s="47"/>
      <c r="H1598" s="47"/>
      <c r="I1598" s="47"/>
      <c r="J1598" s="47"/>
      <c r="K1598" s="47"/>
      <c r="L1598" s="47"/>
      <c r="M1598" s="47"/>
      <c r="N1598" s="47"/>
      <c r="O1598" s="47"/>
      <c r="P1598" s="47"/>
      <c r="Q1598" s="47"/>
      <c r="R1598" s="47"/>
      <c r="S1598" s="47"/>
      <c r="T1598" s="47"/>
      <c r="U1598" s="47"/>
      <c r="V1598" s="47"/>
      <c r="W1598" s="47"/>
      <c r="X1598" s="47"/>
      <c r="Y1598" s="47"/>
      <c r="Z1598" s="47"/>
      <c r="AA1598" s="47"/>
      <c r="AB1598" s="47"/>
      <c r="AC1598" s="47"/>
      <c r="AD1598" s="47"/>
      <c r="AE1598" s="47"/>
      <c r="AF1598" s="47"/>
      <c r="AG1598" s="47"/>
      <c r="AH1598" s="47"/>
    </row>
    <row r="1599" spans="1:34" x14ac:dyDescent="0.25">
      <c r="A1599" s="125"/>
      <c r="B1599" s="47"/>
      <c r="C1599" s="47"/>
      <c r="D1599" s="47"/>
      <c r="E1599" s="56"/>
      <c r="F1599" s="56"/>
      <c r="G1599" s="47"/>
      <c r="H1599" s="47"/>
      <c r="I1599" s="47"/>
      <c r="J1599" s="47"/>
      <c r="K1599" s="47"/>
      <c r="L1599" s="47"/>
      <c r="M1599" s="47"/>
      <c r="N1599" s="47"/>
      <c r="O1599" s="47"/>
      <c r="P1599" s="47"/>
      <c r="Q1599" s="47"/>
      <c r="R1599" s="47"/>
      <c r="S1599" s="47"/>
      <c r="T1599" s="47"/>
      <c r="U1599" s="47"/>
      <c r="V1599" s="47"/>
      <c r="W1599" s="47"/>
      <c r="X1599" s="47"/>
      <c r="Y1599" s="47"/>
      <c r="Z1599" s="47"/>
      <c r="AA1599" s="47"/>
      <c r="AB1599" s="47"/>
      <c r="AC1599" s="47"/>
      <c r="AD1599" s="47"/>
      <c r="AE1599" s="47"/>
      <c r="AF1599" s="47"/>
      <c r="AG1599" s="47"/>
      <c r="AH1599" s="47"/>
    </row>
    <row r="1600" spans="1:34" x14ac:dyDescent="0.25">
      <c r="A1600" s="125"/>
      <c r="B1600" s="47"/>
      <c r="C1600" s="47"/>
      <c r="D1600" s="47"/>
      <c r="E1600" s="56"/>
      <c r="F1600" s="56"/>
      <c r="G1600" s="47"/>
      <c r="H1600" s="47"/>
      <c r="I1600" s="47"/>
      <c r="J1600" s="47"/>
      <c r="K1600" s="47"/>
      <c r="L1600" s="47"/>
      <c r="M1600" s="47"/>
      <c r="N1600" s="47"/>
      <c r="O1600" s="47"/>
      <c r="P1600" s="47"/>
      <c r="Q1600" s="47"/>
      <c r="R1600" s="47"/>
      <c r="S1600" s="47"/>
      <c r="T1600" s="47"/>
      <c r="U1600" s="47"/>
      <c r="V1600" s="47"/>
      <c r="W1600" s="47"/>
      <c r="X1600" s="47"/>
      <c r="Y1600" s="47"/>
      <c r="Z1600" s="47"/>
      <c r="AA1600" s="47"/>
      <c r="AB1600" s="47"/>
      <c r="AC1600" s="47"/>
      <c r="AD1600" s="47"/>
      <c r="AE1600" s="47"/>
      <c r="AF1600" s="47"/>
      <c r="AG1600" s="47"/>
      <c r="AH1600" s="47"/>
    </row>
    <row r="1601" spans="1:34" x14ac:dyDescent="0.25">
      <c r="A1601" s="125"/>
      <c r="B1601" s="47"/>
      <c r="C1601" s="47"/>
      <c r="D1601" s="47"/>
      <c r="E1601" s="56"/>
      <c r="F1601" s="56"/>
      <c r="G1601" s="47"/>
      <c r="H1601" s="47"/>
      <c r="I1601" s="47"/>
      <c r="J1601" s="47"/>
      <c r="K1601" s="47"/>
      <c r="L1601" s="47"/>
      <c r="M1601" s="47"/>
      <c r="N1601" s="47"/>
      <c r="O1601" s="47"/>
      <c r="P1601" s="47"/>
      <c r="Q1601" s="47"/>
      <c r="R1601" s="47"/>
      <c r="S1601" s="47"/>
      <c r="T1601" s="47"/>
      <c r="U1601" s="47"/>
      <c r="V1601" s="47"/>
      <c r="W1601" s="47"/>
      <c r="X1601" s="47"/>
      <c r="Y1601" s="47"/>
      <c r="Z1601" s="47"/>
      <c r="AA1601" s="47"/>
      <c r="AB1601" s="47"/>
      <c r="AC1601" s="47"/>
      <c r="AD1601" s="47"/>
      <c r="AE1601" s="47"/>
      <c r="AF1601" s="47"/>
      <c r="AG1601" s="47"/>
      <c r="AH1601" s="47"/>
    </row>
    <row r="1602" spans="1:34" x14ac:dyDescent="0.25">
      <c r="A1602" s="125"/>
      <c r="B1602" s="47"/>
      <c r="C1602" s="47"/>
      <c r="D1602" s="47"/>
      <c r="E1602" s="56"/>
      <c r="F1602" s="56"/>
      <c r="G1602" s="47"/>
      <c r="H1602" s="47"/>
      <c r="I1602" s="47"/>
      <c r="J1602" s="47"/>
      <c r="K1602" s="47"/>
      <c r="L1602" s="47"/>
      <c r="M1602" s="47"/>
      <c r="N1602" s="47"/>
      <c r="O1602" s="47"/>
      <c r="P1602" s="47"/>
      <c r="Q1602" s="47"/>
      <c r="R1602" s="47"/>
      <c r="S1602" s="47"/>
      <c r="T1602" s="47"/>
      <c r="U1602" s="47"/>
      <c r="V1602" s="47"/>
      <c r="W1602" s="47"/>
      <c r="X1602" s="47"/>
      <c r="Y1602" s="47"/>
      <c r="Z1602" s="47"/>
      <c r="AA1602" s="47"/>
      <c r="AB1602" s="47"/>
      <c r="AC1602" s="47"/>
      <c r="AD1602" s="47"/>
      <c r="AE1602" s="47"/>
      <c r="AF1602" s="47"/>
      <c r="AG1602" s="47"/>
      <c r="AH1602" s="47"/>
    </row>
    <row r="1603" spans="1:34" x14ac:dyDescent="0.25">
      <c r="A1603" s="125"/>
      <c r="B1603" s="47"/>
      <c r="C1603" s="47"/>
      <c r="D1603" s="47"/>
      <c r="E1603" s="56"/>
      <c r="F1603" s="56"/>
      <c r="G1603" s="47"/>
      <c r="H1603" s="47"/>
      <c r="I1603" s="47"/>
      <c r="J1603" s="47"/>
      <c r="K1603" s="47"/>
      <c r="L1603" s="47"/>
      <c r="M1603" s="47"/>
      <c r="N1603" s="47"/>
      <c r="O1603" s="47"/>
      <c r="P1603" s="47"/>
      <c r="Q1603" s="47"/>
      <c r="R1603" s="47"/>
      <c r="S1603" s="47"/>
      <c r="T1603" s="47"/>
      <c r="U1603" s="47"/>
      <c r="V1603" s="47"/>
      <c r="W1603" s="47"/>
      <c r="X1603" s="47"/>
      <c r="Y1603" s="47"/>
      <c r="Z1603" s="47"/>
      <c r="AA1603" s="47"/>
      <c r="AB1603" s="47"/>
      <c r="AC1603" s="47"/>
      <c r="AD1603" s="47"/>
      <c r="AE1603" s="47"/>
      <c r="AF1603" s="47"/>
      <c r="AG1603" s="47"/>
      <c r="AH1603" s="47"/>
    </row>
    <row r="1604" spans="1:34" x14ac:dyDescent="0.25">
      <c r="A1604" s="125"/>
      <c r="B1604" s="47"/>
      <c r="C1604" s="47"/>
      <c r="D1604" s="47"/>
      <c r="E1604" s="56"/>
      <c r="F1604" s="56"/>
      <c r="G1604" s="47"/>
      <c r="H1604" s="47"/>
      <c r="I1604" s="47"/>
      <c r="J1604" s="47"/>
      <c r="K1604" s="47"/>
      <c r="L1604" s="47"/>
      <c r="M1604" s="47"/>
      <c r="N1604" s="47"/>
      <c r="O1604" s="47"/>
      <c r="P1604" s="47"/>
      <c r="Q1604" s="47"/>
      <c r="R1604" s="47"/>
      <c r="S1604" s="47"/>
      <c r="T1604" s="47"/>
      <c r="U1604" s="47"/>
      <c r="V1604" s="47"/>
      <c r="W1604" s="47"/>
      <c r="X1604" s="47"/>
      <c r="Y1604" s="47"/>
      <c r="Z1604" s="47"/>
      <c r="AA1604" s="47"/>
      <c r="AB1604" s="47"/>
      <c r="AC1604" s="47"/>
      <c r="AD1604" s="47"/>
      <c r="AE1604" s="47"/>
      <c r="AF1604" s="47"/>
      <c r="AG1604" s="47"/>
      <c r="AH1604" s="47"/>
    </row>
    <row r="1605" spans="1:34" x14ac:dyDescent="0.25">
      <c r="A1605" s="125"/>
      <c r="B1605" s="47"/>
      <c r="C1605" s="47"/>
      <c r="D1605" s="47"/>
      <c r="E1605" s="56"/>
      <c r="F1605" s="56"/>
      <c r="G1605" s="47"/>
      <c r="H1605" s="47"/>
      <c r="I1605" s="47"/>
      <c r="J1605" s="47"/>
      <c r="K1605" s="47"/>
      <c r="L1605" s="47"/>
      <c r="M1605" s="47"/>
      <c r="N1605" s="47"/>
      <c r="O1605" s="47"/>
      <c r="P1605" s="47"/>
      <c r="Q1605" s="47"/>
      <c r="R1605" s="47"/>
      <c r="S1605" s="47"/>
      <c r="T1605" s="47"/>
      <c r="U1605" s="47"/>
      <c r="V1605" s="47"/>
      <c r="W1605" s="47"/>
      <c r="X1605" s="47"/>
      <c r="Y1605" s="47"/>
      <c r="Z1605" s="47"/>
      <c r="AA1605" s="47"/>
      <c r="AB1605" s="47"/>
      <c r="AC1605" s="47"/>
      <c r="AD1605" s="47"/>
      <c r="AE1605" s="47"/>
      <c r="AF1605" s="47"/>
      <c r="AG1605" s="47"/>
      <c r="AH1605" s="47"/>
    </row>
    <row r="1606" spans="1:34" x14ac:dyDescent="0.25">
      <c r="A1606" s="125"/>
      <c r="B1606" s="47"/>
      <c r="C1606" s="47"/>
      <c r="D1606" s="47"/>
      <c r="E1606" s="56"/>
      <c r="F1606" s="56"/>
      <c r="G1606" s="47"/>
      <c r="H1606" s="47"/>
      <c r="I1606" s="47"/>
      <c r="J1606" s="47"/>
      <c r="K1606" s="47"/>
      <c r="L1606" s="47"/>
      <c r="M1606" s="47"/>
      <c r="N1606" s="47"/>
      <c r="O1606" s="47"/>
      <c r="P1606" s="47"/>
      <c r="Q1606" s="47"/>
      <c r="R1606" s="47"/>
      <c r="S1606" s="47"/>
      <c r="T1606" s="47"/>
      <c r="U1606" s="47"/>
      <c r="V1606" s="47"/>
      <c r="W1606" s="47"/>
      <c r="X1606" s="47"/>
      <c r="Y1606" s="47"/>
      <c r="Z1606" s="47"/>
      <c r="AA1606" s="47"/>
      <c r="AB1606" s="47"/>
      <c r="AC1606" s="47"/>
      <c r="AD1606" s="47"/>
      <c r="AE1606" s="47"/>
      <c r="AF1606" s="47"/>
      <c r="AG1606" s="47"/>
      <c r="AH1606" s="47"/>
    </row>
    <row r="1607" spans="1:34" x14ac:dyDescent="0.25">
      <c r="A1607" s="125"/>
      <c r="B1607" s="47"/>
      <c r="C1607" s="47"/>
      <c r="D1607" s="47"/>
      <c r="E1607" s="56"/>
      <c r="F1607" s="56"/>
      <c r="G1607" s="47"/>
      <c r="H1607" s="47"/>
      <c r="I1607" s="47"/>
      <c r="J1607" s="47"/>
      <c r="K1607" s="47"/>
      <c r="L1607" s="47"/>
      <c r="M1607" s="47"/>
      <c r="N1607" s="47"/>
      <c r="O1607" s="47"/>
      <c r="P1607" s="47"/>
      <c r="Q1607" s="47"/>
      <c r="R1607" s="47"/>
      <c r="S1607" s="47"/>
      <c r="T1607" s="47"/>
      <c r="U1607" s="47"/>
      <c r="V1607" s="47"/>
      <c r="W1607" s="47"/>
      <c r="X1607" s="47"/>
      <c r="Y1607" s="47"/>
      <c r="Z1607" s="47"/>
      <c r="AA1607" s="47"/>
      <c r="AB1607" s="47"/>
      <c r="AC1607" s="47"/>
      <c r="AD1607" s="47"/>
      <c r="AE1607" s="47"/>
      <c r="AF1607" s="47"/>
      <c r="AG1607" s="47"/>
      <c r="AH1607" s="47"/>
    </row>
    <row r="1608" spans="1:34" x14ac:dyDescent="0.25">
      <c r="A1608" s="125"/>
      <c r="B1608" s="47"/>
      <c r="C1608" s="47"/>
      <c r="D1608" s="47"/>
      <c r="E1608" s="56"/>
      <c r="F1608" s="56"/>
      <c r="G1608" s="47"/>
      <c r="H1608" s="47"/>
      <c r="I1608" s="47"/>
      <c r="J1608" s="47"/>
      <c r="K1608" s="47"/>
      <c r="L1608" s="47"/>
      <c r="M1608" s="47"/>
      <c r="N1608" s="47"/>
      <c r="O1608" s="47"/>
      <c r="P1608" s="47"/>
      <c r="Q1608" s="47"/>
      <c r="R1608" s="47"/>
      <c r="S1608" s="47"/>
      <c r="T1608" s="47"/>
      <c r="U1608" s="47"/>
      <c r="V1608" s="47"/>
      <c r="W1608" s="47"/>
      <c r="X1608" s="47"/>
      <c r="Y1608" s="47"/>
      <c r="Z1608" s="47"/>
      <c r="AA1608" s="47"/>
      <c r="AB1608" s="47"/>
      <c r="AC1608" s="47"/>
      <c r="AD1608" s="47"/>
      <c r="AE1608" s="47"/>
      <c r="AF1608" s="47"/>
      <c r="AG1608" s="47"/>
      <c r="AH1608" s="47"/>
    </row>
    <row r="1609" spans="1:34" x14ac:dyDescent="0.25">
      <c r="A1609" s="125"/>
      <c r="B1609" s="47"/>
      <c r="C1609" s="47"/>
      <c r="D1609" s="47"/>
      <c r="E1609" s="56"/>
      <c r="F1609" s="56"/>
      <c r="G1609" s="47"/>
      <c r="H1609" s="47"/>
      <c r="I1609" s="47"/>
      <c r="J1609" s="47"/>
      <c r="K1609" s="47"/>
      <c r="L1609" s="47"/>
      <c r="M1609" s="47"/>
      <c r="N1609" s="47"/>
      <c r="O1609" s="47"/>
      <c r="P1609" s="47"/>
      <c r="Q1609" s="47"/>
      <c r="R1609" s="47"/>
      <c r="S1609" s="47"/>
      <c r="T1609" s="47"/>
      <c r="U1609" s="47"/>
      <c r="V1609" s="47"/>
      <c r="W1609" s="47"/>
      <c r="X1609" s="47"/>
      <c r="Y1609" s="47"/>
      <c r="Z1609" s="47"/>
      <c r="AA1609" s="47"/>
      <c r="AB1609" s="47"/>
      <c r="AC1609" s="47"/>
      <c r="AD1609" s="47"/>
      <c r="AE1609" s="47"/>
      <c r="AF1609" s="47"/>
      <c r="AG1609" s="47"/>
      <c r="AH1609" s="47"/>
    </row>
    <row r="1610" spans="1:34" x14ac:dyDescent="0.25">
      <c r="A1610" s="125"/>
      <c r="B1610" s="47"/>
      <c r="C1610" s="47"/>
      <c r="D1610" s="47"/>
      <c r="E1610" s="56"/>
      <c r="F1610" s="56"/>
      <c r="G1610" s="47"/>
      <c r="H1610" s="47"/>
      <c r="I1610" s="47"/>
      <c r="J1610" s="47"/>
      <c r="K1610" s="47"/>
      <c r="L1610" s="47"/>
      <c r="M1610" s="47"/>
      <c r="N1610" s="47"/>
      <c r="O1610" s="47"/>
      <c r="P1610" s="47"/>
      <c r="Q1610" s="47"/>
      <c r="R1610" s="47"/>
      <c r="S1610" s="47"/>
      <c r="T1610" s="47"/>
      <c r="U1610" s="47"/>
      <c r="V1610" s="47"/>
      <c r="W1610" s="47"/>
      <c r="X1610" s="47"/>
      <c r="Y1610" s="47"/>
      <c r="Z1610" s="47"/>
      <c r="AA1610" s="47"/>
      <c r="AB1610" s="47"/>
      <c r="AC1610" s="47"/>
      <c r="AD1610" s="47"/>
      <c r="AE1610" s="47"/>
      <c r="AF1610" s="47"/>
      <c r="AG1610" s="47"/>
      <c r="AH1610" s="47"/>
    </row>
    <row r="1611" spans="1:34" x14ac:dyDescent="0.25">
      <c r="A1611" s="125"/>
      <c r="B1611" s="47"/>
      <c r="C1611" s="47"/>
      <c r="D1611" s="47"/>
      <c r="E1611" s="56"/>
      <c r="F1611" s="56"/>
      <c r="G1611" s="47"/>
      <c r="H1611" s="47"/>
      <c r="I1611" s="47"/>
      <c r="J1611" s="47"/>
      <c r="K1611" s="47"/>
      <c r="L1611" s="47"/>
      <c r="M1611" s="47"/>
      <c r="N1611" s="47"/>
      <c r="O1611" s="47"/>
      <c r="P1611" s="47"/>
      <c r="Q1611" s="47"/>
      <c r="R1611" s="47"/>
      <c r="S1611" s="47"/>
      <c r="T1611" s="47"/>
      <c r="U1611" s="47"/>
      <c r="V1611" s="47"/>
      <c r="W1611" s="47"/>
      <c r="X1611" s="47"/>
      <c r="Y1611" s="47"/>
      <c r="Z1611" s="47"/>
      <c r="AA1611" s="47"/>
      <c r="AB1611" s="47"/>
      <c r="AC1611" s="47"/>
      <c r="AD1611" s="47"/>
      <c r="AE1611" s="47"/>
      <c r="AF1611" s="47"/>
      <c r="AG1611" s="47"/>
      <c r="AH1611" s="47"/>
    </row>
    <row r="1612" spans="1:34" x14ac:dyDescent="0.25">
      <c r="A1612" s="125"/>
      <c r="B1612" s="47"/>
      <c r="C1612" s="47"/>
      <c r="D1612" s="47"/>
      <c r="E1612" s="56"/>
      <c r="F1612" s="56"/>
      <c r="G1612" s="47"/>
      <c r="H1612" s="47"/>
      <c r="I1612" s="47"/>
      <c r="J1612" s="47"/>
      <c r="K1612" s="47"/>
      <c r="L1612" s="47"/>
      <c r="M1612" s="47"/>
      <c r="N1612" s="47"/>
      <c r="O1612" s="47"/>
      <c r="P1612" s="47"/>
      <c r="Q1612" s="47"/>
      <c r="R1612" s="47"/>
      <c r="S1612" s="47"/>
      <c r="T1612" s="47"/>
      <c r="U1612" s="47"/>
      <c r="V1612" s="47"/>
      <c r="W1612" s="47"/>
      <c r="X1612" s="47"/>
      <c r="Y1612" s="47"/>
      <c r="Z1612" s="47"/>
      <c r="AA1612" s="47"/>
      <c r="AB1612" s="47"/>
      <c r="AC1612" s="47"/>
      <c r="AD1612" s="47"/>
      <c r="AE1612" s="47"/>
      <c r="AF1612" s="47"/>
      <c r="AG1612" s="47"/>
      <c r="AH1612" s="47"/>
    </row>
    <row r="1613" spans="1:34" x14ac:dyDescent="0.25">
      <c r="A1613" s="125"/>
      <c r="B1613" s="47"/>
      <c r="C1613" s="47"/>
      <c r="D1613" s="47"/>
      <c r="E1613" s="56"/>
      <c r="F1613" s="56"/>
      <c r="G1613" s="47"/>
      <c r="H1613" s="47"/>
      <c r="I1613" s="47"/>
      <c r="J1613" s="47"/>
      <c r="K1613" s="47"/>
      <c r="L1613" s="47"/>
      <c r="M1613" s="47"/>
      <c r="N1613" s="47"/>
      <c r="O1613" s="47"/>
      <c r="P1613" s="47"/>
      <c r="Q1613" s="47"/>
      <c r="R1613" s="47"/>
      <c r="S1613" s="47"/>
      <c r="T1613" s="47"/>
      <c r="U1613" s="47"/>
      <c r="V1613" s="47"/>
      <c r="W1613" s="47"/>
      <c r="X1613" s="47"/>
      <c r="Y1613" s="47"/>
      <c r="Z1613" s="47"/>
      <c r="AA1613" s="47"/>
      <c r="AB1613" s="47"/>
      <c r="AC1613" s="47"/>
      <c r="AD1613" s="47"/>
      <c r="AE1613" s="47"/>
      <c r="AF1613" s="47"/>
      <c r="AG1613" s="47"/>
      <c r="AH1613" s="47"/>
    </row>
    <row r="1614" spans="1:34" x14ac:dyDescent="0.25">
      <c r="A1614" s="125"/>
      <c r="B1614" s="47"/>
      <c r="C1614" s="47"/>
      <c r="D1614" s="47"/>
      <c r="E1614" s="56"/>
      <c r="F1614" s="56"/>
      <c r="G1614" s="47"/>
      <c r="H1614" s="47"/>
      <c r="I1614" s="47"/>
      <c r="J1614" s="47"/>
      <c r="K1614" s="47"/>
      <c r="L1614" s="47"/>
      <c r="M1614" s="47"/>
      <c r="N1614" s="47"/>
      <c r="O1614" s="47"/>
      <c r="P1614" s="47"/>
      <c r="Q1614" s="47"/>
      <c r="R1614" s="47"/>
      <c r="S1614" s="47"/>
      <c r="T1614" s="47"/>
      <c r="U1614" s="47"/>
      <c r="V1614" s="47"/>
      <c r="W1614" s="47"/>
      <c r="X1614" s="47"/>
      <c r="Y1614" s="47"/>
      <c r="Z1614" s="47"/>
      <c r="AA1614" s="47"/>
      <c r="AB1614" s="47"/>
      <c r="AC1614" s="47"/>
      <c r="AD1614" s="47"/>
      <c r="AE1614" s="47"/>
      <c r="AF1614" s="47"/>
      <c r="AG1614" s="47"/>
      <c r="AH1614" s="47"/>
    </row>
    <row r="1615" spans="1:34" x14ac:dyDescent="0.25">
      <c r="A1615" s="125"/>
      <c r="B1615" s="47"/>
      <c r="C1615" s="47"/>
      <c r="D1615" s="47"/>
      <c r="E1615" s="56"/>
      <c r="F1615" s="56"/>
      <c r="G1615" s="47"/>
      <c r="H1615" s="47"/>
      <c r="I1615" s="47"/>
      <c r="J1615" s="47"/>
      <c r="K1615" s="47"/>
      <c r="L1615" s="47"/>
      <c r="M1615" s="47"/>
      <c r="N1615" s="47"/>
      <c r="O1615" s="47"/>
      <c r="P1615" s="47"/>
      <c r="Q1615" s="47"/>
      <c r="R1615" s="47"/>
      <c r="S1615" s="47"/>
      <c r="T1615" s="47"/>
      <c r="U1615" s="47"/>
      <c r="V1615" s="47"/>
      <c r="W1615" s="47"/>
      <c r="X1615" s="47"/>
      <c r="Y1615" s="47"/>
      <c r="Z1615" s="47"/>
      <c r="AA1615" s="47"/>
      <c r="AB1615" s="47"/>
      <c r="AC1615" s="47"/>
      <c r="AD1615" s="47"/>
      <c r="AE1615" s="47"/>
      <c r="AF1615" s="47"/>
      <c r="AG1615" s="47"/>
      <c r="AH1615" s="47"/>
    </row>
    <row r="1616" spans="1:34" x14ac:dyDescent="0.25">
      <c r="A1616" s="125"/>
      <c r="B1616" s="47"/>
      <c r="C1616" s="47"/>
      <c r="D1616" s="47"/>
      <c r="E1616" s="56"/>
      <c r="F1616" s="56"/>
      <c r="G1616" s="47"/>
      <c r="H1616" s="47"/>
      <c r="I1616" s="47"/>
      <c r="J1616" s="47"/>
      <c r="K1616" s="47"/>
      <c r="L1616" s="47"/>
      <c r="M1616" s="47"/>
      <c r="N1616" s="47"/>
      <c r="O1616" s="47"/>
      <c r="P1616" s="47"/>
      <c r="Q1616" s="47"/>
      <c r="R1616" s="47"/>
      <c r="S1616" s="47"/>
      <c r="T1616" s="47"/>
      <c r="U1616" s="47"/>
      <c r="V1616" s="47"/>
      <c r="W1616" s="47"/>
      <c r="X1616" s="47"/>
      <c r="Y1616" s="47"/>
      <c r="Z1616" s="47"/>
      <c r="AA1616" s="47"/>
      <c r="AB1616" s="47"/>
      <c r="AC1616" s="47"/>
      <c r="AD1616" s="47"/>
      <c r="AE1616" s="47"/>
      <c r="AF1616" s="47"/>
      <c r="AG1616" s="47"/>
      <c r="AH1616" s="47"/>
    </row>
    <row r="1617" spans="1:34" x14ac:dyDescent="0.25">
      <c r="A1617" s="125"/>
      <c r="B1617" s="47"/>
      <c r="C1617" s="47"/>
      <c r="D1617" s="47"/>
      <c r="E1617" s="56"/>
      <c r="F1617" s="56"/>
      <c r="G1617" s="47"/>
      <c r="H1617" s="47"/>
      <c r="I1617" s="47"/>
      <c r="J1617" s="47"/>
      <c r="K1617" s="47"/>
      <c r="L1617" s="47"/>
      <c r="M1617" s="47"/>
      <c r="N1617" s="47"/>
      <c r="O1617" s="47"/>
      <c r="P1617" s="47"/>
      <c r="Q1617" s="47"/>
      <c r="R1617" s="47"/>
      <c r="S1617" s="47"/>
      <c r="T1617" s="47"/>
      <c r="U1617" s="47"/>
      <c r="V1617" s="47"/>
      <c r="W1617" s="47"/>
      <c r="X1617" s="47"/>
      <c r="Y1617" s="47"/>
      <c r="Z1617" s="47"/>
      <c r="AA1617" s="47"/>
      <c r="AB1617" s="47"/>
      <c r="AC1617" s="47"/>
      <c r="AD1617" s="47"/>
      <c r="AE1617" s="47"/>
      <c r="AF1617" s="47"/>
      <c r="AG1617" s="47"/>
      <c r="AH1617" s="47"/>
    </row>
    <row r="1618" spans="1:34" x14ac:dyDescent="0.25">
      <c r="A1618" s="125"/>
      <c r="B1618" s="47"/>
      <c r="C1618" s="47"/>
      <c r="D1618" s="47"/>
      <c r="E1618" s="56"/>
      <c r="F1618" s="56"/>
      <c r="G1618" s="47"/>
      <c r="H1618" s="47"/>
      <c r="I1618" s="47"/>
      <c r="J1618" s="47"/>
      <c r="K1618" s="47"/>
      <c r="L1618" s="47"/>
      <c r="M1618" s="47"/>
      <c r="N1618" s="47"/>
      <c r="O1618" s="47"/>
      <c r="P1618" s="47"/>
      <c r="Q1618" s="47"/>
      <c r="R1618" s="47"/>
      <c r="S1618" s="47"/>
      <c r="T1618" s="47"/>
      <c r="U1618" s="47"/>
      <c r="V1618" s="47"/>
      <c r="W1618" s="47"/>
      <c r="X1618" s="47"/>
      <c r="Y1618" s="47"/>
      <c r="Z1618" s="47"/>
      <c r="AA1618" s="47"/>
      <c r="AB1618" s="47"/>
      <c r="AC1618" s="47"/>
      <c r="AD1618" s="47"/>
      <c r="AE1618" s="47"/>
      <c r="AF1618" s="47"/>
      <c r="AG1618" s="47"/>
      <c r="AH1618" s="47"/>
    </row>
    <row r="1619" spans="1:34" x14ac:dyDescent="0.25">
      <c r="A1619" s="125"/>
      <c r="B1619" s="47"/>
      <c r="C1619" s="47"/>
      <c r="D1619" s="47"/>
      <c r="E1619" s="56"/>
      <c r="F1619" s="56"/>
      <c r="G1619" s="47"/>
      <c r="H1619" s="47"/>
      <c r="I1619" s="47"/>
      <c r="J1619" s="47"/>
      <c r="K1619" s="47"/>
      <c r="L1619" s="47"/>
      <c r="M1619" s="47"/>
      <c r="N1619" s="47"/>
      <c r="O1619" s="47"/>
      <c r="P1619" s="47"/>
      <c r="Q1619" s="47"/>
      <c r="R1619" s="47"/>
      <c r="S1619" s="47"/>
      <c r="T1619" s="47"/>
      <c r="U1619" s="47"/>
      <c r="V1619" s="47"/>
      <c r="W1619" s="47"/>
      <c r="X1619" s="47"/>
      <c r="Y1619" s="47"/>
      <c r="Z1619" s="47"/>
      <c r="AA1619" s="47"/>
      <c r="AB1619" s="47"/>
      <c r="AC1619" s="47"/>
      <c r="AD1619" s="47"/>
      <c r="AE1619" s="47"/>
      <c r="AF1619" s="47"/>
      <c r="AG1619" s="47"/>
      <c r="AH1619" s="47"/>
    </row>
    <row r="1620" spans="1:34" x14ac:dyDescent="0.25">
      <c r="A1620" s="125"/>
      <c r="B1620" s="47"/>
      <c r="C1620" s="47"/>
      <c r="D1620" s="47"/>
      <c r="E1620" s="56"/>
      <c r="F1620" s="56"/>
      <c r="G1620" s="47"/>
      <c r="H1620" s="47"/>
      <c r="I1620" s="47"/>
      <c r="J1620" s="47"/>
      <c r="K1620" s="47"/>
      <c r="L1620" s="47"/>
      <c r="M1620" s="47"/>
      <c r="N1620" s="47"/>
      <c r="O1620" s="47"/>
      <c r="P1620" s="47"/>
      <c r="Q1620" s="47"/>
      <c r="R1620" s="47"/>
      <c r="S1620" s="47"/>
      <c r="T1620" s="47"/>
      <c r="U1620" s="47"/>
      <c r="V1620" s="47"/>
      <c r="W1620" s="47"/>
      <c r="X1620" s="47"/>
      <c r="Y1620" s="47"/>
      <c r="Z1620" s="47"/>
      <c r="AA1620" s="47"/>
      <c r="AB1620" s="47"/>
      <c r="AC1620" s="47"/>
      <c r="AD1620" s="47"/>
      <c r="AE1620" s="47"/>
      <c r="AF1620" s="47"/>
      <c r="AG1620" s="47"/>
      <c r="AH1620" s="47"/>
    </row>
    <row r="1621" spans="1:34" x14ac:dyDescent="0.25">
      <c r="A1621" s="125"/>
      <c r="B1621" s="47"/>
      <c r="C1621" s="47"/>
      <c r="D1621" s="47"/>
      <c r="E1621" s="56"/>
      <c r="F1621" s="56"/>
      <c r="G1621" s="47"/>
      <c r="H1621" s="47"/>
      <c r="I1621" s="47"/>
      <c r="J1621" s="47"/>
      <c r="K1621" s="47"/>
      <c r="L1621" s="47"/>
      <c r="M1621" s="47"/>
      <c r="N1621" s="47"/>
      <c r="O1621" s="47"/>
      <c r="P1621" s="47"/>
      <c r="Q1621" s="47"/>
      <c r="R1621" s="47"/>
      <c r="S1621" s="47"/>
      <c r="T1621" s="47"/>
      <c r="U1621" s="47"/>
      <c r="V1621" s="47"/>
      <c r="W1621" s="47"/>
      <c r="X1621" s="47"/>
      <c r="Y1621" s="47"/>
      <c r="Z1621" s="47"/>
      <c r="AA1621" s="47"/>
      <c r="AB1621" s="47"/>
      <c r="AC1621" s="47"/>
      <c r="AD1621" s="47"/>
      <c r="AE1621" s="47"/>
      <c r="AF1621" s="47"/>
      <c r="AG1621" s="47"/>
      <c r="AH1621" s="47"/>
    </row>
    <row r="1622" spans="1:34" x14ac:dyDescent="0.25">
      <c r="A1622" s="125"/>
      <c r="B1622" s="47"/>
      <c r="C1622" s="47"/>
      <c r="D1622" s="47"/>
      <c r="E1622" s="56"/>
      <c r="F1622" s="56"/>
      <c r="G1622" s="47"/>
      <c r="H1622" s="47"/>
      <c r="I1622" s="47"/>
      <c r="J1622" s="47"/>
      <c r="K1622" s="47"/>
      <c r="L1622" s="47"/>
      <c r="M1622" s="47"/>
      <c r="N1622" s="47"/>
      <c r="O1622" s="47"/>
      <c r="P1622" s="47"/>
      <c r="Q1622" s="47"/>
      <c r="R1622" s="47"/>
      <c r="S1622" s="47"/>
      <c r="T1622" s="47"/>
      <c r="U1622" s="47"/>
      <c r="V1622" s="47"/>
      <c r="W1622" s="47"/>
      <c r="X1622" s="47"/>
      <c r="Y1622" s="47"/>
      <c r="Z1622" s="47"/>
      <c r="AA1622" s="47"/>
      <c r="AB1622" s="47"/>
      <c r="AC1622" s="47"/>
      <c r="AD1622" s="47"/>
      <c r="AE1622" s="47"/>
      <c r="AF1622" s="47"/>
      <c r="AG1622" s="47"/>
      <c r="AH1622" s="47"/>
    </row>
    <row r="1623" spans="1:34" x14ac:dyDescent="0.25">
      <c r="A1623" s="125"/>
      <c r="B1623" s="47"/>
      <c r="C1623" s="47"/>
      <c r="D1623" s="47"/>
      <c r="E1623" s="56"/>
      <c r="F1623" s="56"/>
      <c r="G1623" s="47"/>
      <c r="H1623" s="47"/>
      <c r="I1623" s="47"/>
      <c r="J1623" s="47"/>
      <c r="K1623" s="47"/>
      <c r="L1623" s="47"/>
      <c r="M1623" s="47"/>
      <c r="N1623" s="47"/>
      <c r="O1623" s="47"/>
      <c r="P1623" s="47"/>
      <c r="Q1623" s="47"/>
      <c r="R1623" s="47"/>
      <c r="S1623" s="47"/>
      <c r="T1623" s="47"/>
      <c r="U1623" s="47"/>
      <c r="V1623" s="47"/>
      <c r="W1623" s="47"/>
      <c r="X1623" s="47"/>
      <c r="Y1623" s="47"/>
      <c r="Z1623" s="47"/>
      <c r="AA1623" s="47"/>
      <c r="AB1623" s="47"/>
      <c r="AC1623" s="47"/>
      <c r="AD1623" s="47"/>
      <c r="AE1623" s="47"/>
      <c r="AF1623" s="47"/>
      <c r="AG1623" s="47"/>
      <c r="AH1623" s="47"/>
    </row>
    <row r="1624" spans="1:34" x14ac:dyDescent="0.25">
      <c r="A1624" s="125"/>
      <c r="B1624" s="47"/>
      <c r="C1624" s="47"/>
      <c r="D1624" s="47"/>
      <c r="E1624" s="56"/>
      <c r="F1624" s="56"/>
      <c r="G1624" s="47"/>
      <c r="H1624" s="47"/>
      <c r="I1624" s="47"/>
      <c r="J1624" s="47"/>
      <c r="K1624" s="47"/>
      <c r="L1624" s="47"/>
      <c r="M1624" s="47"/>
      <c r="N1624" s="47"/>
      <c r="O1624" s="47"/>
      <c r="P1624" s="47"/>
      <c r="Q1624" s="47"/>
      <c r="R1624" s="47"/>
      <c r="S1624" s="47"/>
      <c r="T1624" s="47"/>
      <c r="U1624" s="47"/>
      <c r="V1624" s="47"/>
      <c r="W1624" s="47"/>
      <c r="X1624" s="47"/>
      <c r="Y1624" s="47"/>
      <c r="Z1624" s="47"/>
      <c r="AA1624" s="47"/>
      <c r="AB1624" s="47"/>
      <c r="AC1624" s="47"/>
      <c r="AD1624" s="47"/>
      <c r="AE1624" s="47"/>
      <c r="AF1624" s="47"/>
      <c r="AG1624" s="47"/>
      <c r="AH1624" s="47"/>
    </row>
    <row r="1625" spans="1:34" x14ac:dyDescent="0.25">
      <c r="A1625" s="125"/>
      <c r="B1625" s="47"/>
      <c r="C1625" s="47"/>
      <c r="D1625" s="47"/>
      <c r="E1625" s="56"/>
      <c r="F1625" s="56"/>
      <c r="G1625" s="47"/>
      <c r="H1625" s="47"/>
      <c r="I1625" s="47"/>
      <c r="J1625" s="47"/>
      <c r="K1625" s="47"/>
      <c r="L1625" s="47"/>
      <c r="M1625" s="47"/>
      <c r="N1625" s="47"/>
      <c r="O1625" s="47"/>
      <c r="P1625" s="47"/>
      <c r="Q1625" s="47"/>
      <c r="R1625" s="47"/>
      <c r="S1625" s="47"/>
      <c r="T1625" s="47"/>
      <c r="U1625" s="47"/>
      <c r="V1625" s="47"/>
      <c r="W1625" s="47"/>
      <c r="X1625" s="47"/>
      <c r="Y1625" s="47"/>
      <c r="Z1625" s="47"/>
      <c r="AA1625" s="47"/>
      <c r="AB1625" s="47"/>
      <c r="AC1625" s="47"/>
      <c r="AD1625" s="47"/>
      <c r="AE1625" s="47"/>
      <c r="AF1625" s="47"/>
      <c r="AG1625" s="47"/>
      <c r="AH1625" s="47"/>
    </row>
    <row r="1626" spans="1:34" x14ac:dyDescent="0.25">
      <c r="A1626" s="125"/>
      <c r="B1626" s="47"/>
      <c r="C1626" s="47"/>
      <c r="D1626" s="47"/>
      <c r="E1626" s="56"/>
      <c r="F1626" s="56"/>
      <c r="G1626" s="47"/>
      <c r="H1626" s="47"/>
      <c r="I1626" s="47"/>
      <c r="J1626" s="47"/>
      <c r="K1626" s="47"/>
      <c r="L1626" s="47"/>
      <c r="M1626" s="47"/>
      <c r="N1626" s="47"/>
      <c r="O1626" s="47"/>
      <c r="P1626" s="47"/>
      <c r="Q1626" s="47"/>
      <c r="R1626" s="47"/>
      <c r="S1626" s="47"/>
      <c r="T1626" s="47"/>
      <c r="U1626" s="47"/>
      <c r="V1626" s="47"/>
      <c r="W1626" s="47"/>
      <c r="X1626" s="47"/>
      <c r="Y1626" s="47"/>
      <c r="Z1626" s="47"/>
      <c r="AA1626" s="47"/>
      <c r="AB1626" s="47"/>
      <c r="AC1626" s="47"/>
      <c r="AD1626" s="47"/>
      <c r="AE1626" s="47"/>
      <c r="AF1626" s="47"/>
      <c r="AG1626" s="47"/>
      <c r="AH1626" s="47"/>
    </row>
    <row r="1627" spans="1:34" x14ac:dyDescent="0.25">
      <c r="A1627" s="125"/>
      <c r="B1627" s="47"/>
      <c r="C1627" s="47"/>
      <c r="D1627" s="47"/>
      <c r="E1627" s="56"/>
      <c r="F1627" s="56"/>
      <c r="G1627" s="47"/>
      <c r="H1627" s="47"/>
      <c r="I1627" s="47"/>
      <c r="J1627" s="47"/>
      <c r="K1627" s="47"/>
      <c r="L1627" s="47"/>
      <c r="M1627" s="47"/>
      <c r="N1627" s="47"/>
      <c r="O1627" s="47"/>
      <c r="P1627" s="47"/>
      <c r="Q1627" s="47"/>
      <c r="R1627" s="47"/>
      <c r="S1627" s="47"/>
      <c r="T1627" s="47"/>
      <c r="U1627" s="47"/>
      <c r="V1627" s="47"/>
      <c r="W1627" s="47"/>
      <c r="X1627" s="47"/>
      <c r="Y1627" s="47"/>
      <c r="Z1627" s="47"/>
      <c r="AA1627" s="47"/>
      <c r="AB1627" s="47"/>
      <c r="AC1627" s="47"/>
      <c r="AD1627" s="47"/>
      <c r="AE1627" s="47"/>
      <c r="AF1627" s="47"/>
      <c r="AG1627" s="47"/>
      <c r="AH1627" s="47"/>
    </row>
    <row r="1628" spans="1:34" x14ac:dyDescent="0.25">
      <c r="A1628" s="125"/>
      <c r="B1628" s="47"/>
      <c r="C1628" s="47"/>
      <c r="D1628" s="47"/>
      <c r="E1628" s="56"/>
      <c r="F1628" s="56"/>
      <c r="G1628" s="47"/>
      <c r="H1628" s="47"/>
      <c r="I1628" s="47"/>
      <c r="J1628" s="47"/>
      <c r="K1628" s="47"/>
      <c r="L1628" s="47"/>
      <c r="M1628" s="47"/>
      <c r="N1628" s="47"/>
      <c r="O1628" s="47"/>
      <c r="P1628" s="47"/>
      <c r="Q1628" s="47"/>
      <c r="R1628" s="47"/>
      <c r="S1628" s="47"/>
      <c r="T1628" s="47"/>
      <c r="U1628" s="47"/>
      <c r="V1628" s="47"/>
      <c r="W1628" s="47"/>
      <c r="X1628" s="47"/>
      <c r="Y1628" s="47"/>
      <c r="Z1628" s="47"/>
      <c r="AA1628" s="47"/>
      <c r="AB1628" s="47"/>
      <c r="AC1628" s="47"/>
      <c r="AD1628" s="47"/>
      <c r="AE1628" s="47"/>
      <c r="AF1628" s="47"/>
      <c r="AG1628" s="47"/>
      <c r="AH1628" s="47"/>
    </row>
    <row r="1629" spans="1:34" x14ac:dyDescent="0.25">
      <c r="A1629" s="125"/>
      <c r="B1629" s="47"/>
      <c r="C1629" s="47"/>
      <c r="D1629" s="47"/>
      <c r="E1629" s="56"/>
      <c r="F1629" s="56"/>
      <c r="G1629" s="47"/>
      <c r="H1629" s="47"/>
      <c r="I1629" s="47"/>
      <c r="J1629" s="47"/>
      <c r="K1629" s="47"/>
      <c r="L1629" s="47"/>
      <c r="M1629" s="47"/>
      <c r="N1629" s="47"/>
      <c r="O1629" s="47"/>
      <c r="P1629" s="47"/>
      <c r="Q1629" s="47"/>
      <c r="R1629" s="47"/>
      <c r="S1629" s="47"/>
      <c r="T1629" s="47"/>
      <c r="U1629" s="47"/>
      <c r="V1629" s="47"/>
      <c r="W1629" s="47"/>
      <c r="X1629" s="47"/>
      <c r="Y1629" s="47"/>
      <c r="Z1629" s="47"/>
      <c r="AA1629" s="47"/>
      <c r="AB1629" s="47"/>
      <c r="AC1629" s="47"/>
      <c r="AD1629" s="47"/>
      <c r="AE1629" s="47"/>
      <c r="AF1629" s="47"/>
      <c r="AG1629" s="47"/>
      <c r="AH1629" s="47"/>
    </row>
    <row r="1630" spans="1:34" x14ac:dyDescent="0.25">
      <c r="A1630" s="125"/>
      <c r="B1630" s="47"/>
      <c r="C1630" s="47"/>
      <c r="D1630" s="47"/>
      <c r="E1630" s="56"/>
      <c r="F1630" s="56"/>
      <c r="G1630" s="47"/>
      <c r="H1630" s="47"/>
      <c r="I1630" s="47"/>
      <c r="J1630" s="47"/>
      <c r="K1630" s="47"/>
      <c r="L1630" s="47"/>
      <c r="M1630" s="47"/>
      <c r="N1630" s="47"/>
      <c r="O1630" s="47"/>
      <c r="P1630" s="47"/>
      <c r="Q1630" s="47"/>
      <c r="R1630" s="47"/>
      <c r="S1630" s="47"/>
      <c r="T1630" s="47"/>
      <c r="U1630" s="47"/>
      <c r="V1630" s="47"/>
      <c r="W1630" s="47"/>
      <c r="X1630" s="47"/>
      <c r="Y1630" s="47"/>
      <c r="Z1630" s="47"/>
      <c r="AA1630" s="47"/>
      <c r="AB1630" s="47"/>
      <c r="AC1630" s="47"/>
      <c r="AD1630" s="47"/>
      <c r="AE1630" s="47"/>
      <c r="AF1630" s="47"/>
      <c r="AG1630" s="47"/>
      <c r="AH1630" s="47"/>
    </row>
    <row r="1631" spans="1:34" x14ac:dyDescent="0.25">
      <c r="A1631" s="125"/>
      <c r="B1631" s="47"/>
      <c r="C1631" s="47"/>
      <c r="D1631" s="47"/>
      <c r="E1631" s="56"/>
      <c r="F1631" s="56"/>
      <c r="G1631" s="47"/>
      <c r="H1631" s="47"/>
      <c r="I1631" s="47"/>
      <c r="J1631" s="47"/>
      <c r="K1631" s="47"/>
      <c r="L1631" s="47"/>
      <c r="M1631" s="47"/>
      <c r="N1631" s="47"/>
      <c r="O1631" s="47"/>
      <c r="P1631" s="47"/>
      <c r="Q1631" s="47"/>
      <c r="R1631" s="47"/>
      <c r="S1631" s="47"/>
      <c r="T1631" s="47"/>
      <c r="U1631" s="47"/>
      <c r="V1631" s="47"/>
      <c r="W1631" s="47"/>
      <c r="X1631" s="47"/>
      <c r="Y1631" s="47"/>
      <c r="Z1631" s="47"/>
      <c r="AA1631" s="47"/>
      <c r="AB1631" s="47"/>
      <c r="AC1631" s="47"/>
      <c r="AD1631" s="47"/>
      <c r="AE1631" s="47"/>
      <c r="AF1631" s="47"/>
      <c r="AG1631" s="47"/>
      <c r="AH1631" s="47"/>
    </row>
    <row r="1632" spans="1:34" x14ac:dyDescent="0.25">
      <c r="A1632" s="125"/>
      <c r="B1632" s="47"/>
      <c r="C1632" s="47"/>
      <c r="D1632" s="47"/>
      <c r="E1632" s="56"/>
      <c r="F1632" s="56"/>
      <c r="G1632" s="47"/>
      <c r="H1632" s="47"/>
      <c r="I1632" s="47"/>
      <c r="J1632" s="47"/>
      <c r="K1632" s="47"/>
      <c r="L1632" s="47"/>
      <c r="M1632" s="47"/>
      <c r="N1632" s="47"/>
      <c r="O1632" s="47"/>
      <c r="P1632" s="47"/>
      <c r="Q1632" s="47"/>
      <c r="R1632" s="47"/>
      <c r="S1632" s="47"/>
      <c r="T1632" s="47"/>
      <c r="U1632" s="47"/>
      <c r="V1632" s="47"/>
      <c r="W1632" s="47"/>
      <c r="X1632" s="47"/>
      <c r="Y1632" s="47"/>
      <c r="Z1632" s="47"/>
      <c r="AA1632" s="47"/>
      <c r="AB1632" s="47"/>
      <c r="AC1632" s="47"/>
      <c r="AD1632" s="47"/>
      <c r="AE1632" s="47"/>
      <c r="AF1632" s="47"/>
      <c r="AG1632" s="47"/>
      <c r="AH1632" s="47"/>
    </row>
    <row r="1633" spans="1:34" x14ac:dyDescent="0.25">
      <c r="A1633" s="125"/>
      <c r="B1633" s="47"/>
      <c r="C1633" s="47"/>
      <c r="D1633" s="47"/>
      <c r="E1633" s="56"/>
      <c r="F1633" s="56"/>
      <c r="G1633" s="47"/>
      <c r="H1633" s="47"/>
      <c r="I1633" s="47"/>
      <c r="J1633" s="47"/>
      <c r="K1633" s="47"/>
      <c r="L1633" s="47"/>
      <c r="M1633" s="47"/>
      <c r="N1633" s="47"/>
      <c r="O1633" s="47"/>
      <c r="P1633" s="47"/>
      <c r="Q1633" s="47"/>
      <c r="R1633" s="47"/>
      <c r="S1633" s="47"/>
      <c r="T1633" s="47"/>
      <c r="U1633" s="47"/>
      <c r="V1633" s="47"/>
      <c r="W1633" s="47"/>
      <c r="X1633" s="47"/>
      <c r="Y1633" s="47"/>
      <c r="Z1633" s="47"/>
      <c r="AA1633" s="47"/>
      <c r="AB1633" s="47"/>
      <c r="AC1633" s="47"/>
      <c r="AD1633" s="47"/>
      <c r="AE1633" s="47"/>
      <c r="AF1633" s="47"/>
      <c r="AG1633" s="47"/>
      <c r="AH1633" s="47"/>
    </row>
    <row r="1634" spans="1:34" x14ac:dyDescent="0.25">
      <c r="A1634" s="125"/>
      <c r="B1634" s="47"/>
      <c r="C1634" s="47"/>
      <c r="D1634" s="47"/>
      <c r="E1634" s="56"/>
      <c r="F1634" s="56"/>
      <c r="G1634" s="47"/>
      <c r="H1634" s="47"/>
      <c r="I1634" s="47"/>
      <c r="J1634" s="47"/>
      <c r="K1634" s="47"/>
      <c r="L1634" s="47"/>
      <c r="M1634" s="47"/>
      <c r="N1634" s="47"/>
      <c r="O1634" s="47"/>
      <c r="P1634" s="47"/>
      <c r="Q1634" s="47"/>
      <c r="R1634" s="47"/>
      <c r="S1634" s="47"/>
      <c r="T1634" s="47"/>
      <c r="U1634" s="47"/>
      <c r="V1634" s="47"/>
      <c r="W1634" s="47"/>
      <c r="X1634" s="47"/>
      <c r="Y1634" s="47"/>
      <c r="Z1634" s="47"/>
      <c r="AA1634" s="47"/>
      <c r="AB1634" s="47"/>
      <c r="AC1634" s="47"/>
      <c r="AD1634" s="47"/>
      <c r="AE1634" s="47"/>
      <c r="AF1634" s="47"/>
      <c r="AG1634" s="47"/>
      <c r="AH1634" s="47"/>
    </row>
    <row r="1635" spans="1:34" x14ac:dyDescent="0.25">
      <c r="A1635" s="125"/>
      <c r="B1635" s="47"/>
      <c r="C1635" s="47"/>
      <c r="D1635" s="47"/>
      <c r="E1635" s="56"/>
      <c r="F1635" s="56"/>
      <c r="G1635" s="47"/>
      <c r="H1635" s="47"/>
      <c r="I1635" s="47"/>
      <c r="J1635" s="47"/>
      <c r="K1635" s="47"/>
      <c r="L1635" s="47"/>
      <c r="M1635" s="47"/>
      <c r="N1635" s="47"/>
      <c r="O1635" s="47"/>
      <c r="P1635" s="47"/>
      <c r="Q1635" s="47"/>
      <c r="R1635" s="47"/>
      <c r="S1635" s="47"/>
      <c r="T1635" s="47"/>
      <c r="U1635" s="47"/>
      <c r="V1635" s="47"/>
      <c r="W1635" s="47"/>
      <c r="X1635" s="47"/>
      <c r="Y1635" s="47"/>
      <c r="Z1635" s="47"/>
      <c r="AA1635" s="47"/>
      <c r="AB1635" s="47"/>
      <c r="AC1635" s="47"/>
      <c r="AD1635" s="47"/>
      <c r="AE1635" s="47"/>
      <c r="AF1635" s="47"/>
      <c r="AG1635" s="47"/>
      <c r="AH1635" s="47"/>
    </row>
    <row r="1636" spans="1:34" x14ac:dyDescent="0.25">
      <c r="A1636" s="125"/>
      <c r="B1636" s="47"/>
      <c r="C1636" s="47"/>
      <c r="D1636" s="47"/>
      <c r="E1636" s="56"/>
      <c r="F1636" s="56"/>
      <c r="G1636" s="47"/>
      <c r="H1636" s="47"/>
      <c r="I1636" s="47"/>
      <c r="J1636" s="47"/>
      <c r="K1636" s="47"/>
      <c r="L1636" s="47"/>
      <c r="M1636" s="47"/>
      <c r="N1636" s="47"/>
      <c r="O1636" s="47"/>
      <c r="P1636" s="47"/>
      <c r="Q1636" s="47"/>
      <c r="R1636" s="47"/>
      <c r="S1636" s="47"/>
      <c r="T1636" s="47"/>
      <c r="U1636" s="47"/>
      <c r="V1636" s="47"/>
      <c r="W1636" s="47"/>
      <c r="X1636" s="47"/>
      <c r="Y1636" s="47"/>
      <c r="Z1636" s="47"/>
      <c r="AA1636" s="47"/>
      <c r="AB1636" s="47"/>
      <c r="AC1636" s="47"/>
      <c r="AD1636" s="47"/>
      <c r="AE1636" s="47"/>
      <c r="AF1636" s="47"/>
      <c r="AG1636" s="47"/>
      <c r="AH1636" s="47"/>
    </row>
    <row r="1637" spans="1:34" x14ac:dyDescent="0.25">
      <c r="A1637" s="125"/>
      <c r="B1637" s="47"/>
      <c r="C1637" s="47"/>
      <c r="D1637" s="47"/>
      <c r="E1637" s="56"/>
      <c r="F1637" s="56"/>
      <c r="G1637" s="47"/>
      <c r="H1637" s="47"/>
      <c r="I1637" s="47"/>
      <c r="J1637" s="47"/>
      <c r="K1637" s="47"/>
      <c r="L1637" s="47"/>
      <c r="M1637" s="47"/>
      <c r="N1637" s="47"/>
      <c r="O1637" s="47"/>
      <c r="P1637" s="47"/>
      <c r="Q1637" s="47"/>
      <c r="R1637" s="47"/>
      <c r="S1637" s="47"/>
      <c r="T1637" s="47"/>
      <c r="U1637" s="47"/>
      <c r="V1637" s="47"/>
      <c r="W1637" s="47"/>
      <c r="X1637" s="47"/>
      <c r="Y1637" s="47"/>
      <c r="Z1637" s="47"/>
      <c r="AA1637" s="47"/>
      <c r="AB1637" s="47"/>
      <c r="AC1637" s="47"/>
      <c r="AD1637" s="47"/>
      <c r="AE1637" s="47"/>
      <c r="AF1637" s="47"/>
      <c r="AG1637" s="47"/>
      <c r="AH1637" s="47"/>
    </row>
    <row r="1638" spans="1:34" x14ac:dyDescent="0.25">
      <c r="A1638" s="125"/>
      <c r="B1638" s="47"/>
      <c r="C1638" s="47"/>
      <c r="D1638" s="47"/>
      <c r="E1638" s="56"/>
      <c r="F1638" s="56"/>
      <c r="G1638" s="47"/>
      <c r="H1638" s="47"/>
      <c r="I1638" s="47"/>
      <c r="J1638" s="47"/>
      <c r="K1638" s="47"/>
      <c r="L1638" s="47"/>
      <c r="M1638" s="47"/>
      <c r="N1638" s="47"/>
      <c r="O1638" s="47"/>
      <c r="P1638" s="47"/>
      <c r="Q1638" s="47"/>
      <c r="R1638" s="47"/>
      <c r="S1638" s="47"/>
      <c r="T1638" s="47"/>
      <c r="U1638" s="47"/>
      <c r="V1638" s="47"/>
      <c r="W1638" s="47"/>
      <c r="X1638" s="47"/>
      <c r="Y1638" s="47"/>
      <c r="Z1638" s="47"/>
      <c r="AA1638" s="47"/>
      <c r="AB1638" s="47"/>
      <c r="AC1638" s="47"/>
      <c r="AD1638" s="47"/>
      <c r="AE1638" s="47"/>
      <c r="AF1638" s="47"/>
      <c r="AG1638" s="47"/>
      <c r="AH1638" s="47"/>
    </row>
    <row r="1639" spans="1:34" x14ac:dyDescent="0.25">
      <c r="A1639" s="125"/>
      <c r="B1639" s="47"/>
      <c r="C1639" s="47"/>
      <c r="D1639" s="47"/>
      <c r="E1639" s="56"/>
      <c r="F1639" s="56"/>
      <c r="G1639" s="47"/>
      <c r="H1639" s="47"/>
      <c r="I1639" s="47"/>
      <c r="J1639" s="47"/>
      <c r="K1639" s="47"/>
      <c r="L1639" s="47"/>
      <c r="M1639" s="47"/>
      <c r="N1639" s="47"/>
      <c r="O1639" s="47"/>
      <c r="P1639" s="47"/>
      <c r="Q1639" s="47"/>
      <c r="R1639" s="47"/>
      <c r="S1639" s="47"/>
      <c r="T1639" s="47"/>
      <c r="U1639" s="47"/>
      <c r="V1639" s="47"/>
      <c r="W1639" s="47"/>
      <c r="X1639" s="47"/>
      <c r="Y1639" s="47"/>
      <c r="Z1639" s="47"/>
      <c r="AA1639" s="47"/>
      <c r="AB1639" s="47"/>
      <c r="AC1639" s="47"/>
      <c r="AD1639" s="47"/>
      <c r="AE1639" s="47"/>
      <c r="AF1639" s="47"/>
      <c r="AG1639" s="47"/>
      <c r="AH1639" s="47"/>
    </row>
    <row r="1640" spans="1:34" x14ac:dyDescent="0.25">
      <c r="A1640" s="125"/>
      <c r="B1640" s="47"/>
      <c r="C1640" s="47"/>
      <c r="D1640" s="47"/>
      <c r="E1640" s="56"/>
      <c r="F1640" s="56"/>
      <c r="G1640" s="47"/>
      <c r="H1640" s="47"/>
      <c r="I1640" s="47"/>
      <c r="J1640" s="47"/>
      <c r="K1640" s="47"/>
      <c r="L1640" s="47"/>
      <c r="M1640" s="47"/>
      <c r="N1640" s="47"/>
      <c r="O1640" s="47"/>
      <c r="P1640" s="47"/>
      <c r="Q1640" s="47"/>
      <c r="R1640" s="47"/>
      <c r="S1640" s="47"/>
      <c r="T1640" s="47"/>
      <c r="U1640" s="47"/>
      <c r="V1640" s="47"/>
      <c r="W1640" s="47"/>
      <c r="X1640" s="47"/>
      <c r="Y1640" s="47"/>
      <c r="Z1640" s="47"/>
      <c r="AA1640" s="47"/>
      <c r="AB1640" s="47"/>
      <c r="AC1640" s="47"/>
      <c r="AD1640" s="47"/>
      <c r="AE1640" s="47"/>
      <c r="AF1640" s="47"/>
      <c r="AG1640" s="47"/>
      <c r="AH1640" s="47"/>
    </row>
    <row r="1641" spans="1:34" x14ac:dyDescent="0.25">
      <c r="A1641" s="125"/>
      <c r="B1641" s="47"/>
      <c r="C1641" s="47"/>
      <c r="D1641" s="47"/>
      <c r="E1641" s="56"/>
      <c r="F1641" s="56"/>
      <c r="G1641" s="47"/>
      <c r="H1641" s="47"/>
      <c r="I1641" s="47"/>
      <c r="J1641" s="47"/>
      <c r="K1641" s="47"/>
      <c r="L1641" s="47"/>
      <c r="M1641" s="47"/>
      <c r="N1641" s="47"/>
      <c r="O1641" s="47"/>
      <c r="P1641" s="47"/>
      <c r="Q1641" s="47"/>
      <c r="R1641" s="47"/>
      <c r="S1641" s="47"/>
      <c r="T1641" s="47"/>
      <c r="U1641" s="47"/>
      <c r="V1641" s="47"/>
      <c r="W1641" s="47"/>
      <c r="X1641" s="47"/>
      <c r="Y1641" s="47"/>
      <c r="Z1641" s="47"/>
      <c r="AA1641" s="47"/>
      <c r="AB1641" s="47"/>
      <c r="AC1641" s="47"/>
      <c r="AD1641" s="47"/>
      <c r="AE1641" s="47"/>
      <c r="AF1641" s="47"/>
      <c r="AG1641" s="47"/>
      <c r="AH1641" s="47"/>
    </row>
    <row r="1642" spans="1:34" x14ac:dyDescent="0.25">
      <c r="A1642" s="125"/>
      <c r="B1642" s="47"/>
      <c r="C1642" s="47"/>
      <c r="D1642" s="47"/>
      <c r="E1642" s="56"/>
      <c r="F1642" s="56"/>
      <c r="G1642" s="47"/>
      <c r="H1642" s="47"/>
      <c r="I1642" s="47"/>
      <c r="J1642" s="47"/>
      <c r="K1642" s="47"/>
      <c r="L1642" s="47"/>
      <c r="M1642" s="47"/>
      <c r="N1642" s="47"/>
      <c r="O1642" s="47"/>
      <c r="P1642" s="47"/>
      <c r="Q1642" s="47"/>
      <c r="R1642" s="47"/>
      <c r="S1642" s="47"/>
      <c r="T1642" s="47"/>
      <c r="U1642" s="47"/>
      <c r="V1642" s="47"/>
      <c r="W1642" s="47"/>
      <c r="X1642" s="47"/>
      <c r="Y1642" s="47"/>
      <c r="Z1642" s="47"/>
      <c r="AA1642" s="47"/>
      <c r="AB1642" s="47"/>
      <c r="AC1642" s="47"/>
      <c r="AD1642" s="47"/>
      <c r="AE1642" s="47"/>
      <c r="AF1642" s="47"/>
      <c r="AG1642" s="47"/>
      <c r="AH1642" s="47"/>
    </row>
    <row r="1643" spans="1:34" x14ac:dyDescent="0.25">
      <c r="A1643" s="125"/>
      <c r="B1643" s="47"/>
      <c r="C1643" s="47"/>
      <c r="D1643" s="47"/>
      <c r="E1643" s="56"/>
      <c r="F1643" s="56"/>
      <c r="G1643" s="47"/>
      <c r="H1643" s="47"/>
      <c r="I1643" s="47"/>
      <c r="J1643" s="47"/>
      <c r="K1643" s="47"/>
      <c r="L1643" s="47"/>
      <c r="M1643" s="47"/>
      <c r="N1643" s="47"/>
      <c r="O1643" s="47"/>
      <c r="P1643" s="47"/>
      <c r="Q1643" s="47"/>
      <c r="R1643" s="47"/>
      <c r="S1643" s="47"/>
      <c r="T1643" s="47"/>
      <c r="U1643" s="47"/>
      <c r="V1643" s="47"/>
      <c r="W1643" s="47"/>
      <c r="X1643" s="47"/>
      <c r="Y1643" s="47"/>
      <c r="Z1643" s="47"/>
      <c r="AA1643" s="47"/>
      <c r="AB1643" s="47"/>
      <c r="AC1643" s="47"/>
      <c r="AD1643" s="47"/>
      <c r="AE1643" s="47"/>
      <c r="AF1643" s="47"/>
      <c r="AG1643" s="47"/>
      <c r="AH1643" s="47"/>
    </row>
    <row r="1644" spans="1:34" x14ac:dyDescent="0.25">
      <c r="A1644" s="125"/>
      <c r="B1644" s="47"/>
      <c r="C1644" s="47"/>
      <c r="D1644" s="47"/>
      <c r="E1644" s="56"/>
      <c r="F1644" s="56"/>
      <c r="G1644" s="47"/>
      <c r="H1644" s="47"/>
      <c r="I1644" s="47"/>
      <c r="J1644" s="47"/>
      <c r="K1644" s="47"/>
      <c r="L1644" s="47"/>
      <c r="M1644" s="47"/>
      <c r="N1644" s="47"/>
      <c r="O1644" s="47"/>
      <c r="P1644" s="47"/>
      <c r="Q1644" s="47"/>
      <c r="R1644" s="47"/>
      <c r="S1644" s="47"/>
      <c r="T1644" s="47"/>
      <c r="U1644" s="47"/>
      <c r="V1644" s="47"/>
      <c r="W1644" s="47"/>
      <c r="X1644" s="47"/>
      <c r="Y1644" s="47"/>
      <c r="Z1644" s="47"/>
      <c r="AA1644" s="47"/>
      <c r="AB1644" s="47"/>
      <c r="AC1644" s="47"/>
      <c r="AD1644" s="47"/>
      <c r="AE1644" s="47"/>
      <c r="AF1644" s="47"/>
      <c r="AG1644" s="47"/>
      <c r="AH1644" s="47"/>
    </row>
    <row r="1645" spans="1:34" x14ac:dyDescent="0.25">
      <c r="A1645" s="125"/>
      <c r="B1645" s="47"/>
      <c r="C1645" s="47"/>
      <c r="D1645" s="47"/>
      <c r="E1645" s="56"/>
      <c r="F1645" s="56"/>
      <c r="G1645" s="47"/>
      <c r="H1645" s="47"/>
      <c r="I1645" s="47"/>
      <c r="J1645" s="47"/>
      <c r="K1645" s="47"/>
      <c r="L1645" s="47"/>
      <c r="M1645" s="47"/>
      <c r="N1645" s="47"/>
      <c r="O1645" s="47"/>
      <c r="P1645" s="47"/>
      <c r="Q1645" s="47"/>
      <c r="R1645" s="47"/>
      <c r="S1645" s="47"/>
      <c r="T1645" s="47"/>
      <c r="U1645" s="47"/>
      <c r="V1645" s="47"/>
      <c r="W1645" s="47"/>
      <c r="X1645" s="47"/>
      <c r="Y1645" s="47"/>
      <c r="Z1645" s="47"/>
      <c r="AA1645" s="47"/>
      <c r="AB1645" s="47"/>
      <c r="AC1645" s="47"/>
      <c r="AD1645" s="47"/>
      <c r="AE1645" s="47"/>
      <c r="AF1645" s="47"/>
      <c r="AG1645" s="47"/>
      <c r="AH1645" s="47"/>
    </row>
    <row r="1646" spans="1:34" x14ac:dyDescent="0.25">
      <c r="A1646" s="125"/>
      <c r="B1646" s="47"/>
      <c r="C1646" s="47"/>
      <c r="D1646" s="47"/>
      <c r="E1646" s="56"/>
      <c r="F1646" s="56"/>
      <c r="G1646" s="47"/>
      <c r="H1646" s="47"/>
      <c r="I1646" s="47"/>
      <c r="J1646" s="47"/>
      <c r="K1646" s="47"/>
      <c r="L1646" s="47"/>
      <c r="M1646" s="47"/>
      <c r="N1646" s="47"/>
      <c r="O1646" s="47"/>
      <c r="P1646" s="47"/>
      <c r="Q1646" s="47"/>
      <c r="R1646" s="47"/>
      <c r="S1646" s="47"/>
      <c r="T1646" s="47"/>
      <c r="U1646" s="47"/>
      <c r="V1646" s="47"/>
      <c r="W1646" s="47"/>
      <c r="X1646" s="47"/>
      <c r="Y1646" s="47"/>
      <c r="Z1646" s="47"/>
      <c r="AA1646" s="47"/>
      <c r="AB1646" s="47"/>
      <c r="AC1646" s="47"/>
      <c r="AD1646" s="47"/>
      <c r="AE1646" s="47"/>
      <c r="AF1646" s="47"/>
      <c r="AG1646" s="47"/>
      <c r="AH1646" s="47"/>
    </row>
    <row r="1647" spans="1:34" x14ac:dyDescent="0.25">
      <c r="A1647" s="125"/>
      <c r="B1647" s="47"/>
      <c r="C1647" s="47"/>
      <c r="D1647" s="47"/>
      <c r="E1647" s="56"/>
      <c r="F1647" s="56"/>
      <c r="G1647" s="47"/>
      <c r="H1647" s="47"/>
      <c r="I1647" s="47"/>
      <c r="J1647" s="47"/>
      <c r="K1647" s="47"/>
      <c r="L1647" s="47"/>
      <c r="M1647" s="47"/>
      <c r="N1647" s="47"/>
      <c r="O1647" s="47"/>
      <c r="P1647" s="47"/>
      <c r="Q1647" s="47"/>
      <c r="R1647" s="47"/>
      <c r="S1647" s="47"/>
      <c r="T1647" s="47"/>
      <c r="U1647" s="47"/>
      <c r="V1647" s="47"/>
      <c r="W1647" s="47"/>
      <c r="X1647" s="47"/>
      <c r="Y1647" s="47"/>
      <c r="Z1647" s="47"/>
      <c r="AA1647" s="47"/>
      <c r="AB1647" s="47"/>
      <c r="AC1647" s="47"/>
      <c r="AD1647" s="47"/>
      <c r="AE1647" s="47"/>
      <c r="AF1647" s="47"/>
      <c r="AG1647" s="47"/>
      <c r="AH1647" s="47"/>
    </row>
    <row r="1648" spans="1:34" x14ac:dyDescent="0.25">
      <c r="A1648" s="125"/>
      <c r="B1648" s="47"/>
      <c r="C1648" s="47"/>
      <c r="D1648" s="47"/>
      <c r="E1648" s="56"/>
      <c r="F1648" s="56"/>
      <c r="G1648" s="47"/>
      <c r="H1648" s="47"/>
      <c r="I1648" s="47"/>
      <c r="J1648" s="47"/>
      <c r="K1648" s="47"/>
      <c r="L1648" s="47"/>
      <c r="M1648" s="47"/>
      <c r="N1648" s="47"/>
      <c r="O1648" s="47"/>
      <c r="P1648" s="47"/>
      <c r="Q1648" s="47"/>
      <c r="R1648" s="47"/>
      <c r="S1648" s="47"/>
      <c r="T1648" s="47"/>
      <c r="U1648" s="47"/>
      <c r="V1648" s="47"/>
      <c r="W1648" s="47"/>
      <c r="X1648" s="47"/>
      <c r="Y1648" s="47"/>
      <c r="Z1648" s="47"/>
      <c r="AA1648" s="47"/>
      <c r="AB1648" s="47"/>
      <c r="AC1648" s="47"/>
      <c r="AD1648" s="47"/>
      <c r="AE1648" s="47"/>
      <c r="AF1648" s="47"/>
      <c r="AG1648" s="47"/>
      <c r="AH1648" s="47"/>
    </row>
    <row r="1649" spans="1:34" x14ac:dyDescent="0.25">
      <c r="A1649" s="125"/>
      <c r="B1649" s="47"/>
      <c r="C1649" s="47"/>
      <c r="D1649" s="47"/>
      <c r="E1649" s="56"/>
      <c r="F1649" s="56"/>
      <c r="G1649" s="47"/>
      <c r="H1649" s="47"/>
      <c r="I1649" s="47"/>
      <c r="J1649" s="47"/>
      <c r="K1649" s="47"/>
      <c r="L1649" s="47"/>
      <c r="M1649" s="47"/>
      <c r="N1649" s="47"/>
      <c r="O1649" s="47"/>
      <c r="P1649" s="47"/>
      <c r="Q1649" s="47"/>
      <c r="R1649" s="47"/>
      <c r="S1649" s="47"/>
      <c r="T1649" s="47"/>
      <c r="U1649" s="47"/>
      <c r="V1649" s="47"/>
      <c r="W1649" s="47"/>
      <c r="X1649" s="47"/>
      <c r="Y1649" s="47"/>
      <c r="Z1649" s="47"/>
      <c r="AA1649" s="47"/>
      <c r="AB1649" s="47"/>
      <c r="AC1649" s="47"/>
      <c r="AD1649" s="47"/>
      <c r="AE1649" s="47"/>
      <c r="AF1649" s="47"/>
      <c r="AG1649" s="47"/>
      <c r="AH1649" s="47"/>
    </row>
    <row r="1650" spans="1:34" x14ac:dyDescent="0.25">
      <c r="A1650" s="125"/>
      <c r="B1650" s="47"/>
      <c r="C1650" s="47"/>
      <c r="D1650" s="47"/>
      <c r="E1650" s="56"/>
      <c r="F1650" s="56"/>
      <c r="G1650" s="47"/>
      <c r="H1650" s="47"/>
      <c r="I1650" s="47"/>
      <c r="J1650" s="47"/>
      <c r="K1650" s="47"/>
      <c r="L1650" s="47"/>
      <c r="M1650" s="47"/>
      <c r="N1650" s="47"/>
      <c r="O1650" s="47"/>
      <c r="P1650" s="47"/>
      <c r="Q1650" s="47"/>
      <c r="R1650" s="47"/>
      <c r="S1650" s="47"/>
      <c r="T1650" s="47"/>
      <c r="U1650" s="47"/>
      <c r="V1650" s="47"/>
      <c r="W1650" s="47"/>
      <c r="X1650" s="47"/>
      <c r="Y1650" s="47"/>
      <c r="Z1650" s="47"/>
      <c r="AA1650" s="47"/>
      <c r="AB1650" s="47"/>
      <c r="AC1650" s="47"/>
      <c r="AD1650" s="47"/>
      <c r="AE1650" s="47"/>
      <c r="AF1650" s="47"/>
      <c r="AG1650" s="47"/>
      <c r="AH1650" s="47"/>
    </row>
    <row r="1651" spans="1:34" x14ac:dyDescent="0.25">
      <c r="A1651" s="125"/>
      <c r="B1651" s="47"/>
      <c r="C1651" s="47"/>
      <c r="D1651" s="47"/>
      <c r="E1651" s="56"/>
      <c r="F1651" s="56"/>
      <c r="G1651" s="47"/>
      <c r="H1651" s="47"/>
      <c r="I1651" s="47"/>
      <c r="J1651" s="47"/>
      <c r="K1651" s="47"/>
      <c r="L1651" s="47"/>
      <c r="M1651" s="47"/>
      <c r="N1651" s="47"/>
      <c r="O1651" s="47"/>
      <c r="P1651" s="47"/>
      <c r="Q1651" s="47"/>
      <c r="R1651" s="47"/>
      <c r="S1651" s="47"/>
      <c r="T1651" s="47"/>
      <c r="U1651" s="47"/>
      <c r="V1651" s="47"/>
      <c r="W1651" s="47"/>
      <c r="X1651" s="47"/>
      <c r="Y1651" s="47"/>
      <c r="Z1651" s="47"/>
      <c r="AA1651" s="47"/>
      <c r="AB1651" s="47"/>
      <c r="AC1651" s="47"/>
      <c r="AD1651" s="47"/>
      <c r="AE1651" s="47"/>
      <c r="AF1651" s="47"/>
      <c r="AG1651" s="47"/>
      <c r="AH1651" s="47"/>
    </row>
    <row r="1652" spans="1:34" x14ac:dyDescent="0.25">
      <c r="A1652" s="125"/>
      <c r="B1652" s="47"/>
      <c r="C1652" s="47"/>
      <c r="D1652" s="47"/>
      <c r="E1652" s="56"/>
      <c r="F1652" s="56"/>
      <c r="G1652" s="47"/>
      <c r="H1652" s="47"/>
      <c r="I1652" s="47"/>
      <c r="J1652" s="47"/>
      <c r="K1652" s="47"/>
      <c r="L1652" s="47"/>
      <c r="M1652" s="47"/>
      <c r="N1652" s="47"/>
      <c r="O1652" s="47"/>
      <c r="P1652" s="47"/>
      <c r="Q1652" s="47"/>
      <c r="R1652" s="47"/>
      <c r="S1652" s="47"/>
      <c r="T1652" s="47"/>
      <c r="U1652" s="47"/>
      <c r="V1652" s="47"/>
      <c r="W1652" s="47"/>
      <c r="X1652" s="47"/>
      <c r="Y1652" s="47"/>
      <c r="Z1652" s="47"/>
      <c r="AA1652" s="47"/>
      <c r="AB1652" s="47"/>
      <c r="AC1652" s="47"/>
      <c r="AD1652" s="47"/>
      <c r="AE1652" s="47"/>
      <c r="AF1652" s="47"/>
      <c r="AG1652" s="47"/>
      <c r="AH1652" s="47"/>
    </row>
    <row r="1653" spans="1:34" x14ac:dyDescent="0.25">
      <c r="A1653" s="125"/>
      <c r="B1653" s="47"/>
      <c r="C1653" s="47"/>
      <c r="D1653" s="47"/>
      <c r="E1653" s="56"/>
      <c r="F1653" s="56"/>
      <c r="G1653" s="47"/>
      <c r="H1653" s="47"/>
      <c r="I1653" s="47"/>
      <c r="J1653" s="47"/>
      <c r="K1653" s="47"/>
      <c r="L1653" s="47"/>
      <c r="M1653" s="47"/>
      <c r="N1653" s="47"/>
      <c r="O1653" s="47"/>
      <c r="P1653" s="47"/>
      <c r="Q1653" s="47"/>
      <c r="R1653" s="47"/>
      <c r="S1653" s="47"/>
      <c r="T1653" s="47"/>
      <c r="U1653" s="47"/>
      <c r="V1653" s="47"/>
      <c r="W1653" s="47"/>
      <c r="X1653" s="47"/>
      <c r="Y1653" s="47"/>
      <c r="Z1653" s="47"/>
      <c r="AA1653" s="47"/>
      <c r="AB1653" s="47"/>
      <c r="AC1653" s="47"/>
      <c r="AD1653" s="47"/>
      <c r="AE1653" s="47"/>
      <c r="AF1653" s="47"/>
      <c r="AG1653" s="47"/>
      <c r="AH1653" s="47"/>
    </row>
    <row r="1654" spans="1:34" x14ac:dyDescent="0.25">
      <c r="A1654" s="125"/>
      <c r="B1654" s="47"/>
      <c r="C1654" s="47"/>
      <c r="D1654" s="47"/>
      <c r="E1654" s="56"/>
      <c r="F1654" s="56"/>
      <c r="G1654" s="47"/>
      <c r="H1654" s="47"/>
      <c r="I1654" s="47"/>
      <c r="J1654" s="47"/>
      <c r="K1654" s="47"/>
      <c r="L1654" s="47"/>
      <c r="M1654" s="47"/>
      <c r="N1654" s="47"/>
      <c r="O1654" s="47"/>
      <c r="P1654" s="47"/>
      <c r="Q1654" s="47"/>
      <c r="R1654" s="47"/>
      <c r="S1654" s="47"/>
      <c r="T1654" s="47"/>
      <c r="U1654" s="47"/>
      <c r="V1654" s="47"/>
      <c r="W1654" s="47"/>
      <c r="X1654" s="47"/>
      <c r="Y1654" s="47"/>
      <c r="Z1654" s="47"/>
      <c r="AA1654" s="47"/>
      <c r="AB1654" s="47"/>
      <c r="AC1654" s="47"/>
      <c r="AD1654" s="47"/>
      <c r="AE1654" s="47"/>
      <c r="AF1654" s="47"/>
      <c r="AG1654" s="47"/>
      <c r="AH1654" s="47"/>
    </row>
    <row r="1655" spans="1:34" x14ac:dyDescent="0.25">
      <c r="A1655" s="125"/>
      <c r="B1655" s="47"/>
      <c r="C1655" s="47"/>
      <c r="D1655" s="47"/>
      <c r="E1655" s="56"/>
      <c r="F1655" s="56"/>
      <c r="G1655" s="47"/>
      <c r="H1655" s="47"/>
      <c r="I1655" s="47"/>
      <c r="J1655" s="47"/>
      <c r="K1655" s="47"/>
      <c r="L1655" s="47"/>
      <c r="M1655" s="47"/>
      <c r="N1655" s="47"/>
      <c r="O1655" s="47"/>
      <c r="P1655" s="47"/>
      <c r="Q1655" s="47"/>
      <c r="R1655" s="47"/>
      <c r="S1655" s="47"/>
      <c r="T1655" s="47"/>
      <c r="U1655" s="47"/>
      <c r="V1655" s="47"/>
      <c r="W1655" s="47"/>
      <c r="X1655" s="47"/>
      <c r="Y1655" s="47"/>
      <c r="Z1655" s="47"/>
      <c r="AA1655" s="47"/>
      <c r="AB1655" s="47"/>
      <c r="AC1655" s="47"/>
      <c r="AD1655" s="47"/>
      <c r="AE1655" s="47"/>
      <c r="AF1655" s="47"/>
      <c r="AG1655" s="47"/>
      <c r="AH1655" s="47"/>
    </row>
    <row r="1656" spans="1:34" x14ac:dyDescent="0.25">
      <c r="A1656" s="125"/>
      <c r="B1656" s="47"/>
      <c r="C1656" s="47"/>
      <c r="D1656" s="47"/>
      <c r="E1656" s="56"/>
      <c r="F1656" s="56"/>
      <c r="G1656" s="47"/>
      <c r="H1656" s="47"/>
      <c r="I1656" s="47"/>
      <c r="J1656" s="47"/>
      <c r="K1656" s="47"/>
      <c r="L1656" s="47"/>
      <c r="M1656" s="47"/>
      <c r="N1656" s="47"/>
      <c r="O1656" s="47"/>
      <c r="P1656" s="47"/>
      <c r="Q1656" s="47"/>
      <c r="R1656" s="47"/>
      <c r="S1656" s="47"/>
      <c r="T1656" s="47"/>
      <c r="U1656" s="47"/>
      <c r="V1656" s="47"/>
      <c r="W1656" s="47"/>
      <c r="X1656" s="47"/>
      <c r="Y1656" s="47"/>
      <c r="Z1656" s="47"/>
      <c r="AA1656" s="47"/>
      <c r="AB1656" s="47"/>
      <c r="AC1656" s="47"/>
      <c r="AD1656" s="47"/>
      <c r="AE1656" s="47"/>
      <c r="AF1656" s="47"/>
      <c r="AG1656" s="47"/>
      <c r="AH1656" s="47"/>
    </row>
    <row r="1657" spans="1:34" x14ac:dyDescent="0.25">
      <c r="A1657" s="125"/>
      <c r="B1657" s="47"/>
      <c r="C1657" s="47"/>
      <c r="D1657" s="47"/>
      <c r="E1657" s="56"/>
      <c r="F1657" s="56"/>
      <c r="G1657" s="47"/>
      <c r="H1657" s="47"/>
      <c r="I1657" s="47"/>
      <c r="J1657" s="47"/>
      <c r="K1657" s="47"/>
      <c r="L1657" s="47"/>
      <c r="M1657" s="47"/>
      <c r="N1657" s="47"/>
      <c r="O1657" s="47"/>
      <c r="P1657" s="47"/>
      <c r="Q1657" s="47"/>
      <c r="R1657" s="47"/>
      <c r="S1657" s="47"/>
      <c r="T1657" s="47"/>
      <c r="U1657" s="47"/>
      <c r="V1657" s="47"/>
      <c r="W1657" s="47"/>
      <c r="X1657" s="47"/>
      <c r="Y1657" s="47"/>
      <c r="Z1657" s="47"/>
      <c r="AA1657" s="47"/>
      <c r="AB1657" s="47"/>
      <c r="AC1657" s="47"/>
      <c r="AD1657" s="47"/>
      <c r="AE1657" s="47"/>
      <c r="AF1657" s="47"/>
      <c r="AG1657" s="47"/>
      <c r="AH1657" s="47"/>
    </row>
    <row r="1658" spans="1:34" x14ac:dyDescent="0.25">
      <c r="A1658" s="125"/>
      <c r="B1658" s="47"/>
      <c r="C1658" s="47"/>
      <c r="D1658" s="47"/>
      <c r="E1658" s="56"/>
      <c r="F1658" s="56"/>
      <c r="G1658" s="47"/>
      <c r="H1658" s="47"/>
      <c r="I1658" s="47"/>
      <c r="J1658" s="47"/>
      <c r="K1658" s="47"/>
      <c r="L1658" s="47"/>
      <c r="M1658" s="47"/>
      <c r="N1658" s="47"/>
      <c r="O1658" s="47"/>
      <c r="P1658" s="47"/>
      <c r="Q1658" s="47"/>
      <c r="R1658" s="47"/>
      <c r="S1658" s="47"/>
      <c r="T1658" s="47"/>
      <c r="U1658" s="47"/>
      <c r="V1658" s="47"/>
      <c r="W1658" s="47"/>
      <c r="X1658" s="47"/>
      <c r="Y1658" s="47"/>
      <c r="Z1658" s="47"/>
      <c r="AA1658" s="47"/>
      <c r="AB1658" s="47"/>
      <c r="AC1658" s="47"/>
      <c r="AD1658" s="47"/>
      <c r="AE1658" s="47"/>
      <c r="AF1658" s="47"/>
      <c r="AG1658" s="47"/>
      <c r="AH1658" s="47"/>
    </row>
    <row r="1659" spans="1:34" x14ac:dyDescent="0.25">
      <c r="A1659" s="125"/>
      <c r="B1659" s="47"/>
      <c r="C1659" s="47"/>
      <c r="D1659" s="47"/>
      <c r="E1659" s="56"/>
      <c r="F1659" s="56"/>
      <c r="G1659" s="47"/>
      <c r="H1659" s="47"/>
      <c r="I1659" s="47"/>
      <c r="J1659" s="47"/>
      <c r="K1659" s="47"/>
      <c r="L1659" s="47"/>
      <c r="M1659" s="47"/>
      <c r="N1659" s="47"/>
      <c r="O1659" s="47"/>
      <c r="P1659" s="47"/>
      <c r="Q1659" s="47"/>
      <c r="R1659" s="47"/>
      <c r="S1659" s="47"/>
      <c r="T1659" s="47"/>
      <c r="U1659" s="47"/>
      <c r="V1659" s="47"/>
      <c r="W1659" s="47"/>
      <c r="X1659" s="47"/>
      <c r="Y1659" s="47"/>
      <c r="Z1659" s="47"/>
      <c r="AA1659" s="47"/>
      <c r="AB1659" s="47"/>
      <c r="AC1659" s="47"/>
      <c r="AD1659" s="47"/>
      <c r="AE1659" s="47"/>
      <c r="AF1659" s="47"/>
      <c r="AG1659" s="47"/>
      <c r="AH1659" s="47"/>
    </row>
    <row r="1660" spans="1:34" x14ac:dyDescent="0.25">
      <c r="A1660" s="125"/>
      <c r="B1660" s="47"/>
      <c r="C1660" s="47"/>
      <c r="D1660" s="47"/>
      <c r="E1660" s="56"/>
      <c r="F1660" s="56"/>
      <c r="G1660" s="47"/>
      <c r="H1660" s="47"/>
      <c r="I1660" s="47"/>
      <c r="J1660" s="47"/>
      <c r="K1660" s="47"/>
      <c r="L1660" s="47"/>
      <c r="M1660" s="47"/>
      <c r="N1660" s="47"/>
      <c r="O1660" s="47"/>
      <c r="P1660" s="47"/>
      <c r="Q1660" s="47"/>
      <c r="R1660" s="47"/>
      <c r="S1660" s="47"/>
      <c r="T1660" s="47"/>
      <c r="U1660" s="47"/>
      <c r="V1660" s="47"/>
      <c r="W1660" s="47"/>
      <c r="X1660" s="47"/>
      <c r="Y1660" s="47"/>
      <c r="Z1660" s="47"/>
      <c r="AA1660" s="47"/>
      <c r="AB1660" s="47"/>
      <c r="AC1660" s="47"/>
      <c r="AD1660" s="47"/>
      <c r="AE1660" s="47"/>
      <c r="AF1660" s="47"/>
      <c r="AG1660" s="47"/>
      <c r="AH1660" s="47"/>
    </row>
    <row r="1661" spans="1:34" x14ac:dyDescent="0.25">
      <c r="A1661" s="125"/>
      <c r="B1661" s="47"/>
      <c r="C1661" s="47"/>
      <c r="D1661" s="47"/>
      <c r="E1661" s="56"/>
      <c r="F1661" s="56"/>
      <c r="G1661" s="47"/>
      <c r="H1661" s="47"/>
      <c r="I1661" s="47"/>
      <c r="J1661" s="47"/>
      <c r="K1661" s="47"/>
      <c r="L1661" s="47"/>
      <c r="M1661" s="47"/>
      <c r="N1661" s="47"/>
      <c r="O1661" s="47"/>
      <c r="P1661" s="47"/>
      <c r="Q1661" s="47"/>
      <c r="R1661" s="47"/>
      <c r="S1661" s="47"/>
      <c r="T1661" s="47"/>
      <c r="U1661" s="47"/>
      <c r="V1661" s="47"/>
      <c r="W1661" s="47"/>
      <c r="X1661" s="47"/>
      <c r="Y1661" s="47"/>
      <c r="Z1661" s="47"/>
      <c r="AA1661" s="47"/>
      <c r="AB1661" s="47"/>
      <c r="AC1661" s="47"/>
      <c r="AD1661" s="47"/>
      <c r="AE1661" s="47"/>
      <c r="AF1661" s="47"/>
      <c r="AG1661" s="47"/>
      <c r="AH1661" s="47"/>
    </row>
    <row r="1662" spans="1:34" x14ac:dyDescent="0.25">
      <c r="A1662" s="125"/>
      <c r="B1662" s="47"/>
      <c r="C1662" s="47"/>
      <c r="D1662" s="47"/>
      <c r="E1662" s="56"/>
      <c r="F1662" s="56"/>
      <c r="G1662" s="47"/>
      <c r="H1662" s="47"/>
      <c r="I1662" s="47"/>
      <c r="J1662" s="47"/>
      <c r="K1662" s="47"/>
      <c r="L1662" s="47"/>
      <c r="M1662" s="47"/>
      <c r="N1662" s="47"/>
      <c r="O1662" s="47"/>
      <c r="P1662" s="47"/>
      <c r="Q1662" s="47"/>
      <c r="R1662" s="47"/>
      <c r="S1662" s="47"/>
      <c r="T1662" s="47"/>
      <c r="U1662" s="47"/>
      <c r="V1662" s="47"/>
      <c r="W1662" s="47"/>
      <c r="X1662" s="47"/>
      <c r="Y1662" s="47"/>
      <c r="Z1662" s="47"/>
      <c r="AA1662" s="47"/>
      <c r="AB1662" s="47"/>
      <c r="AC1662" s="47"/>
      <c r="AD1662" s="47"/>
      <c r="AE1662" s="47"/>
      <c r="AF1662" s="47"/>
      <c r="AG1662" s="47"/>
      <c r="AH1662" s="47"/>
    </row>
    <row r="1663" spans="1:34" x14ac:dyDescent="0.25">
      <c r="A1663" s="125"/>
      <c r="B1663" s="47"/>
      <c r="C1663" s="47"/>
      <c r="D1663" s="47"/>
      <c r="E1663" s="56"/>
      <c r="F1663" s="56"/>
      <c r="G1663" s="47"/>
      <c r="H1663" s="47"/>
      <c r="I1663" s="47"/>
      <c r="J1663" s="47"/>
      <c r="K1663" s="47"/>
      <c r="L1663" s="47"/>
      <c r="M1663" s="47"/>
      <c r="N1663" s="47"/>
      <c r="O1663" s="47"/>
      <c r="P1663" s="47"/>
      <c r="Q1663" s="47"/>
      <c r="R1663" s="47"/>
      <c r="S1663" s="47"/>
      <c r="T1663" s="47"/>
      <c r="U1663" s="47"/>
      <c r="V1663" s="47"/>
      <c r="W1663" s="47"/>
      <c r="X1663" s="47"/>
      <c r="Y1663" s="47"/>
      <c r="Z1663" s="47"/>
      <c r="AA1663" s="47"/>
      <c r="AB1663" s="47"/>
      <c r="AC1663" s="47"/>
      <c r="AD1663" s="47"/>
      <c r="AE1663" s="47"/>
      <c r="AF1663" s="47"/>
      <c r="AG1663" s="47"/>
      <c r="AH1663" s="47"/>
    </row>
    <row r="1664" spans="1:34" x14ac:dyDescent="0.25">
      <c r="A1664" s="125"/>
      <c r="B1664" s="47"/>
      <c r="C1664" s="47"/>
      <c r="D1664" s="47"/>
      <c r="E1664" s="56"/>
      <c r="F1664" s="56"/>
      <c r="G1664" s="47"/>
      <c r="H1664" s="47"/>
      <c r="I1664" s="47"/>
      <c r="J1664" s="47"/>
      <c r="K1664" s="47"/>
      <c r="L1664" s="47"/>
      <c r="M1664" s="47"/>
      <c r="N1664" s="47"/>
      <c r="O1664" s="47"/>
      <c r="P1664" s="47"/>
      <c r="Q1664" s="47"/>
      <c r="R1664" s="47"/>
      <c r="S1664" s="47"/>
      <c r="T1664" s="47"/>
      <c r="U1664" s="47"/>
      <c r="V1664" s="47"/>
      <c r="W1664" s="47"/>
      <c r="X1664" s="47"/>
      <c r="Y1664" s="47"/>
      <c r="Z1664" s="47"/>
      <c r="AA1664" s="47"/>
      <c r="AB1664" s="47"/>
      <c r="AC1664" s="47"/>
      <c r="AD1664" s="47"/>
      <c r="AE1664" s="47"/>
      <c r="AF1664" s="47"/>
      <c r="AG1664" s="47"/>
      <c r="AH1664" s="47"/>
    </row>
    <row r="1665" spans="1:34" x14ac:dyDescent="0.25">
      <c r="A1665" s="125"/>
      <c r="B1665" s="47"/>
      <c r="C1665" s="47"/>
      <c r="D1665" s="47"/>
      <c r="E1665" s="56"/>
      <c r="F1665" s="56"/>
      <c r="G1665" s="47"/>
      <c r="H1665" s="47"/>
      <c r="I1665" s="47"/>
      <c r="J1665" s="47"/>
      <c r="K1665" s="47"/>
      <c r="L1665" s="47"/>
      <c r="M1665" s="47"/>
      <c r="N1665" s="47"/>
      <c r="O1665" s="47"/>
      <c r="P1665" s="47"/>
      <c r="Q1665" s="47"/>
      <c r="R1665" s="47"/>
      <c r="S1665" s="47"/>
      <c r="T1665" s="47"/>
      <c r="U1665" s="47"/>
      <c r="V1665" s="47"/>
      <c r="W1665" s="47"/>
      <c r="X1665" s="47"/>
      <c r="Y1665" s="47"/>
      <c r="Z1665" s="47"/>
      <c r="AA1665" s="47"/>
      <c r="AB1665" s="47"/>
      <c r="AC1665" s="47"/>
      <c r="AD1665" s="47"/>
      <c r="AE1665" s="47"/>
      <c r="AF1665" s="47"/>
      <c r="AG1665" s="47"/>
      <c r="AH1665" s="47"/>
    </row>
    <row r="1666" spans="1:34" x14ac:dyDescent="0.25">
      <c r="A1666" s="125"/>
      <c r="B1666" s="47"/>
      <c r="C1666" s="47"/>
      <c r="D1666" s="47"/>
      <c r="E1666" s="56"/>
      <c r="F1666" s="56"/>
      <c r="G1666" s="47"/>
      <c r="H1666" s="47"/>
      <c r="I1666" s="47"/>
      <c r="J1666" s="47"/>
      <c r="K1666" s="47"/>
      <c r="L1666" s="47"/>
      <c r="M1666" s="47"/>
      <c r="N1666" s="47"/>
      <c r="O1666" s="47"/>
      <c r="P1666" s="47"/>
      <c r="Q1666" s="47"/>
      <c r="R1666" s="47"/>
      <c r="S1666" s="47"/>
      <c r="T1666" s="47"/>
      <c r="U1666" s="47"/>
      <c r="V1666" s="47"/>
      <c r="W1666" s="47"/>
      <c r="X1666" s="47"/>
      <c r="Y1666" s="47"/>
      <c r="Z1666" s="47"/>
      <c r="AA1666" s="47"/>
      <c r="AB1666" s="47"/>
      <c r="AC1666" s="47"/>
      <c r="AD1666" s="47"/>
      <c r="AE1666" s="47"/>
      <c r="AF1666" s="47"/>
      <c r="AG1666" s="47"/>
      <c r="AH1666" s="47"/>
    </row>
    <row r="1667" spans="1:34" x14ac:dyDescent="0.25">
      <c r="A1667" s="125"/>
      <c r="B1667" s="47"/>
      <c r="C1667" s="47"/>
      <c r="D1667" s="47"/>
      <c r="E1667" s="56"/>
      <c r="F1667" s="56"/>
      <c r="G1667" s="47"/>
      <c r="H1667" s="47"/>
      <c r="I1667" s="47"/>
      <c r="J1667" s="47"/>
      <c r="K1667" s="47"/>
      <c r="L1667" s="47"/>
      <c r="M1667" s="47"/>
      <c r="N1667" s="47"/>
      <c r="O1667" s="47"/>
      <c r="P1667" s="47"/>
      <c r="Q1667" s="47"/>
      <c r="R1667" s="47"/>
      <c r="S1667" s="47"/>
      <c r="T1667" s="47"/>
      <c r="U1667" s="47"/>
      <c r="V1667" s="47"/>
      <c r="W1667" s="47"/>
      <c r="X1667" s="47"/>
      <c r="Y1667" s="47"/>
      <c r="Z1667" s="47"/>
      <c r="AA1667" s="47"/>
      <c r="AB1667" s="47"/>
      <c r="AC1667" s="47"/>
      <c r="AD1667" s="47"/>
      <c r="AE1667" s="47"/>
      <c r="AF1667" s="47"/>
      <c r="AG1667" s="47"/>
      <c r="AH1667" s="47"/>
    </row>
    <row r="1668" spans="1:34" x14ac:dyDescent="0.25">
      <c r="A1668" s="125"/>
      <c r="B1668" s="47"/>
      <c r="C1668" s="47"/>
      <c r="D1668" s="47"/>
      <c r="E1668" s="56"/>
      <c r="F1668" s="56"/>
      <c r="G1668" s="47"/>
      <c r="H1668" s="47"/>
      <c r="I1668" s="47"/>
      <c r="J1668" s="47"/>
      <c r="K1668" s="47"/>
      <c r="L1668" s="47"/>
      <c r="M1668" s="47"/>
      <c r="N1668" s="47"/>
      <c r="O1668" s="47"/>
      <c r="P1668" s="47"/>
      <c r="Q1668" s="47"/>
      <c r="R1668" s="47"/>
      <c r="S1668" s="47"/>
      <c r="T1668" s="47"/>
      <c r="U1668" s="47"/>
      <c r="V1668" s="47"/>
      <c r="W1668" s="47"/>
      <c r="X1668" s="47"/>
      <c r="Y1668" s="47"/>
      <c r="Z1668" s="47"/>
      <c r="AA1668" s="47"/>
      <c r="AB1668" s="47"/>
      <c r="AC1668" s="47"/>
      <c r="AD1668" s="47"/>
      <c r="AE1668" s="47"/>
      <c r="AF1668" s="47"/>
      <c r="AG1668" s="47"/>
      <c r="AH1668" s="47"/>
    </row>
    <row r="1669" spans="1:34" x14ac:dyDescent="0.25">
      <c r="A1669" s="125"/>
      <c r="B1669" s="47"/>
      <c r="C1669" s="47"/>
      <c r="D1669" s="47"/>
      <c r="E1669" s="56"/>
      <c r="F1669" s="56"/>
      <c r="G1669" s="47"/>
      <c r="H1669" s="47"/>
      <c r="I1669" s="47"/>
      <c r="J1669" s="47"/>
      <c r="K1669" s="47"/>
      <c r="L1669" s="47"/>
      <c r="M1669" s="47"/>
      <c r="N1669" s="47"/>
      <c r="O1669" s="47"/>
      <c r="P1669" s="47"/>
      <c r="Q1669" s="47"/>
      <c r="R1669" s="47"/>
      <c r="S1669" s="47"/>
      <c r="T1669" s="47"/>
      <c r="U1669" s="47"/>
      <c r="V1669" s="47"/>
      <c r="W1669" s="47"/>
      <c r="X1669" s="47"/>
      <c r="Y1669" s="47"/>
      <c r="Z1669" s="47"/>
      <c r="AA1669" s="47"/>
      <c r="AB1669" s="47"/>
      <c r="AC1669" s="47"/>
      <c r="AD1669" s="47"/>
      <c r="AE1669" s="47"/>
      <c r="AF1669" s="47"/>
      <c r="AG1669" s="47"/>
      <c r="AH1669" s="47"/>
    </row>
    <row r="1670" spans="1:34" x14ac:dyDescent="0.25">
      <c r="A1670" s="125"/>
      <c r="B1670" s="47"/>
      <c r="C1670" s="47"/>
      <c r="D1670" s="47"/>
      <c r="E1670" s="56"/>
      <c r="F1670" s="56"/>
      <c r="G1670" s="47"/>
      <c r="H1670" s="47"/>
      <c r="I1670" s="47"/>
      <c r="J1670" s="47"/>
      <c r="K1670" s="47"/>
      <c r="L1670" s="47"/>
      <c r="M1670" s="47"/>
      <c r="N1670" s="47"/>
      <c r="O1670" s="47"/>
      <c r="P1670" s="47"/>
      <c r="Q1670" s="47"/>
      <c r="R1670" s="47"/>
      <c r="S1670" s="47"/>
      <c r="T1670" s="47"/>
      <c r="U1670" s="47"/>
      <c r="V1670" s="47"/>
      <c r="W1670" s="47"/>
      <c r="X1670" s="47"/>
      <c r="Y1670" s="47"/>
      <c r="Z1670" s="47"/>
      <c r="AA1670" s="47"/>
      <c r="AB1670" s="47"/>
      <c r="AC1670" s="47"/>
      <c r="AD1670" s="47"/>
      <c r="AE1670" s="47"/>
      <c r="AF1670" s="47"/>
      <c r="AG1670" s="47"/>
      <c r="AH1670" s="47"/>
    </row>
    <row r="1671" spans="1:34" x14ac:dyDescent="0.25">
      <c r="A1671" s="125"/>
      <c r="B1671" s="47"/>
      <c r="C1671" s="47"/>
      <c r="D1671" s="47"/>
      <c r="E1671" s="56"/>
      <c r="F1671" s="56"/>
      <c r="G1671" s="47"/>
      <c r="H1671" s="47"/>
      <c r="I1671" s="47"/>
      <c r="J1671" s="47"/>
      <c r="K1671" s="47"/>
      <c r="L1671" s="47"/>
      <c r="M1671" s="47"/>
      <c r="N1671" s="47"/>
      <c r="O1671" s="47"/>
      <c r="P1671" s="47"/>
      <c r="Q1671" s="47"/>
      <c r="R1671" s="47"/>
      <c r="S1671" s="47"/>
      <c r="T1671" s="47"/>
      <c r="U1671" s="47"/>
      <c r="V1671" s="47"/>
      <c r="W1671" s="47"/>
      <c r="X1671" s="47"/>
      <c r="Y1671" s="47"/>
      <c r="Z1671" s="47"/>
      <c r="AA1671" s="47"/>
      <c r="AB1671" s="47"/>
      <c r="AC1671" s="47"/>
      <c r="AD1671" s="47"/>
      <c r="AE1671" s="47"/>
      <c r="AF1671" s="47"/>
      <c r="AG1671" s="47"/>
      <c r="AH1671" s="47"/>
    </row>
    <row r="1672" spans="1:34" x14ac:dyDescent="0.25">
      <c r="A1672" s="125"/>
      <c r="B1672" s="47"/>
      <c r="C1672" s="47"/>
      <c r="D1672" s="47"/>
      <c r="E1672" s="56"/>
      <c r="F1672" s="56"/>
      <c r="G1672" s="47"/>
      <c r="H1672" s="47"/>
      <c r="I1672" s="47"/>
      <c r="J1672" s="47"/>
      <c r="K1672" s="47"/>
      <c r="L1672" s="47"/>
      <c r="M1672" s="47"/>
      <c r="N1672" s="47"/>
      <c r="O1672" s="47"/>
      <c r="P1672" s="47"/>
      <c r="Q1672" s="47"/>
      <c r="R1672" s="47"/>
      <c r="S1672" s="47"/>
      <c r="T1672" s="47"/>
      <c r="U1672" s="47"/>
      <c r="V1672" s="47"/>
      <c r="W1672" s="47"/>
      <c r="X1672" s="47"/>
      <c r="Y1672" s="47"/>
      <c r="Z1672" s="47"/>
      <c r="AA1672" s="47"/>
      <c r="AB1672" s="47"/>
      <c r="AC1672" s="47"/>
      <c r="AD1672" s="47"/>
      <c r="AE1672" s="47"/>
      <c r="AF1672" s="47"/>
      <c r="AG1672" s="47"/>
      <c r="AH1672" s="47"/>
    </row>
    <row r="1673" spans="1:34" x14ac:dyDescent="0.25">
      <c r="A1673" s="125"/>
      <c r="B1673" s="47"/>
      <c r="C1673" s="47"/>
      <c r="D1673" s="47"/>
      <c r="E1673" s="56"/>
      <c r="F1673" s="56"/>
      <c r="G1673" s="47"/>
      <c r="H1673" s="47"/>
      <c r="I1673" s="47"/>
      <c r="J1673" s="47"/>
      <c r="K1673" s="47"/>
      <c r="L1673" s="47"/>
      <c r="M1673" s="47"/>
      <c r="N1673" s="47"/>
      <c r="O1673" s="47"/>
      <c r="P1673" s="47"/>
      <c r="Q1673" s="47"/>
      <c r="R1673" s="47"/>
      <c r="S1673" s="47"/>
      <c r="T1673" s="47"/>
      <c r="U1673" s="47"/>
      <c r="V1673" s="47"/>
      <c r="W1673" s="47"/>
      <c r="X1673" s="47"/>
      <c r="Y1673" s="47"/>
      <c r="Z1673" s="47"/>
      <c r="AA1673" s="47"/>
      <c r="AB1673" s="47"/>
      <c r="AC1673" s="47"/>
      <c r="AD1673" s="47"/>
      <c r="AE1673" s="47"/>
      <c r="AF1673" s="47"/>
      <c r="AG1673" s="47"/>
      <c r="AH1673" s="47"/>
    </row>
    <row r="1674" spans="1:34" x14ac:dyDescent="0.25">
      <c r="A1674" s="125"/>
      <c r="B1674" s="47"/>
      <c r="C1674" s="47"/>
      <c r="D1674" s="47"/>
      <c r="E1674" s="56"/>
      <c r="F1674" s="56"/>
      <c r="G1674" s="47"/>
      <c r="H1674" s="47"/>
      <c r="I1674" s="47"/>
      <c r="J1674" s="47"/>
      <c r="K1674" s="47"/>
      <c r="L1674" s="47"/>
      <c r="M1674" s="47"/>
      <c r="N1674" s="47"/>
      <c r="O1674" s="47"/>
      <c r="P1674" s="47"/>
      <c r="Q1674" s="47"/>
      <c r="R1674" s="47"/>
      <c r="S1674" s="47"/>
      <c r="T1674" s="47"/>
      <c r="U1674" s="47"/>
      <c r="V1674" s="47"/>
      <c r="W1674" s="47"/>
      <c r="X1674" s="47"/>
      <c r="Y1674" s="47"/>
      <c r="Z1674" s="47"/>
      <c r="AA1674" s="47"/>
      <c r="AB1674" s="47"/>
      <c r="AC1674" s="47"/>
      <c r="AD1674" s="47"/>
      <c r="AE1674" s="47"/>
      <c r="AF1674" s="47"/>
      <c r="AG1674" s="47"/>
      <c r="AH1674" s="47"/>
    </row>
    <row r="1675" spans="1:34" x14ac:dyDescent="0.25">
      <c r="A1675" s="125"/>
      <c r="B1675" s="47"/>
      <c r="C1675" s="47"/>
      <c r="D1675" s="47"/>
      <c r="E1675" s="56"/>
      <c r="F1675" s="56"/>
      <c r="G1675" s="47"/>
      <c r="H1675" s="47"/>
      <c r="I1675" s="47"/>
      <c r="J1675" s="47"/>
      <c r="K1675" s="47"/>
      <c r="L1675" s="47"/>
      <c r="M1675" s="47"/>
      <c r="N1675" s="47"/>
      <c r="O1675" s="47"/>
      <c r="P1675" s="47"/>
      <c r="Q1675" s="47"/>
      <c r="R1675" s="47"/>
      <c r="S1675" s="47"/>
      <c r="T1675" s="47"/>
      <c r="U1675" s="47"/>
      <c r="V1675" s="47"/>
      <c r="W1675" s="47"/>
      <c r="X1675" s="47"/>
      <c r="Y1675" s="47"/>
      <c r="Z1675" s="47"/>
      <c r="AA1675" s="47"/>
      <c r="AB1675" s="47"/>
      <c r="AC1675" s="47"/>
      <c r="AD1675" s="47"/>
      <c r="AE1675" s="47"/>
      <c r="AF1675" s="47"/>
      <c r="AG1675" s="47"/>
      <c r="AH1675" s="47"/>
    </row>
    <row r="1676" spans="1:34" x14ac:dyDescent="0.25">
      <c r="A1676" s="125"/>
      <c r="B1676" s="47"/>
      <c r="C1676" s="47"/>
      <c r="D1676" s="47"/>
      <c r="E1676" s="56"/>
      <c r="F1676" s="56"/>
      <c r="G1676" s="47"/>
      <c r="H1676" s="47"/>
      <c r="I1676" s="47"/>
      <c r="J1676" s="47"/>
      <c r="K1676" s="47"/>
      <c r="L1676" s="47"/>
      <c r="M1676" s="47"/>
      <c r="N1676" s="47"/>
      <c r="O1676" s="47"/>
      <c r="P1676" s="47"/>
      <c r="Q1676" s="47"/>
      <c r="R1676" s="47"/>
      <c r="S1676" s="47"/>
      <c r="T1676" s="47"/>
      <c r="U1676" s="47"/>
      <c r="V1676" s="47"/>
      <c r="W1676" s="47"/>
      <c r="X1676" s="47"/>
      <c r="Y1676" s="47"/>
      <c r="Z1676" s="47"/>
      <c r="AA1676" s="47"/>
      <c r="AB1676" s="47"/>
      <c r="AC1676" s="47"/>
      <c r="AD1676" s="47"/>
      <c r="AE1676" s="47"/>
      <c r="AF1676" s="47"/>
      <c r="AG1676" s="47"/>
      <c r="AH1676" s="47"/>
    </row>
    <row r="1677" spans="1:34" x14ac:dyDescent="0.25">
      <c r="A1677" s="125"/>
      <c r="B1677" s="47"/>
      <c r="C1677" s="47"/>
      <c r="D1677" s="47"/>
      <c r="E1677" s="56"/>
      <c r="F1677" s="56"/>
      <c r="G1677" s="47"/>
      <c r="H1677" s="47"/>
      <c r="I1677" s="47"/>
      <c r="J1677" s="47"/>
      <c r="K1677" s="47"/>
      <c r="L1677" s="47"/>
      <c r="M1677" s="47"/>
      <c r="N1677" s="47"/>
      <c r="O1677" s="47"/>
      <c r="P1677" s="47"/>
      <c r="Q1677" s="47"/>
      <c r="R1677" s="47"/>
      <c r="S1677" s="47"/>
      <c r="T1677" s="47"/>
      <c r="U1677" s="47"/>
      <c r="V1677" s="47"/>
      <c r="W1677" s="47"/>
      <c r="X1677" s="47"/>
      <c r="Y1677" s="47"/>
      <c r="Z1677" s="47"/>
      <c r="AA1677" s="47"/>
      <c r="AB1677" s="47"/>
      <c r="AC1677" s="47"/>
      <c r="AD1677" s="47"/>
      <c r="AE1677" s="47"/>
      <c r="AF1677" s="47"/>
      <c r="AG1677" s="47"/>
      <c r="AH1677" s="47"/>
    </row>
    <row r="1678" spans="1:34" x14ac:dyDescent="0.25">
      <c r="A1678" s="125"/>
      <c r="B1678" s="47"/>
      <c r="C1678" s="47"/>
      <c r="D1678" s="47"/>
      <c r="E1678" s="56"/>
      <c r="F1678" s="56"/>
      <c r="G1678" s="47"/>
      <c r="H1678" s="47"/>
      <c r="I1678" s="47"/>
      <c r="J1678" s="47"/>
      <c r="K1678" s="47"/>
      <c r="L1678" s="47"/>
      <c r="M1678" s="47"/>
      <c r="N1678" s="47"/>
      <c r="O1678" s="47"/>
      <c r="P1678" s="47"/>
      <c r="Q1678" s="47"/>
      <c r="R1678" s="47"/>
      <c r="S1678" s="47"/>
      <c r="T1678" s="47"/>
      <c r="U1678" s="47"/>
      <c r="V1678" s="47"/>
      <c r="W1678" s="47"/>
      <c r="X1678" s="47"/>
      <c r="Y1678" s="47"/>
      <c r="Z1678" s="47"/>
      <c r="AA1678" s="47"/>
      <c r="AB1678" s="47"/>
      <c r="AC1678" s="47"/>
      <c r="AD1678" s="47"/>
      <c r="AE1678" s="47"/>
      <c r="AF1678" s="47"/>
      <c r="AG1678" s="47"/>
      <c r="AH1678" s="47"/>
    </row>
    <row r="1679" spans="1:34" x14ac:dyDescent="0.25">
      <c r="A1679" s="125"/>
      <c r="B1679" s="47"/>
      <c r="C1679" s="47"/>
      <c r="D1679" s="47"/>
      <c r="E1679" s="56"/>
      <c r="F1679" s="56"/>
      <c r="G1679" s="47"/>
      <c r="H1679" s="47"/>
      <c r="I1679" s="47"/>
      <c r="J1679" s="47"/>
      <c r="K1679" s="47"/>
      <c r="L1679" s="47"/>
      <c r="M1679" s="47"/>
      <c r="N1679" s="47"/>
      <c r="O1679" s="47"/>
      <c r="P1679" s="47"/>
      <c r="Q1679" s="47"/>
      <c r="R1679" s="47"/>
      <c r="S1679" s="47"/>
      <c r="T1679" s="47"/>
      <c r="U1679" s="47"/>
      <c r="V1679" s="47"/>
      <c r="W1679" s="47"/>
      <c r="X1679" s="47"/>
      <c r="Y1679" s="47"/>
      <c r="Z1679" s="47"/>
      <c r="AA1679" s="47"/>
      <c r="AB1679" s="47"/>
      <c r="AC1679" s="47"/>
      <c r="AD1679" s="47"/>
      <c r="AE1679" s="47"/>
      <c r="AF1679" s="47"/>
      <c r="AG1679" s="47"/>
      <c r="AH1679" s="47"/>
    </row>
    <row r="1680" spans="1:34" x14ac:dyDescent="0.25">
      <c r="A1680" s="125"/>
      <c r="B1680" s="47"/>
      <c r="C1680" s="47"/>
      <c r="D1680" s="47"/>
      <c r="E1680" s="56"/>
      <c r="F1680" s="56"/>
      <c r="G1680" s="47"/>
      <c r="H1680" s="47"/>
      <c r="I1680" s="47"/>
      <c r="J1680" s="47"/>
      <c r="K1680" s="47"/>
      <c r="L1680" s="47"/>
      <c r="M1680" s="47"/>
      <c r="N1680" s="47"/>
      <c r="O1680" s="47"/>
      <c r="P1680" s="47"/>
      <c r="Q1680" s="47"/>
      <c r="R1680" s="47"/>
      <c r="S1680" s="47"/>
      <c r="T1680" s="47"/>
      <c r="U1680" s="47"/>
      <c r="V1680" s="47"/>
      <c r="W1680" s="47"/>
      <c r="X1680" s="47"/>
      <c r="Y1680" s="47"/>
      <c r="Z1680" s="47"/>
      <c r="AA1680" s="47"/>
      <c r="AB1680" s="47"/>
      <c r="AC1680" s="47"/>
      <c r="AD1680" s="47"/>
      <c r="AE1680" s="47"/>
      <c r="AF1680" s="47"/>
      <c r="AG1680" s="47"/>
      <c r="AH1680" s="47"/>
    </row>
    <row r="1681" spans="1:34" x14ac:dyDescent="0.25">
      <c r="A1681" s="125"/>
      <c r="B1681" s="47"/>
      <c r="C1681" s="47"/>
      <c r="D1681" s="47"/>
      <c r="E1681" s="56"/>
      <c r="F1681" s="56"/>
      <c r="G1681" s="47"/>
      <c r="H1681" s="47"/>
      <c r="I1681" s="47"/>
      <c r="J1681" s="47"/>
      <c r="K1681" s="47"/>
      <c r="L1681" s="47"/>
      <c r="M1681" s="47"/>
      <c r="N1681" s="47"/>
      <c r="O1681" s="47"/>
      <c r="P1681" s="47"/>
      <c r="Q1681" s="47"/>
      <c r="R1681" s="47"/>
      <c r="S1681" s="47"/>
      <c r="T1681" s="47"/>
      <c r="U1681" s="47"/>
      <c r="V1681" s="47"/>
      <c r="W1681" s="47"/>
      <c r="X1681" s="47"/>
      <c r="Y1681" s="47"/>
      <c r="Z1681" s="47"/>
      <c r="AA1681" s="47"/>
      <c r="AB1681" s="47"/>
      <c r="AC1681" s="47"/>
      <c r="AD1681" s="47"/>
      <c r="AE1681" s="47"/>
      <c r="AF1681" s="47"/>
      <c r="AG1681" s="47"/>
      <c r="AH1681" s="47"/>
    </row>
    <row r="1682" spans="1:34" x14ac:dyDescent="0.25">
      <c r="A1682" s="125"/>
      <c r="B1682" s="47"/>
      <c r="C1682" s="47"/>
      <c r="D1682" s="47"/>
      <c r="E1682" s="56"/>
      <c r="F1682" s="56"/>
      <c r="G1682" s="47"/>
      <c r="H1682" s="47"/>
      <c r="I1682" s="47"/>
      <c r="J1682" s="47"/>
      <c r="K1682" s="47"/>
      <c r="L1682" s="47"/>
      <c r="M1682" s="47"/>
      <c r="N1682" s="47"/>
      <c r="O1682" s="47"/>
      <c r="P1682" s="47"/>
      <c r="Q1682" s="47"/>
      <c r="R1682" s="47"/>
      <c r="S1682" s="47"/>
      <c r="T1682" s="47"/>
      <c r="U1682" s="47"/>
      <c r="V1682" s="47"/>
      <c r="W1682" s="47"/>
      <c r="X1682" s="47"/>
      <c r="Y1682" s="47"/>
      <c r="Z1682" s="47"/>
      <c r="AA1682" s="47"/>
      <c r="AB1682" s="47"/>
      <c r="AC1682" s="47"/>
      <c r="AD1682" s="47"/>
      <c r="AE1682" s="47"/>
      <c r="AF1682" s="47"/>
      <c r="AG1682" s="47"/>
      <c r="AH1682" s="47"/>
    </row>
    <row r="1683" spans="1:34" x14ac:dyDescent="0.25">
      <c r="A1683" s="125"/>
      <c r="B1683" s="47"/>
      <c r="C1683" s="47"/>
      <c r="D1683" s="47"/>
      <c r="E1683" s="56"/>
      <c r="F1683" s="56"/>
      <c r="G1683" s="47"/>
      <c r="H1683" s="47"/>
      <c r="I1683" s="47"/>
      <c r="J1683" s="47"/>
      <c r="K1683" s="47"/>
      <c r="L1683" s="47"/>
      <c r="M1683" s="47"/>
      <c r="N1683" s="47"/>
      <c r="O1683" s="47"/>
      <c r="P1683" s="47"/>
      <c r="Q1683" s="47"/>
      <c r="R1683" s="47"/>
      <c r="S1683" s="47"/>
      <c r="T1683" s="47"/>
      <c r="U1683" s="47"/>
      <c r="V1683" s="47"/>
      <c r="W1683" s="47"/>
      <c r="X1683" s="47"/>
      <c r="Y1683" s="47"/>
      <c r="Z1683" s="47"/>
      <c r="AA1683" s="47"/>
      <c r="AB1683" s="47"/>
      <c r="AC1683" s="47"/>
      <c r="AD1683" s="47"/>
      <c r="AE1683" s="47"/>
      <c r="AF1683" s="47"/>
      <c r="AG1683" s="47"/>
      <c r="AH1683" s="47"/>
    </row>
    <row r="1684" spans="1:34" x14ac:dyDescent="0.25">
      <c r="A1684" s="125"/>
      <c r="B1684" s="47"/>
      <c r="C1684" s="47"/>
      <c r="D1684" s="47"/>
      <c r="E1684" s="56"/>
      <c r="F1684" s="56"/>
      <c r="G1684" s="47"/>
      <c r="H1684" s="47"/>
      <c r="I1684" s="47"/>
      <c r="J1684" s="47"/>
      <c r="K1684" s="47"/>
      <c r="L1684" s="47"/>
      <c r="M1684" s="47"/>
      <c r="N1684" s="47"/>
      <c r="O1684" s="47"/>
      <c r="P1684" s="47"/>
      <c r="Q1684" s="47"/>
      <c r="R1684" s="47"/>
      <c r="S1684" s="47"/>
      <c r="T1684" s="47"/>
      <c r="U1684" s="47"/>
      <c r="V1684" s="47"/>
      <c r="W1684" s="47"/>
      <c r="X1684" s="47"/>
      <c r="Y1684" s="47"/>
      <c r="Z1684" s="47"/>
      <c r="AA1684" s="47"/>
      <c r="AB1684" s="47"/>
      <c r="AC1684" s="47"/>
      <c r="AD1684" s="47"/>
      <c r="AE1684" s="47"/>
      <c r="AF1684" s="47"/>
      <c r="AG1684" s="47"/>
      <c r="AH1684" s="47"/>
    </row>
    <row r="1685" spans="1:34" x14ac:dyDescent="0.25">
      <c r="A1685" s="125"/>
      <c r="B1685" s="47"/>
      <c r="C1685" s="47"/>
      <c r="D1685" s="47"/>
      <c r="E1685" s="56"/>
      <c r="F1685" s="56"/>
      <c r="G1685" s="47"/>
      <c r="H1685" s="47"/>
      <c r="I1685" s="47"/>
      <c r="J1685" s="47"/>
      <c r="K1685" s="47"/>
      <c r="L1685" s="47"/>
      <c r="M1685" s="47"/>
      <c r="N1685" s="47"/>
      <c r="O1685" s="47"/>
      <c r="P1685" s="47"/>
      <c r="Q1685" s="47"/>
      <c r="R1685" s="47"/>
      <c r="S1685" s="47"/>
      <c r="T1685" s="47"/>
      <c r="U1685" s="47"/>
      <c r="V1685" s="47"/>
      <c r="W1685" s="47"/>
      <c r="X1685" s="47"/>
      <c r="Y1685" s="47"/>
      <c r="Z1685" s="47"/>
      <c r="AA1685" s="47"/>
      <c r="AB1685" s="47"/>
      <c r="AC1685" s="47"/>
      <c r="AD1685" s="47"/>
      <c r="AE1685" s="47"/>
      <c r="AF1685" s="47"/>
      <c r="AG1685" s="47"/>
      <c r="AH1685" s="47"/>
    </row>
    <row r="1686" spans="1:34" x14ac:dyDescent="0.25">
      <c r="A1686" s="125"/>
      <c r="B1686" s="47"/>
      <c r="C1686" s="47"/>
      <c r="D1686" s="47"/>
      <c r="E1686" s="56"/>
      <c r="F1686" s="56"/>
      <c r="G1686" s="47"/>
      <c r="H1686" s="47"/>
      <c r="I1686" s="47"/>
      <c r="J1686" s="47"/>
      <c r="K1686" s="47"/>
      <c r="L1686" s="47"/>
      <c r="M1686" s="47"/>
      <c r="N1686" s="47"/>
      <c r="O1686" s="47"/>
      <c r="P1686" s="47"/>
      <c r="Q1686" s="47"/>
      <c r="R1686" s="47"/>
      <c r="S1686" s="47"/>
      <c r="T1686" s="47"/>
      <c r="U1686" s="47"/>
      <c r="V1686" s="47"/>
      <c r="W1686" s="47"/>
      <c r="X1686" s="47"/>
      <c r="Y1686" s="47"/>
      <c r="Z1686" s="47"/>
      <c r="AA1686" s="47"/>
      <c r="AB1686" s="47"/>
      <c r="AC1686" s="47"/>
      <c r="AD1686" s="47"/>
      <c r="AE1686" s="47"/>
      <c r="AF1686" s="47"/>
      <c r="AG1686" s="47"/>
      <c r="AH1686" s="47"/>
    </row>
    <row r="1687" spans="1:34" x14ac:dyDescent="0.25">
      <c r="A1687" s="125"/>
      <c r="B1687" s="47"/>
      <c r="C1687" s="47"/>
      <c r="D1687" s="47"/>
      <c r="E1687" s="56"/>
      <c r="F1687" s="56"/>
      <c r="G1687" s="47"/>
      <c r="H1687" s="47"/>
      <c r="I1687" s="47"/>
      <c r="J1687" s="47"/>
      <c r="K1687" s="47"/>
      <c r="L1687" s="47"/>
      <c r="M1687" s="47"/>
      <c r="N1687" s="47"/>
      <c r="O1687" s="47"/>
      <c r="P1687" s="47"/>
      <c r="Q1687" s="47"/>
      <c r="R1687" s="47"/>
      <c r="S1687" s="47"/>
      <c r="T1687" s="47"/>
      <c r="U1687" s="47"/>
      <c r="V1687" s="47"/>
      <c r="W1687" s="47"/>
      <c r="X1687" s="47"/>
      <c r="Y1687" s="47"/>
      <c r="Z1687" s="47"/>
      <c r="AA1687" s="47"/>
      <c r="AB1687" s="47"/>
      <c r="AC1687" s="47"/>
      <c r="AD1687" s="47"/>
      <c r="AE1687" s="47"/>
      <c r="AF1687" s="47"/>
      <c r="AG1687" s="47"/>
      <c r="AH1687" s="47"/>
    </row>
    <row r="1688" spans="1:34" x14ac:dyDescent="0.25">
      <c r="A1688" s="125"/>
      <c r="B1688" s="47"/>
      <c r="C1688" s="47"/>
      <c r="D1688" s="47"/>
      <c r="E1688" s="56"/>
      <c r="F1688" s="56"/>
      <c r="G1688" s="47"/>
      <c r="H1688" s="47"/>
      <c r="I1688" s="47"/>
      <c r="J1688" s="47"/>
      <c r="K1688" s="47"/>
      <c r="L1688" s="47"/>
      <c r="M1688" s="47"/>
      <c r="N1688" s="47"/>
      <c r="O1688" s="47"/>
      <c r="P1688" s="47"/>
      <c r="Q1688" s="47"/>
      <c r="R1688" s="47"/>
      <c r="S1688" s="47"/>
      <c r="T1688" s="47"/>
      <c r="U1688" s="47"/>
      <c r="V1688" s="47"/>
      <c r="W1688" s="47"/>
      <c r="X1688" s="47"/>
      <c r="Y1688" s="47"/>
      <c r="Z1688" s="47"/>
      <c r="AA1688" s="47"/>
      <c r="AB1688" s="47"/>
      <c r="AC1688" s="47"/>
      <c r="AD1688" s="47"/>
      <c r="AE1688" s="47"/>
      <c r="AF1688" s="47"/>
      <c r="AG1688" s="47"/>
      <c r="AH1688" s="47"/>
    </row>
    <row r="1689" spans="1:34" x14ac:dyDescent="0.25">
      <c r="A1689" s="125"/>
      <c r="B1689" s="47"/>
      <c r="C1689" s="47"/>
      <c r="D1689" s="47"/>
      <c r="E1689" s="56"/>
      <c r="F1689" s="56"/>
      <c r="G1689" s="47"/>
      <c r="H1689" s="47"/>
      <c r="I1689" s="47"/>
      <c r="J1689" s="47"/>
      <c r="K1689" s="47"/>
      <c r="L1689" s="47"/>
      <c r="M1689" s="47"/>
      <c r="N1689" s="47"/>
      <c r="O1689" s="47"/>
      <c r="P1689" s="47"/>
      <c r="Q1689" s="47"/>
      <c r="R1689" s="47"/>
      <c r="S1689" s="47"/>
      <c r="T1689" s="47"/>
      <c r="U1689" s="47"/>
      <c r="V1689" s="47"/>
      <c r="W1689" s="47"/>
      <c r="X1689" s="47"/>
      <c r="Y1689" s="47"/>
      <c r="Z1689" s="47"/>
      <c r="AA1689" s="47"/>
      <c r="AB1689" s="47"/>
      <c r="AC1689" s="47"/>
      <c r="AD1689" s="47"/>
      <c r="AE1689" s="47"/>
      <c r="AF1689" s="47"/>
      <c r="AG1689" s="47"/>
      <c r="AH1689" s="47"/>
    </row>
    <row r="1690" spans="1:34" x14ac:dyDescent="0.25">
      <c r="A1690" s="125"/>
      <c r="B1690" s="47"/>
      <c r="C1690" s="47"/>
      <c r="D1690" s="47"/>
      <c r="E1690" s="56"/>
      <c r="F1690" s="56"/>
      <c r="G1690" s="47"/>
      <c r="H1690" s="47"/>
      <c r="I1690" s="47"/>
      <c r="J1690" s="47"/>
      <c r="K1690" s="47"/>
      <c r="L1690" s="47"/>
      <c r="M1690" s="47"/>
      <c r="N1690" s="47"/>
      <c r="O1690" s="47"/>
      <c r="P1690" s="47"/>
      <c r="Q1690" s="47"/>
      <c r="R1690" s="47"/>
      <c r="S1690" s="47"/>
      <c r="T1690" s="47"/>
      <c r="U1690" s="47"/>
      <c r="V1690" s="47"/>
      <c r="W1690" s="47"/>
      <c r="X1690" s="47"/>
      <c r="Y1690" s="47"/>
      <c r="Z1690" s="47"/>
      <c r="AA1690" s="47"/>
      <c r="AB1690" s="47"/>
      <c r="AC1690" s="47"/>
      <c r="AD1690" s="47"/>
      <c r="AE1690" s="47"/>
      <c r="AF1690" s="47"/>
      <c r="AG1690" s="47"/>
      <c r="AH1690" s="47"/>
    </row>
    <row r="1691" spans="1:34" x14ac:dyDescent="0.25">
      <c r="A1691" s="125"/>
      <c r="B1691" s="47"/>
      <c r="C1691" s="47"/>
      <c r="D1691" s="47"/>
      <c r="E1691" s="56"/>
      <c r="F1691" s="56"/>
      <c r="G1691" s="47"/>
      <c r="H1691" s="47"/>
      <c r="I1691" s="47"/>
      <c r="J1691" s="47"/>
      <c r="K1691" s="47"/>
      <c r="L1691" s="47"/>
      <c r="M1691" s="47"/>
      <c r="N1691" s="47"/>
      <c r="O1691" s="47"/>
      <c r="P1691" s="47"/>
      <c r="Q1691" s="47"/>
      <c r="R1691" s="47"/>
      <c r="S1691" s="47"/>
      <c r="T1691" s="47"/>
      <c r="U1691" s="47"/>
      <c r="V1691" s="47"/>
      <c r="W1691" s="47"/>
      <c r="X1691" s="47"/>
      <c r="Y1691" s="47"/>
      <c r="Z1691" s="47"/>
      <c r="AA1691" s="47"/>
      <c r="AB1691" s="47"/>
      <c r="AC1691" s="47"/>
      <c r="AD1691" s="47"/>
      <c r="AE1691" s="47"/>
      <c r="AF1691" s="47"/>
      <c r="AG1691" s="47"/>
      <c r="AH1691" s="47"/>
    </row>
    <row r="1692" spans="1:34" x14ac:dyDescent="0.25">
      <c r="A1692" s="125"/>
      <c r="B1692" s="47"/>
      <c r="C1692" s="47"/>
      <c r="D1692" s="47"/>
      <c r="E1692" s="56"/>
      <c r="F1692" s="56"/>
      <c r="G1692" s="47"/>
      <c r="H1692" s="47"/>
      <c r="I1692" s="47"/>
      <c r="J1692" s="47"/>
      <c r="K1692" s="47"/>
      <c r="L1692" s="47"/>
      <c r="M1692" s="47"/>
      <c r="N1692" s="47"/>
      <c r="O1692" s="47"/>
      <c r="P1692" s="47"/>
      <c r="Q1692" s="47"/>
      <c r="R1692" s="47"/>
      <c r="S1692" s="47"/>
      <c r="T1692" s="47"/>
      <c r="U1692" s="47"/>
      <c r="V1692" s="47"/>
      <c r="W1692" s="47"/>
      <c r="X1692" s="47"/>
      <c r="Y1692" s="47"/>
      <c r="Z1692" s="47"/>
      <c r="AA1692" s="47"/>
      <c r="AB1692" s="47"/>
      <c r="AC1692" s="47"/>
      <c r="AD1692" s="47"/>
      <c r="AE1692" s="47"/>
      <c r="AF1692" s="47"/>
      <c r="AG1692" s="47"/>
      <c r="AH1692" s="47"/>
    </row>
    <row r="1693" spans="1:34" x14ac:dyDescent="0.25">
      <c r="A1693" s="125"/>
      <c r="B1693" s="47"/>
      <c r="C1693" s="47"/>
      <c r="D1693" s="47"/>
      <c r="E1693" s="56"/>
      <c r="F1693" s="56"/>
      <c r="G1693" s="47"/>
      <c r="H1693" s="47"/>
      <c r="I1693" s="47"/>
      <c r="J1693" s="47"/>
      <c r="K1693" s="47"/>
      <c r="L1693" s="47"/>
      <c r="M1693" s="47"/>
      <c r="N1693" s="47"/>
      <c r="O1693" s="47"/>
      <c r="P1693" s="47"/>
      <c r="Q1693" s="47"/>
      <c r="R1693" s="47"/>
      <c r="S1693" s="47"/>
      <c r="T1693" s="47"/>
      <c r="U1693" s="47"/>
      <c r="V1693" s="47"/>
      <c r="W1693" s="47"/>
      <c r="X1693" s="47"/>
      <c r="Y1693" s="47"/>
      <c r="Z1693" s="47"/>
      <c r="AA1693" s="47"/>
      <c r="AB1693" s="47"/>
      <c r="AC1693" s="47"/>
      <c r="AD1693" s="47"/>
      <c r="AE1693" s="47"/>
      <c r="AF1693" s="47"/>
      <c r="AG1693" s="47"/>
      <c r="AH1693" s="47"/>
    </row>
    <row r="1694" spans="1:34" x14ac:dyDescent="0.25">
      <c r="A1694" s="125"/>
      <c r="B1694" s="47"/>
      <c r="C1694" s="47"/>
      <c r="D1694" s="47"/>
      <c r="E1694" s="56"/>
      <c r="F1694" s="56"/>
      <c r="G1694" s="47"/>
      <c r="H1694" s="47"/>
      <c r="I1694" s="47"/>
      <c r="J1694" s="47"/>
      <c r="K1694" s="47"/>
      <c r="L1694" s="47"/>
      <c r="M1694" s="47"/>
      <c r="N1694" s="47"/>
      <c r="O1694" s="47"/>
      <c r="P1694" s="47"/>
      <c r="Q1694" s="47"/>
      <c r="R1694" s="47"/>
      <c r="S1694" s="47"/>
      <c r="T1694" s="47"/>
      <c r="U1694" s="47"/>
      <c r="V1694" s="47"/>
      <c r="W1694" s="47"/>
      <c r="X1694" s="47"/>
      <c r="Y1694" s="47"/>
      <c r="Z1694" s="47"/>
      <c r="AA1694" s="47"/>
      <c r="AB1694" s="47"/>
      <c r="AC1694" s="47"/>
      <c r="AD1694" s="47"/>
      <c r="AE1694" s="47"/>
      <c r="AF1694" s="47"/>
      <c r="AG1694" s="47"/>
      <c r="AH1694" s="47"/>
    </row>
    <row r="1695" spans="1:34" x14ac:dyDescent="0.25">
      <c r="A1695" s="125"/>
      <c r="B1695" s="47"/>
      <c r="C1695" s="47"/>
      <c r="D1695" s="47"/>
      <c r="E1695" s="56"/>
      <c r="F1695" s="56"/>
      <c r="G1695" s="47"/>
      <c r="H1695" s="47"/>
      <c r="I1695" s="47"/>
      <c r="J1695" s="47"/>
      <c r="K1695" s="47"/>
      <c r="L1695" s="47"/>
      <c r="M1695" s="47"/>
      <c r="N1695" s="47"/>
      <c r="O1695" s="47"/>
      <c r="P1695" s="47"/>
      <c r="Q1695" s="47"/>
      <c r="R1695" s="47"/>
      <c r="S1695" s="47"/>
      <c r="T1695" s="47"/>
      <c r="U1695" s="47"/>
      <c r="V1695" s="47"/>
      <c r="W1695" s="47"/>
      <c r="X1695" s="47"/>
      <c r="Y1695" s="47"/>
      <c r="Z1695" s="47"/>
      <c r="AA1695" s="47"/>
      <c r="AB1695" s="47"/>
      <c r="AC1695" s="47"/>
      <c r="AD1695" s="47"/>
      <c r="AE1695" s="47"/>
      <c r="AF1695" s="47"/>
      <c r="AG1695" s="47"/>
      <c r="AH1695" s="47"/>
    </row>
    <row r="1696" spans="1:34" x14ac:dyDescent="0.25">
      <c r="A1696" s="125"/>
      <c r="B1696" s="47"/>
      <c r="C1696" s="47"/>
      <c r="D1696" s="47"/>
      <c r="E1696" s="56"/>
      <c r="F1696" s="56"/>
      <c r="G1696" s="47"/>
      <c r="H1696" s="47"/>
      <c r="I1696" s="47"/>
      <c r="J1696" s="47"/>
      <c r="K1696" s="47"/>
      <c r="L1696" s="47"/>
      <c r="M1696" s="47"/>
      <c r="N1696" s="47"/>
      <c r="O1696" s="47"/>
      <c r="P1696" s="47"/>
      <c r="Q1696" s="47"/>
      <c r="R1696" s="47"/>
      <c r="S1696" s="47"/>
      <c r="T1696" s="47"/>
      <c r="U1696" s="47"/>
      <c r="V1696" s="47"/>
      <c r="W1696" s="47"/>
      <c r="X1696" s="47"/>
      <c r="Y1696" s="47"/>
      <c r="Z1696" s="47"/>
      <c r="AA1696" s="47"/>
      <c r="AB1696" s="47"/>
      <c r="AC1696" s="47"/>
      <c r="AD1696" s="47"/>
      <c r="AE1696" s="47"/>
      <c r="AF1696" s="47"/>
      <c r="AG1696" s="47"/>
      <c r="AH1696" s="47"/>
    </row>
    <row r="1697" spans="1:34" x14ac:dyDescent="0.25">
      <c r="A1697" s="125"/>
      <c r="B1697" s="47"/>
      <c r="C1697" s="47"/>
      <c r="D1697" s="47"/>
      <c r="E1697" s="56"/>
      <c r="F1697" s="56"/>
      <c r="G1697" s="47"/>
      <c r="H1697" s="47"/>
      <c r="I1697" s="47"/>
      <c r="J1697" s="47"/>
      <c r="K1697" s="47"/>
      <c r="L1697" s="47"/>
      <c r="M1697" s="47"/>
      <c r="N1697" s="47"/>
      <c r="O1697" s="47"/>
      <c r="P1697" s="47"/>
      <c r="Q1697" s="47"/>
      <c r="R1697" s="47"/>
      <c r="S1697" s="47"/>
      <c r="T1697" s="47"/>
      <c r="U1697" s="47"/>
      <c r="V1697" s="47"/>
      <c r="W1697" s="47"/>
      <c r="X1697" s="47"/>
      <c r="Y1697" s="47"/>
      <c r="Z1697" s="47"/>
      <c r="AA1697" s="47"/>
      <c r="AB1697" s="47"/>
      <c r="AC1697" s="47"/>
      <c r="AD1697" s="47"/>
      <c r="AE1697" s="47"/>
      <c r="AF1697" s="47"/>
      <c r="AG1697" s="47"/>
      <c r="AH1697" s="47"/>
    </row>
    <row r="1698" spans="1:34" x14ac:dyDescent="0.25">
      <c r="A1698" s="125"/>
      <c r="B1698" s="47"/>
      <c r="C1698" s="47"/>
      <c r="D1698" s="47"/>
      <c r="E1698" s="56"/>
      <c r="F1698" s="56"/>
      <c r="G1698" s="47"/>
      <c r="H1698" s="47"/>
      <c r="I1698" s="47"/>
      <c r="J1698" s="47"/>
      <c r="K1698" s="47"/>
      <c r="L1698" s="47"/>
      <c r="M1698" s="47"/>
      <c r="N1698" s="47"/>
      <c r="O1698" s="47"/>
      <c r="P1698" s="47"/>
      <c r="Q1698" s="47"/>
      <c r="R1698" s="47"/>
      <c r="S1698" s="47"/>
      <c r="T1698" s="47"/>
      <c r="U1698" s="47"/>
      <c r="V1698" s="47"/>
      <c r="W1698" s="47"/>
      <c r="X1698" s="47"/>
      <c r="Y1698" s="47"/>
      <c r="Z1698" s="47"/>
      <c r="AA1698" s="47"/>
      <c r="AB1698" s="47"/>
      <c r="AC1698" s="47"/>
      <c r="AD1698" s="47"/>
      <c r="AE1698" s="47"/>
      <c r="AF1698" s="47"/>
      <c r="AG1698" s="47"/>
      <c r="AH1698" s="47"/>
    </row>
    <row r="1699" spans="1:34" x14ac:dyDescent="0.25">
      <c r="A1699" s="125"/>
      <c r="B1699" s="47"/>
      <c r="C1699" s="47"/>
      <c r="D1699" s="47"/>
      <c r="E1699" s="56"/>
      <c r="F1699" s="56"/>
      <c r="G1699" s="47"/>
      <c r="H1699" s="47"/>
      <c r="I1699" s="47"/>
      <c r="J1699" s="47"/>
      <c r="K1699" s="47"/>
      <c r="L1699" s="47"/>
      <c r="M1699" s="47"/>
      <c r="N1699" s="47"/>
      <c r="O1699" s="47"/>
      <c r="P1699" s="47"/>
      <c r="Q1699" s="47"/>
      <c r="R1699" s="47"/>
      <c r="S1699" s="47"/>
      <c r="T1699" s="47"/>
      <c r="U1699" s="47"/>
      <c r="V1699" s="47"/>
      <c r="W1699" s="47"/>
      <c r="X1699" s="47"/>
      <c r="Y1699" s="47"/>
      <c r="Z1699" s="47"/>
      <c r="AA1699" s="47"/>
      <c r="AB1699" s="47"/>
      <c r="AC1699" s="47"/>
      <c r="AD1699" s="47"/>
      <c r="AE1699" s="47"/>
      <c r="AF1699" s="47"/>
      <c r="AG1699" s="47"/>
      <c r="AH1699" s="47"/>
    </row>
    <row r="1700" spans="1:34" x14ac:dyDescent="0.25">
      <c r="A1700" s="125"/>
      <c r="B1700" s="47"/>
      <c r="C1700" s="47"/>
      <c r="D1700" s="47"/>
      <c r="E1700" s="56"/>
      <c r="F1700" s="56"/>
      <c r="G1700" s="47"/>
      <c r="H1700" s="47"/>
      <c r="I1700" s="47"/>
      <c r="J1700" s="47"/>
      <c r="K1700" s="47"/>
      <c r="L1700" s="47"/>
      <c r="M1700" s="47"/>
      <c r="N1700" s="47"/>
      <c r="O1700" s="47"/>
      <c r="P1700" s="47"/>
      <c r="Q1700" s="47"/>
      <c r="R1700" s="47"/>
      <c r="S1700" s="47"/>
      <c r="T1700" s="47"/>
      <c r="U1700" s="47"/>
      <c r="V1700" s="47"/>
      <c r="W1700" s="47"/>
      <c r="X1700" s="47"/>
      <c r="Y1700" s="47"/>
      <c r="Z1700" s="47"/>
      <c r="AA1700" s="47"/>
      <c r="AB1700" s="47"/>
      <c r="AC1700" s="47"/>
      <c r="AD1700" s="47"/>
      <c r="AE1700" s="47"/>
      <c r="AF1700" s="47"/>
      <c r="AG1700" s="47"/>
      <c r="AH1700" s="47"/>
    </row>
    <row r="1701" spans="1:34" x14ac:dyDescent="0.25">
      <c r="A1701" s="125"/>
      <c r="B1701" s="47"/>
      <c r="C1701" s="47"/>
      <c r="D1701" s="47"/>
      <c r="E1701" s="56"/>
      <c r="F1701" s="56"/>
      <c r="G1701" s="47"/>
      <c r="H1701" s="47"/>
      <c r="I1701" s="47"/>
      <c r="J1701" s="47"/>
      <c r="K1701" s="47"/>
      <c r="L1701" s="47"/>
      <c r="M1701" s="47"/>
      <c r="N1701" s="47"/>
      <c r="O1701" s="47"/>
      <c r="P1701" s="47"/>
      <c r="Q1701" s="47"/>
      <c r="R1701" s="47"/>
      <c r="S1701" s="47"/>
      <c r="T1701" s="47"/>
      <c r="U1701" s="47"/>
      <c r="V1701" s="47"/>
      <c r="W1701" s="47"/>
      <c r="X1701" s="47"/>
      <c r="Y1701" s="47"/>
      <c r="Z1701" s="47"/>
      <c r="AA1701" s="47"/>
      <c r="AB1701" s="47"/>
      <c r="AC1701" s="47"/>
      <c r="AD1701" s="47"/>
      <c r="AE1701" s="47"/>
      <c r="AF1701" s="47"/>
      <c r="AG1701" s="47"/>
      <c r="AH1701" s="47"/>
    </row>
    <row r="1702" spans="1:34" x14ac:dyDescent="0.25">
      <c r="A1702" s="125"/>
      <c r="B1702" s="47"/>
      <c r="C1702" s="47"/>
      <c r="D1702" s="47"/>
      <c r="E1702" s="56"/>
      <c r="F1702" s="56"/>
      <c r="G1702" s="47"/>
      <c r="H1702" s="47"/>
      <c r="I1702" s="47"/>
      <c r="J1702" s="47"/>
      <c r="K1702" s="47"/>
      <c r="L1702" s="47"/>
      <c r="M1702" s="47"/>
      <c r="N1702" s="47"/>
      <c r="O1702" s="47"/>
      <c r="P1702" s="47"/>
      <c r="Q1702" s="47"/>
      <c r="R1702" s="47"/>
      <c r="S1702" s="47"/>
      <c r="T1702" s="47"/>
      <c r="U1702" s="47"/>
      <c r="V1702" s="47"/>
      <c r="W1702" s="47"/>
      <c r="X1702" s="47"/>
      <c r="Y1702" s="47"/>
      <c r="Z1702" s="47"/>
      <c r="AA1702" s="47"/>
      <c r="AB1702" s="47"/>
      <c r="AC1702" s="47"/>
      <c r="AD1702" s="47"/>
      <c r="AE1702" s="47"/>
      <c r="AF1702" s="47"/>
      <c r="AG1702" s="47"/>
      <c r="AH1702" s="47"/>
    </row>
    <row r="1703" spans="1:34" x14ac:dyDescent="0.25">
      <c r="A1703" s="125"/>
      <c r="B1703" s="47"/>
      <c r="C1703" s="47"/>
      <c r="D1703" s="47"/>
      <c r="E1703" s="56"/>
      <c r="F1703" s="56"/>
      <c r="G1703" s="47"/>
      <c r="H1703" s="47"/>
      <c r="I1703" s="47"/>
      <c r="J1703" s="47"/>
      <c r="K1703" s="47"/>
      <c r="L1703" s="47"/>
      <c r="M1703" s="47"/>
      <c r="N1703" s="47"/>
      <c r="O1703" s="47"/>
      <c r="P1703" s="47"/>
      <c r="Q1703" s="47"/>
      <c r="R1703" s="47"/>
      <c r="S1703" s="47"/>
      <c r="T1703" s="47"/>
      <c r="U1703" s="47"/>
      <c r="V1703" s="47"/>
      <c r="W1703" s="47"/>
      <c r="X1703" s="47"/>
      <c r="Y1703" s="47"/>
      <c r="Z1703" s="47"/>
      <c r="AA1703" s="47"/>
      <c r="AB1703" s="47"/>
      <c r="AC1703" s="47"/>
      <c r="AD1703" s="47"/>
      <c r="AE1703" s="47"/>
      <c r="AF1703" s="47"/>
      <c r="AG1703" s="47"/>
      <c r="AH1703" s="47"/>
    </row>
    <row r="1704" spans="1:34" x14ac:dyDescent="0.25">
      <c r="A1704" s="125"/>
      <c r="B1704" s="47"/>
      <c r="C1704" s="47"/>
      <c r="D1704" s="47"/>
      <c r="E1704" s="56"/>
      <c r="F1704" s="56"/>
      <c r="G1704" s="47"/>
      <c r="H1704" s="47"/>
      <c r="I1704" s="47"/>
      <c r="J1704" s="47"/>
      <c r="K1704" s="47"/>
      <c r="L1704" s="47"/>
      <c r="M1704" s="47"/>
      <c r="N1704" s="47"/>
      <c r="O1704" s="47"/>
      <c r="P1704" s="47"/>
      <c r="Q1704" s="47"/>
      <c r="R1704" s="47"/>
      <c r="S1704" s="47"/>
      <c r="T1704" s="47"/>
      <c r="U1704" s="47"/>
      <c r="V1704" s="47"/>
      <c r="W1704" s="47"/>
      <c r="X1704" s="47"/>
      <c r="Y1704" s="47"/>
      <c r="Z1704" s="47"/>
      <c r="AA1704" s="47"/>
      <c r="AB1704" s="47"/>
      <c r="AC1704" s="47"/>
      <c r="AD1704" s="47"/>
      <c r="AE1704" s="47"/>
      <c r="AF1704" s="47"/>
      <c r="AG1704" s="47"/>
      <c r="AH1704" s="47"/>
    </row>
    <row r="1705" spans="1:34" x14ac:dyDescent="0.25">
      <c r="A1705" s="125"/>
      <c r="B1705" s="47"/>
      <c r="C1705" s="47"/>
      <c r="D1705" s="47"/>
      <c r="E1705" s="56"/>
      <c r="F1705" s="56"/>
      <c r="G1705" s="47"/>
      <c r="H1705" s="47"/>
      <c r="I1705" s="47"/>
      <c r="J1705" s="47"/>
      <c r="K1705" s="47"/>
      <c r="L1705" s="47"/>
      <c r="M1705" s="47"/>
      <c r="N1705" s="47"/>
      <c r="O1705" s="47"/>
      <c r="P1705" s="47"/>
      <c r="Q1705" s="47"/>
      <c r="R1705" s="47"/>
      <c r="S1705" s="47"/>
      <c r="T1705" s="47"/>
      <c r="U1705" s="47"/>
      <c r="V1705" s="47"/>
      <c r="W1705" s="47"/>
      <c r="X1705" s="47"/>
      <c r="Y1705" s="47"/>
      <c r="Z1705" s="47"/>
      <c r="AA1705" s="47"/>
      <c r="AB1705" s="47"/>
      <c r="AC1705" s="47"/>
      <c r="AD1705" s="47"/>
      <c r="AE1705" s="47"/>
      <c r="AF1705" s="47"/>
      <c r="AG1705" s="47"/>
      <c r="AH1705" s="47"/>
    </row>
    <row r="1706" spans="1:34" x14ac:dyDescent="0.25">
      <c r="A1706" s="125"/>
      <c r="B1706" s="47"/>
      <c r="C1706" s="47"/>
      <c r="D1706" s="47"/>
      <c r="E1706" s="56"/>
      <c r="F1706" s="56"/>
      <c r="G1706" s="47"/>
      <c r="H1706" s="47"/>
      <c r="I1706" s="47"/>
      <c r="J1706" s="47"/>
      <c r="K1706" s="47"/>
      <c r="L1706" s="47"/>
      <c r="M1706" s="47"/>
      <c r="N1706" s="47"/>
      <c r="O1706" s="47"/>
      <c r="P1706" s="47"/>
      <c r="Q1706" s="47"/>
      <c r="R1706" s="47"/>
      <c r="S1706" s="47"/>
      <c r="T1706" s="47"/>
      <c r="U1706" s="47"/>
      <c r="V1706" s="47"/>
      <c r="W1706" s="47"/>
      <c r="X1706" s="47"/>
      <c r="Y1706" s="47"/>
      <c r="Z1706" s="47"/>
      <c r="AA1706" s="47"/>
      <c r="AB1706" s="47"/>
      <c r="AC1706" s="47"/>
      <c r="AD1706" s="47"/>
      <c r="AE1706" s="47"/>
      <c r="AF1706" s="47"/>
      <c r="AG1706" s="47"/>
      <c r="AH1706" s="47"/>
    </row>
    <row r="1707" spans="1:34" x14ac:dyDescent="0.25">
      <c r="A1707" s="125"/>
      <c r="B1707" s="47"/>
      <c r="C1707" s="47"/>
      <c r="D1707" s="47"/>
      <c r="E1707" s="56"/>
      <c r="F1707" s="56"/>
      <c r="G1707" s="47"/>
      <c r="H1707" s="47"/>
      <c r="I1707" s="47"/>
      <c r="J1707" s="47"/>
      <c r="K1707" s="47"/>
      <c r="L1707" s="47"/>
      <c r="M1707" s="47"/>
      <c r="N1707" s="47"/>
      <c r="O1707" s="47"/>
      <c r="P1707" s="47"/>
      <c r="Q1707" s="47"/>
      <c r="R1707" s="47"/>
      <c r="S1707" s="47"/>
      <c r="T1707" s="47"/>
      <c r="U1707" s="47"/>
      <c r="V1707" s="47"/>
      <c r="W1707" s="47"/>
      <c r="X1707" s="47"/>
      <c r="Y1707" s="47"/>
      <c r="Z1707" s="47"/>
      <c r="AA1707" s="47"/>
      <c r="AB1707" s="47"/>
      <c r="AC1707" s="47"/>
      <c r="AD1707" s="47"/>
      <c r="AE1707" s="47"/>
      <c r="AF1707" s="47"/>
      <c r="AG1707" s="47"/>
      <c r="AH1707" s="47"/>
    </row>
    <row r="1708" spans="1:34" x14ac:dyDescent="0.25">
      <c r="A1708" s="125"/>
      <c r="B1708" s="47"/>
      <c r="C1708" s="47"/>
      <c r="D1708" s="47"/>
      <c r="E1708" s="56"/>
      <c r="F1708" s="56"/>
      <c r="G1708" s="47"/>
      <c r="H1708" s="47"/>
      <c r="I1708" s="47"/>
      <c r="J1708" s="47"/>
      <c r="K1708" s="47"/>
      <c r="L1708" s="47"/>
      <c r="M1708" s="47"/>
      <c r="N1708" s="47"/>
      <c r="O1708" s="47"/>
      <c r="P1708" s="47"/>
      <c r="Q1708" s="47"/>
      <c r="R1708" s="47"/>
      <c r="S1708" s="47"/>
      <c r="T1708" s="47"/>
      <c r="U1708" s="47"/>
      <c r="V1708" s="47"/>
      <c r="W1708" s="47"/>
      <c r="X1708" s="47"/>
      <c r="Y1708" s="47"/>
      <c r="Z1708" s="47"/>
      <c r="AA1708" s="47"/>
      <c r="AB1708" s="47"/>
      <c r="AC1708" s="47"/>
      <c r="AD1708" s="47"/>
      <c r="AE1708" s="47"/>
      <c r="AF1708" s="47"/>
      <c r="AG1708" s="47"/>
      <c r="AH1708" s="47"/>
    </row>
    <row r="1709" spans="1:34" x14ac:dyDescent="0.25">
      <c r="A1709" s="125"/>
      <c r="B1709" s="47"/>
      <c r="C1709" s="47"/>
      <c r="D1709" s="47"/>
      <c r="E1709" s="56"/>
      <c r="F1709" s="56"/>
      <c r="G1709" s="47"/>
      <c r="H1709" s="47"/>
      <c r="I1709" s="47"/>
      <c r="J1709" s="47"/>
      <c r="K1709" s="47"/>
      <c r="L1709" s="47"/>
      <c r="M1709" s="47"/>
      <c r="N1709" s="47"/>
      <c r="O1709" s="47"/>
      <c r="P1709" s="47"/>
      <c r="Q1709" s="47"/>
      <c r="R1709" s="47"/>
      <c r="S1709" s="47"/>
      <c r="T1709" s="47"/>
      <c r="U1709" s="47"/>
      <c r="V1709" s="47"/>
      <c r="W1709" s="47"/>
      <c r="X1709" s="47"/>
      <c r="Y1709" s="47"/>
      <c r="Z1709" s="47"/>
      <c r="AA1709" s="47"/>
      <c r="AB1709" s="47"/>
      <c r="AC1709" s="47"/>
      <c r="AD1709" s="47"/>
      <c r="AE1709" s="47"/>
      <c r="AF1709" s="47"/>
      <c r="AG1709" s="47"/>
      <c r="AH1709" s="47"/>
    </row>
    <row r="1710" spans="1:34" x14ac:dyDescent="0.25">
      <c r="A1710" s="125"/>
      <c r="B1710" s="47"/>
      <c r="C1710" s="47"/>
      <c r="D1710" s="47"/>
      <c r="E1710" s="56"/>
      <c r="F1710" s="56"/>
      <c r="G1710" s="47"/>
      <c r="H1710" s="47"/>
      <c r="I1710" s="47"/>
      <c r="J1710" s="47"/>
      <c r="K1710" s="47"/>
      <c r="L1710" s="47"/>
      <c r="M1710" s="47"/>
      <c r="N1710" s="47"/>
      <c r="O1710" s="47"/>
      <c r="P1710" s="47"/>
      <c r="Q1710" s="47"/>
      <c r="R1710" s="47"/>
      <c r="S1710" s="47"/>
      <c r="T1710" s="47"/>
      <c r="U1710" s="47"/>
      <c r="V1710" s="47"/>
      <c r="W1710" s="47"/>
      <c r="X1710" s="47"/>
      <c r="Y1710" s="47"/>
      <c r="Z1710" s="47"/>
      <c r="AA1710" s="47"/>
      <c r="AB1710" s="47"/>
      <c r="AC1710" s="47"/>
      <c r="AD1710" s="47"/>
      <c r="AE1710" s="47"/>
      <c r="AF1710" s="47"/>
      <c r="AG1710" s="47"/>
      <c r="AH1710" s="47"/>
    </row>
    <row r="1711" spans="1:34" x14ac:dyDescent="0.25">
      <c r="A1711" s="125"/>
      <c r="B1711" s="47"/>
      <c r="C1711" s="47"/>
      <c r="D1711" s="47"/>
      <c r="E1711" s="56"/>
      <c r="F1711" s="56"/>
      <c r="G1711" s="47"/>
      <c r="H1711" s="47"/>
      <c r="I1711" s="47"/>
      <c r="J1711" s="47"/>
      <c r="K1711" s="47"/>
      <c r="L1711" s="47"/>
      <c r="M1711" s="47"/>
      <c r="N1711" s="47"/>
      <c r="O1711" s="47"/>
      <c r="P1711" s="47"/>
      <c r="Q1711" s="47"/>
      <c r="R1711" s="47"/>
      <c r="S1711" s="47"/>
      <c r="T1711" s="47"/>
      <c r="U1711" s="47"/>
      <c r="V1711" s="47"/>
      <c r="W1711" s="47"/>
      <c r="X1711" s="47"/>
      <c r="Y1711" s="47"/>
      <c r="Z1711" s="47"/>
      <c r="AA1711" s="47"/>
      <c r="AB1711" s="47"/>
      <c r="AC1711" s="47"/>
      <c r="AD1711" s="47"/>
      <c r="AE1711" s="47"/>
      <c r="AF1711" s="47"/>
      <c r="AG1711" s="47"/>
      <c r="AH1711" s="47"/>
    </row>
    <row r="1712" spans="1:34" x14ac:dyDescent="0.25">
      <c r="A1712" s="125"/>
      <c r="B1712" s="47"/>
      <c r="C1712" s="47"/>
      <c r="D1712" s="47"/>
      <c r="E1712" s="56"/>
      <c r="F1712" s="56"/>
      <c r="G1712" s="47"/>
      <c r="H1712" s="47"/>
      <c r="I1712" s="47"/>
      <c r="J1712" s="47"/>
      <c r="K1712" s="47"/>
      <c r="L1712" s="47"/>
      <c r="M1712" s="47"/>
      <c r="N1712" s="47"/>
      <c r="O1712" s="47"/>
      <c r="P1712" s="47"/>
      <c r="Q1712" s="47"/>
      <c r="R1712" s="47"/>
      <c r="S1712" s="47"/>
      <c r="T1712" s="47"/>
      <c r="U1712" s="47"/>
      <c r="V1712" s="47"/>
      <c r="W1712" s="47"/>
      <c r="X1712" s="47"/>
      <c r="Y1712" s="47"/>
      <c r="Z1712" s="47"/>
      <c r="AA1712" s="47"/>
      <c r="AB1712" s="47"/>
      <c r="AC1712" s="47"/>
      <c r="AD1712" s="47"/>
      <c r="AE1712" s="47"/>
      <c r="AF1712" s="47"/>
      <c r="AG1712" s="47"/>
      <c r="AH1712" s="47"/>
    </row>
    <row r="1713" spans="1:34" x14ac:dyDescent="0.25">
      <c r="A1713" s="125"/>
      <c r="B1713" s="47"/>
      <c r="C1713" s="47"/>
      <c r="D1713" s="47"/>
      <c r="E1713" s="56"/>
      <c r="F1713" s="56"/>
      <c r="G1713" s="47"/>
      <c r="H1713" s="47"/>
      <c r="I1713" s="47"/>
      <c r="J1713" s="47"/>
      <c r="K1713" s="47"/>
      <c r="L1713" s="47"/>
      <c r="M1713" s="47"/>
      <c r="N1713" s="47"/>
      <c r="O1713" s="47"/>
      <c r="P1713" s="47"/>
      <c r="Q1713" s="47"/>
      <c r="R1713" s="47"/>
      <c r="S1713" s="47"/>
      <c r="T1713" s="47"/>
      <c r="U1713" s="47"/>
      <c r="V1713" s="47"/>
      <c r="W1713" s="47"/>
      <c r="X1713" s="47"/>
      <c r="Y1713" s="47"/>
      <c r="Z1713" s="47"/>
      <c r="AA1713" s="47"/>
      <c r="AB1713" s="47"/>
      <c r="AC1713" s="47"/>
      <c r="AD1713" s="47"/>
      <c r="AE1713" s="47"/>
      <c r="AF1713" s="47"/>
      <c r="AG1713" s="47"/>
      <c r="AH1713" s="47"/>
    </row>
    <row r="1714" spans="1:34" x14ac:dyDescent="0.25">
      <c r="A1714" s="125"/>
      <c r="B1714" s="47"/>
      <c r="C1714" s="47"/>
      <c r="D1714" s="47"/>
      <c r="E1714" s="56"/>
      <c r="F1714" s="56"/>
      <c r="G1714" s="47"/>
      <c r="H1714" s="47"/>
      <c r="I1714" s="47"/>
      <c r="J1714" s="47"/>
      <c r="K1714" s="47"/>
      <c r="L1714" s="47"/>
      <c r="M1714" s="47"/>
      <c r="N1714" s="47"/>
      <c r="O1714" s="47"/>
      <c r="P1714" s="47"/>
      <c r="Q1714" s="47"/>
      <c r="R1714" s="47"/>
      <c r="S1714" s="47"/>
      <c r="T1714" s="47"/>
      <c r="U1714" s="47"/>
      <c r="V1714" s="47"/>
      <c r="W1714" s="47"/>
      <c r="X1714" s="47"/>
      <c r="Y1714" s="47"/>
      <c r="Z1714" s="47"/>
      <c r="AA1714" s="47"/>
      <c r="AB1714" s="47"/>
      <c r="AC1714" s="47"/>
      <c r="AD1714" s="47"/>
      <c r="AE1714" s="47"/>
      <c r="AF1714" s="47"/>
      <c r="AG1714" s="47"/>
      <c r="AH1714" s="47"/>
    </row>
    <row r="1715" spans="1:34" x14ac:dyDescent="0.25">
      <c r="A1715" s="125"/>
      <c r="B1715" s="47"/>
      <c r="C1715" s="47"/>
      <c r="D1715" s="47"/>
      <c r="E1715" s="56"/>
      <c r="F1715" s="56"/>
      <c r="G1715" s="47"/>
      <c r="H1715" s="47"/>
      <c r="I1715" s="47"/>
      <c r="J1715" s="47"/>
      <c r="K1715" s="47"/>
      <c r="L1715" s="47"/>
      <c r="M1715" s="47"/>
      <c r="N1715" s="47"/>
      <c r="O1715" s="47"/>
      <c r="P1715" s="47"/>
      <c r="Q1715" s="47"/>
      <c r="R1715" s="47"/>
      <c r="S1715" s="47"/>
      <c r="T1715" s="47"/>
      <c r="U1715" s="47"/>
      <c r="V1715" s="47"/>
      <c r="W1715" s="47"/>
      <c r="X1715" s="47"/>
      <c r="Y1715" s="47"/>
      <c r="Z1715" s="47"/>
      <c r="AA1715" s="47"/>
      <c r="AB1715" s="47"/>
      <c r="AC1715" s="47"/>
      <c r="AD1715" s="47"/>
      <c r="AE1715" s="47"/>
      <c r="AF1715" s="47"/>
      <c r="AG1715" s="47"/>
      <c r="AH1715" s="47"/>
    </row>
    <row r="1716" spans="1:34" x14ac:dyDescent="0.25">
      <c r="A1716" s="125"/>
      <c r="B1716" s="47"/>
      <c r="C1716" s="47"/>
      <c r="D1716" s="47"/>
      <c r="E1716" s="56"/>
      <c r="F1716" s="56"/>
      <c r="G1716" s="47"/>
      <c r="H1716" s="47"/>
      <c r="I1716" s="47"/>
      <c r="J1716" s="47"/>
      <c r="K1716" s="47"/>
      <c r="L1716" s="47"/>
      <c r="M1716" s="47"/>
      <c r="N1716" s="47"/>
      <c r="O1716" s="47"/>
      <c r="P1716" s="47"/>
      <c r="Q1716" s="47"/>
      <c r="R1716" s="47"/>
      <c r="S1716" s="47"/>
      <c r="T1716" s="47"/>
      <c r="U1716" s="47"/>
      <c r="V1716" s="47"/>
      <c r="W1716" s="47"/>
      <c r="X1716" s="47"/>
      <c r="Y1716" s="47"/>
      <c r="Z1716" s="47"/>
      <c r="AA1716" s="47"/>
      <c r="AB1716" s="47"/>
      <c r="AC1716" s="47"/>
      <c r="AD1716" s="47"/>
      <c r="AE1716" s="47"/>
      <c r="AF1716" s="47"/>
      <c r="AG1716" s="47"/>
      <c r="AH1716" s="47"/>
    </row>
    <row r="1717" spans="1:34" x14ac:dyDescent="0.25">
      <c r="A1717" s="125"/>
      <c r="B1717" s="47"/>
      <c r="C1717" s="47"/>
      <c r="D1717" s="47"/>
      <c r="E1717" s="56"/>
      <c r="F1717" s="56"/>
      <c r="G1717" s="47"/>
      <c r="H1717" s="47"/>
      <c r="I1717" s="47"/>
      <c r="J1717" s="47"/>
      <c r="K1717" s="47"/>
      <c r="L1717" s="47"/>
      <c r="M1717" s="47"/>
      <c r="N1717" s="47"/>
      <c r="O1717" s="47"/>
      <c r="P1717" s="47"/>
      <c r="Q1717" s="47"/>
      <c r="R1717" s="47"/>
      <c r="S1717" s="47"/>
      <c r="T1717" s="47"/>
      <c r="U1717" s="47"/>
      <c r="V1717" s="47"/>
      <c r="W1717" s="47"/>
      <c r="X1717" s="47"/>
      <c r="Y1717" s="47"/>
      <c r="Z1717" s="47"/>
      <c r="AA1717" s="47"/>
      <c r="AB1717" s="47"/>
      <c r="AC1717" s="47"/>
      <c r="AD1717" s="47"/>
      <c r="AE1717" s="47"/>
      <c r="AF1717" s="47"/>
      <c r="AG1717" s="47"/>
      <c r="AH1717" s="47"/>
    </row>
    <row r="1718" spans="1:34" x14ac:dyDescent="0.25">
      <c r="A1718" s="125"/>
      <c r="B1718" s="47"/>
      <c r="C1718" s="47"/>
      <c r="D1718" s="47"/>
      <c r="E1718" s="56"/>
      <c r="F1718" s="56"/>
      <c r="G1718" s="47"/>
      <c r="H1718" s="47"/>
      <c r="I1718" s="47"/>
      <c r="J1718" s="47"/>
      <c r="K1718" s="47"/>
      <c r="L1718" s="47"/>
      <c r="M1718" s="47"/>
      <c r="N1718" s="47"/>
      <c r="O1718" s="47"/>
      <c r="P1718" s="47"/>
      <c r="Q1718" s="47"/>
      <c r="R1718" s="47"/>
      <c r="S1718" s="47"/>
      <c r="T1718" s="47"/>
      <c r="U1718" s="47"/>
      <c r="V1718" s="47"/>
      <c r="W1718" s="47"/>
      <c r="X1718" s="47"/>
      <c r="Y1718" s="47"/>
      <c r="Z1718" s="47"/>
      <c r="AA1718" s="47"/>
      <c r="AB1718" s="47"/>
      <c r="AC1718" s="47"/>
      <c r="AD1718" s="47"/>
      <c r="AE1718" s="47"/>
      <c r="AF1718" s="47"/>
      <c r="AG1718" s="47"/>
      <c r="AH1718" s="47"/>
    </row>
    <row r="1719" spans="1:34" x14ac:dyDescent="0.25">
      <c r="A1719" s="125"/>
      <c r="B1719" s="47"/>
      <c r="C1719" s="47"/>
      <c r="D1719" s="47"/>
      <c r="E1719" s="56"/>
      <c r="F1719" s="56"/>
      <c r="G1719" s="47"/>
      <c r="H1719" s="47"/>
      <c r="I1719" s="47"/>
      <c r="J1719" s="47"/>
      <c r="K1719" s="47"/>
      <c r="L1719" s="47"/>
      <c r="M1719" s="47"/>
      <c r="N1719" s="47"/>
      <c r="O1719" s="47"/>
      <c r="P1719" s="47"/>
      <c r="Q1719" s="47"/>
      <c r="R1719" s="47"/>
      <c r="S1719" s="47"/>
      <c r="T1719" s="47"/>
      <c r="U1719" s="47"/>
      <c r="V1719" s="47"/>
      <c r="W1719" s="47"/>
      <c r="X1719" s="47"/>
      <c r="Y1719" s="47"/>
      <c r="Z1719" s="47"/>
      <c r="AA1719" s="47"/>
      <c r="AB1719" s="47"/>
      <c r="AC1719" s="47"/>
      <c r="AD1719" s="47"/>
      <c r="AE1719" s="47"/>
      <c r="AF1719" s="47"/>
      <c r="AG1719" s="47"/>
      <c r="AH1719" s="47"/>
    </row>
    <row r="1720" spans="1:34" x14ac:dyDescent="0.25">
      <c r="A1720" s="125"/>
      <c r="B1720" s="47"/>
      <c r="C1720" s="47"/>
      <c r="D1720" s="47"/>
      <c r="E1720" s="56"/>
      <c r="F1720" s="56"/>
      <c r="G1720" s="47"/>
      <c r="H1720" s="47"/>
      <c r="I1720" s="47"/>
      <c r="J1720" s="47"/>
      <c r="K1720" s="47"/>
      <c r="L1720" s="47"/>
      <c r="M1720" s="47"/>
      <c r="N1720" s="47"/>
      <c r="O1720" s="47"/>
      <c r="P1720" s="47"/>
      <c r="Q1720" s="47"/>
      <c r="R1720" s="47"/>
      <c r="S1720" s="47"/>
      <c r="T1720" s="47"/>
      <c r="U1720" s="47"/>
      <c r="V1720" s="47"/>
      <c r="W1720" s="47"/>
      <c r="X1720" s="47"/>
      <c r="Y1720" s="47"/>
      <c r="Z1720" s="47"/>
      <c r="AA1720" s="47"/>
      <c r="AB1720" s="47"/>
      <c r="AC1720" s="47"/>
      <c r="AD1720" s="47"/>
      <c r="AE1720" s="47"/>
      <c r="AF1720" s="47"/>
      <c r="AG1720" s="47"/>
      <c r="AH1720" s="47"/>
    </row>
    <row r="1721" spans="1:34" x14ac:dyDescent="0.25">
      <c r="A1721" s="125"/>
      <c r="B1721" s="47"/>
      <c r="C1721" s="47"/>
      <c r="D1721" s="47"/>
      <c r="E1721" s="56"/>
      <c r="F1721" s="56"/>
      <c r="G1721" s="47"/>
      <c r="H1721" s="47"/>
      <c r="I1721" s="47"/>
      <c r="J1721" s="47"/>
      <c r="K1721" s="47"/>
      <c r="L1721" s="47"/>
      <c r="M1721" s="47"/>
      <c r="N1721" s="47"/>
      <c r="O1721" s="47"/>
      <c r="P1721" s="47"/>
      <c r="Q1721" s="47"/>
      <c r="R1721" s="47"/>
      <c r="S1721" s="47"/>
      <c r="T1721" s="47"/>
      <c r="U1721" s="47"/>
      <c r="V1721" s="47"/>
      <c r="W1721" s="47"/>
      <c r="X1721" s="47"/>
      <c r="Y1721" s="47"/>
      <c r="Z1721" s="47"/>
      <c r="AA1721" s="47"/>
      <c r="AB1721" s="47"/>
      <c r="AC1721" s="47"/>
      <c r="AD1721" s="47"/>
      <c r="AE1721" s="47"/>
      <c r="AF1721" s="47"/>
      <c r="AG1721" s="47"/>
      <c r="AH1721" s="47"/>
    </row>
    <row r="1722" spans="1:34" x14ac:dyDescent="0.25">
      <c r="A1722" s="125"/>
      <c r="B1722" s="47"/>
      <c r="C1722" s="47"/>
      <c r="D1722" s="47"/>
      <c r="E1722" s="56"/>
      <c r="F1722" s="56"/>
      <c r="G1722" s="47"/>
      <c r="H1722" s="47"/>
      <c r="I1722" s="47"/>
      <c r="J1722" s="47"/>
      <c r="K1722" s="47"/>
      <c r="L1722" s="47"/>
      <c r="M1722" s="47"/>
      <c r="N1722" s="47"/>
      <c r="O1722" s="47"/>
      <c r="P1722" s="47"/>
      <c r="Q1722" s="47"/>
      <c r="R1722" s="47"/>
      <c r="S1722" s="47"/>
      <c r="T1722" s="47"/>
      <c r="U1722" s="47"/>
      <c r="V1722" s="47"/>
      <c r="W1722" s="47"/>
      <c r="X1722" s="47"/>
      <c r="Y1722" s="47"/>
      <c r="Z1722" s="47"/>
      <c r="AA1722" s="47"/>
      <c r="AB1722" s="47"/>
      <c r="AC1722" s="47"/>
      <c r="AD1722" s="47"/>
      <c r="AE1722" s="47"/>
      <c r="AF1722" s="47"/>
      <c r="AG1722" s="47"/>
      <c r="AH1722" s="47"/>
    </row>
    <row r="1723" spans="1:34" x14ac:dyDescent="0.25">
      <c r="A1723" s="125"/>
      <c r="B1723" s="47"/>
      <c r="C1723" s="47"/>
      <c r="D1723" s="47"/>
      <c r="E1723" s="56"/>
      <c r="F1723" s="56"/>
      <c r="G1723" s="47"/>
      <c r="H1723" s="47"/>
      <c r="I1723" s="47"/>
      <c r="J1723" s="47"/>
      <c r="K1723" s="47"/>
      <c r="L1723" s="47"/>
      <c r="M1723" s="47"/>
      <c r="N1723" s="47"/>
      <c r="O1723" s="47"/>
      <c r="P1723" s="47"/>
      <c r="Q1723" s="47"/>
      <c r="R1723" s="47"/>
      <c r="S1723" s="47"/>
      <c r="T1723" s="47"/>
      <c r="U1723" s="47"/>
      <c r="V1723" s="47"/>
      <c r="W1723" s="47"/>
      <c r="X1723" s="47"/>
      <c r="Y1723" s="47"/>
      <c r="Z1723" s="47"/>
      <c r="AA1723" s="47"/>
      <c r="AB1723" s="47"/>
      <c r="AC1723" s="47"/>
      <c r="AD1723" s="47"/>
      <c r="AE1723" s="47"/>
      <c r="AF1723" s="47"/>
      <c r="AG1723" s="47"/>
      <c r="AH1723" s="47"/>
    </row>
    <row r="1724" spans="1:34" x14ac:dyDescent="0.25">
      <c r="A1724" s="125"/>
      <c r="B1724" s="47"/>
      <c r="C1724" s="47"/>
      <c r="D1724" s="47"/>
      <c r="E1724" s="56"/>
      <c r="F1724" s="56"/>
      <c r="G1724" s="47"/>
      <c r="H1724" s="47"/>
      <c r="I1724" s="47"/>
      <c r="J1724" s="47"/>
      <c r="K1724" s="47"/>
      <c r="L1724" s="47"/>
      <c r="M1724" s="47"/>
      <c r="N1724" s="47"/>
      <c r="O1724" s="47"/>
      <c r="P1724" s="47"/>
      <c r="Q1724" s="47"/>
      <c r="R1724" s="47"/>
      <c r="S1724" s="47"/>
      <c r="T1724" s="47"/>
      <c r="U1724" s="47"/>
      <c r="V1724" s="47"/>
      <c r="W1724" s="47"/>
      <c r="X1724" s="47"/>
      <c r="Y1724" s="47"/>
      <c r="Z1724" s="47"/>
      <c r="AA1724" s="47"/>
      <c r="AB1724" s="47"/>
      <c r="AC1724" s="47"/>
      <c r="AD1724" s="47"/>
      <c r="AE1724" s="47"/>
      <c r="AF1724" s="47"/>
      <c r="AG1724" s="47"/>
      <c r="AH1724" s="47"/>
    </row>
    <row r="1725" spans="1:34" x14ac:dyDescent="0.25">
      <c r="A1725" s="125"/>
      <c r="B1725" s="47"/>
      <c r="C1725" s="47"/>
      <c r="D1725" s="47"/>
      <c r="E1725" s="56"/>
      <c r="F1725" s="56"/>
      <c r="G1725" s="47"/>
      <c r="H1725" s="47"/>
      <c r="I1725" s="47"/>
      <c r="J1725" s="47"/>
      <c r="K1725" s="47"/>
      <c r="L1725" s="47"/>
      <c r="M1725" s="47"/>
      <c r="N1725" s="47"/>
      <c r="O1725" s="47"/>
      <c r="P1725" s="47"/>
      <c r="Q1725" s="47"/>
      <c r="R1725" s="47"/>
      <c r="S1725" s="47"/>
      <c r="T1725" s="47"/>
      <c r="U1725" s="47"/>
      <c r="V1725" s="47"/>
      <c r="W1725" s="47"/>
      <c r="X1725" s="47"/>
      <c r="Y1725" s="47"/>
      <c r="Z1725" s="47"/>
      <c r="AA1725" s="47"/>
      <c r="AB1725" s="47"/>
      <c r="AC1725" s="47"/>
      <c r="AD1725" s="47"/>
      <c r="AE1725" s="47"/>
      <c r="AF1725" s="47"/>
      <c r="AG1725" s="47"/>
      <c r="AH1725" s="47"/>
    </row>
    <row r="1726" spans="1:34" x14ac:dyDescent="0.25">
      <c r="A1726" s="125"/>
      <c r="B1726" s="47"/>
      <c r="C1726" s="47"/>
      <c r="D1726" s="47"/>
      <c r="E1726" s="56"/>
      <c r="F1726" s="56"/>
      <c r="G1726" s="47"/>
      <c r="H1726" s="47"/>
      <c r="I1726" s="47"/>
      <c r="J1726" s="47"/>
      <c r="K1726" s="47"/>
      <c r="L1726" s="47"/>
      <c r="M1726" s="47"/>
      <c r="N1726" s="47"/>
      <c r="O1726" s="47"/>
      <c r="P1726" s="47"/>
      <c r="Q1726" s="47"/>
      <c r="R1726" s="47"/>
      <c r="S1726" s="47"/>
      <c r="T1726" s="47"/>
      <c r="U1726" s="47"/>
      <c r="V1726" s="47"/>
      <c r="W1726" s="47"/>
      <c r="X1726" s="47"/>
      <c r="Y1726" s="47"/>
      <c r="Z1726" s="47"/>
      <c r="AA1726" s="47"/>
      <c r="AB1726" s="47"/>
      <c r="AC1726" s="47"/>
      <c r="AD1726" s="47"/>
      <c r="AE1726" s="47"/>
      <c r="AF1726" s="47"/>
      <c r="AG1726" s="47"/>
      <c r="AH1726" s="47"/>
    </row>
    <row r="1727" spans="1:34" x14ac:dyDescent="0.25">
      <c r="A1727" s="125"/>
      <c r="B1727" s="47"/>
      <c r="C1727" s="47"/>
      <c r="D1727" s="47"/>
      <c r="E1727" s="56"/>
      <c r="F1727" s="56"/>
      <c r="G1727" s="47"/>
      <c r="H1727" s="47"/>
      <c r="I1727" s="47"/>
      <c r="J1727" s="47"/>
      <c r="K1727" s="47"/>
      <c r="L1727" s="47"/>
      <c r="M1727" s="47"/>
      <c r="N1727" s="47"/>
      <c r="O1727" s="47"/>
      <c r="P1727" s="47"/>
      <c r="Q1727" s="47"/>
      <c r="R1727" s="47"/>
      <c r="S1727" s="47"/>
      <c r="T1727" s="47"/>
      <c r="U1727" s="47"/>
      <c r="V1727" s="47"/>
      <c r="W1727" s="47"/>
      <c r="X1727" s="47"/>
      <c r="Y1727" s="47"/>
      <c r="Z1727" s="47"/>
      <c r="AA1727" s="47"/>
      <c r="AB1727" s="47"/>
      <c r="AC1727" s="47"/>
      <c r="AD1727" s="47"/>
      <c r="AE1727" s="47"/>
      <c r="AF1727" s="47"/>
      <c r="AG1727" s="47"/>
      <c r="AH1727" s="47"/>
    </row>
    <row r="1728" spans="1:34" x14ac:dyDescent="0.25">
      <c r="A1728" s="125"/>
      <c r="B1728" s="47"/>
      <c r="C1728" s="47"/>
      <c r="D1728" s="47"/>
      <c r="E1728" s="56"/>
      <c r="F1728" s="56"/>
      <c r="G1728" s="47"/>
      <c r="H1728" s="47"/>
      <c r="I1728" s="47"/>
      <c r="J1728" s="47"/>
      <c r="K1728" s="47"/>
      <c r="L1728" s="47"/>
      <c r="M1728" s="47"/>
      <c r="N1728" s="47"/>
      <c r="O1728" s="47"/>
      <c r="P1728" s="47"/>
      <c r="Q1728" s="47"/>
      <c r="R1728" s="47"/>
      <c r="S1728" s="47"/>
      <c r="T1728" s="47"/>
      <c r="U1728" s="47"/>
      <c r="V1728" s="47"/>
      <c r="W1728" s="47"/>
      <c r="X1728" s="47"/>
      <c r="Y1728" s="47"/>
      <c r="Z1728" s="47"/>
      <c r="AA1728" s="47"/>
      <c r="AB1728" s="47"/>
      <c r="AC1728" s="47"/>
      <c r="AD1728" s="47"/>
      <c r="AE1728" s="47"/>
      <c r="AF1728" s="47"/>
      <c r="AG1728" s="47"/>
      <c r="AH1728" s="47"/>
    </row>
    <row r="1729" spans="1:34" x14ac:dyDescent="0.25">
      <c r="A1729" s="125"/>
      <c r="B1729" s="47"/>
      <c r="C1729" s="47"/>
      <c r="D1729" s="47"/>
      <c r="E1729" s="56"/>
      <c r="F1729" s="56"/>
      <c r="G1729" s="47"/>
      <c r="H1729" s="47"/>
      <c r="I1729" s="47"/>
      <c r="J1729" s="47"/>
      <c r="K1729" s="47"/>
      <c r="L1729" s="47"/>
      <c r="M1729" s="47"/>
      <c r="N1729" s="47"/>
      <c r="O1729" s="47"/>
      <c r="P1729" s="47"/>
      <c r="Q1729" s="47"/>
      <c r="R1729" s="47"/>
      <c r="S1729" s="47"/>
      <c r="T1729" s="47"/>
      <c r="U1729" s="47"/>
      <c r="V1729" s="47"/>
      <c r="W1729" s="47"/>
      <c r="X1729" s="47"/>
      <c r="Y1729" s="47"/>
      <c r="Z1729" s="47"/>
      <c r="AA1729" s="47"/>
      <c r="AB1729" s="47"/>
      <c r="AC1729" s="47"/>
      <c r="AD1729" s="47"/>
      <c r="AE1729" s="47"/>
      <c r="AF1729" s="47"/>
      <c r="AG1729" s="47"/>
      <c r="AH1729" s="47"/>
    </row>
    <row r="1730" spans="1:34" x14ac:dyDescent="0.25">
      <c r="A1730" s="125"/>
      <c r="B1730" s="47"/>
      <c r="C1730" s="47"/>
      <c r="D1730" s="47"/>
      <c r="E1730" s="56"/>
      <c r="F1730" s="56"/>
      <c r="G1730" s="47"/>
      <c r="H1730" s="47"/>
      <c r="I1730" s="47"/>
      <c r="J1730" s="47"/>
      <c r="K1730" s="47"/>
      <c r="L1730" s="47"/>
      <c r="M1730" s="47"/>
      <c r="N1730" s="47"/>
      <c r="O1730" s="47"/>
      <c r="P1730" s="47"/>
      <c r="Q1730" s="47"/>
      <c r="R1730" s="47"/>
      <c r="S1730" s="47"/>
      <c r="T1730" s="47"/>
      <c r="U1730" s="47"/>
      <c r="V1730" s="47"/>
      <c r="W1730" s="47"/>
      <c r="X1730" s="47"/>
      <c r="Y1730" s="47"/>
      <c r="Z1730" s="47"/>
      <c r="AA1730" s="47"/>
      <c r="AB1730" s="47"/>
      <c r="AC1730" s="47"/>
      <c r="AD1730" s="47"/>
      <c r="AE1730" s="47"/>
      <c r="AF1730" s="47"/>
      <c r="AG1730" s="47"/>
      <c r="AH1730" s="47"/>
    </row>
    <row r="1731" spans="1:34" x14ac:dyDescent="0.25">
      <c r="A1731" s="125"/>
      <c r="B1731" s="47"/>
      <c r="C1731" s="47"/>
      <c r="D1731" s="47"/>
      <c r="E1731" s="56"/>
      <c r="F1731" s="56"/>
      <c r="G1731" s="47"/>
      <c r="H1731" s="47"/>
      <c r="I1731" s="47"/>
      <c r="J1731" s="47"/>
      <c r="K1731" s="47"/>
      <c r="L1731" s="47"/>
      <c r="M1731" s="47"/>
      <c r="N1731" s="47"/>
      <c r="O1731" s="47"/>
      <c r="P1731" s="47"/>
      <c r="Q1731" s="47"/>
      <c r="R1731" s="47"/>
      <c r="S1731" s="47"/>
      <c r="T1731" s="47"/>
      <c r="U1731" s="47"/>
      <c r="V1731" s="47"/>
      <c r="W1731" s="47"/>
      <c r="X1731" s="47"/>
      <c r="Y1731" s="47"/>
      <c r="Z1731" s="47"/>
      <c r="AA1731" s="47"/>
      <c r="AB1731" s="47"/>
      <c r="AC1731" s="47"/>
      <c r="AD1731" s="47"/>
      <c r="AE1731" s="47"/>
      <c r="AF1731" s="47"/>
      <c r="AG1731" s="47"/>
      <c r="AH1731" s="47"/>
    </row>
    <row r="1732" spans="1:34" x14ac:dyDescent="0.25">
      <c r="A1732" s="125"/>
      <c r="B1732" s="47"/>
      <c r="C1732" s="47"/>
      <c r="D1732" s="47"/>
      <c r="E1732" s="56"/>
      <c r="F1732" s="56"/>
      <c r="G1732" s="47"/>
      <c r="H1732" s="47"/>
      <c r="I1732" s="47"/>
      <c r="J1732" s="47"/>
      <c r="K1732" s="47"/>
      <c r="L1732" s="47"/>
      <c r="M1732" s="47"/>
      <c r="N1732" s="47"/>
      <c r="O1732" s="47"/>
      <c r="P1732" s="47"/>
      <c r="Q1732" s="47"/>
      <c r="R1732" s="47"/>
      <c r="S1732" s="47"/>
      <c r="T1732" s="47"/>
      <c r="U1732" s="47"/>
      <c r="V1732" s="47"/>
      <c r="W1732" s="47"/>
      <c r="X1732" s="47"/>
      <c r="Y1732" s="47"/>
      <c r="Z1732" s="47"/>
      <c r="AA1732" s="47"/>
      <c r="AB1732" s="47"/>
      <c r="AC1732" s="47"/>
      <c r="AD1732" s="47"/>
      <c r="AE1732" s="47"/>
      <c r="AF1732" s="47"/>
      <c r="AG1732" s="47"/>
      <c r="AH1732" s="47"/>
    </row>
    <row r="1733" spans="1:34" x14ac:dyDescent="0.25">
      <c r="A1733" s="125"/>
      <c r="B1733" s="47"/>
      <c r="C1733" s="47"/>
      <c r="D1733" s="47"/>
      <c r="E1733" s="56"/>
      <c r="F1733" s="56"/>
      <c r="G1733" s="47"/>
      <c r="H1733" s="47"/>
      <c r="I1733" s="47"/>
      <c r="J1733" s="47"/>
      <c r="K1733" s="47"/>
      <c r="L1733" s="47"/>
      <c r="M1733" s="47"/>
      <c r="N1733" s="47"/>
      <c r="O1733" s="47"/>
      <c r="P1733" s="47"/>
      <c r="Q1733" s="47"/>
      <c r="R1733" s="47"/>
      <c r="S1733" s="47"/>
      <c r="T1733" s="47"/>
      <c r="U1733" s="47"/>
      <c r="V1733" s="47"/>
      <c r="W1733" s="47"/>
      <c r="X1733" s="47"/>
      <c r="Y1733" s="47"/>
      <c r="Z1733" s="47"/>
      <c r="AA1733" s="47"/>
      <c r="AB1733" s="47"/>
      <c r="AC1733" s="47"/>
      <c r="AD1733" s="47"/>
      <c r="AE1733" s="47"/>
      <c r="AF1733" s="47"/>
      <c r="AG1733" s="47"/>
      <c r="AH1733" s="47"/>
    </row>
    <row r="1734" spans="1:34" x14ac:dyDescent="0.25">
      <c r="A1734" s="125"/>
      <c r="B1734" s="47"/>
      <c r="C1734" s="47"/>
      <c r="D1734" s="47"/>
      <c r="E1734" s="56"/>
      <c r="F1734" s="56"/>
      <c r="G1734" s="47"/>
      <c r="H1734" s="47"/>
      <c r="I1734" s="47"/>
      <c r="J1734" s="47"/>
      <c r="K1734" s="47"/>
      <c r="L1734" s="47"/>
      <c r="M1734" s="47"/>
      <c r="N1734" s="47"/>
      <c r="O1734" s="47"/>
      <c r="P1734" s="47"/>
      <c r="Q1734" s="47"/>
      <c r="R1734" s="47"/>
      <c r="S1734" s="47"/>
      <c r="T1734" s="47"/>
      <c r="U1734" s="47"/>
      <c r="V1734" s="47"/>
      <c r="W1734" s="47"/>
      <c r="X1734" s="47"/>
      <c r="Y1734" s="47"/>
      <c r="Z1734" s="47"/>
      <c r="AA1734" s="47"/>
      <c r="AB1734" s="47"/>
      <c r="AC1734" s="47"/>
      <c r="AD1734" s="47"/>
      <c r="AE1734" s="47"/>
      <c r="AF1734" s="47"/>
      <c r="AG1734" s="47"/>
      <c r="AH1734" s="47"/>
    </row>
    <row r="1735" spans="1:34" x14ac:dyDescent="0.25">
      <c r="A1735" s="125"/>
      <c r="B1735" s="47"/>
      <c r="C1735" s="47"/>
      <c r="D1735" s="47"/>
      <c r="E1735" s="56"/>
      <c r="F1735" s="56"/>
      <c r="G1735" s="47"/>
      <c r="H1735" s="47"/>
      <c r="I1735" s="47"/>
      <c r="J1735" s="47"/>
      <c r="K1735" s="47"/>
      <c r="L1735" s="47"/>
      <c r="M1735" s="47"/>
      <c r="N1735" s="47"/>
      <c r="O1735" s="47"/>
      <c r="P1735" s="47"/>
      <c r="Q1735" s="47"/>
      <c r="R1735" s="47"/>
      <c r="S1735" s="47"/>
      <c r="T1735" s="47"/>
      <c r="U1735" s="47"/>
      <c r="V1735" s="47"/>
      <c r="W1735" s="47"/>
      <c r="X1735" s="47"/>
      <c r="Y1735" s="47"/>
      <c r="Z1735" s="47"/>
      <c r="AA1735" s="47"/>
      <c r="AB1735" s="47"/>
      <c r="AC1735" s="47"/>
      <c r="AD1735" s="47"/>
      <c r="AE1735" s="47"/>
      <c r="AF1735" s="47"/>
      <c r="AG1735" s="47"/>
      <c r="AH1735" s="47"/>
    </row>
    <row r="1736" spans="1:34" x14ac:dyDescent="0.25">
      <c r="A1736" s="125"/>
      <c r="B1736" s="47"/>
      <c r="C1736" s="47"/>
      <c r="D1736" s="47"/>
      <c r="E1736" s="56"/>
      <c r="F1736" s="56"/>
      <c r="G1736" s="47"/>
      <c r="H1736" s="47"/>
      <c r="I1736" s="47"/>
      <c r="J1736" s="47"/>
      <c r="K1736" s="47"/>
      <c r="L1736" s="47"/>
      <c r="M1736" s="47"/>
      <c r="N1736" s="47"/>
      <c r="O1736" s="47"/>
      <c r="P1736" s="47"/>
      <c r="Q1736" s="47"/>
      <c r="R1736" s="47"/>
      <c r="S1736" s="47"/>
      <c r="T1736" s="47"/>
      <c r="U1736" s="47"/>
      <c r="V1736" s="47"/>
      <c r="W1736" s="47"/>
      <c r="X1736" s="47"/>
      <c r="Y1736" s="47"/>
      <c r="Z1736" s="47"/>
      <c r="AA1736" s="47"/>
      <c r="AB1736" s="47"/>
      <c r="AC1736" s="47"/>
      <c r="AD1736" s="47"/>
      <c r="AE1736" s="47"/>
      <c r="AF1736" s="47"/>
      <c r="AG1736" s="47"/>
      <c r="AH1736" s="47"/>
    </row>
    <row r="1737" spans="1:34" x14ac:dyDescent="0.25">
      <c r="A1737" s="125"/>
      <c r="B1737" s="47"/>
      <c r="C1737" s="47"/>
      <c r="D1737" s="47"/>
      <c r="E1737" s="56"/>
      <c r="F1737" s="56"/>
      <c r="G1737" s="47"/>
      <c r="H1737" s="47"/>
      <c r="I1737" s="47"/>
      <c r="J1737" s="47"/>
      <c r="K1737" s="47"/>
      <c r="L1737" s="47"/>
      <c r="M1737" s="47"/>
      <c r="N1737" s="47"/>
      <c r="O1737" s="47"/>
      <c r="P1737" s="47"/>
      <c r="Q1737" s="47"/>
      <c r="R1737" s="47"/>
      <c r="S1737" s="47"/>
      <c r="T1737" s="47"/>
      <c r="U1737" s="47"/>
      <c r="V1737" s="47"/>
      <c r="W1737" s="47"/>
      <c r="X1737" s="47"/>
      <c r="Y1737" s="47"/>
      <c r="Z1737" s="47"/>
      <c r="AA1737" s="47"/>
      <c r="AB1737" s="47"/>
      <c r="AC1737" s="47"/>
      <c r="AD1737" s="47"/>
      <c r="AE1737" s="47"/>
      <c r="AF1737" s="47"/>
      <c r="AG1737" s="47"/>
      <c r="AH1737" s="47"/>
    </row>
    <row r="1738" spans="1:34" x14ac:dyDescent="0.25">
      <c r="A1738" s="125"/>
      <c r="B1738" s="47"/>
      <c r="C1738" s="47"/>
      <c r="D1738" s="47"/>
      <c r="E1738" s="56"/>
      <c r="F1738" s="56"/>
      <c r="G1738" s="47"/>
      <c r="H1738" s="47"/>
      <c r="I1738" s="47"/>
      <c r="J1738" s="47"/>
      <c r="K1738" s="47"/>
      <c r="L1738" s="47"/>
      <c r="M1738" s="47"/>
      <c r="N1738" s="47"/>
      <c r="O1738" s="47"/>
      <c r="P1738" s="47"/>
      <c r="Q1738" s="47"/>
      <c r="R1738" s="47"/>
      <c r="S1738" s="47"/>
      <c r="T1738" s="47"/>
      <c r="U1738" s="47"/>
      <c r="V1738" s="47"/>
      <c r="W1738" s="47"/>
      <c r="X1738" s="47"/>
      <c r="Y1738" s="47"/>
      <c r="Z1738" s="47"/>
      <c r="AA1738" s="47"/>
      <c r="AB1738" s="47"/>
      <c r="AC1738" s="47"/>
      <c r="AD1738" s="47"/>
      <c r="AE1738" s="47"/>
      <c r="AF1738" s="47"/>
      <c r="AG1738" s="47"/>
      <c r="AH1738" s="47"/>
    </row>
    <row r="1739" spans="1:34" x14ac:dyDescent="0.25">
      <c r="A1739" s="125"/>
      <c r="B1739" s="47"/>
      <c r="C1739" s="47"/>
      <c r="D1739" s="47"/>
      <c r="E1739" s="56"/>
      <c r="F1739" s="56"/>
      <c r="G1739" s="47"/>
      <c r="H1739" s="47"/>
      <c r="I1739" s="47"/>
      <c r="J1739" s="47"/>
      <c r="K1739" s="47"/>
      <c r="L1739" s="47"/>
      <c r="M1739" s="47"/>
      <c r="N1739" s="47"/>
      <c r="O1739" s="47"/>
      <c r="P1739" s="47"/>
      <c r="Q1739" s="47"/>
      <c r="R1739" s="47"/>
      <c r="S1739" s="47"/>
      <c r="T1739" s="47"/>
      <c r="U1739" s="47"/>
      <c r="V1739" s="47"/>
      <c r="W1739" s="47"/>
      <c r="X1739" s="47"/>
      <c r="Y1739" s="47"/>
      <c r="Z1739" s="47"/>
      <c r="AA1739" s="47"/>
      <c r="AB1739" s="47"/>
      <c r="AC1739" s="47"/>
      <c r="AD1739" s="47"/>
      <c r="AE1739" s="47"/>
      <c r="AF1739" s="47"/>
      <c r="AG1739" s="47"/>
      <c r="AH1739" s="47"/>
    </row>
    <row r="1740" spans="1:34" x14ac:dyDescent="0.25">
      <c r="A1740" s="125"/>
      <c r="B1740" s="47"/>
      <c r="C1740" s="47"/>
      <c r="D1740" s="47"/>
      <c r="E1740" s="56"/>
      <c r="F1740" s="56"/>
      <c r="G1740" s="47"/>
      <c r="H1740" s="47"/>
      <c r="I1740" s="47"/>
      <c r="J1740" s="47"/>
      <c r="K1740" s="47"/>
      <c r="L1740" s="47"/>
      <c r="M1740" s="47"/>
      <c r="N1740" s="47"/>
      <c r="O1740" s="47"/>
      <c r="P1740" s="47"/>
      <c r="Q1740" s="47"/>
      <c r="R1740" s="47"/>
      <c r="S1740" s="47"/>
      <c r="T1740" s="47"/>
      <c r="U1740" s="47"/>
      <c r="V1740" s="47"/>
      <c r="W1740" s="47"/>
      <c r="X1740" s="47"/>
      <c r="Y1740" s="47"/>
      <c r="Z1740" s="47"/>
      <c r="AA1740" s="47"/>
      <c r="AB1740" s="47"/>
      <c r="AC1740" s="47"/>
      <c r="AD1740" s="47"/>
      <c r="AE1740" s="47"/>
      <c r="AF1740" s="47"/>
      <c r="AG1740" s="47"/>
      <c r="AH1740" s="47"/>
    </row>
    <row r="1741" spans="1:34" x14ac:dyDescent="0.25">
      <c r="A1741" s="125"/>
      <c r="B1741" s="47"/>
      <c r="C1741" s="47"/>
      <c r="D1741" s="47"/>
      <c r="E1741" s="56"/>
      <c r="F1741" s="56"/>
      <c r="G1741" s="47"/>
      <c r="H1741" s="47"/>
      <c r="I1741" s="47"/>
      <c r="J1741" s="47"/>
      <c r="K1741" s="47"/>
      <c r="L1741" s="47"/>
      <c r="M1741" s="47"/>
      <c r="N1741" s="47"/>
      <c r="O1741" s="47"/>
      <c r="P1741" s="47"/>
      <c r="Q1741" s="47"/>
      <c r="R1741" s="47"/>
      <c r="S1741" s="47"/>
      <c r="T1741" s="47"/>
      <c r="U1741" s="47"/>
      <c r="V1741" s="47"/>
      <c r="W1741" s="47"/>
      <c r="X1741" s="47"/>
      <c r="Y1741" s="47"/>
      <c r="Z1741" s="47"/>
      <c r="AA1741" s="47"/>
      <c r="AB1741" s="47"/>
      <c r="AC1741" s="47"/>
      <c r="AD1741" s="47"/>
      <c r="AE1741" s="47"/>
      <c r="AF1741" s="47"/>
      <c r="AG1741" s="47"/>
      <c r="AH1741" s="47"/>
    </row>
    <row r="1742" spans="1:34" x14ac:dyDescent="0.25">
      <c r="A1742" s="125"/>
      <c r="B1742" s="47"/>
      <c r="C1742" s="47"/>
      <c r="D1742" s="47"/>
      <c r="E1742" s="56"/>
      <c r="F1742" s="56"/>
      <c r="G1742" s="47"/>
      <c r="H1742" s="47"/>
      <c r="I1742" s="47"/>
      <c r="J1742" s="47"/>
      <c r="K1742" s="47"/>
      <c r="L1742" s="47"/>
      <c r="M1742" s="47"/>
      <c r="N1742" s="47"/>
      <c r="O1742" s="47"/>
      <c r="P1742" s="47"/>
      <c r="Q1742" s="47"/>
      <c r="R1742" s="47"/>
      <c r="S1742" s="47"/>
      <c r="T1742" s="47"/>
      <c r="U1742" s="47"/>
      <c r="V1742" s="47"/>
      <c r="W1742" s="47"/>
      <c r="X1742" s="47"/>
      <c r="Y1742" s="47"/>
      <c r="Z1742" s="47"/>
      <c r="AA1742" s="47"/>
      <c r="AB1742" s="47"/>
      <c r="AC1742" s="47"/>
      <c r="AD1742" s="47"/>
      <c r="AE1742" s="47"/>
      <c r="AF1742" s="47"/>
      <c r="AG1742" s="47"/>
      <c r="AH1742" s="47"/>
    </row>
    <row r="1743" spans="1:34" x14ac:dyDescent="0.25">
      <c r="A1743" s="125"/>
      <c r="B1743" s="47"/>
      <c r="C1743" s="47"/>
      <c r="D1743" s="47"/>
      <c r="E1743" s="56"/>
      <c r="F1743" s="56"/>
      <c r="G1743" s="47"/>
      <c r="H1743" s="47"/>
      <c r="I1743" s="47"/>
      <c r="J1743" s="47"/>
      <c r="K1743" s="47"/>
      <c r="L1743" s="47"/>
      <c r="M1743" s="47"/>
      <c r="N1743" s="47"/>
      <c r="O1743" s="47"/>
      <c r="P1743" s="47"/>
      <c r="Q1743" s="47"/>
      <c r="R1743" s="47"/>
      <c r="S1743" s="47"/>
      <c r="T1743" s="47"/>
      <c r="U1743" s="47"/>
      <c r="V1743" s="47"/>
      <c r="W1743" s="47"/>
      <c r="X1743" s="47"/>
      <c r="Y1743" s="47"/>
      <c r="Z1743" s="47"/>
      <c r="AA1743" s="47"/>
      <c r="AB1743" s="47"/>
      <c r="AC1743" s="47"/>
      <c r="AD1743" s="47"/>
      <c r="AE1743" s="47"/>
      <c r="AF1743" s="47"/>
      <c r="AG1743" s="47"/>
      <c r="AH1743" s="47"/>
    </row>
    <row r="1744" spans="1:34" x14ac:dyDescent="0.25">
      <c r="A1744" s="125"/>
      <c r="B1744" s="47"/>
      <c r="C1744" s="47"/>
      <c r="D1744" s="47"/>
      <c r="E1744" s="56"/>
      <c r="F1744" s="56"/>
      <c r="G1744" s="47"/>
      <c r="H1744" s="47"/>
      <c r="I1744" s="47"/>
      <c r="J1744" s="47"/>
      <c r="K1744" s="47"/>
      <c r="L1744" s="47"/>
      <c r="M1744" s="47"/>
      <c r="N1744" s="47"/>
      <c r="O1744" s="47"/>
      <c r="P1744" s="47"/>
      <c r="Q1744" s="47"/>
      <c r="R1744" s="47"/>
      <c r="S1744" s="47"/>
      <c r="T1744" s="47"/>
      <c r="U1744" s="47"/>
      <c r="V1744" s="47"/>
      <c r="W1744" s="47"/>
      <c r="X1744" s="47"/>
      <c r="Y1744" s="47"/>
      <c r="Z1744" s="47"/>
      <c r="AA1744" s="47"/>
      <c r="AB1744" s="47"/>
      <c r="AC1744" s="47"/>
      <c r="AD1744" s="47"/>
      <c r="AE1744" s="47"/>
      <c r="AF1744" s="47"/>
      <c r="AG1744" s="47"/>
      <c r="AH1744" s="47"/>
    </row>
    <row r="1745" spans="1:34" x14ac:dyDescent="0.25">
      <c r="A1745" s="125"/>
      <c r="B1745" s="47"/>
      <c r="C1745" s="47"/>
      <c r="D1745" s="47"/>
      <c r="E1745" s="56"/>
      <c r="F1745" s="56"/>
      <c r="G1745" s="47"/>
      <c r="H1745" s="47"/>
      <c r="I1745" s="47"/>
      <c r="J1745" s="47"/>
      <c r="K1745" s="47"/>
      <c r="L1745" s="47"/>
      <c r="M1745" s="47"/>
      <c r="N1745" s="47"/>
      <c r="O1745" s="47"/>
      <c r="P1745" s="47"/>
      <c r="Q1745" s="47"/>
      <c r="R1745" s="47"/>
      <c r="S1745" s="47"/>
      <c r="T1745" s="47"/>
      <c r="U1745" s="47"/>
      <c r="V1745" s="47"/>
      <c r="W1745" s="47"/>
      <c r="X1745" s="47"/>
      <c r="Y1745" s="47"/>
      <c r="Z1745" s="47"/>
      <c r="AA1745" s="47"/>
      <c r="AB1745" s="47"/>
      <c r="AC1745" s="47"/>
      <c r="AD1745" s="47"/>
      <c r="AE1745" s="47"/>
      <c r="AF1745" s="47"/>
      <c r="AG1745" s="47"/>
      <c r="AH1745" s="47"/>
    </row>
    <row r="1746" spans="1:34" x14ac:dyDescent="0.25">
      <c r="A1746" s="125"/>
      <c r="B1746" s="47"/>
      <c r="C1746" s="47"/>
      <c r="D1746" s="47"/>
      <c r="E1746" s="56"/>
      <c r="F1746" s="56"/>
      <c r="G1746" s="47"/>
      <c r="H1746" s="47"/>
      <c r="I1746" s="47"/>
      <c r="J1746" s="47"/>
      <c r="K1746" s="47"/>
      <c r="L1746" s="47"/>
      <c r="M1746" s="47"/>
      <c r="N1746" s="47"/>
      <c r="O1746" s="47"/>
      <c r="P1746" s="47"/>
      <c r="Q1746" s="47"/>
      <c r="R1746" s="47"/>
      <c r="S1746" s="47"/>
      <c r="T1746" s="47"/>
      <c r="U1746" s="47"/>
      <c r="V1746" s="47"/>
      <c r="W1746" s="47"/>
      <c r="X1746" s="47"/>
      <c r="Y1746" s="47"/>
      <c r="Z1746" s="47"/>
      <c r="AA1746" s="47"/>
      <c r="AB1746" s="47"/>
      <c r="AC1746" s="47"/>
      <c r="AD1746" s="47"/>
      <c r="AE1746" s="47"/>
      <c r="AF1746" s="47"/>
      <c r="AG1746" s="47"/>
      <c r="AH1746" s="47"/>
    </row>
    <row r="1747" spans="1:34" x14ac:dyDescent="0.25">
      <c r="A1747" s="125"/>
      <c r="B1747" s="47"/>
      <c r="C1747" s="47"/>
      <c r="D1747" s="47"/>
      <c r="E1747" s="56"/>
      <c r="F1747" s="56"/>
      <c r="G1747" s="47"/>
      <c r="H1747" s="47"/>
      <c r="I1747" s="47"/>
      <c r="J1747" s="47"/>
      <c r="K1747" s="47"/>
      <c r="L1747" s="47"/>
      <c r="M1747" s="47"/>
      <c r="N1747" s="47"/>
      <c r="O1747" s="47"/>
      <c r="P1747" s="47"/>
      <c r="Q1747" s="47"/>
      <c r="R1747" s="47"/>
      <c r="S1747" s="47"/>
      <c r="T1747" s="47"/>
      <c r="U1747" s="47"/>
      <c r="V1747" s="47"/>
      <c r="W1747" s="47"/>
      <c r="X1747" s="47"/>
      <c r="Y1747" s="47"/>
      <c r="Z1747" s="47"/>
      <c r="AA1747" s="47"/>
      <c r="AB1747" s="47"/>
      <c r="AC1747" s="47"/>
      <c r="AD1747" s="47"/>
      <c r="AE1747" s="47"/>
      <c r="AF1747" s="47"/>
      <c r="AG1747" s="47"/>
      <c r="AH1747" s="47"/>
    </row>
    <row r="1748" spans="1:34" x14ac:dyDescent="0.25">
      <c r="A1748" s="125"/>
      <c r="B1748" s="47"/>
      <c r="C1748" s="47"/>
      <c r="D1748" s="47"/>
      <c r="E1748" s="56"/>
      <c r="F1748" s="56"/>
      <c r="G1748" s="47"/>
      <c r="H1748" s="47"/>
      <c r="I1748" s="47"/>
      <c r="J1748" s="47"/>
      <c r="K1748" s="47"/>
      <c r="L1748" s="47"/>
      <c r="M1748" s="47"/>
      <c r="N1748" s="47"/>
      <c r="O1748" s="47"/>
      <c r="P1748" s="47"/>
      <c r="Q1748" s="47"/>
      <c r="R1748" s="47"/>
      <c r="S1748" s="47"/>
      <c r="T1748" s="47"/>
      <c r="U1748" s="47"/>
      <c r="V1748" s="47"/>
      <c r="W1748" s="47"/>
      <c r="X1748" s="47"/>
      <c r="Y1748" s="47"/>
      <c r="Z1748" s="47"/>
      <c r="AA1748" s="47"/>
      <c r="AB1748" s="47"/>
      <c r="AC1748" s="47"/>
      <c r="AD1748" s="47"/>
      <c r="AE1748" s="47"/>
      <c r="AF1748" s="47"/>
      <c r="AG1748" s="47"/>
      <c r="AH1748" s="47"/>
    </row>
    <row r="1749" spans="1:34" x14ac:dyDescent="0.25">
      <c r="A1749" s="125"/>
      <c r="B1749" s="47"/>
      <c r="C1749" s="47"/>
      <c r="D1749" s="47"/>
      <c r="E1749" s="56"/>
      <c r="F1749" s="56"/>
      <c r="G1749" s="47"/>
      <c r="H1749" s="47"/>
      <c r="I1749" s="47"/>
      <c r="J1749" s="47"/>
      <c r="K1749" s="47"/>
      <c r="L1749" s="47"/>
      <c r="M1749" s="47"/>
      <c r="N1749" s="47"/>
      <c r="O1749" s="47"/>
      <c r="P1749" s="47"/>
      <c r="Q1749" s="47"/>
      <c r="R1749" s="47"/>
      <c r="S1749" s="47"/>
      <c r="T1749" s="47"/>
      <c r="U1749" s="47"/>
      <c r="V1749" s="47"/>
      <c r="W1749" s="47"/>
      <c r="X1749" s="47"/>
      <c r="Y1749" s="47"/>
      <c r="Z1749" s="47"/>
      <c r="AA1749" s="47"/>
      <c r="AB1749" s="47"/>
      <c r="AC1749" s="47"/>
      <c r="AD1749" s="47"/>
      <c r="AE1749" s="47"/>
      <c r="AF1749" s="47"/>
      <c r="AG1749" s="47"/>
      <c r="AH1749" s="47"/>
    </row>
    <row r="1750" spans="1:34" x14ac:dyDescent="0.25">
      <c r="A1750" s="125"/>
      <c r="B1750" s="47"/>
      <c r="C1750" s="47"/>
      <c r="D1750" s="47"/>
      <c r="E1750" s="56"/>
      <c r="F1750" s="56"/>
      <c r="G1750" s="47"/>
      <c r="H1750" s="47"/>
      <c r="I1750" s="47"/>
      <c r="J1750" s="47"/>
      <c r="K1750" s="47"/>
      <c r="L1750" s="47"/>
      <c r="M1750" s="47"/>
      <c r="N1750" s="47"/>
      <c r="O1750" s="47"/>
      <c r="P1750" s="47"/>
      <c r="Q1750" s="47"/>
      <c r="R1750" s="47"/>
      <c r="S1750" s="47"/>
      <c r="T1750" s="47"/>
      <c r="U1750" s="47"/>
      <c r="V1750" s="47"/>
      <c r="W1750" s="47"/>
      <c r="X1750" s="47"/>
      <c r="Y1750" s="47"/>
      <c r="Z1750" s="47"/>
      <c r="AA1750" s="47"/>
      <c r="AB1750" s="47"/>
      <c r="AC1750" s="47"/>
      <c r="AD1750" s="47"/>
      <c r="AE1750" s="47"/>
      <c r="AF1750" s="47"/>
      <c r="AG1750" s="47"/>
      <c r="AH1750" s="47"/>
    </row>
    <row r="1751" spans="1:34" x14ac:dyDescent="0.25">
      <c r="A1751" s="125"/>
      <c r="B1751" s="47"/>
      <c r="C1751" s="47"/>
      <c r="D1751" s="47"/>
      <c r="E1751" s="56"/>
      <c r="F1751" s="56"/>
      <c r="G1751" s="47"/>
      <c r="H1751" s="47"/>
      <c r="I1751" s="47"/>
      <c r="J1751" s="47"/>
      <c r="K1751" s="47"/>
      <c r="L1751" s="47"/>
      <c r="M1751" s="47"/>
      <c r="N1751" s="47"/>
      <c r="O1751" s="47"/>
      <c r="P1751" s="47"/>
      <c r="Q1751" s="47"/>
      <c r="R1751" s="47"/>
      <c r="S1751" s="47"/>
      <c r="T1751" s="47"/>
      <c r="U1751" s="47"/>
      <c r="V1751" s="47"/>
      <c r="W1751" s="47"/>
      <c r="X1751" s="47"/>
      <c r="Y1751" s="47"/>
      <c r="Z1751" s="47"/>
      <c r="AA1751" s="47"/>
      <c r="AB1751" s="47"/>
      <c r="AC1751" s="47"/>
      <c r="AD1751" s="47"/>
      <c r="AE1751" s="47"/>
      <c r="AF1751" s="47"/>
      <c r="AG1751" s="47"/>
      <c r="AH1751" s="47"/>
    </row>
    <row r="1752" spans="1:34" x14ac:dyDescent="0.25">
      <c r="A1752" s="125"/>
      <c r="B1752" s="47"/>
      <c r="C1752" s="47"/>
      <c r="D1752" s="47"/>
      <c r="E1752" s="56"/>
      <c r="F1752" s="56"/>
      <c r="G1752" s="47"/>
      <c r="H1752" s="47"/>
      <c r="I1752" s="47"/>
      <c r="J1752" s="47"/>
      <c r="K1752" s="47"/>
      <c r="L1752" s="47"/>
      <c r="M1752" s="47"/>
      <c r="N1752" s="47"/>
      <c r="O1752" s="47"/>
      <c r="P1752" s="47"/>
      <c r="Q1752" s="47"/>
      <c r="R1752" s="47"/>
      <c r="S1752" s="47"/>
      <c r="T1752" s="47"/>
      <c r="U1752" s="47"/>
      <c r="V1752" s="47"/>
      <c r="W1752" s="47"/>
      <c r="X1752" s="47"/>
      <c r="Y1752" s="47"/>
      <c r="Z1752" s="47"/>
      <c r="AA1752" s="47"/>
      <c r="AB1752" s="47"/>
      <c r="AC1752" s="47"/>
      <c r="AD1752" s="47"/>
      <c r="AE1752" s="47"/>
      <c r="AF1752" s="47"/>
      <c r="AG1752" s="47"/>
      <c r="AH1752" s="47"/>
    </row>
    <row r="1753" spans="1:34" x14ac:dyDescent="0.25">
      <c r="A1753" s="125"/>
      <c r="B1753" s="47"/>
      <c r="C1753" s="47"/>
      <c r="D1753" s="47"/>
      <c r="E1753" s="56"/>
      <c r="F1753" s="56"/>
      <c r="G1753" s="47"/>
      <c r="H1753" s="47"/>
      <c r="I1753" s="47"/>
      <c r="J1753" s="47"/>
      <c r="K1753" s="47"/>
      <c r="L1753" s="47"/>
      <c r="M1753" s="47"/>
      <c r="N1753" s="47"/>
      <c r="O1753" s="47"/>
      <c r="P1753" s="47"/>
      <c r="Q1753" s="47"/>
      <c r="R1753" s="47"/>
      <c r="S1753" s="47"/>
      <c r="T1753" s="47"/>
      <c r="U1753" s="47"/>
      <c r="V1753" s="47"/>
      <c r="W1753" s="47"/>
      <c r="X1753" s="47"/>
      <c r="Y1753" s="47"/>
      <c r="Z1753" s="47"/>
      <c r="AA1753" s="47"/>
      <c r="AB1753" s="47"/>
      <c r="AC1753" s="47"/>
      <c r="AD1753" s="47"/>
      <c r="AE1753" s="47"/>
      <c r="AF1753" s="47"/>
      <c r="AG1753" s="47"/>
      <c r="AH1753" s="47"/>
    </row>
    <row r="1754" spans="1:34" x14ac:dyDescent="0.25">
      <c r="A1754" s="125"/>
      <c r="B1754" s="47"/>
      <c r="C1754" s="47"/>
      <c r="D1754" s="47"/>
      <c r="E1754" s="56"/>
      <c r="F1754" s="56"/>
      <c r="G1754" s="47"/>
      <c r="H1754" s="47"/>
      <c r="I1754" s="47"/>
      <c r="J1754" s="47"/>
      <c r="K1754" s="47"/>
      <c r="L1754" s="47"/>
      <c r="M1754" s="47"/>
      <c r="N1754" s="47"/>
      <c r="O1754" s="47"/>
      <c r="P1754" s="47"/>
      <c r="Q1754" s="47"/>
      <c r="R1754" s="47"/>
      <c r="S1754" s="47"/>
      <c r="T1754" s="47"/>
      <c r="U1754" s="47"/>
      <c r="V1754" s="47"/>
      <c r="W1754" s="47"/>
      <c r="X1754" s="47"/>
      <c r="Y1754" s="47"/>
      <c r="Z1754" s="47"/>
      <c r="AA1754" s="47"/>
      <c r="AB1754" s="47"/>
      <c r="AC1754" s="47"/>
      <c r="AD1754" s="47"/>
      <c r="AE1754" s="47"/>
      <c r="AF1754" s="47"/>
      <c r="AG1754" s="47"/>
      <c r="AH1754" s="47"/>
    </row>
    <row r="1755" spans="1:34" x14ac:dyDescent="0.25">
      <c r="A1755" s="125"/>
      <c r="B1755" s="47"/>
      <c r="C1755" s="47"/>
      <c r="D1755" s="47"/>
      <c r="E1755" s="56"/>
      <c r="F1755" s="56"/>
      <c r="G1755" s="47"/>
      <c r="H1755" s="47"/>
      <c r="I1755" s="47"/>
      <c r="J1755" s="47"/>
      <c r="K1755" s="47"/>
      <c r="L1755" s="47"/>
      <c r="M1755" s="47"/>
      <c r="N1755" s="47"/>
      <c r="O1755" s="47"/>
      <c r="P1755" s="47"/>
      <c r="Q1755" s="47"/>
      <c r="R1755" s="47"/>
      <c r="S1755" s="47"/>
      <c r="T1755" s="47"/>
      <c r="U1755" s="47"/>
      <c r="V1755" s="47"/>
      <c r="W1755" s="47"/>
      <c r="X1755" s="47"/>
      <c r="Y1755" s="47"/>
      <c r="Z1755" s="47"/>
      <c r="AA1755" s="47"/>
      <c r="AB1755" s="47"/>
      <c r="AC1755" s="47"/>
      <c r="AD1755" s="47"/>
      <c r="AE1755" s="47"/>
      <c r="AF1755" s="47"/>
      <c r="AG1755" s="47"/>
      <c r="AH1755" s="47"/>
    </row>
    <row r="1756" spans="1:34" x14ac:dyDescent="0.25">
      <c r="A1756" s="125"/>
      <c r="B1756" s="47"/>
      <c r="C1756" s="47"/>
      <c r="D1756" s="47"/>
      <c r="E1756" s="56"/>
      <c r="F1756" s="56"/>
      <c r="G1756" s="47"/>
      <c r="H1756" s="47"/>
      <c r="I1756" s="47"/>
      <c r="J1756" s="47"/>
      <c r="K1756" s="47"/>
      <c r="L1756" s="47"/>
      <c r="M1756" s="47"/>
      <c r="N1756" s="47"/>
      <c r="O1756" s="47"/>
      <c r="P1756" s="47"/>
      <c r="Q1756" s="47"/>
      <c r="R1756" s="47"/>
      <c r="S1756" s="47"/>
      <c r="T1756" s="47"/>
      <c r="U1756" s="47"/>
      <c r="V1756" s="47"/>
      <c r="W1756" s="47"/>
      <c r="X1756" s="47"/>
      <c r="Y1756" s="47"/>
      <c r="Z1756" s="47"/>
      <c r="AA1756" s="47"/>
      <c r="AB1756" s="47"/>
      <c r="AC1756" s="47"/>
      <c r="AD1756" s="47"/>
      <c r="AE1756" s="47"/>
      <c r="AF1756" s="47"/>
      <c r="AG1756" s="47"/>
      <c r="AH1756" s="47"/>
    </row>
    <row r="1757" spans="1:34" x14ac:dyDescent="0.25">
      <c r="A1757" s="125"/>
      <c r="B1757" s="47"/>
      <c r="C1757" s="47"/>
      <c r="D1757" s="47"/>
      <c r="E1757" s="56"/>
      <c r="F1757" s="56"/>
      <c r="G1757" s="47"/>
      <c r="H1757" s="47"/>
      <c r="I1757" s="47"/>
      <c r="J1757" s="47"/>
      <c r="K1757" s="47"/>
      <c r="L1757" s="47"/>
      <c r="M1757" s="47"/>
      <c r="N1757" s="47"/>
      <c r="O1757" s="47"/>
      <c r="P1757" s="47"/>
      <c r="Q1757" s="47"/>
      <c r="R1757" s="47"/>
      <c r="S1757" s="47"/>
      <c r="T1757" s="47"/>
      <c r="U1757" s="47"/>
      <c r="V1757" s="47"/>
      <c r="W1757" s="47"/>
      <c r="X1757" s="47"/>
      <c r="Y1757" s="47"/>
      <c r="Z1757" s="47"/>
      <c r="AA1757" s="47"/>
      <c r="AB1757" s="47"/>
      <c r="AC1757" s="47"/>
      <c r="AD1757" s="47"/>
      <c r="AE1757" s="47"/>
      <c r="AF1757" s="47"/>
      <c r="AG1757" s="47"/>
      <c r="AH1757" s="47"/>
    </row>
    <row r="1758" spans="1:34" x14ac:dyDescent="0.25">
      <c r="A1758" s="125"/>
      <c r="B1758" s="47"/>
      <c r="C1758" s="47"/>
      <c r="D1758" s="47"/>
      <c r="E1758" s="56"/>
      <c r="F1758" s="56"/>
      <c r="G1758" s="47"/>
      <c r="H1758" s="47"/>
      <c r="I1758" s="47"/>
      <c r="J1758" s="47"/>
      <c r="K1758" s="47"/>
      <c r="L1758" s="47"/>
      <c r="M1758" s="47"/>
      <c r="N1758" s="47"/>
      <c r="O1758" s="47"/>
      <c r="P1758" s="47"/>
      <c r="Q1758" s="47"/>
      <c r="R1758" s="47"/>
      <c r="S1758" s="47"/>
      <c r="T1758" s="47"/>
      <c r="U1758" s="47"/>
      <c r="V1758" s="47"/>
      <c r="W1758" s="47"/>
      <c r="X1758" s="47"/>
      <c r="Y1758" s="47"/>
      <c r="Z1758" s="47"/>
      <c r="AA1758" s="47"/>
      <c r="AB1758" s="47"/>
      <c r="AC1758" s="47"/>
      <c r="AD1758" s="47"/>
      <c r="AE1758" s="47"/>
      <c r="AF1758" s="47"/>
      <c r="AG1758" s="47"/>
      <c r="AH1758" s="47"/>
    </row>
    <row r="1759" spans="1:34" x14ac:dyDescent="0.25">
      <c r="A1759" s="125"/>
      <c r="B1759" s="47"/>
      <c r="C1759" s="47"/>
      <c r="D1759" s="47"/>
      <c r="E1759" s="56"/>
      <c r="F1759" s="56"/>
      <c r="G1759" s="47"/>
      <c r="H1759" s="47"/>
      <c r="I1759" s="47"/>
      <c r="J1759" s="47"/>
      <c r="K1759" s="47"/>
      <c r="L1759" s="47"/>
      <c r="M1759" s="47"/>
      <c r="N1759" s="47"/>
      <c r="O1759" s="47"/>
      <c r="P1759" s="47"/>
      <c r="Q1759" s="47"/>
      <c r="R1759" s="47"/>
      <c r="S1759" s="47"/>
      <c r="T1759" s="47"/>
      <c r="U1759" s="47"/>
      <c r="V1759" s="47"/>
      <c r="W1759" s="47"/>
      <c r="X1759" s="47"/>
      <c r="Y1759" s="47"/>
      <c r="Z1759" s="47"/>
      <c r="AA1759" s="47"/>
      <c r="AB1759" s="47"/>
      <c r="AC1759" s="47"/>
      <c r="AD1759" s="47"/>
      <c r="AE1759" s="47"/>
      <c r="AF1759" s="47"/>
      <c r="AG1759" s="47"/>
      <c r="AH1759" s="47"/>
    </row>
    <row r="1760" spans="1:34" x14ac:dyDescent="0.25">
      <c r="A1760" s="125"/>
      <c r="B1760" s="47"/>
      <c r="C1760" s="47"/>
      <c r="D1760" s="47"/>
      <c r="E1760" s="56"/>
      <c r="F1760" s="56"/>
      <c r="G1760" s="47"/>
      <c r="H1760" s="47"/>
      <c r="I1760" s="47"/>
      <c r="J1760" s="47"/>
      <c r="K1760" s="47"/>
      <c r="L1760" s="47"/>
      <c r="M1760" s="47"/>
      <c r="N1760" s="47"/>
      <c r="O1760" s="47"/>
      <c r="P1760" s="47"/>
      <c r="Q1760" s="47"/>
      <c r="R1760" s="47"/>
      <c r="S1760" s="47"/>
      <c r="T1760" s="47"/>
      <c r="U1760" s="47"/>
      <c r="V1760" s="47"/>
      <c r="W1760" s="47"/>
      <c r="X1760" s="47"/>
      <c r="Y1760" s="47"/>
      <c r="Z1760" s="47"/>
      <c r="AA1760" s="47"/>
      <c r="AB1760" s="47"/>
      <c r="AC1760" s="47"/>
      <c r="AD1760" s="47"/>
      <c r="AE1760" s="47"/>
      <c r="AF1760" s="47"/>
      <c r="AG1760" s="47"/>
      <c r="AH1760" s="47"/>
    </row>
    <row r="1761" spans="1:34" x14ac:dyDescent="0.25">
      <c r="A1761" s="125"/>
      <c r="B1761" s="47"/>
      <c r="C1761" s="47"/>
      <c r="D1761" s="47"/>
      <c r="E1761" s="56"/>
      <c r="F1761" s="56"/>
      <c r="G1761" s="47"/>
      <c r="H1761" s="47"/>
      <c r="I1761" s="47"/>
      <c r="J1761" s="47"/>
      <c r="K1761" s="47"/>
      <c r="L1761" s="47"/>
      <c r="M1761" s="47"/>
      <c r="N1761" s="47"/>
      <c r="O1761" s="47"/>
      <c r="P1761" s="47"/>
      <c r="Q1761" s="47"/>
      <c r="R1761" s="47"/>
      <c r="S1761" s="47"/>
      <c r="T1761" s="47"/>
      <c r="U1761" s="47"/>
      <c r="V1761" s="47"/>
      <c r="W1761" s="47"/>
      <c r="X1761" s="47"/>
      <c r="Y1761" s="47"/>
      <c r="Z1761" s="47"/>
      <c r="AA1761" s="47"/>
      <c r="AB1761" s="47"/>
      <c r="AC1761" s="47"/>
      <c r="AD1761" s="47"/>
      <c r="AE1761" s="47"/>
      <c r="AF1761" s="47"/>
      <c r="AG1761" s="47"/>
      <c r="AH1761" s="47"/>
    </row>
    <row r="1762" spans="1:34" x14ac:dyDescent="0.25">
      <c r="A1762" s="125"/>
      <c r="B1762" s="47"/>
      <c r="C1762" s="47"/>
      <c r="D1762" s="47"/>
      <c r="E1762" s="56"/>
      <c r="F1762" s="56"/>
      <c r="G1762" s="47"/>
      <c r="H1762" s="47"/>
      <c r="I1762" s="47"/>
      <c r="J1762" s="47"/>
      <c r="K1762" s="47"/>
      <c r="L1762" s="47"/>
      <c r="M1762" s="47"/>
      <c r="N1762" s="47"/>
      <c r="O1762" s="47"/>
      <c r="P1762" s="47"/>
      <c r="Q1762" s="47"/>
      <c r="R1762" s="47"/>
      <c r="S1762" s="47"/>
      <c r="T1762" s="47"/>
      <c r="U1762" s="47"/>
      <c r="V1762" s="47"/>
      <c r="W1762" s="47"/>
      <c r="X1762" s="47"/>
      <c r="Y1762" s="47"/>
      <c r="Z1762" s="47"/>
      <c r="AA1762" s="47"/>
      <c r="AB1762" s="47"/>
      <c r="AC1762" s="47"/>
      <c r="AD1762" s="47"/>
      <c r="AE1762" s="47"/>
      <c r="AF1762" s="47"/>
      <c r="AG1762" s="47"/>
      <c r="AH1762" s="47"/>
    </row>
    <row r="1763" spans="1:34" x14ac:dyDescent="0.25">
      <c r="A1763" s="125"/>
      <c r="B1763" s="47"/>
      <c r="C1763" s="47"/>
      <c r="D1763" s="47"/>
      <c r="E1763" s="56"/>
      <c r="F1763" s="56"/>
      <c r="G1763" s="47"/>
      <c r="H1763" s="47"/>
      <c r="I1763" s="47"/>
      <c r="J1763" s="47"/>
      <c r="K1763" s="47"/>
      <c r="L1763" s="47"/>
      <c r="M1763" s="47"/>
      <c r="N1763" s="47"/>
      <c r="O1763" s="47"/>
      <c r="P1763" s="47"/>
      <c r="Q1763" s="47"/>
      <c r="R1763" s="47"/>
      <c r="S1763" s="47"/>
      <c r="T1763" s="47"/>
      <c r="U1763" s="47"/>
      <c r="V1763" s="47"/>
      <c r="W1763" s="47"/>
      <c r="X1763" s="47"/>
      <c r="Y1763" s="47"/>
      <c r="Z1763" s="47"/>
      <c r="AA1763" s="47"/>
      <c r="AB1763" s="47"/>
      <c r="AC1763" s="47"/>
      <c r="AD1763" s="47"/>
      <c r="AE1763" s="47"/>
      <c r="AF1763" s="47"/>
      <c r="AG1763" s="47"/>
      <c r="AH1763" s="47"/>
    </row>
    <row r="1764" spans="1:34" x14ac:dyDescent="0.25">
      <c r="A1764" s="125"/>
      <c r="B1764" s="47"/>
      <c r="C1764" s="47"/>
      <c r="D1764" s="47"/>
      <c r="E1764" s="56"/>
      <c r="F1764" s="56"/>
      <c r="G1764" s="47"/>
      <c r="H1764" s="47"/>
      <c r="I1764" s="47"/>
      <c r="J1764" s="47"/>
      <c r="K1764" s="47"/>
      <c r="L1764" s="47"/>
      <c r="M1764" s="47"/>
      <c r="N1764" s="47"/>
      <c r="O1764" s="47"/>
      <c r="P1764" s="47"/>
      <c r="Q1764" s="47"/>
      <c r="R1764" s="47"/>
      <c r="S1764" s="47"/>
      <c r="T1764" s="47"/>
      <c r="U1764" s="47"/>
      <c r="V1764" s="47"/>
      <c r="W1764" s="47"/>
      <c r="X1764" s="47"/>
      <c r="Y1764" s="47"/>
      <c r="Z1764" s="47"/>
      <c r="AA1764" s="47"/>
      <c r="AB1764" s="47"/>
      <c r="AC1764" s="47"/>
      <c r="AD1764" s="47"/>
      <c r="AE1764" s="47"/>
      <c r="AF1764" s="47"/>
      <c r="AG1764" s="47"/>
      <c r="AH1764" s="47"/>
    </row>
    <row r="1765" spans="1:34" x14ac:dyDescent="0.25">
      <c r="A1765" s="125"/>
      <c r="B1765" s="47"/>
      <c r="C1765" s="47"/>
      <c r="D1765" s="47"/>
      <c r="E1765" s="56"/>
      <c r="F1765" s="56"/>
      <c r="G1765" s="47"/>
      <c r="H1765" s="47"/>
      <c r="I1765" s="47"/>
      <c r="J1765" s="47"/>
      <c r="K1765" s="47"/>
      <c r="L1765" s="47"/>
      <c r="M1765" s="47"/>
      <c r="N1765" s="47"/>
      <c r="O1765" s="47"/>
      <c r="P1765" s="47"/>
      <c r="Q1765" s="47"/>
      <c r="R1765" s="47"/>
      <c r="S1765" s="47"/>
      <c r="T1765" s="47"/>
      <c r="U1765" s="47"/>
      <c r="V1765" s="47"/>
      <c r="W1765" s="47"/>
      <c r="X1765" s="47"/>
      <c r="Y1765" s="47"/>
      <c r="Z1765" s="47"/>
      <c r="AA1765" s="47"/>
      <c r="AB1765" s="47"/>
      <c r="AC1765" s="47"/>
      <c r="AD1765" s="47"/>
      <c r="AE1765" s="47"/>
      <c r="AF1765" s="47"/>
      <c r="AG1765" s="47"/>
      <c r="AH1765" s="47"/>
    </row>
    <row r="1766" spans="1:34" x14ac:dyDescent="0.25">
      <c r="A1766" s="125"/>
      <c r="B1766" s="47"/>
      <c r="C1766" s="47"/>
      <c r="D1766" s="47"/>
      <c r="E1766" s="56"/>
      <c r="F1766" s="56"/>
      <c r="G1766" s="47"/>
      <c r="H1766" s="47"/>
      <c r="I1766" s="47"/>
      <c r="J1766" s="47"/>
      <c r="K1766" s="47"/>
      <c r="L1766" s="47"/>
      <c r="M1766" s="47"/>
      <c r="N1766" s="47"/>
      <c r="O1766" s="47"/>
      <c r="P1766" s="47"/>
      <c r="Q1766" s="47"/>
      <c r="R1766" s="47"/>
      <c r="S1766" s="47"/>
      <c r="T1766" s="47"/>
      <c r="U1766" s="47"/>
      <c r="V1766" s="47"/>
      <c r="W1766" s="47"/>
      <c r="X1766" s="47"/>
      <c r="Y1766" s="47"/>
      <c r="Z1766" s="47"/>
      <c r="AA1766" s="47"/>
      <c r="AB1766" s="47"/>
      <c r="AC1766" s="47"/>
      <c r="AD1766" s="47"/>
      <c r="AE1766" s="47"/>
      <c r="AF1766" s="47"/>
      <c r="AG1766" s="47"/>
      <c r="AH1766" s="47"/>
    </row>
    <row r="1767" spans="1:34" x14ac:dyDescent="0.25">
      <c r="A1767" s="125"/>
      <c r="B1767" s="47"/>
      <c r="C1767" s="47"/>
      <c r="D1767" s="47"/>
      <c r="E1767" s="56"/>
      <c r="F1767" s="56"/>
      <c r="G1767" s="47"/>
      <c r="H1767" s="47"/>
      <c r="I1767" s="47"/>
      <c r="J1767" s="47"/>
      <c r="K1767" s="47"/>
      <c r="L1767" s="47"/>
      <c r="M1767" s="47"/>
      <c r="N1767" s="47"/>
      <c r="O1767" s="47"/>
      <c r="P1767" s="47"/>
      <c r="Q1767" s="47"/>
      <c r="R1767" s="47"/>
      <c r="S1767" s="47"/>
      <c r="T1767" s="47"/>
      <c r="U1767" s="47"/>
      <c r="V1767" s="47"/>
      <c r="W1767" s="47"/>
      <c r="X1767" s="47"/>
      <c r="Y1767" s="47"/>
      <c r="Z1767" s="47"/>
      <c r="AA1767" s="47"/>
      <c r="AB1767" s="47"/>
      <c r="AC1767" s="47"/>
      <c r="AD1767" s="47"/>
      <c r="AE1767" s="47"/>
      <c r="AF1767" s="47"/>
      <c r="AG1767" s="47"/>
      <c r="AH1767" s="47"/>
    </row>
    <row r="1768" spans="1:34" x14ac:dyDescent="0.25">
      <c r="A1768" s="125"/>
      <c r="B1768" s="47"/>
      <c r="C1768" s="47"/>
      <c r="D1768" s="47"/>
      <c r="E1768" s="56"/>
      <c r="F1768" s="56"/>
      <c r="G1768" s="47"/>
      <c r="H1768" s="47"/>
      <c r="I1768" s="47"/>
      <c r="J1768" s="47"/>
      <c r="K1768" s="47"/>
      <c r="L1768" s="47"/>
      <c r="M1768" s="47"/>
      <c r="N1768" s="47"/>
      <c r="O1768" s="47"/>
      <c r="P1768" s="47"/>
      <c r="Q1768" s="47"/>
      <c r="R1768" s="47"/>
      <c r="S1768" s="47"/>
      <c r="T1768" s="47"/>
      <c r="U1768" s="47"/>
      <c r="V1768" s="47"/>
      <c r="W1768" s="47"/>
      <c r="X1768" s="47"/>
      <c r="Y1768" s="47"/>
      <c r="Z1768" s="47"/>
      <c r="AA1768" s="47"/>
      <c r="AB1768" s="47"/>
      <c r="AC1768" s="47"/>
      <c r="AD1768" s="47"/>
      <c r="AE1768" s="47"/>
      <c r="AF1768" s="47"/>
      <c r="AG1768" s="47"/>
      <c r="AH1768" s="47"/>
    </row>
    <row r="1769" spans="1:34" x14ac:dyDescent="0.25">
      <c r="A1769" s="125"/>
      <c r="B1769" s="47"/>
      <c r="C1769" s="47"/>
      <c r="D1769" s="47"/>
      <c r="E1769" s="56"/>
      <c r="F1769" s="56"/>
      <c r="G1769" s="47"/>
      <c r="H1769" s="47"/>
      <c r="I1769" s="47"/>
      <c r="J1769" s="47"/>
      <c r="K1769" s="47"/>
      <c r="L1769" s="47"/>
      <c r="M1769" s="47"/>
      <c r="N1769" s="47"/>
      <c r="O1769" s="47"/>
      <c r="P1769" s="47"/>
      <c r="Q1769" s="47"/>
      <c r="R1769" s="47"/>
      <c r="S1769" s="47"/>
      <c r="T1769" s="47"/>
      <c r="U1769" s="47"/>
      <c r="V1769" s="47"/>
      <c r="W1769" s="47"/>
      <c r="X1769" s="47"/>
      <c r="Y1769" s="47"/>
      <c r="Z1769" s="47"/>
      <c r="AA1769" s="47"/>
      <c r="AB1769" s="47"/>
      <c r="AC1769" s="47"/>
      <c r="AD1769" s="47"/>
      <c r="AE1769" s="47"/>
      <c r="AF1769" s="47"/>
      <c r="AG1769" s="47"/>
      <c r="AH1769" s="47"/>
    </row>
    <row r="1770" spans="1:34" x14ac:dyDescent="0.25">
      <c r="A1770" s="125"/>
      <c r="B1770" s="47"/>
      <c r="C1770" s="47"/>
      <c r="D1770" s="47"/>
      <c r="E1770" s="56"/>
      <c r="F1770" s="56"/>
      <c r="G1770" s="47"/>
      <c r="H1770" s="47"/>
      <c r="I1770" s="47"/>
      <c r="J1770" s="47"/>
      <c r="K1770" s="47"/>
      <c r="L1770" s="47"/>
      <c r="M1770" s="47"/>
      <c r="N1770" s="47"/>
      <c r="O1770" s="47"/>
      <c r="P1770" s="47"/>
      <c r="Q1770" s="47"/>
      <c r="R1770" s="47"/>
      <c r="S1770" s="47"/>
      <c r="T1770" s="47"/>
      <c r="U1770" s="47"/>
      <c r="V1770" s="47"/>
      <c r="W1770" s="47"/>
      <c r="X1770" s="47"/>
      <c r="Y1770" s="47"/>
      <c r="Z1770" s="47"/>
      <c r="AA1770" s="47"/>
      <c r="AB1770" s="47"/>
      <c r="AC1770" s="47"/>
      <c r="AD1770" s="47"/>
      <c r="AE1770" s="47"/>
      <c r="AF1770" s="47"/>
      <c r="AG1770" s="47"/>
      <c r="AH1770" s="47"/>
    </row>
    <row r="1771" spans="1:34" x14ac:dyDescent="0.25">
      <c r="A1771" s="125"/>
      <c r="B1771" s="47"/>
      <c r="C1771" s="47"/>
      <c r="D1771" s="47"/>
      <c r="E1771" s="56"/>
      <c r="F1771" s="56"/>
      <c r="G1771" s="47"/>
      <c r="H1771" s="47"/>
      <c r="I1771" s="47"/>
      <c r="J1771" s="47"/>
      <c r="K1771" s="47"/>
      <c r="L1771" s="47"/>
      <c r="M1771" s="47"/>
      <c r="N1771" s="47"/>
      <c r="O1771" s="47"/>
      <c r="P1771" s="47"/>
      <c r="Q1771" s="47"/>
      <c r="R1771" s="47"/>
      <c r="S1771" s="47"/>
      <c r="T1771" s="47"/>
      <c r="U1771" s="47"/>
      <c r="V1771" s="47"/>
      <c r="W1771" s="47"/>
      <c r="X1771" s="47"/>
      <c r="Y1771" s="47"/>
      <c r="Z1771" s="47"/>
      <c r="AA1771" s="47"/>
      <c r="AB1771" s="47"/>
      <c r="AC1771" s="47"/>
      <c r="AD1771" s="47"/>
      <c r="AE1771" s="47"/>
      <c r="AF1771" s="47"/>
      <c r="AG1771" s="47"/>
      <c r="AH1771" s="47"/>
    </row>
    <row r="1772" spans="1:34" x14ac:dyDescent="0.25">
      <c r="A1772" s="125"/>
      <c r="B1772" s="47"/>
      <c r="C1772" s="47"/>
      <c r="D1772" s="47"/>
      <c r="E1772" s="56"/>
      <c r="F1772" s="56"/>
      <c r="G1772" s="47"/>
      <c r="H1772" s="47"/>
      <c r="I1772" s="47"/>
      <c r="J1772" s="47"/>
      <c r="K1772" s="47"/>
      <c r="L1772" s="47"/>
      <c r="M1772" s="47"/>
      <c r="N1772" s="47"/>
      <c r="O1772" s="47"/>
      <c r="P1772" s="47"/>
      <c r="Q1772" s="47"/>
      <c r="R1772" s="47"/>
      <c r="S1772" s="47"/>
      <c r="T1772" s="47"/>
      <c r="U1772" s="47"/>
      <c r="V1772" s="47"/>
      <c r="W1772" s="47"/>
      <c r="X1772" s="47"/>
      <c r="Y1772" s="47"/>
      <c r="Z1772" s="47"/>
      <c r="AA1772" s="47"/>
      <c r="AB1772" s="47"/>
      <c r="AC1772" s="47"/>
      <c r="AD1772" s="47"/>
      <c r="AE1772" s="47"/>
      <c r="AF1772" s="47"/>
      <c r="AG1772" s="47"/>
      <c r="AH1772" s="47"/>
    </row>
    <row r="1773" spans="1:34" x14ac:dyDescent="0.25">
      <c r="A1773" s="125"/>
      <c r="B1773" s="47"/>
      <c r="C1773" s="47"/>
      <c r="D1773" s="47"/>
      <c r="E1773" s="56"/>
      <c r="F1773" s="56"/>
      <c r="G1773" s="47"/>
      <c r="H1773" s="47"/>
      <c r="I1773" s="47"/>
      <c r="J1773" s="47"/>
      <c r="K1773" s="47"/>
      <c r="L1773" s="47"/>
      <c r="M1773" s="47"/>
      <c r="N1773" s="47"/>
      <c r="O1773" s="47"/>
      <c r="P1773" s="47"/>
      <c r="Q1773" s="47"/>
      <c r="R1773" s="47"/>
      <c r="S1773" s="47"/>
      <c r="T1773" s="47"/>
      <c r="U1773" s="47"/>
      <c r="V1773" s="47"/>
      <c r="W1773" s="47"/>
      <c r="X1773" s="47"/>
      <c r="Y1773" s="47"/>
      <c r="Z1773" s="47"/>
      <c r="AA1773" s="47"/>
      <c r="AB1773" s="47"/>
      <c r="AC1773" s="47"/>
      <c r="AD1773" s="47"/>
      <c r="AE1773" s="47"/>
      <c r="AF1773" s="47"/>
      <c r="AG1773" s="47"/>
      <c r="AH1773" s="47"/>
    </row>
    <row r="1774" spans="1:34" x14ac:dyDescent="0.25">
      <c r="A1774" s="125"/>
      <c r="B1774" s="47"/>
      <c r="C1774" s="47"/>
      <c r="D1774" s="47"/>
      <c r="E1774" s="56"/>
      <c r="F1774" s="56"/>
      <c r="G1774" s="47"/>
      <c r="H1774" s="47"/>
      <c r="I1774" s="47"/>
      <c r="J1774" s="47"/>
      <c r="K1774" s="47"/>
      <c r="L1774" s="47"/>
      <c r="M1774" s="47"/>
      <c r="N1774" s="47"/>
      <c r="O1774" s="47"/>
      <c r="P1774" s="47"/>
      <c r="Q1774" s="47"/>
      <c r="R1774" s="47"/>
      <c r="S1774" s="47"/>
      <c r="T1774" s="47"/>
      <c r="U1774" s="47"/>
      <c r="V1774" s="47"/>
      <c r="W1774" s="47"/>
      <c r="X1774" s="47"/>
      <c r="Y1774" s="47"/>
      <c r="Z1774" s="47"/>
      <c r="AA1774" s="47"/>
      <c r="AB1774" s="47"/>
      <c r="AC1774" s="47"/>
      <c r="AD1774" s="47"/>
      <c r="AE1774" s="47"/>
      <c r="AF1774" s="47"/>
      <c r="AG1774" s="47"/>
      <c r="AH1774" s="47"/>
    </row>
    <row r="1775" spans="1:34" x14ac:dyDescent="0.25">
      <c r="A1775" s="125"/>
      <c r="B1775" s="47"/>
      <c r="C1775" s="47"/>
      <c r="D1775" s="47"/>
      <c r="E1775" s="56"/>
      <c r="F1775" s="56"/>
      <c r="G1775" s="47"/>
      <c r="H1775" s="47"/>
      <c r="I1775" s="47"/>
      <c r="J1775" s="47"/>
      <c r="K1775" s="47"/>
      <c r="L1775" s="47"/>
      <c r="M1775" s="47"/>
      <c r="N1775" s="47"/>
      <c r="O1775" s="47"/>
      <c r="P1775" s="47"/>
      <c r="Q1775" s="47"/>
      <c r="R1775" s="47"/>
      <c r="S1775" s="47"/>
      <c r="T1775" s="47"/>
      <c r="U1775" s="47"/>
      <c r="V1775" s="47"/>
      <c r="W1775" s="47"/>
      <c r="X1775" s="47"/>
      <c r="Y1775" s="47"/>
      <c r="Z1775" s="47"/>
      <c r="AA1775" s="47"/>
      <c r="AB1775" s="47"/>
      <c r="AC1775" s="47"/>
      <c r="AD1775" s="47"/>
      <c r="AE1775" s="47"/>
      <c r="AF1775" s="47"/>
      <c r="AG1775" s="47"/>
      <c r="AH1775" s="47"/>
    </row>
    <row r="1776" spans="1:34" x14ac:dyDescent="0.25">
      <c r="A1776" s="125"/>
      <c r="B1776" s="47"/>
      <c r="C1776" s="47"/>
      <c r="D1776" s="47"/>
      <c r="E1776" s="56"/>
      <c r="F1776" s="56"/>
      <c r="G1776" s="47"/>
      <c r="H1776" s="47"/>
      <c r="I1776" s="47"/>
      <c r="J1776" s="47"/>
      <c r="K1776" s="47"/>
      <c r="L1776" s="47"/>
      <c r="M1776" s="47"/>
      <c r="N1776" s="47"/>
      <c r="O1776" s="47"/>
      <c r="P1776" s="47"/>
      <c r="Q1776" s="47"/>
      <c r="R1776" s="47"/>
      <c r="S1776" s="47"/>
      <c r="T1776" s="47"/>
      <c r="U1776" s="47"/>
      <c r="V1776" s="47"/>
      <c r="W1776" s="47"/>
      <c r="X1776" s="47"/>
      <c r="Y1776" s="47"/>
      <c r="Z1776" s="47"/>
      <c r="AA1776" s="47"/>
      <c r="AB1776" s="47"/>
      <c r="AC1776" s="47"/>
      <c r="AD1776" s="47"/>
      <c r="AE1776" s="47"/>
      <c r="AF1776" s="47"/>
      <c r="AG1776" s="47"/>
      <c r="AH1776" s="47"/>
    </row>
    <row r="1777" spans="1:34" x14ac:dyDescent="0.25">
      <c r="A1777" s="125"/>
      <c r="B1777" s="47"/>
      <c r="C1777" s="47"/>
      <c r="D1777" s="47"/>
      <c r="E1777" s="56"/>
      <c r="F1777" s="56"/>
      <c r="G1777" s="47"/>
      <c r="H1777" s="47"/>
      <c r="I1777" s="47"/>
      <c r="J1777" s="47"/>
      <c r="K1777" s="47"/>
      <c r="L1777" s="47"/>
      <c r="M1777" s="47"/>
      <c r="N1777" s="47"/>
      <c r="O1777" s="47"/>
      <c r="P1777" s="47"/>
      <c r="Q1777" s="47"/>
      <c r="R1777" s="47"/>
      <c r="S1777" s="47"/>
      <c r="T1777" s="47"/>
      <c r="U1777" s="47"/>
      <c r="V1777" s="47"/>
      <c r="W1777" s="47"/>
      <c r="X1777" s="47"/>
      <c r="Y1777" s="47"/>
      <c r="Z1777" s="47"/>
      <c r="AA1777" s="47"/>
      <c r="AB1777" s="47"/>
      <c r="AC1777" s="47"/>
      <c r="AD1777" s="47"/>
      <c r="AE1777" s="47"/>
      <c r="AF1777" s="47"/>
      <c r="AG1777" s="47"/>
      <c r="AH1777" s="47"/>
    </row>
    <row r="1778" spans="1:34" x14ac:dyDescent="0.25">
      <c r="A1778" s="125"/>
      <c r="B1778" s="47"/>
      <c r="C1778" s="47"/>
      <c r="D1778" s="47"/>
      <c r="E1778" s="56"/>
      <c r="F1778" s="56"/>
      <c r="G1778" s="47"/>
      <c r="H1778" s="47"/>
      <c r="I1778" s="47"/>
      <c r="J1778" s="47"/>
      <c r="K1778" s="47"/>
      <c r="L1778" s="47"/>
      <c r="M1778" s="47"/>
      <c r="N1778" s="47"/>
      <c r="O1778" s="47"/>
      <c r="P1778" s="47"/>
      <c r="Q1778" s="47"/>
      <c r="R1778" s="47"/>
      <c r="S1778" s="47"/>
      <c r="T1778" s="47"/>
      <c r="U1778" s="47"/>
      <c r="V1778" s="47"/>
      <c r="W1778" s="47"/>
      <c r="X1778" s="47"/>
      <c r="Y1778" s="47"/>
      <c r="Z1778" s="47"/>
      <c r="AA1778" s="47"/>
      <c r="AB1778" s="47"/>
      <c r="AC1778" s="47"/>
      <c r="AD1778" s="47"/>
      <c r="AE1778" s="47"/>
      <c r="AF1778" s="47"/>
      <c r="AG1778" s="47"/>
      <c r="AH1778" s="47"/>
    </row>
    <row r="1779" spans="1:34" x14ac:dyDescent="0.25">
      <c r="A1779" s="125"/>
      <c r="B1779" s="47"/>
      <c r="C1779" s="47"/>
      <c r="D1779" s="47"/>
      <c r="E1779" s="56"/>
      <c r="F1779" s="56"/>
      <c r="G1779" s="47"/>
      <c r="H1779" s="47"/>
      <c r="I1779" s="47"/>
      <c r="J1779" s="47"/>
      <c r="K1779" s="47"/>
      <c r="L1779" s="47"/>
      <c r="M1779" s="47"/>
      <c r="N1779" s="47"/>
      <c r="O1779" s="47"/>
      <c r="P1779" s="47"/>
      <c r="Q1779" s="47"/>
      <c r="R1779" s="47"/>
      <c r="S1779" s="47"/>
      <c r="T1779" s="47"/>
      <c r="U1779" s="47"/>
      <c r="V1779" s="47"/>
      <c r="W1779" s="47"/>
      <c r="X1779" s="47"/>
      <c r="Y1779" s="47"/>
      <c r="Z1779" s="47"/>
      <c r="AA1779" s="47"/>
      <c r="AB1779" s="47"/>
      <c r="AC1779" s="47"/>
      <c r="AD1779" s="47"/>
      <c r="AE1779" s="47"/>
      <c r="AF1779" s="47"/>
      <c r="AG1779" s="47"/>
      <c r="AH1779" s="47"/>
    </row>
    <row r="1780" spans="1:34" x14ac:dyDescent="0.25">
      <c r="A1780" s="125"/>
      <c r="B1780" s="47"/>
      <c r="C1780" s="47"/>
      <c r="D1780" s="47"/>
      <c r="E1780" s="56"/>
      <c r="F1780" s="56"/>
      <c r="G1780" s="47"/>
      <c r="H1780" s="47"/>
      <c r="I1780" s="47"/>
      <c r="J1780" s="47"/>
      <c r="K1780" s="47"/>
      <c r="L1780" s="47"/>
      <c r="M1780" s="47"/>
      <c r="N1780" s="47"/>
      <c r="O1780" s="47"/>
      <c r="P1780" s="47"/>
      <c r="Q1780" s="47"/>
      <c r="R1780" s="47"/>
      <c r="S1780" s="47"/>
      <c r="T1780" s="47"/>
      <c r="U1780" s="47"/>
      <c r="V1780" s="47"/>
      <c r="W1780" s="47"/>
      <c r="X1780" s="47"/>
      <c r="Y1780" s="47"/>
      <c r="Z1780" s="47"/>
      <c r="AA1780" s="47"/>
      <c r="AB1780" s="47"/>
      <c r="AC1780" s="47"/>
      <c r="AD1780" s="47"/>
      <c r="AE1780" s="47"/>
      <c r="AF1780" s="47"/>
      <c r="AG1780" s="47"/>
      <c r="AH1780" s="47"/>
    </row>
    <row r="1781" spans="1:34" x14ac:dyDescent="0.25">
      <c r="A1781" s="125"/>
      <c r="B1781" s="47"/>
      <c r="C1781" s="47"/>
      <c r="D1781" s="47"/>
      <c r="E1781" s="56"/>
      <c r="F1781" s="56"/>
      <c r="G1781" s="47"/>
      <c r="H1781" s="47"/>
      <c r="I1781" s="47"/>
      <c r="J1781" s="47"/>
      <c r="K1781" s="47"/>
      <c r="L1781" s="47"/>
      <c r="M1781" s="47"/>
      <c r="N1781" s="47"/>
      <c r="O1781" s="47"/>
      <c r="P1781" s="47"/>
      <c r="Q1781" s="47"/>
      <c r="R1781" s="47"/>
      <c r="S1781" s="47"/>
      <c r="T1781" s="47"/>
      <c r="U1781" s="47"/>
      <c r="V1781" s="47"/>
      <c r="W1781" s="47"/>
      <c r="X1781" s="47"/>
      <c r="Y1781" s="47"/>
      <c r="Z1781" s="47"/>
      <c r="AA1781" s="47"/>
      <c r="AB1781" s="47"/>
      <c r="AC1781" s="47"/>
      <c r="AD1781" s="47"/>
      <c r="AE1781" s="47"/>
      <c r="AF1781" s="47"/>
      <c r="AG1781" s="47"/>
      <c r="AH1781" s="47"/>
    </row>
    <row r="1782" spans="1:34" x14ac:dyDescent="0.25">
      <c r="A1782" s="125"/>
      <c r="B1782" s="47"/>
      <c r="C1782" s="47"/>
      <c r="D1782" s="47"/>
      <c r="E1782" s="56"/>
      <c r="F1782" s="56"/>
      <c r="G1782" s="47"/>
      <c r="H1782" s="47"/>
      <c r="I1782" s="47"/>
      <c r="J1782" s="47"/>
      <c r="K1782" s="47"/>
      <c r="L1782" s="47"/>
      <c r="M1782" s="47"/>
      <c r="N1782" s="47"/>
      <c r="O1782" s="47"/>
      <c r="P1782" s="47"/>
      <c r="Q1782" s="47"/>
      <c r="R1782" s="47"/>
      <c r="S1782" s="47"/>
      <c r="T1782" s="47"/>
      <c r="U1782" s="47"/>
      <c r="V1782" s="47"/>
      <c r="W1782" s="47"/>
      <c r="X1782" s="47"/>
      <c r="Y1782" s="47"/>
      <c r="Z1782" s="47"/>
      <c r="AA1782" s="47"/>
      <c r="AB1782" s="47"/>
      <c r="AC1782" s="47"/>
      <c r="AD1782" s="47"/>
      <c r="AE1782" s="47"/>
      <c r="AF1782" s="47"/>
      <c r="AG1782" s="47"/>
      <c r="AH1782" s="47"/>
    </row>
    <row r="1783" spans="1:34" x14ac:dyDescent="0.25">
      <c r="A1783" s="125"/>
      <c r="B1783" s="47"/>
      <c r="C1783" s="47"/>
      <c r="D1783" s="47"/>
      <c r="E1783" s="56"/>
      <c r="F1783" s="56"/>
      <c r="G1783" s="47"/>
      <c r="H1783" s="47"/>
      <c r="I1783" s="47"/>
      <c r="J1783" s="47"/>
      <c r="K1783" s="47"/>
      <c r="L1783" s="47"/>
      <c r="M1783" s="47"/>
      <c r="N1783" s="47"/>
      <c r="O1783" s="47"/>
      <c r="P1783" s="47"/>
      <c r="Q1783" s="47"/>
      <c r="R1783" s="47"/>
      <c r="S1783" s="47"/>
      <c r="T1783" s="47"/>
      <c r="U1783" s="47"/>
      <c r="V1783" s="47"/>
      <c r="W1783" s="47"/>
      <c r="X1783" s="47"/>
      <c r="Y1783" s="47"/>
      <c r="Z1783" s="47"/>
      <c r="AA1783" s="47"/>
      <c r="AB1783" s="47"/>
      <c r="AC1783" s="47"/>
      <c r="AD1783" s="47"/>
      <c r="AE1783" s="47"/>
      <c r="AF1783" s="47"/>
      <c r="AG1783" s="47"/>
      <c r="AH1783" s="47"/>
    </row>
    <row r="1784" spans="1:34" x14ac:dyDescent="0.25">
      <c r="A1784" s="125"/>
      <c r="B1784" s="47"/>
      <c r="C1784" s="47"/>
      <c r="D1784" s="47"/>
      <c r="E1784" s="56"/>
      <c r="F1784" s="56"/>
      <c r="G1784" s="47"/>
      <c r="H1784" s="47"/>
      <c r="I1784" s="47"/>
      <c r="J1784" s="47"/>
      <c r="K1784" s="47"/>
      <c r="L1784" s="47"/>
      <c r="M1784" s="47"/>
      <c r="N1784" s="47"/>
      <c r="O1784" s="47"/>
      <c r="P1784" s="47"/>
      <c r="Q1784" s="47"/>
      <c r="R1784" s="47"/>
      <c r="S1784" s="47"/>
      <c r="T1784" s="47"/>
      <c r="U1784" s="47"/>
      <c r="V1784" s="47"/>
      <c r="W1784" s="47"/>
      <c r="X1784" s="47"/>
      <c r="Y1784" s="47"/>
      <c r="Z1784" s="47"/>
      <c r="AA1784" s="47"/>
      <c r="AB1784" s="47"/>
      <c r="AC1784" s="47"/>
      <c r="AD1784" s="47"/>
      <c r="AE1784" s="47"/>
      <c r="AF1784" s="47"/>
      <c r="AG1784" s="47"/>
      <c r="AH1784" s="47"/>
    </row>
    <row r="1785" spans="1:34" x14ac:dyDescent="0.25">
      <c r="A1785" s="125"/>
      <c r="B1785" s="47"/>
      <c r="C1785" s="47"/>
      <c r="D1785" s="47"/>
      <c r="E1785" s="56"/>
      <c r="F1785" s="56"/>
      <c r="G1785" s="47"/>
      <c r="H1785" s="47"/>
      <c r="I1785" s="47"/>
      <c r="J1785" s="47"/>
      <c r="K1785" s="47"/>
      <c r="L1785" s="47"/>
      <c r="M1785" s="47"/>
      <c r="N1785" s="47"/>
      <c r="O1785" s="47"/>
      <c r="P1785" s="47"/>
      <c r="Q1785" s="47"/>
      <c r="R1785" s="47"/>
      <c r="S1785" s="47"/>
      <c r="T1785" s="47"/>
      <c r="U1785" s="47"/>
      <c r="V1785" s="47"/>
      <c r="W1785" s="47"/>
      <c r="X1785" s="47"/>
      <c r="Y1785" s="47"/>
      <c r="Z1785" s="47"/>
      <c r="AA1785" s="47"/>
      <c r="AB1785" s="47"/>
      <c r="AC1785" s="47"/>
      <c r="AD1785" s="47"/>
      <c r="AE1785" s="47"/>
      <c r="AF1785" s="47"/>
      <c r="AG1785" s="47"/>
      <c r="AH1785" s="47"/>
    </row>
    <row r="1786" spans="1:34" x14ac:dyDescent="0.25">
      <c r="A1786" s="125"/>
      <c r="B1786" s="47"/>
      <c r="C1786" s="47"/>
      <c r="D1786" s="47"/>
      <c r="E1786" s="56"/>
      <c r="F1786" s="56"/>
      <c r="G1786" s="47"/>
      <c r="H1786" s="47"/>
      <c r="I1786" s="47"/>
      <c r="J1786" s="47"/>
      <c r="K1786" s="47"/>
      <c r="L1786" s="47"/>
      <c r="M1786" s="47"/>
      <c r="N1786" s="47"/>
      <c r="O1786" s="47"/>
      <c r="P1786" s="47"/>
      <c r="Q1786" s="47"/>
      <c r="R1786" s="47"/>
      <c r="S1786" s="47"/>
      <c r="T1786" s="47"/>
      <c r="U1786" s="47"/>
      <c r="V1786" s="47"/>
      <c r="W1786" s="47"/>
      <c r="X1786" s="47"/>
      <c r="Y1786" s="47"/>
      <c r="Z1786" s="47"/>
      <c r="AA1786" s="47"/>
      <c r="AB1786" s="47"/>
      <c r="AC1786" s="47"/>
      <c r="AD1786" s="47"/>
      <c r="AE1786" s="47"/>
      <c r="AF1786" s="47"/>
      <c r="AG1786" s="47"/>
      <c r="AH1786" s="47"/>
    </row>
    <row r="1787" spans="1:34" x14ac:dyDescent="0.25">
      <c r="A1787" s="125"/>
      <c r="B1787" s="47"/>
      <c r="C1787" s="47"/>
      <c r="D1787" s="47"/>
      <c r="E1787" s="56"/>
      <c r="F1787" s="56"/>
      <c r="G1787" s="47"/>
      <c r="H1787" s="47"/>
      <c r="I1787" s="47"/>
      <c r="J1787" s="47"/>
      <c r="K1787" s="47"/>
      <c r="L1787" s="47"/>
      <c r="M1787" s="47"/>
      <c r="N1787" s="47"/>
      <c r="O1787" s="47"/>
      <c r="P1787" s="47"/>
      <c r="Q1787" s="47"/>
      <c r="R1787" s="47"/>
      <c r="S1787" s="47"/>
      <c r="T1787" s="47"/>
      <c r="U1787" s="47"/>
      <c r="V1787" s="47"/>
      <c r="W1787" s="47"/>
      <c r="X1787" s="47"/>
      <c r="Y1787" s="47"/>
      <c r="Z1787" s="47"/>
      <c r="AA1787" s="47"/>
      <c r="AB1787" s="47"/>
      <c r="AC1787" s="47"/>
      <c r="AD1787" s="47"/>
      <c r="AE1787" s="47"/>
      <c r="AF1787" s="47"/>
      <c r="AG1787" s="47"/>
      <c r="AH1787" s="47"/>
    </row>
    <row r="1788" spans="1:34" x14ac:dyDescent="0.25">
      <c r="A1788" s="125"/>
      <c r="B1788" s="47"/>
      <c r="C1788" s="47"/>
      <c r="D1788" s="47"/>
      <c r="E1788" s="56"/>
      <c r="F1788" s="56"/>
      <c r="G1788" s="47"/>
      <c r="H1788" s="47"/>
      <c r="I1788" s="47"/>
      <c r="J1788" s="47"/>
      <c r="K1788" s="47"/>
      <c r="L1788" s="47"/>
      <c r="M1788" s="47"/>
      <c r="N1788" s="47"/>
      <c r="O1788" s="47"/>
      <c r="P1788" s="47"/>
      <c r="Q1788" s="47"/>
      <c r="R1788" s="47"/>
      <c r="S1788" s="47"/>
      <c r="T1788" s="47"/>
      <c r="U1788" s="47"/>
      <c r="V1788" s="47"/>
      <c r="W1788" s="47"/>
      <c r="X1788" s="47"/>
      <c r="Y1788" s="47"/>
      <c r="Z1788" s="47"/>
      <c r="AA1788" s="47"/>
      <c r="AB1788" s="47"/>
      <c r="AC1788" s="47"/>
      <c r="AD1788" s="47"/>
      <c r="AE1788" s="47"/>
      <c r="AF1788" s="47"/>
      <c r="AG1788" s="47"/>
      <c r="AH1788" s="47"/>
    </row>
    <row r="1789" spans="1:34" x14ac:dyDescent="0.25">
      <c r="A1789" s="125"/>
      <c r="B1789" s="47"/>
      <c r="C1789" s="47"/>
      <c r="D1789" s="47"/>
      <c r="E1789" s="56"/>
      <c r="F1789" s="56"/>
      <c r="G1789" s="47"/>
      <c r="H1789" s="47"/>
      <c r="I1789" s="47"/>
      <c r="J1789" s="47"/>
      <c r="K1789" s="47"/>
      <c r="L1789" s="47"/>
      <c r="M1789" s="47"/>
      <c r="N1789" s="47"/>
      <c r="O1789" s="47"/>
      <c r="P1789" s="47"/>
      <c r="Q1789" s="47"/>
      <c r="R1789" s="47"/>
      <c r="S1789" s="47"/>
      <c r="T1789" s="47"/>
      <c r="U1789" s="47"/>
      <c r="V1789" s="47"/>
      <c r="W1789" s="47"/>
      <c r="X1789" s="47"/>
      <c r="Y1789" s="47"/>
      <c r="Z1789" s="47"/>
      <c r="AA1789" s="47"/>
      <c r="AB1789" s="47"/>
      <c r="AC1789" s="47"/>
      <c r="AD1789" s="47"/>
      <c r="AE1789" s="47"/>
      <c r="AF1789" s="47"/>
      <c r="AG1789" s="47"/>
      <c r="AH1789" s="47"/>
    </row>
    <row r="1790" spans="1:34" x14ac:dyDescent="0.25">
      <c r="A1790" s="125"/>
      <c r="B1790" s="47"/>
      <c r="C1790" s="47"/>
      <c r="D1790" s="47"/>
      <c r="E1790" s="56"/>
      <c r="F1790" s="56"/>
      <c r="G1790" s="47"/>
      <c r="H1790" s="47"/>
      <c r="I1790" s="47"/>
      <c r="J1790" s="47"/>
      <c r="K1790" s="47"/>
      <c r="L1790" s="47"/>
      <c r="M1790" s="47"/>
      <c r="N1790" s="47"/>
      <c r="O1790" s="47"/>
      <c r="P1790" s="47"/>
      <c r="Q1790" s="47"/>
      <c r="R1790" s="47"/>
      <c r="S1790" s="47"/>
      <c r="T1790" s="47"/>
      <c r="U1790" s="47"/>
      <c r="V1790" s="47"/>
      <c r="W1790" s="47"/>
      <c r="X1790" s="47"/>
      <c r="Y1790" s="47"/>
      <c r="Z1790" s="47"/>
      <c r="AA1790" s="47"/>
      <c r="AB1790" s="47"/>
      <c r="AC1790" s="47"/>
      <c r="AD1790" s="47"/>
      <c r="AE1790" s="47"/>
      <c r="AF1790" s="47"/>
      <c r="AG1790" s="47"/>
      <c r="AH1790" s="47"/>
    </row>
    <row r="1791" spans="1:34" x14ac:dyDescent="0.25">
      <c r="A1791" s="125"/>
      <c r="B1791" s="47"/>
      <c r="C1791" s="47"/>
      <c r="D1791" s="47"/>
      <c r="E1791" s="56"/>
      <c r="F1791" s="56"/>
      <c r="G1791" s="47"/>
      <c r="H1791" s="47"/>
      <c r="I1791" s="47"/>
      <c r="J1791" s="47"/>
      <c r="K1791" s="47"/>
      <c r="L1791" s="47"/>
      <c r="M1791" s="47"/>
      <c r="N1791" s="47"/>
      <c r="O1791" s="47"/>
      <c r="P1791" s="47"/>
      <c r="Q1791" s="47"/>
      <c r="R1791" s="47"/>
      <c r="S1791" s="47"/>
      <c r="T1791" s="47"/>
      <c r="U1791" s="47"/>
      <c r="V1791" s="47"/>
      <c r="W1791" s="47"/>
      <c r="X1791" s="47"/>
      <c r="Y1791" s="47"/>
      <c r="Z1791" s="47"/>
      <c r="AA1791" s="47"/>
      <c r="AB1791" s="47"/>
      <c r="AC1791" s="47"/>
      <c r="AD1791" s="47"/>
      <c r="AE1791" s="47"/>
      <c r="AF1791" s="47"/>
      <c r="AG1791" s="47"/>
      <c r="AH1791" s="47"/>
    </row>
    <row r="1792" spans="1:34" x14ac:dyDescent="0.25">
      <c r="A1792" s="125"/>
      <c r="B1792" s="47"/>
      <c r="C1792" s="47"/>
      <c r="D1792" s="47"/>
      <c r="E1792" s="56"/>
      <c r="F1792" s="56"/>
      <c r="G1792" s="47"/>
      <c r="H1792" s="47"/>
      <c r="I1792" s="47"/>
      <c r="J1792" s="47"/>
      <c r="K1792" s="47"/>
      <c r="L1792" s="47"/>
      <c r="M1792" s="47"/>
      <c r="N1792" s="47"/>
      <c r="O1792" s="47"/>
      <c r="P1792" s="47"/>
      <c r="Q1792" s="47"/>
      <c r="R1792" s="47"/>
      <c r="S1792" s="47"/>
      <c r="T1792" s="47"/>
      <c r="U1792" s="47"/>
      <c r="V1792" s="47"/>
      <c r="W1792" s="47"/>
      <c r="X1792" s="47"/>
      <c r="Y1792" s="47"/>
      <c r="Z1792" s="47"/>
      <c r="AA1792" s="47"/>
      <c r="AB1792" s="47"/>
      <c r="AC1792" s="47"/>
      <c r="AD1792" s="47"/>
      <c r="AE1792" s="47"/>
      <c r="AF1792" s="47"/>
      <c r="AG1792" s="47"/>
      <c r="AH1792" s="47"/>
    </row>
    <row r="1793" spans="1:34" x14ac:dyDescent="0.25">
      <c r="A1793" s="125"/>
      <c r="B1793" s="47"/>
      <c r="C1793" s="47"/>
      <c r="D1793" s="47"/>
      <c r="E1793" s="56"/>
      <c r="F1793" s="56"/>
      <c r="G1793" s="47"/>
      <c r="H1793" s="47"/>
      <c r="I1793" s="47"/>
      <c r="J1793" s="47"/>
      <c r="K1793" s="47"/>
      <c r="L1793" s="47"/>
      <c r="M1793" s="47"/>
      <c r="N1793" s="47"/>
      <c r="O1793" s="47"/>
      <c r="P1793" s="47"/>
      <c r="Q1793" s="47"/>
      <c r="R1793" s="47"/>
      <c r="S1793" s="47"/>
      <c r="T1793" s="47"/>
      <c r="U1793" s="47"/>
      <c r="V1793" s="47"/>
      <c r="W1793" s="47"/>
      <c r="X1793" s="47"/>
      <c r="Y1793" s="47"/>
      <c r="Z1793" s="47"/>
      <c r="AA1793" s="47"/>
      <c r="AB1793" s="47"/>
      <c r="AC1793" s="47"/>
      <c r="AD1793" s="47"/>
      <c r="AE1793" s="47"/>
      <c r="AF1793" s="47"/>
      <c r="AG1793" s="47"/>
      <c r="AH1793" s="47"/>
    </row>
    <row r="1794" spans="1:34" x14ac:dyDescent="0.25">
      <c r="A1794" s="125"/>
      <c r="B1794" s="47"/>
      <c r="C1794" s="47"/>
      <c r="D1794" s="47"/>
      <c r="E1794" s="56"/>
      <c r="F1794" s="56"/>
      <c r="G1794" s="47"/>
      <c r="H1794" s="47"/>
      <c r="I1794" s="47"/>
      <c r="J1794" s="47"/>
      <c r="K1794" s="47"/>
      <c r="L1794" s="47"/>
      <c r="M1794" s="47"/>
      <c r="N1794" s="47"/>
      <c r="O1794" s="47"/>
      <c r="P1794" s="47"/>
      <c r="Q1794" s="47"/>
      <c r="R1794" s="47"/>
      <c r="S1794" s="47"/>
      <c r="T1794" s="47"/>
      <c r="U1794" s="47"/>
      <c r="V1794" s="47"/>
      <c r="W1794" s="47"/>
      <c r="X1794" s="47"/>
      <c r="Y1794" s="47"/>
      <c r="Z1794" s="47"/>
      <c r="AA1794" s="47"/>
      <c r="AB1794" s="47"/>
      <c r="AC1794" s="47"/>
      <c r="AD1794" s="47"/>
      <c r="AE1794" s="47"/>
      <c r="AF1794" s="47"/>
      <c r="AG1794" s="47"/>
      <c r="AH1794" s="47"/>
    </row>
    <row r="1795" spans="1:34" x14ac:dyDescent="0.25">
      <c r="A1795" s="125"/>
      <c r="B1795" s="47"/>
      <c r="C1795" s="47"/>
      <c r="D1795" s="47"/>
      <c r="E1795" s="56"/>
      <c r="F1795" s="56"/>
      <c r="G1795" s="47"/>
      <c r="H1795" s="47"/>
      <c r="I1795" s="47"/>
      <c r="J1795" s="47"/>
      <c r="K1795" s="47"/>
      <c r="L1795" s="47"/>
      <c r="M1795" s="47"/>
      <c r="N1795" s="47"/>
      <c r="O1795" s="47"/>
      <c r="P1795" s="47"/>
      <c r="Q1795" s="47"/>
      <c r="R1795" s="47"/>
      <c r="S1795" s="47"/>
      <c r="T1795" s="47"/>
      <c r="U1795" s="47"/>
      <c r="V1795" s="47"/>
      <c r="W1795" s="47"/>
      <c r="X1795" s="47"/>
      <c r="Y1795" s="47"/>
      <c r="Z1795" s="47"/>
      <c r="AA1795" s="47"/>
      <c r="AB1795" s="47"/>
      <c r="AC1795" s="47"/>
      <c r="AD1795" s="47"/>
      <c r="AE1795" s="47"/>
      <c r="AF1795" s="47"/>
      <c r="AG1795" s="47"/>
      <c r="AH1795" s="47"/>
    </row>
    <row r="1796" spans="1:34" x14ac:dyDescent="0.25">
      <c r="A1796" s="125"/>
      <c r="B1796" s="47"/>
      <c r="C1796" s="47"/>
      <c r="D1796" s="47"/>
      <c r="E1796" s="56"/>
      <c r="F1796" s="56"/>
      <c r="G1796" s="47"/>
      <c r="H1796" s="47"/>
      <c r="I1796" s="47"/>
      <c r="J1796" s="47"/>
      <c r="K1796" s="47"/>
      <c r="L1796" s="47"/>
      <c r="M1796" s="47"/>
      <c r="N1796" s="47"/>
      <c r="O1796" s="47"/>
      <c r="P1796" s="47"/>
      <c r="Q1796" s="47"/>
      <c r="R1796" s="47"/>
      <c r="S1796" s="47"/>
      <c r="T1796" s="47"/>
      <c r="U1796" s="47"/>
      <c r="V1796" s="47"/>
      <c r="W1796" s="47"/>
      <c r="X1796" s="47"/>
      <c r="Y1796" s="47"/>
      <c r="Z1796" s="47"/>
      <c r="AA1796" s="47"/>
      <c r="AB1796" s="47"/>
      <c r="AC1796" s="47"/>
      <c r="AD1796" s="47"/>
      <c r="AE1796" s="47"/>
      <c r="AF1796" s="47"/>
      <c r="AG1796" s="47"/>
      <c r="AH1796" s="47"/>
    </row>
    <row r="1797" spans="1:34" x14ac:dyDescent="0.25">
      <c r="A1797" s="125"/>
      <c r="B1797" s="47"/>
      <c r="C1797" s="47"/>
      <c r="D1797" s="47"/>
      <c r="E1797" s="56"/>
      <c r="F1797" s="56"/>
      <c r="G1797" s="47"/>
      <c r="H1797" s="47"/>
      <c r="I1797" s="47"/>
      <c r="J1797" s="47"/>
      <c r="K1797" s="47"/>
      <c r="L1797" s="47"/>
      <c r="M1797" s="47"/>
      <c r="N1797" s="47"/>
      <c r="O1797" s="47"/>
      <c r="P1797" s="47"/>
      <c r="Q1797" s="47"/>
      <c r="R1797" s="47"/>
      <c r="S1797" s="47"/>
      <c r="T1797" s="47"/>
      <c r="U1797" s="47"/>
      <c r="V1797" s="47"/>
      <c r="W1797" s="47"/>
      <c r="X1797" s="47"/>
      <c r="Y1797" s="47"/>
      <c r="Z1797" s="47"/>
      <c r="AA1797" s="47"/>
      <c r="AB1797" s="47"/>
      <c r="AC1797" s="47"/>
      <c r="AD1797" s="47"/>
      <c r="AE1797" s="47"/>
      <c r="AF1797" s="47"/>
      <c r="AG1797" s="47"/>
      <c r="AH1797" s="47"/>
    </row>
    <row r="1798" spans="1:34" x14ac:dyDescent="0.25">
      <c r="A1798" s="125"/>
      <c r="B1798" s="47"/>
      <c r="C1798" s="47"/>
      <c r="D1798" s="47"/>
      <c r="E1798" s="56"/>
      <c r="F1798" s="56"/>
      <c r="G1798" s="47"/>
      <c r="H1798" s="47"/>
      <c r="I1798" s="47"/>
      <c r="J1798" s="47"/>
      <c r="K1798" s="47"/>
      <c r="L1798" s="47"/>
      <c r="M1798" s="47"/>
      <c r="N1798" s="47"/>
      <c r="O1798" s="47"/>
      <c r="P1798" s="47"/>
      <c r="Q1798" s="47"/>
      <c r="R1798" s="47"/>
      <c r="S1798" s="47"/>
      <c r="T1798" s="47"/>
      <c r="U1798" s="47"/>
      <c r="V1798" s="47"/>
      <c r="W1798" s="47"/>
      <c r="X1798" s="47"/>
      <c r="Y1798" s="47"/>
      <c r="Z1798" s="47"/>
      <c r="AA1798" s="47"/>
      <c r="AB1798" s="47"/>
      <c r="AC1798" s="47"/>
      <c r="AD1798" s="47"/>
      <c r="AE1798" s="47"/>
      <c r="AF1798" s="47"/>
      <c r="AG1798" s="47"/>
      <c r="AH1798" s="47"/>
    </row>
    <row r="1799" spans="1:34" x14ac:dyDescent="0.25">
      <c r="A1799" s="125"/>
      <c r="B1799" s="47"/>
      <c r="C1799" s="47"/>
      <c r="D1799" s="47"/>
      <c r="E1799" s="56"/>
      <c r="F1799" s="56"/>
      <c r="G1799" s="47"/>
      <c r="H1799" s="47"/>
      <c r="I1799" s="47"/>
      <c r="J1799" s="47"/>
      <c r="K1799" s="47"/>
      <c r="L1799" s="47"/>
      <c r="M1799" s="47"/>
      <c r="N1799" s="47"/>
      <c r="O1799" s="47"/>
      <c r="P1799" s="47"/>
      <c r="Q1799" s="47"/>
      <c r="R1799" s="47"/>
      <c r="S1799" s="47"/>
      <c r="T1799" s="47"/>
      <c r="U1799" s="47"/>
      <c r="V1799" s="47"/>
      <c r="W1799" s="47"/>
      <c r="X1799" s="47"/>
      <c r="Y1799" s="47"/>
      <c r="Z1799" s="47"/>
      <c r="AA1799" s="47"/>
      <c r="AB1799" s="47"/>
      <c r="AC1799" s="47"/>
      <c r="AD1799" s="47"/>
      <c r="AE1799" s="47"/>
      <c r="AF1799" s="47"/>
      <c r="AG1799" s="47"/>
      <c r="AH1799" s="47"/>
    </row>
    <row r="1800" spans="1:34" x14ac:dyDescent="0.25">
      <c r="A1800" s="125"/>
      <c r="B1800" s="47"/>
      <c r="C1800" s="47"/>
      <c r="D1800" s="47"/>
      <c r="E1800" s="56"/>
      <c r="F1800" s="56"/>
      <c r="G1800" s="47"/>
      <c r="H1800" s="47"/>
      <c r="I1800" s="47"/>
      <c r="J1800" s="47"/>
      <c r="K1800" s="47"/>
      <c r="L1800" s="47"/>
      <c r="M1800" s="47"/>
      <c r="N1800" s="47"/>
      <c r="O1800" s="47"/>
      <c r="P1800" s="47"/>
      <c r="Q1800" s="47"/>
      <c r="R1800" s="47"/>
      <c r="S1800" s="47"/>
      <c r="T1800" s="47"/>
      <c r="U1800" s="47"/>
      <c r="V1800" s="47"/>
      <c r="W1800" s="47"/>
      <c r="X1800" s="47"/>
      <c r="Y1800" s="47"/>
      <c r="Z1800" s="47"/>
      <c r="AA1800" s="47"/>
      <c r="AB1800" s="47"/>
      <c r="AC1800" s="47"/>
      <c r="AD1800" s="47"/>
      <c r="AE1800" s="47"/>
      <c r="AF1800" s="47"/>
      <c r="AG1800" s="47"/>
      <c r="AH1800" s="47"/>
    </row>
    <row r="1801" spans="1:34" x14ac:dyDescent="0.25">
      <c r="A1801" s="125"/>
      <c r="B1801" s="47"/>
      <c r="C1801" s="47"/>
      <c r="D1801" s="47"/>
      <c r="E1801" s="56"/>
      <c r="F1801" s="56"/>
      <c r="G1801" s="47"/>
      <c r="H1801" s="47"/>
      <c r="I1801" s="47"/>
      <c r="J1801" s="47"/>
      <c r="K1801" s="47"/>
      <c r="L1801" s="47"/>
      <c r="M1801" s="47"/>
      <c r="N1801" s="47"/>
      <c r="O1801" s="47"/>
      <c r="P1801" s="47"/>
      <c r="Q1801" s="47"/>
      <c r="R1801" s="47"/>
      <c r="S1801" s="47"/>
      <c r="T1801" s="47"/>
      <c r="U1801" s="47"/>
      <c r="V1801" s="47"/>
      <c r="W1801" s="47"/>
      <c r="X1801" s="47"/>
      <c r="Y1801" s="47"/>
      <c r="Z1801" s="47"/>
      <c r="AA1801" s="47"/>
      <c r="AB1801" s="47"/>
      <c r="AC1801" s="47"/>
      <c r="AD1801" s="47"/>
      <c r="AE1801" s="47"/>
      <c r="AF1801" s="47"/>
      <c r="AG1801" s="47"/>
      <c r="AH1801" s="47"/>
    </row>
    <row r="1802" spans="1:34" x14ac:dyDescent="0.25">
      <c r="A1802" s="125"/>
      <c r="B1802" s="47"/>
      <c r="C1802" s="47"/>
      <c r="D1802" s="47"/>
      <c r="E1802" s="56"/>
      <c r="F1802" s="56"/>
      <c r="G1802" s="47"/>
      <c r="H1802" s="47"/>
      <c r="I1802" s="47"/>
      <c r="J1802" s="47"/>
      <c r="K1802" s="47"/>
      <c r="L1802" s="47"/>
      <c r="M1802" s="47"/>
      <c r="N1802" s="47"/>
      <c r="O1802" s="47"/>
      <c r="P1802" s="47"/>
      <c r="Q1802" s="47"/>
      <c r="R1802" s="47"/>
      <c r="S1802" s="47"/>
      <c r="T1802" s="47"/>
      <c r="U1802" s="47"/>
      <c r="V1802" s="47"/>
      <c r="W1802" s="47"/>
      <c r="X1802" s="47"/>
      <c r="Y1802" s="47"/>
      <c r="Z1802" s="47"/>
      <c r="AA1802" s="47"/>
      <c r="AB1802" s="47"/>
      <c r="AC1802" s="47"/>
      <c r="AD1802" s="47"/>
      <c r="AE1802" s="47"/>
      <c r="AF1802" s="47"/>
      <c r="AG1802" s="47"/>
      <c r="AH1802" s="47"/>
    </row>
    <row r="1803" spans="1:34" x14ac:dyDescent="0.25">
      <c r="A1803" s="125"/>
      <c r="B1803" s="47"/>
      <c r="C1803" s="47"/>
      <c r="D1803" s="47"/>
      <c r="E1803" s="56"/>
      <c r="F1803" s="56"/>
      <c r="G1803" s="47"/>
      <c r="H1803" s="47"/>
      <c r="I1803" s="47"/>
      <c r="J1803" s="47"/>
      <c r="K1803" s="47"/>
      <c r="L1803" s="47"/>
      <c r="M1803" s="47"/>
      <c r="N1803" s="47"/>
      <c r="O1803" s="47"/>
      <c r="P1803" s="47"/>
      <c r="Q1803" s="47"/>
      <c r="R1803" s="47"/>
      <c r="S1803" s="47"/>
      <c r="T1803" s="47"/>
      <c r="U1803" s="47"/>
      <c r="V1803" s="47"/>
      <c r="W1803" s="47"/>
      <c r="X1803" s="47"/>
      <c r="Y1803" s="47"/>
      <c r="Z1803" s="47"/>
      <c r="AA1803" s="47"/>
      <c r="AB1803" s="47"/>
      <c r="AC1803" s="47"/>
      <c r="AD1803" s="47"/>
      <c r="AE1803" s="47"/>
      <c r="AF1803" s="47"/>
      <c r="AG1803" s="47"/>
      <c r="AH1803" s="47"/>
    </row>
    <row r="1804" spans="1:34" x14ac:dyDescent="0.25">
      <c r="A1804" s="125"/>
      <c r="B1804" s="47"/>
      <c r="C1804" s="47"/>
      <c r="D1804" s="47"/>
      <c r="E1804" s="56"/>
      <c r="F1804" s="56"/>
      <c r="G1804" s="47"/>
      <c r="H1804" s="47"/>
      <c r="I1804" s="47"/>
      <c r="J1804" s="47"/>
      <c r="K1804" s="47"/>
      <c r="L1804" s="47"/>
      <c r="M1804" s="47"/>
      <c r="N1804" s="47"/>
      <c r="O1804" s="47"/>
      <c r="P1804" s="47"/>
      <c r="Q1804" s="47"/>
      <c r="R1804" s="47"/>
      <c r="S1804" s="47"/>
      <c r="T1804" s="47"/>
      <c r="U1804" s="47"/>
      <c r="V1804" s="47"/>
      <c r="W1804" s="47"/>
      <c r="X1804" s="47"/>
      <c r="Y1804" s="47"/>
      <c r="Z1804" s="47"/>
      <c r="AA1804" s="47"/>
      <c r="AB1804" s="47"/>
      <c r="AC1804" s="47"/>
      <c r="AD1804" s="47"/>
      <c r="AE1804" s="47"/>
      <c r="AF1804" s="47"/>
      <c r="AG1804" s="47"/>
      <c r="AH1804" s="47"/>
    </row>
    <row r="1805" spans="1:34" x14ac:dyDescent="0.25">
      <c r="A1805" s="125"/>
      <c r="B1805" s="47"/>
      <c r="C1805" s="47"/>
      <c r="D1805" s="47"/>
      <c r="E1805" s="56"/>
      <c r="F1805" s="56"/>
      <c r="G1805" s="47"/>
      <c r="H1805" s="47"/>
      <c r="I1805" s="47"/>
      <c r="J1805" s="47"/>
      <c r="K1805" s="47"/>
      <c r="L1805" s="47"/>
      <c r="M1805" s="47"/>
      <c r="N1805" s="47"/>
      <c r="O1805" s="47"/>
      <c r="P1805" s="47"/>
      <c r="Q1805" s="47"/>
      <c r="R1805" s="47"/>
      <c r="S1805" s="47"/>
      <c r="T1805" s="47"/>
      <c r="U1805" s="47"/>
      <c r="V1805" s="47"/>
      <c r="W1805" s="47"/>
      <c r="X1805" s="47"/>
      <c r="Y1805" s="47"/>
      <c r="Z1805" s="47"/>
      <c r="AA1805" s="47"/>
      <c r="AB1805" s="47"/>
      <c r="AC1805" s="47"/>
      <c r="AD1805" s="47"/>
      <c r="AE1805" s="47"/>
      <c r="AF1805" s="47"/>
      <c r="AG1805" s="47"/>
      <c r="AH1805" s="47"/>
    </row>
    <row r="1806" spans="1:34" x14ac:dyDescent="0.25">
      <c r="A1806" s="125"/>
      <c r="B1806" s="47"/>
      <c r="C1806" s="47"/>
      <c r="D1806" s="47"/>
      <c r="E1806" s="56"/>
      <c r="F1806" s="56"/>
      <c r="G1806" s="47"/>
      <c r="H1806" s="47"/>
      <c r="I1806" s="47"/>
      <c r="J1806" s="47"/>
      <c r="K1806" s="47"/>
      <c r="L1806" s="47"/>
      <c r="M1806" s="47"/>
      <c r="N1806" s="47"/>
      <c r="O1806" s="47"/>
      <c r="P1806" s="47"/>
      <c r="Q1806" s="47"/>
      <c r="R1806" s="47"/>
      <c r="S1806" s="47"/>
      <c r="T1806" s="47"/>
      <c r="U1806" s="47"/>
      <c r="V1806" s="47"/>
      <c r="W1806" s="47"/>
      <c r="X1806" s="47"/>
      <c r="Y1806" s="47"/>
      <c r="Z1806" s="47"/>
      <c r="AA1806" s="47"/>
      <c r="AB1806" s="47"/>
      <c r="AC1806" s="47"/>
      <c r="AD1806" s="47"/>
      <c r="AE1806" s="47"/>
      <c r="AF1806" s="47"/>
      <c r="AG1806" s="47"/>
      <c r="AH1806" s="47"/>
    </row>
    <row r="1807" spans="1:34" x14ac:dyDescent="0.25">
      <c r="A1807" s="125"/>
      <c r="B1807" s="47"/>
      <c r="C1807" s="47"/>
      <c r="D1807" s="47"/>
      <c r="E1807" s="56"/>
      <c r="F1807" s="56"/>
      <c r="G1807" s="47"/>
      <c r="H1807" s="47"/>
      <c r="I1807" s="47"/>
      <c r="J1807" s="47"/>
      <c r="K1807" s="47"/>
      <c r="L1807" s="47"/>
      <c r="M1807" s="47"/>
      <c r="N1807" s="47"/>
      <c r="O1807" s="47"/>
      <c r="P1807" s="47"/>
      <c r="Q1807" s="47"/>
      <c r="R1807" s="47"/>
      <c r="S1807" s="47"/>
      <c r="T1807" s="47"/>
      <c r="U1807" s="47"/>
      <c r="V1807" s="47"/>
      <c r="W1807" s="47"/>
      <c r="X1807" s="47"/>
      <c r="Y1807" s="47"/>
      <c r="Z1807" s="47"/>
      <c r="AA1807" s="47"/>
      <c r="AB1807" s="47"/>
      <c r="AC1807" s="47"/>
      <c r="AD1807" s="47"/>
      <c r="AE1807" s="47"/>
      <c r="AF1807" s="47"/>
      <c r="AG1807" s="47"/>
      <c r="AH1807" s="47"/>
    </row>
    <row r="1808" spans="1:34" x14ac:dyDescent="0.25">
      <c r="A1808" s="125"/>
      <c r="B1808" s="47"/>
      <c r="C1808" s="47"/>
      <c r="D1808" s="47"/>
      <c r="E1808" s="56"/>
      <c r="F1808" s="56"/>
      <c r="G1808" s="47"/>
      <c r="H1808" s="47"/>
      <c r="I1808" s="47"/>
      <c r="J1808" s="47"/>
      <c r="K1808" s="47"/>
      <c r="L1808" s="47"/>
      <c r="M1808" s="47"/>
      <c r="N1808" s="47"/>
      <c r="O1808" s="47"/>
      <c r="P1808" s="47"/>
      <c r="Q1808" s="47"/>
      <c r="R1808" s="47"/>
      <c r="S1808" s="47"/>
      <c r="T1808" s="47"/>
      <c r="U1808" s="47"/>
      <c r="V1808" s="47"/>
      <c r="W1808" s="47"/>
      <c r="X1808" s="47"/>
      <c r="Y1808" s="47"/>
      <c r="Z1808" s="47"/>
      <c r="AA1808" s="47"/>
      <c r="AB1808" s="47"/>
      <c r="AC1808" s="47"/>
      <c r="AD1808" s="47"/>
      <c r="AE1808" s="47"/>
      <c r="AF1808" s="47"/>
      <c r="AG1808" s="47"/>
      <c r="AH1808" s="47"/>
    </row>
    <row r="1809" spans="1:34" x14ac:dyDescent="0.25">
      <c r="A1809" s="125"/>
      <c r="B1809" s="47"/>
      <c r="C1809" s="47"/>
      <c r="D1809" s="47"/>
      <c r="E1809" s="56"/>
      <c r="F1809" s="56"/>
      <c r="G1809" s="47"/>
      <c r="H1809" s="47"/>
      <c r="I1809" s="47"/>
      <c r="J1809" s="47"/>
      <c r="K1809" s="47"/>
      <c r="L1809" s="47"/>
      <c r="M1809" s="47"/>
      <c r="N1809" s="47"/>
      <c r="O1809" s="47"/>
      <c r="P1809" s="47"/>
      <c r="Q1809" s="47"/>
      <c r="R1809" s="47"/>
      <c r="S1809" s="47"/>
      <c r="T1809" s="47"/>
      <c r="U1809" s="47"/>
      <c r="V1809" s="47"/>
      <c r="W1809" s="47"/>
      <c r="X1809" s="47"/>
      <c r="Y1809" s="47"/>
      <c r="Z1809" s="47"/>
      <c r="AA1809" s="47"/>
      <c r="AB1809" s="47"/>
      <c r="AC1809" s="47"/>
      <c r="AD1809" s="47"/>
      <c r="AE1809" s="47"/>
      <c r="AF1809" s="47"/>
      <c r="AG1809" s="47"/>
      <c r="AH1809" s="47"/>
    </row>
    <row r="1810" spans="1:34" x14ac:dyDescent="0.25">
      <c r="A1810" s="125"/>
      <c r="B1810" s="47"/>
      <c r="C1810" s="47"/>
      <c r="D1810" s="47"/>
      <c r="E1810" s="56"/>
      <c r="F1810" s="56"/>
      <c r="G1810" s="47"/>
      <c r="H1810" s="47"/>
      <c r="I1810" s="47"/>
      <c r="J1810" s="47"/>
      <c r="K1810" s="47"/>
      <c r="L1810" s="47"/>
      <c r="M1810" s="47"/>
      <c r="N1810" s="47"/>
      <c r="O1810" s="47"/>
      <c r="P1810" s="47"/>
      <c r="Q1810" s="47"/>
      <c r="R1810" s="47"/>
      <c r="S1810" s="47"/>
      <c r="T1810" s="47"/>
      <c r="U1810" s="47"/>
      <c r="V1810" s="47"/>
      <c r="W1810" s="47"/>
      <c r="X1810" s="47"/>
      <c r="Y1810" s="47"/>
      <c r="Z1810" s="47"/>
      <c r="AA1810" s="47"/>
      <c r="AB1810" s="47"/>
      <c r="AC1810" s="47"/>
      <c r="AD1810" s="47"/>
      <c r="AE1810" s="47"/>
      <c r="AF1810" s="47"/>
      <c r="AG1810" s="47"/>
      <c r="AH1810" s="47"/>
    </row>
    <row r="1811" spans="1:34" x14ac:dyDescent="0.25">
      <c r="A1811" s="125"/>
      <c r="B1811" s="47"/>
      <c r="C1811" s="47"/>
      <c r="D1811" s="47"/>
      <c r="E1811" s="56"/>
      <c r="F1811" s="56"/>
      <c r="G1811" s="47"/>
      <c r="H1811" s="47"/>
      <c r="I1811" s="47"/>
      <c r="J1811" s="47"/>
      <c r="K1811" s="47"/>
      <c r="L1811" s="47"/>
      <c r="M1811" s="47"/>
      <c r="N1811" s="47"/>
      <c r="O1811" s="47"/>
      <c r="P1811" s="47"/>
      <c r="Q1811" s="47"/>
      <c r="R1811" s="47"/>
      <c r="S1811" s="47"/>
      <c r="T1811" s="47"/>
      <c r="U1811" s="47"/>
      <c r="V1811" s="47"/>
      <c r="W1811" s="47"/>
      <c r="X1811" s="47"/>
      <c r="Y1811" s="47"/>
      <c r="Z1811" s="47"/>
      <c r="AA1811" s="47"/>
      <c r="AB1811" s="47"/>
      <c r="AC1811" s="47"/>
      <c r="AD1811" s="47"/>
      <c r="AE1811" s="47"/>
      <c r="AF1811" s="47"/>
      <c r="AG1811" s="47"/>
      <c r="AH1811" s="47"/>
    </row>
    <row r="1812" spans="1:34" x14ac:dyDescent="0.25">
      <c r="A1812" s="125"/>
      <c r="B1812" s="47"/>
      <c r="C1812" s="47"/>
      <c r="D1812" s="47"/>
      <c r="E1812" s="56"/>
      <c r="F1812" s="56"/>
      <c r="G1812" s="47"/>
      <c r="H1812" s="47"/>
      <c r="I1812" s="47"/>
      <c r="J1812" s="47"/>
      <c r="K1812" s="47"/>
      <c r="L1812" s="47"/>
      <c r="M1812" s="47"/>
      <c r="N1812" s="47"/>
      <c r="O1812" s="47"/>
      <c r="P1812" s="47"/>
      <c r="Q1812" s="47"/>
      <c r="R1812" s="47"/>
      <c r="S1812" s="47"/>
      <c r="T1812" s="47"/>
      <c r="U1812" s="47"/>
      <c r="V1812" s="47"/>
      <c r="W1812" s="47"/>
      <c r="X1812" s="47"/>
      <c r="Y1812" s="47"/>
      <c r="Z1812" s="47"/>
      <c r="AA1812" s="47"/>
      <c r="AB1812" s="47"/>
      <c r="AC1812" s="47"/>
      <c r="AD1812" s="47"/>
      <c r="AE1812" s="47"/>
      <c r="AF1812" s="47"/>
      <c r="AG1812" s="47"/>
      <c r="AH1812" s="47"/>
    </row>
    <row r="1813" spans="1:34" x14ac:dyDescent="0.25">
      <c r="A1813" s="125"/>
      <c r="B1813" s="47"/>
      <c r="C1813" s="47"/>
      <c r="D1813" s="47"/>
      <c r="E1813" s="56"/>
      <c r="F1813" s="56"/>
      <c r="G1813" s="47"/>
      <c r="H1813" s="47"/>
      <c r="I1813" s="47"/>
      <c r="J1813" s="47"/>
      <c r="K1813" s="47"/>
      <c r="L1813" s="47"/>
      <c r="M1813" s="47"/>
      <c r="N1813" s="47"/>
      <c r="O1813" s="47"/>
      <c r="P1813" s="47"/>
      <c r="Q1813" s="47"/>
      <c r="R1813" s="47"/>
      <c r="S1813" s="47"/>
      <c r="T1813" s="47"/>
      <c r="U1813" s="47"/>
      <c r="V1813" s="47"/>
      <c r="W1813" s="47"/>
      <c r="X1813" s="47"/>
      <c r="Y1813" s="47"/>
      <c r="Z1813" s="47"/>
      <c r="AA1813" s="47"/>
      <c r="AB1813" s="47"/>
      <c r="AC1813" s="47"/>
      <c r="AD1813" s="47"/>
      <c r="AE1813" s="47"/>
      <c r="AF1813" s="47"/>
      <c r="AG1813" s="47"/>
      <c r="AH1813" s="47"/>
    </row>
    <row r="1814" spans="1:34" x14ac:dyDescent="0.25">
      <c r="A1814" s="125"/>
      <c r="B1814" s="47"/>
      <c r="C1814" s="47"/>
      <c r="D1814" s="47"/>
      <c r="E1814" s="56"/>
      <c r="F1814" s="56"/>
      <c r="G1814" s="47"/>
      <c r="H1814" s="47"/>
      <c r="I1814" s="47"/>
      <c r="J1814" s="47"/>
      <c r="K1814" s="47"/>
      <c r="L1814" s="47"/>
      <c r="M1814" s="47"/>
      <c r="N1814" s="47"/>
      <c r="O1814" s="47"/>
      <c r="P1814" s="47"/>
      <c r="Q1814" s="47"/>
      <c r="R1814" s="47"/>
      <c r="S1814" s="47"/>
      <c r="T1814" s="47"/>
      <c r="U1814" s="47"/>
      <c r="V1814" s="47"/>
      <c r="W1814" s="47"/>
      <c r="X1814" s="47"/>
      <c r="Y1814" s="47"/>
      <c r="Z1814" s="47"/>
      <c r="AA1814" s="47"/>
      <c r="AB1814" s="47"/>
      <c r="AC1814" s="47"/>
      <c r="AD1814" s="47"/>
      <c r="AE1814" s="47"/>
      <c r="AF1814" s="47"/>
      <c r="AG1814" s="47"/>
      <c r="AH1814" s="47"/>
    </row>
    <row r="1815" spans="1:34" x14ac:dyDescent="0.25">
      <c r="A1815" s="125"/>
      <c r="B1815" s="47"/>
      <c r="C1815" s="47"/>
      <c r="D1815" s="47"/>
      <c r="E1815" s="56"/>
      <c r="F1815" s="56"/>
      <c r="G1815" s="47"/>
      <c r="H1815" s="47"/>
      <c r="I1815" s="47"/>
      <c r="J1815" s="47"/>
      <c r="K1815" s="47"/>
      <c r="L1815" s="47"/>
      <c r="M1815" s="47"/>
      <c r="N1815" s="47"/>
      <c r="O1815" s="47"/>
      <c r="P1815" s="47"/>
      <c r="Q1815" s="47"/>
      <c r="R1815" s="47"/>
      <c r="S1815" s="47"/>
      <c r="T1815" s="47"/>
      <c r="U1815" s="47"/>
      <c r="V1815" s="47"/>
      <c r="W1815" s="47"/>
      <c r="X1815" s="47"/>
      <c r="Y1815" s="47"/>
      <c r="Z1815" s="47"/>
      <c r="AA1815" s="47"/>
      <c r="AB1815" s="47"/>
      <c r="AC1815" s="47"/>
      <c r="AD1815" s="47"/>
      <c r="AE1815" s="47"/>
      <c r="AF1815" s="47"/>
      <c r="AG1815" s="47"/>
      <c r="AH1815" s="47"/>
    </row>
    <row r="1816" spans="1:34" x14ac:dyDescent="0.25">
      <c r="A1816" s="125"/>
      <c r="B1816" s="47"/>
      <c r="C1816" s="47"/>
      <c r="D1816" s="47"/>
      <c r="E1816" s="56"/>
      <c r="F1816" s="56"/>
      <c r="G1816" s="47"/>
      <c r="H1816" s="47"/>
      <c r="I1816" s="47"/>
      <c r="J1816" s="47"/>
      <c r="K1816" s="47"/>
      <c r="L1816" s="47"/>
      <c r="M1816" s="47"/>
      <c r="N1816" s="47"/>
      <c r="O1816" s="47"/>
      <c r="P1816" s="47"/>
      <c r="Q1816" s="47"/>
      <c r="R1816" s="47"/>
      <c r="S1816" s="47"/>
      <c r="T1816" s="47"/>
      <c r="U1816" s="47"/>
      <c r="V1816" s="47"/>
      <c r="W1816" s="47"/>
      <c r="X1816" s="47"/>
      <c r="Y1816" s="47"/>
      <c r="Z1816" s="47"/>
      <c r="AA1816" s="47"/>
      <c r="AB1816" s="47"/>
      <c r="AC1816" s="47"/>
      <c r="AD1816" s="47"/>
      <c r="AE1816" s="47"/>
      <c r="AF1816" s="47"/>
      <c r="AG1816" s="47"/>
      <c r="AH1816" s="47"/>
    </row>
    <row r="1817" spans="1:34" x14ac:dyDescent="0.25">
      <c r="A1817" s="125"/>
      <c r="B1817" s="47"/>
      <c r="C1817" s="47"/>
      <c r="D1817" s="47"/>
      <c r="E1817" s="56"/>
      <c r="F1817" s="56"/>
      <c r="G1817" s="47"/>
      <c r="H1817" s="47"/>
      <c r="I1817" s="47"/>
      <c r="J1817" s="47"/>
      <c r="K1817" s="47"/>
      <c r="L1817" s="47"/>
      <c r="M1817" s="47"/>
      <c r="N1817" s="47"/>
      <c r="O1817" s="47"/>
      <c r="P1817" s="47"/>
      <c r="Q1817" s="47"/>
      <c r="R1817" s="47"/>
      <c r="S1817" s="47"/>
      <c r="T1817" s="47"/>
      <c r="U1817" s="47"/>
      <c r="V1817" s="47"/>
      <c r="W1817" s="47"/>
      <c r="X1817" s="47"/>
      <c r="Y1817" s="47"/>
      <c r="Z1817" s="47"/>
      <c r="AA1817" s="47"/>
      <c r="AB1817" s="47"/>
      <c r="AC1817" s="47"/>
      <c r="AD1817" s="47"/>
      <c r="AE1817" s="47"/>
      <c r="AF1817" s="47"/>
      <c r="AG1817" s="47"/>
      <c r="AH1817" s="47"/>
    </row>
    <row r="1818" spans="1:34" x14ac:dyDescent="0.25">
      <c r="A1818" s="125"/>
      <c r="B1818" s="47"/>
      <c r="C1818" s="47"/>
      <c r="D1818" s="47"/>
      <c r="E1818" s="56"/>
      <c r="F1818" s="56"/>
      <c r="G1818" s="47"/>
      <c r="H1818" s="47"/>
      <c r="I1818" s="47"/>
      <c r="J1818" s="47"/>
      <c r="K1818" s="47"/>
      <c r="L1818" s="47"/>
      <c r="M1818" s="47"/>
      <c r="N1818" s="47"/>
      <c r="O1818" s="47"/>
      <c r="P1818" s="47"/>
      <c r="Q1818" s="47"/>
      <c r="R1818" s="47"/>
      <c r="S1818" s="47"/>
      <c r="T1818" s="47"/>
      <c r="U1818" s="47"/>
      <c r="V1818" s="47"/>
      <c r="W1818" s="47"/>
      <c r="X1818" s="47"/>
      <c r="Y1818" s="47"/>
      <c r="Z1818" s="47"/>
      <c r="AA1818" s="47"/>
      <c r="AB1818" s="47"/>
      <c r="AC1818" s="47"/>
      <c r="AD1818" s="47"/>
      <c r="AE1818" s="47"/>
      <c r="AF1818" s="47"/>
      <c r="AG1818" s="47"/>
      <c r="AH1818" s="47"/>
    </row>
    <row r="1819" spans="1:34" x14ac:dyDescent="0.25">
      <c r="A1819" s="125"/>
      <c r="B1819" s="47"/>
      <c r="C1819" s="47"/>
      <c r="D1819" s="47"/>
      <c r="E1819" s="56"/>
      <c r="F1819" s="56"/>
      <c r="G1819" s="47"/>
      <c r="H1819" s="47"/>
      <c r="I1819" s="47"/>
      <c r="J1819" s="47"/>
      <c r="K1819" s="47"/>
      <c r="L1819" s="47"/>
      <c r="M1819" s="47"/>
      <c r="N1819" s="47"/>
      <c r="O1819" s="47"/>
      <c r="P1819" s="47"/>
      <c r="Q1819" s="47"/>
      <c r="R1819" s="47"/>
      <c r="S1819" s="47"/>
      <c r="T1819" s="47"/>
      <c r="U1819" s="47"/>
      <c r="V1819" s="47"/>
      <c r="W1819" s="47"/>
      <c r="X1819" s="47"/>
      <c r="Y1819" s="47"/>
      <c r="Z1819" s="47"/>
      <c r="AA1819" s="47"/>
      <c r="AB1819" s="47"/>
      <c r="AC1819" s="47"/>
      <c r="AD1819" s="47"/>
      <c r="AE1819" s="47"/>
      <c r="AF1819" s="47"/>
      <c r="AG1819" s="47"/>
      <c r="AH1819" s="47"/>
    </row>
    <row r="1820" spans="1:34" x14ac:dyDescent="0.25">
      <c r="A1820" s="125"/>
      <c r="B1820" s="47"/>
      <c r="C1820" s="47"/>
      <c r="D1820" s="47"/>
      <c r="E1820" s="56"/>
      <c r="F1820" s="56"/>
      <c r="G1820" s="47"/>
      <c r="H1820" s="47"/>
      <c r="I1820" s="47"/>
      <c r="J1820" s="47"/>
      <c r="K1820" s="47"/>
      <c r="L1820" s="47"/>
      <c r="M1820" s="47"/>
      <c r="N1820" s="47"/>
      <c r="O1820" s="47"/>
      <c r="P1820" s="47"/>
      <c r="Q1820" s="47"/>
      <c r="R1820" s="47"/>
      <c r="S1820" s="47"/>
      <c r="T1820" s="47"/>
      <c r="U1820" s="47"/>
      <c r="V1820" s="47"/>
      <c r="W1820" s="47"/>
      <c r="X1820" s="47"/>
      <c r="Y1820" s="47"/>
      <c r="Z1820" s="47"/>
      <c r="AA1820" s="47"/>
      <c r="AB1820" s="47"/>
      <c r="AC1820" s="47"/>
      <c r="AD1820" s="47"/>
      <c r="AE1820" s="47"/>
      <c r="AF1820" s="47"/>
      <c r="AG1820" s="47"/>
      <c r="AH1820" s="47"/>
    </row>
    <row r="1821" spans="1:34" x14ac:dyDescent="0.25">
      <c r="A1821" s="125"/>
      <c r="B1821" s="47"/>
      <c r="C1821" s="47"/>
      <c r="D1821" s="47"/>
      <c r="E1821" s="56"/>
      <c r="F1821" s="56"/>
      <c r="G1821" s="47"/>
      <c r="H1821" s="47"/>
      <c r="I1821" s="47"/>
      <c r="J1821" s="47"/>
      <c r="K1821" s="47"/>
      <c r="L1821" s="47"/>
      <c r="M1821" s="47"/>
      <c r="N1821" s="47"/>
      <c r="O1821" s="47"/>
      <c r="P1821" s="47"/>
      <c r="Q1821" s="47"/>
      <c r="R1821" s="47"/>
      <c r="S1821" s="47"/>
      <c r="T1821" s="47"/>
      <c r="U1821" s="47"/>
      <c r="V1821" s="47"/>
      <c r="W1821" s="47"/>
      <c r="X1821" s="47"/>
      <c r="Y1821" s="47"/>
      <c r="Z1821" s="47"/>
      <c r="AA1821" s="47"/>
      <c r="AB1821" s="47"/>
      <c r="AC1821" s="47"/>
      <c r="AD1821" s="47"/>
      <c r="AE1821" s="47"/>
      <c r="AF1821" s="47"/>
      <c r="AG1821" s="47"/>
      <c r="AH1821" s="47"/>
    </row>
    <row r="1822" spans="1:34" x14ac:dyDescent="0.25">
      <c r="A1822" s="125"/>
      <c r="B1822" s="47"/>
      <c r="C1822" s="47"/>
      <c r="D1822" s="47"/>
      <c r="E1822" s="56"/>
      <c r="F1822" s="56"/>
      <c r="G1822" s="47"/>
      <c r="H1822" s="47"/>
      <c r="I1822" s="47"/>
      <c r="J1822" s="47"/>
      <c r="K1822" s="47"/>
      <c r="L1822" s="47"/>
      <c r="M1822" s="47"/>
      <c r="N1822" s="47"/>
      <c r="O1822" s="47"/>
      <c r="P1822" s="47"/>
      <c r="Q1822" s="47"/>
      <c r="R1822" s="47"/>
      <c r="S1822" s="47"/>
      <c r="T1822" s="47"/>
      <c r="U1822" s="47"/>
      <c r="V1822" s="47"/>
      <c r="W1822" s="47"/>
      <c r="X1822" s="47"/>
      <c r="Y1822" s="47"/>
      <c r="Z1822" s="47"/>
      <c r="AA1822" s="47"/>
      <c r="AB1822" s="47"/>
      <c r="AC1822" s="47"/>
      <c r="AD1822" s="47"/>
      <c r="AE1822" s="47"/>
      <c r="AF1822" s="47"/>
      <c r="AG1822" s="47"/>
      <c r="AH1822" s="47"/>
    </row>
    <row r="1823" spans="1:34" x14ac:dyDescent="0.25">
      <c r="A1823" s="125"/>
      <c r="B1823" s="47"/>
      <c r="C1823" s="47"/>
      <c r="D1823" s="47"/>
      <c r="E1823" s="56"/>
      <c r="F1823" s="56"/>
      <c r="G1823" s="47"/>
      <c r="H1823" s="47"/>
      <c r="I1823" s="47"/>
      <c r="J1823" s="47"/>
      <c r="K1823" s="47"/>
      <c r="L1823" s="47"/>
      <c r="M1823" s="47"/>
      <c r="N1823" s="47"/>
      <c r="O1823" s="47"/>
      <c r="P1823" s="47"/>
      <c r="Q1823" s="47"/>
      <c r="R1823" s="47"/>
      <c r="S1823" s="47"/>
      <c r="T1823" s="47"/>
      <c r="U1823" s="47"/>
      <c r="V1823" s="47"/>
      <c r="W1823" s="47"/>
      <c r="X1823" s="47"/>
      <c r="Y1823" s="47"/>
      <c r="Z1823" s="47"/>
      <c r="AA1823" s="47"/>
      <c r="AB1823" s="47"/>
      <c r="AC1823" s="47"/>
      <c r="AD1823" s="47"/>
      <c r="AE1823" s="47"/>
      <c r="AF1823" s="47"/>
      <c r="AG1823" s="47"/>
      <c r="AH1823" s="47"/>
    </row>
    <row r="1824" spans="1:34" x14ac:dyDescent="0.25">
      <c r="A1824" s="125"/>
      <c r="B1824" s="47"/>
      <c r="C1824" s="47"/>
      <c r="D1824" s="47"/>
      <c r="E1824" s="56"/>
      <c r="F1824" s="56"/>
      <c r="G1824" s="47"/>
      <c r="H1824" s="47"/>
      <c r="I1824" s="47"/>
      <c r="J1824" s="47"/>
      <c r="K1824" s="47"/>
      <c r="L1824" s="47"/>
      <c r="M1824" s="47"/>
      <c r="N1824" s="47"/>
      <c r="O1824" s="47"/>
      <c r="P1824" s="47"/>
      <c r="Q1824" s="47"/>
      <c r="R1824" s="47"/>
      <c r="S1824" s="47"/>
      <c r="T1824" s="47"/>
      <c r="U1824" s="47"/>
      <c r="V1824" s="47"/>
      <c r="W1824" s="47"/>
      <c r="X1824" s="47"/>
      <c r="Y1824" s="47"/>
      <c r="Z1824" s="47"/>
      <c r="AA1824" s="47"/>
      <c r="AB1824" s="47"/>
      <c r="AC1824" s="47"/>
      <c r="AD1824" s="47"/>
      <c r="AE1824" s="47"/>
      <c r="AF1824" s="47"/>
      <c r="AG1824" s="47"/>
      <c r="AH1824" s="47"/>
    </row>
    <row r="1825" spans="1:34" x14ac:dyDescent="0.25">
      <c r="A1825" s="125"/>
      <c r="B1825" s="47"/>
      <c r="C1825" s="47"/>
      <c r="D1825" s="47"/>
      <c r="E1825" s="56"/>
      <c r="F1825" s="56"/>
      <c r="G1825" s="47"/>
      <c r="H1825" s="47"/>
      <c r="I1825" s="47"/>
      <c r="J1825" s="47"/>
      <c r="K1825" s="47"/>
      <c r="L1825" s="47"/>
      <c r="M1825" s="47"/>
      <c r="N1825" s="47"/>
      <c r="O1825" s="47"/>
      <c r="P1825" s="47"/>
      <c r="Q1825" s="47"/>
      <c r="R1825" s="47"/>
      <c r="S1825" s="47"/>
      <c r="T1825" s="47"/>
      <c r="U1825" s="47"/>
      <c r="V1825" s="47"/>
      <c r="W1825" s="47"/>
      <c r="X1825" s="47"/>
      <c r="Y1825" s="47"/>
      <c r="Z1825" s="47"/>
      <c r="AA1825" s="47"/>
      <c r="AB1825" s="47"/>
      <c r="AC1825" s="47"/>
      <c r="AD1825" s="47"/>
      <c r="AE1825" s="47"/>
      <c r="AF1825" s="47"/>
      <c r="AG1825" s="47"/>
      <c r="AH1825" s="47"/>
    </row>
    <row r="1826" spans="1:34" x14ac:dyDescent="0.25">
      <c r="A1826" s="125"/>
      <c r="B1826" s="47"/>
      <c r="C1826" s="47"/>
      <c r="D1826" s="47"/>
      <c r="E1826" s="56"/>
      <c r="F1826" s="56"/>
      <c r="G1826" s="47"/>
      <c r="H1826" s="47"/>
      <c r="I1826" s="47"/>
      <c r="J1826" s="47"/>
      <c r="K1826" s="47"/>
      <c r="L1826" s="47"/>
      <c r="M1826" s="47"/>
      <c r="N1826" s="47"/>
      <c r="O1826" s="47"/>
      <c r="P1826" s="47"/>
      <c r="Q1826" s="47"/>
      <c r="R1826" s="47"/>
      <c r="S1826" s="47"/>
      <c r="T1826" s="47"/>
      <c r="U1826" s="47"/>
      <c r="V1826" s="47"/>
      <c r="W1826" s="47"/>
      <c r="X1826" s="47"/>
      <c r="Y1826" s="47"/>
      <c r="Z1826" s="47"/>
      <c r="AA1826" s="47"/>
      <c r="AB1826" s="47"/>
      <c r="AC1826" s="47"/>
      <c r="AD1826" s="47"/>
      <c r="AE1826" s="47"/>
      <c r="AF1826" s="47"/>
      <c r="AG1826" s="47"/>
      <c r="AH1826" s="47"/>
    </row>
    <row r="1827" spans="1:34" x14ac:dyDescent="0.25">
      <c r="A1827" s="125"/>
      <c r="B1827" s="47"/>
      <c r="C1827" s="47"/>
      <c r="D1827" s="47"/>
      <c r="E1827" s="56"/>
      <c r="F1827" s="56"/>
      <c r="G1827" s="47"/>
      <c r="H1827" s="47"/>
      <c r="I1827" s="47"/>
      <c r="J1827" s="47"/>
      <c r="K1827" s="47"/>
      <c r="L1827" s="47"/>
      <c r="M1827" s="47"/>
      <c r="N1827" s="47"/>
      <c r="O1827" s="47"/>
      <c r="P1827" s="47"/>
      <c r="Q1827" s="47"/>
      <c r="R1827" s="47"/>
      <c r="S1827" s="47"/>
      <c r="T1827" s="47"/>
      <c r="U1827" s="47"/>
      <c r="V1827" s="47"/>
      <c r="W1827" s="47"/>
      <c r="X1827" s="47"/>
      <c r="Y1827" s="47"/>
      <c r="Z1827" s="47"/>
      <c r="AA1827" s="47"/>
      <c r="AB1827" s="47"/>
      <c r="AC1827" s="47"/>
      <c r="AD1827" s="47"/>
      <c r="AE1827" s="47"/>
      <c r="AF1827" s="47"/>
      <c r="AG1827" s="47"/>
      <c r="AH1827" s="47"/>
    </row>
    <row r="1828" spans="1:34" x14ac:dyDescent="0.25">
      <c r="A1828" s="125"/>
      <c r="B1828" s="47"/>
      <c r="C1828" s="47"/>
      <c r="D1828" s="47"/>
      <c r="E1828" s="56"/>
      <c r="F1828" s="56"/>
      <c r="G1828" s="47"/>
      <c r="H1828" s="47"/>
      <c r="I1828" s="47"/>
      <c r="J1828" s="47"/>
      <c r="K1828" s="47"/>
      <c r="L1828" s="47"/>
      <c r="M1828" s="47"/>
      <c r="N1828" s="47"/>
      <c r="O1828" s="47"/>
      <c r="P1828" s="47"/>
      <c r="Q1828" s="47"/>
      <c r="R1828" s="47"/>
      <c r="S1828" s="47"/>
      <c r="T1828" s="47"/>
      <c r="U1828" s="47"/>
      <c r="V1828" s="47"/>
      <c r="W1828" s="47"/>
      <c r="X1828" s="47"/>
      <c r="Y1828" s="47"/>
      <c r="Z1828" s="47"/>
      <c r="AA1828" s="47"/>
      <c r="AB1828" s="47"/>
      <c r="AC1828" s="47"/>
      <c r="AD1828" s="47"/>
      <c r="AE1828" s="47"/>
      <c r="AF1828" s="47"/>
      <c r="AG1828" s="47"/>
      <c r="AH1828" s="47"/>
    </row>
    <row r="1829" spans="1:34" x14ac:dyDescent="0.25">
      <c r="A1829" s="125"/>
      <c r="B1829" s="47"/>
      <c r="C1829" s="47"/>
      <c r="D1829" s="47"/>
      <c r="E1829" s="56"/>
      <c r="F1829" s="56"/>
      <c r="G1829" s="47"/>
      <c r="H1829" s="47"/>
      <c r="I1829" s="47"/>
      <c r="J1829" s="47"/>
      <c r="K1829" s="47"/>
      <c r="L1829" s="47"/>
      <c r="M1829" s="47"/>
      <c r="N1829" s="47"/>
      <c r="O1829" s="47"/>
      <c r="P1829" s="47"/>
      <c r="Q1829" s="47"/>
      <c r="R1829" s="47"/>
      <c r="S1829" s="47"/>
      <c r="T1829" s="47"/>
      <c r="U1829" s="47"/>
      <c r="V1829" s="47"/>
      <c r="W1829" s="47"/>
      <c r="X1829" s="47"/>
      <c r="Y1829" s="47"/>
      <c r="Z1829" s="47"/>
      <c r="AA1829" s="47"/>
      <c r="AB1829" s="47"/>
      <c r="AC1829" s="47"/>
      <c r="AD1829" s="47"/>
      <c r="AE1829" s="47"/>
      <c r="AF1829" s="47"/>
      <c r="AG1829" s="47"/>
      <c r="AH1829" s="47"/>
    </row>
    <row r="1830" spans="1:34" x14ac:dyDescent="0.25">
      <c r="A1830" s="125"/>
      <c r="B1830" s="47"/>
      <c r="C1830" s="47"/>
      <c r="D1830" s="47"/>
      <c r="E1830" s="56"/>
      <c r="F1830" s="56"/>
      <c r="G1830" s="47"/>
      <c r="H1830" s="47"/>
      <c r="I1830" s="47"/>
      <c r="J1830" s="47"/>
      <c r="K1830" s="47"/>
      <c r="L1830" s="47"/>
      <c r="M1830" s="47"/>
      <c r="N1830" s="47"/>
      <c r="O1830" s="47"/>
      <c r="P1830" s="47"/>
      <c r="Q1830" s="47"/>
      <c r="R1830" s="47"/>
      <c r="S1830" s="47"/>
      <c r="T1830" s="47"/>
      <c r="U1830" s="47"/>
      <c r="V1830" s="47"/>
      <c r="W1830" s="47"/>
      <c r="X1830" s="47"/>
      <c r="Y1830" s="47"/>
      <c r="Z1830" s="47"/>
      <c r="AA1830" s="47"/>
      <c r="AB1830" s="47"/>
      <c r="AC1830" s="47"/>
      <c r="AD1830" s="47"/>
      <c r="AE1830" s="47"/>
      <c r="AF1830" s="47"/>
      <c r="AG1830" s="47"/>
      <c r="AH1830" s="47"/>
    </row>
    <row r="1831" spans="1:34" x14ac:dyDescent="0.25">
      <c r="A1831" s="125"/>
      <c r="B1831" s="47"/>
      <c r="C1831" s="47"/>
      <c r="D1831" s="47"/>
      <c r="E1831" s="56"/>
      <c r="F1831" s="56"/>
      <c r="G1831" s="47"/>
      <c r="H1831" s="47"/>
      <c r="I1831" s="47"/>
      <c r="J1831" s="47"/>
      <c r="K1831" s="47"/>
      <c r="L1831" s="47"/>
      <c r="M1831" s="47"/>
      <c r="N1831" s="47"/>
      <c r="O1831" s="47"/>
      <c r="P1831" s="47"/>
      <c r="Q1831" s="47"/>
      <c r="R1831" s="47"/>
      <c r="S1831" s="47"/>
      <c r="T1831" s="47"/>
      <c r="U1831" s="47"/>
      <c r="V1831" s="47"/>
      <c r="W1831" s="47"/>
      <c r="X1831" s="47"/>
      <c r="Y1831" s="47"/>
      <c r="Z1831" s="47"/>
      <c r="AA1831" s="47"/>
      <c r="AB1831" s="47"/>
      <c r="AC1831" s="47"/>
      <c r="AD1831" s="47"/>
      <c r="AE1831" s="47"/>
      <c r="AF1831" s="47"/>
      <c r="AG1831" s="47"/>
      <c r="AH1831" s="47"/>
    </row>
    <row r="1832" spans="1:34" x14ac:dyDescent="0.25">
      <c r="A1832" s="125"/>
      <c r="B1832" s="47"/>
      <c r="C1832" s="47"/>
      <c r="D1832" s="47"/>
      <c r="E1832" s="56"/>
      <c r="F1832" s="56"/>
      <c r="G1832" s="47"/>
      <c r="H1832" s="47"/>
      <c r="I1832" s="47"/>
      <c r="J1832" s="47"/>
      <c r="K1832" s="47"/>
      <c r="L1832" s="47"/>
      <c r="M1832" s="47"/>
      <c r="N1832" s="47"/>
      <c r="O1832" s="47"/>
      <c r="P1832" s="47"/>
      <c r="Q1832" s="47"/>
      <c r="R1832" s="47"/>
      <c r="S1832" s="47"/>
      <c r="T1832" s="47"/>
      <c r="U1832" s="47"/>
      <c r="V1832" s="47"/>
      <c r="W1832" s="47"/>
      <c r="X1832" s="47"/>
      <c r="Y1832" s="47"/>
      <c r="Z1832" s="47"/>
      <c r="AA1832" s="47"/>
      <c r="AB1832" s="47"/>
      <c r="AC1832" s="47"/>
      <c r="AD1832" s="47"/>
      <c r="AE1832" s="47"/>
      <c r="AF1832" s="47"/>
      <c r="AG1832" s="47"/>
      <c r="AH1832" s="47"/>
    </row>
    <row r="1833" spans="1:34" x14ac:dyDescent="0.25">
      <c r="A1833" s="125"/>
      <c r="B1833" s="47"/>
      <c r="C1833" s="47"/>
      <c r="D1833" s="47"/>
      <c r="E1833" s="56"/>
      <c r="F1833" s="56"/>
      <c r="G1833" s="47"/>
      <c r="H1833" s="47"/>
      <c r="I1833" s="47"/>
      <c r="J1833" s="47"/>
      <c r="K1833" s="47"/>
      <c r="L1833" s="47"/>
      <c r="M1833" s="47"/>
      <c r="N1833" s="47"/>
      <c r="O1833" s="47"/>
      <c r="P1833" s="47"/>
      <c r="Q1833" s="47"/>
      <c r="R1833" s="47"/>
      <c r="S1833" s="47"/>
      <c r="T1833" s="47"/>
      <c r="U1833" s="47"/>
      <c r="V1833" s="47"/>
      <c r="W1833" s="47"/>
      <c r="X1833" s="47"/>
      <c r="Y1833" s="47"/>
      <c r="Z1833" s="47"/>
      <c r="AA1833" s="47"/>
      <c r="AB1833" s="47"/>
      <c r="AC1833" s="47"/>
      <c r="AD1833" s="47"/>
      <c r="AE1833" s="47"/>
      <c r="AF1833" s="47"/>
      <c r="AG1833" s="47"/>
      <c r="AH1833" s="47"/>
    </row>
    <row r="1834" spans="1:34" x14ac:dyDescent="0.25">
      <c r="A1834" s="125"/>
      <c r="B1834" s="47"/>
      <c r="C1834" s="47"/>
      <c r="D1834" s="47"/>
      <c r="E1834" s="56"/>
      <c r="F1834" s="56"/>
      <c r="G1834" s="47"/>
      <c r="H1834" s="47"/>
      <c r="I1834" s="47"/>
      <c r="J1834" s="47"/>
      <c r="K1834" s="47"/>
      <c r="L1834" s="47"/>
      <c r="M1834" s="47"/>
      <c r="N1834" s="47"/>
      <c r="O1834" s="47"/>
      <c r="P1834" s="47"/>
      <c r="Q1834" s="47"/>
      <c r="R1834" s="47"/>
      <c r="S1834" s="47"/>
      <c r="T1834" s="47"/>
      <c r="U1834" s="47"/>
      <c r="V1834" s="47"/>
      <c r="W1834" s="47"/>
      <c r="X1834" s="47"/>
      <c r="Y1834" s="47"/>
      <c r="Z1834" s="47"/>
      <c r="AA1834" s="47"/>
      <c r="AB1834" s="47"/>
      <c r="AC1834" s="47"/>
      <c r="AD1834" s="47"/>
      <c r="AE1834" s="47"/>
      <c r="AF1834" s="47"/>
      <c r="AG1834" s="47"/>
      <c r="AH1834" s="47"/>
    </row>
    <row r="1835" spans="1:34" x14ac:dyDescent="0.25">
      <c r="A1835" s="125"/>
      <c r="B1835" s="47"/>
      <c r="C1835" s="47"/>
      <c r="D1835" s="47"/>
      <c r="E1835" s="56"/>
      <c r="F1835" s="56"/>
      <c r="G1835" s="47"/>
      <c r="H1835" s="47"/>
      <c r="I1835" s="47"/>
      <c r="J1835" s="47"/>
      <c r="K1835" s="47"/>
      <c r="L1835" s="47"/>
      <c r="M1835" s="47"/>
      <c r="N1835" s="47"/>
      <c r="O1835" s="47"/>
      <c r="P1835" s="47"/>
      <c r="Q1835" s="47"/>
      <c r="R1835" s="47"/>
      <c r="S1835" s="47"/>
      <c r="T1835" s="47"/>
      <c r="U1835" s="47"/>
      <c r="V1835" s="47"/>
      <c r="W1835" s="47"/>
      <c r="X1835" s="47"/>
      <c r="Y1835" s="47"/>
      <c r="Z1835" s="47"/>
      <c r="AA1835" s="47"/>
      <c r="AB1835" s="47"/>
      <c r="AC1835" s="47"/>
      <c r="AD1835" s="47"/>
      <c r="AE1835" s="47"/>
      <c r="AF1835" s="47"/>
      <c r="AG1835" s="47"/>
      <c r="AH1835" s="47"/>
    </row>
    <row r="1836" spans="1:34" x14ac:dyDescent="0.25">
      <c r="A1836" s="125"/>
      <c r="B1836" s="47"/>
      <c r="C1836" s="47"/>
      <c r="D1836" s="47"/>
      <c r="E1836" s="56"/>
      <c r="F1836" s="56"/>
      <c r="G1836" s="47"/>
      <c r="H1836" s="47"/>
      <c r="I1836" s="47"/>
      <c r="J1836" s="47"/>
      <c r="K1836" s="47"/>
      <c r="L1836" s="47"/>
      <c r="M1836" s="47"/>
      <c r="N1836" s="47"/>
      <c r="O1836" s="47"/>
      <c r="P1836" s="47"/>
      <c r="Q1836" s="47"/>
      <c r="R1836" s="47"/>
      <c r="S1836" s="47"/>
      <c r="T1836" s="47"/>
      <c r="U1836" s="47"/>
      <c r="V1836" s="47"/>
      <c r="W1836" s="47"/>
      <c r="X1836" s="47"/>
      <c r="Y1836" s="47"/>
      <c r="Z1836" s="47"/>
      <c r="AA1836" s="47"/>
      <c r="AB1836" s="47"/>
      <c r="AC1836" s="47"/>
      <c r="AD1836" s="47"/>
      <c r="AE1836" s="47"/>
      <c r="AF1836" s="47"/>
      <c r="AG1836" s="47"/>
      <c r="AH1836" s="47"/>
    </row>
    <row r="1837" spans="1:34" x14ac:dyDescent="0.25">
      <c r="A1837" s="125"/>
      <c r="B1837" s="47"/>
      <c r="C1837" s="47"/>
      <c r="D1837" s="47"/>
      <c r="E1837" s="56"/>
      <c r="F1837" s="56"/>
      <c r="G1837" s="47"/>
      <c r="H1837" s="47"/>
      <c r="I1837" s="47"/>
      <c r="J1837" s="47"/>
      <c r="K1837" s="47"/>
      <c r="L1837" s="47"/>
      <c r="M1837" s="47"/>
      <c r="N1837" s="47"/>
      <c r="O1837" s="47"/>
      <c r="P1837" s="47"/>
      <c r="Q1837" s="47"/>
      <c r="R1837" s="47"/>
      <c r="S1837" s="47"/>
      <c r="T1837" s="47"/>
      <c r="U1837" s="47"/>
      <c r="V1837" s="47"/>
      <c r="W1837" s="47"/>
      <c r="X1837" s="47"/>
      <c r="Y1837" s="47"/>
      <c r="Z1837" s="47"/>
      <c r="AA1837" s="47"/>
      <c r="AB1837" s="47"/>
      <c r="AC1837" s="47"/>
      <c r="AD1837" s="47"/>
      <c r="AE1837" s="47"/>
      <c r="AF1837" s="47"/>
      <c r="AG1837" s="47"/>
      <c r="AH1837" s="47"/>
    </row>
    <row r="1838" spans="1:34" x14ac:dyDescent="0.25">
      <c r="A1838" s="125"/>
      <c r="B1838" s="47"/>
      <c r="C1838" s="47"/>
      <c r="D1838" s="47"/>
      <c r="E1838" s="56"/>
      <c r="F1838" s="56"/>
      <c r="G1838" s="47"/>
      <c r="H1838" s="47"/>
      <c r="I1838" s="47"/>
      <c r="J1838" s="47"/>
      <c r="K1838" s="47"/>
      <c r="L1838" s="47"/>
      <c r="M1838" s="47"/>
      <c r="N1838" s="47"/>
      <c r="O1838" s="47"/>
      <c r="P1838" s="47"/>
      <c r="Q1838" s="47"/>
      <c r="R1838" s="47"/>
      <c r="S1838" s="47"/>
      <c r="T1838" s="47"/>
      <c r="U1838" s="47"/>
      <c r="V1838" s="47"/>
      <c r="W1838" s="47"/>
      <c r="X1838" s="47"/>
      <c r="Y1838" s="47"/>
      <c r="Z1838" s="47"/>
      <c r="AA1838" s="47"/>
      <c r="AB1838" s="47"/>
      <c r="AC1838" s="47"/>
      <c r="AD1838" s="47"/>
      <c r="AE1838" s="47"/>
      <c r="AF1838" s="47"/>
      <c r="AG1838" s="47"/>
      <c r="AH1838" s="47"/>
    </row>
    <row r="1839" spans="1:34" x14ac:dyDescent="0.25">
      <c r="A1839" s="125"/>
      <c r="B1839" s="47"/>
      <c r="C1839" s="47"/>
      <c r="D1839" s="47"/>
      <c r="E1839" s="56"/>
      <c r="F1839" s="56"/>
      <c r="G1839" s="47"/>
      <c r="H1839" s="47"/>
      <c r="I1839" s="47"/>
      <c r="J1839" s="47"/>
      <c r="K1839" s="47"/>
      <c r="L1839" s="47"/>
      <c r="M1839" s="47"/>
      <c r="N1839" s="47"/>
      <c r="O1839" s="47"/>
      <c r="P1839" s="47"/>
      <c r="Q1839" s="47"/>
      <c r="R1839" s="47"/>
      <c r="S1839" s="47"/>
      <c r="T1839" s="47"/>
      <c r="U1839" s="47"/>
      <c r="V1839" s="47"/>
      <c r="W1839" s="47"/>
      <c r="X1839" s="47"/>
      <c r="Y1839" s="47"/>
      <c r="Z1839" s="47"/>
      <c r="AA1839" s="47"/>
      <c r="AB1839" s="47"/>
      <c r="AC1839" s="47"/>
      <c r="AD1839" s="47"/>
      <c r="AE1839" s="47"/>
      <c r="AF1839" s="47"/>
      <c r="AG1839" s="47"/>
      <c r="AH1839" s="47"/>
    </row>
    <row r="1840" spans="1:34" x14ac:dyDescent="0.25">
      <c r="A1840" s="125"/>
      <c r="B1840" s="47"/>
      <c r="C1840" s="47"/>
      <c r="D1840" s="47"/>
      <c r="E1840" s="56"/>
      <c r="F1840" s="56"/>
      <c r="G1840" s="47"/>
      <c r="H1840" s="47"/>
      <c r="I1840" s="47"/>
      <c r="J1840" s="47"/>
      <c r="K1840" s="47"/>
      <c r="L1840" s="47"/>
      <c r="M1840" s="47"/>
      <c r="N1840" s="47"/>
      <c r="O1840" s="47"/>
      <c r="P1840" s="47"/>
      <c r="Q1840" s="47"/>
      <c r="R1840" s="47"/>
      <c r="S1840" s="47"/>
      <c r="T1840" s="47"/>
      <c r="U1840" s="47"/>
      <c r="V1840" s="47"/>
      <c r="W1840" s="47"/>
      <c r="X1840" s="47"/>
      <c r="Y1840" s="47"/>
      <c r="Z1840" s="47"/>
      <c r="AA1840" s="47"/>
      <c r="AB1840" s="47"/>
      <c r="AC1840" s="47"/>
      <c r="AD1840" s="47"/>
      <c r="AE1840" s="47"/>
      <c r="AF1840" s="47"/>
      <c r="AG1840" s="47"/>
      <c r="AH1840" s="47"/>
    </row>
    <row r="1841" spans="1:34" x14ac:dyDescent="0.25">
      <c r="A1841" s="125"/>
      <c r="B1841" s="47"/>
      <c r="C1841" s="47"/>
      <c r="D1841" s="47"/>
      <c r="E1841" s="56"/>
      <c r="F1841" s="56"/>
      <c r="G1841" s="47"/>
      <c r="H1841" s="47"/>
      <c r="I1841" s="47"/>
      <c r="J1841" s="47"/>
      <c r="K1841" s="47"/>
      <c r="L1841" s="47"/>
      <c r="M1841" s="47"/>
      <c r="N1841" s="47"/>
      <c r="O1841" s="47"/>
      <c r="P1841" s="47"/>
      <c r="Q1841" s="47"/>
      <c r="R1841" s="47"/>
      <c r="S1841" s="47"/>
      <c r="T1841" s="47"/>
      <c r="U1841" s="47"/>
      <c r="V1841" s="47"/>
      <c r="W1841" s="47"/>
      <c r="X1841" s="47"/>
      <c r="Y1841" s="47"/>
      <c r="Z1841" s="47"/>
      <c r="AA1841" s="47"/>
      <c r="AB1841" s="47"/>
      <c r="AC1841" s="47"/>
      <c r="AD1841" s="47"/>
      <c r="AE1841" s="47"/>
      <c r="AF1841" s="47"/>
      <c r="AG1841" s="47"/>
      <c r="AH1841" s="47"/>
    </row>
    <row r="1842" spans="1:34" x14ac:dyDescent="0.25">
      <c r="A1842" s="125"/>
      <c r="B1842" s="47"/>
      <c r="C1842" s="47"/>
      <c r="D1842" s="47"/>
      <c r="E1842" s="56"/>
      <c r="F1842" s="56"/>
      <c r="G1842" s="47"/>
      <c r="H1842" s="47"/>
      <c r="I1842" s="47"/>
      <c r="J1842" s="47"/>
      <c r="K1842" s="47"/>
      <c r="L1842" s="47"/>
      <c r="M1842" s="47"/>
      <c r="N1842" s="47"/>
      <c r="O1842" s="47"/>
      <c r="P1842" s="47"/>
      <c r="Q1842" s="47"/>
      <c r="R1842" s="47"/>
      <c r="S1842" s="47"/>
      <c r="T1842" s="47"/>
      <c r="U1842" s="47"/>
      <c r="V1842" s="47"/>
      <c r="W1842" s="47"/>
      <c r="X1842" s="47"/>
      <c r="Y1842" s="47"/>
      <c r="Z1842" s="47"/>
      <c r="AA1842" s="47"/>
      <c r="AB1842" s="47"/>
      <c r="AC1842" s="47"/>
      <c r="AD1842" s="47"/>
      <c r="AE1842" s="47"/>
      <c r="AF1842" s="47"/>
      <c r="AG1842" s="47"/>
      <c r="AH1842" s="47"/>
    </row>
    <row r="1843" spans="1:34" x14ac:dyDescent="0.25">
      <c r="A1843" s="125"/>
      <c r="B1843" s="47"/>
      <c r="C1843" s="47"/>
      <c r="D1843" s="47"/>
      <c r="E1843" s="56"/>
      <c r="F1843" s="56"/>
      <c r="G1843" s="47"/>
      <c r="H1843" s="47"/>
      <c r="I1843" s="47"/>
      <c r="J1843" s="47"/>
      <c r="K1843" s="47"/>
      <c r="L1843" s="47"/>
      <c r="M1843" s="47"/>
      <c r="N1843" s="47"/>
      <c r="O1843" s="47"/>
      <c r="P1843" s="47"/>
      <c r="Q1843" s="47"/>
      <c r="R1843" s="47"/>
      <c r="S1843" s="47"/>
      <c r="T1843" s="47"/>
      <c r="U1843" s="47"/>
      <c r="V1843" s="47"/>
      <c r="W1843" s="47"/>
      <c r="X1843" s="47"/>
      <c r="Y1843" s="47"/>
      <c r="Z1843" s="47"/>
      <c r="AA1843" s="47"/>
      <c r="AB1843" s="47"/>
      <c r="AC1843" s="47"/>
      <c r="AD1843" s="47"/>
      <c r="AE1843" s="47"/>
      <c r="AF1843" s="47"/>
      <c r="AG1843" s="47"/>
      <c r="AH1843" s="47"/>
    </row>
    <row r="1844" spans="1:34" x14ac:dyDescent="0.25">
      <c r="A1844" s="125"/>
      <c r="B1844" s="47"/>
      <c r="C1844" s="47"/>
      <c r="D1844" s="47"/>
      <c r="E1844" s="56"/>
      <c r="F1844" s="56"/>
      <c r="G1844" s="47"/>
      <c r="H1844" s="47"/>
      <c r="I1844" s="47"/>
      <c r="J1844" s="47"/>
      <c r="K1844" s="47"/>
      <c r="L1844" s="47"/>
      <c r="M1844" s="47"/>
      <c r="N1844" s="47"/>
      <c r="O1844" s="47"/>
      <c r="P1844" s="47"/>
      <c r="Q1844" s="47"/>
      <c r="R1844" s="47"/>
      <c r="S1844" s="47"/>
      <c r="T1844" s="47"/>
      <c r="U1844" s="47"/>
      <c r="V1844" s="47"/>
      <c r="W1844" s="47"/>
      <c r="X1844" s="47"/>
      <c r="Y1844" s="47"/>
      <c r="Z1844" s="47"/>
      <c r="AA1844" s="47"/>
      <c r="AB1844" s="47"/>
      <c r="AC1844" s="47"/>
      <c r="AD1844" s="47"/>
      <c r="AE1844" s="47"/>
      <c r="AF1844" s="47"/>
      <c r="AG1844" s="47"/>
      <c r="AH1844" s="47"/>
    </row>
    <row r="1845" spans="1:34" x14ac:dyDescent="0.25">
      <c r="A1845" s="125"/>
      <c r="B1845" s="47"/>
      <c r="C1845" s="47"/>
      <c r="D1845" s="47"/>
      <c r="E1845" s="56"/>
      <c r="F1845" s="56"/>
      <c r="G1845" s="47"/>
      <c r="H1845" s="47"/>
      <c r="I1845" s="47"/>
      <c r="J1845" s="47"/>
      <c r="K1845" s="47"/>
      <c r="L1845" s="47"/>
      <c r="M1845" s="47"/>
      <c r="N1845" s="47"/>
      <c r="O1845" s="47"/>
      <c r="P1845" s="47"/>
      <c r="Q1845" s="47"/>
      <c r="R1845" s="47"/>
      <c r="S1845" s="47"/>
      <c r="T1845" s="47"/>
      <c r="U1845" s="47"/>
      <c r="V1845" s="47"/>
      <c r="W1845" s="47"/>
      <c r="X1845" s="47"/>
      <c r="Y1845" s="47"/>
      <c r="Z1845" s="47"/>
      <c r="AA1845" s="47"/>
      <c r="AB1845" s="47"/>
      <c r="AC1845" s="47"/>
      <c r="AD1845" s="47"/>
      <c r="AE1845" s="47"/>
      <c r="AF1845" s="47"/>
      <c r="AG1845" s="47"/>
      <c r="AH1845" s="47"/>
    </row>
    <row r="1846" spans="1:34" x14ac:dyDescent="0.25">
      <c r="A1846" s="125"/>
      <c r="B1846" s="47"/>
      <c r="C1846" s="47"/>
      <c r="D1846" s="47"/>
      <c r="E1846" s="56"/>
      <c r="F1846" s="56"/>
      <c r="G1846" s="47"/>
      <c r="H1846" s="47"/>
      <c r="I1846" s="47"/>
      <c r="J1846" s="47"/>
      <c r="K1846" s="47"/>
      <c r="L1846" s="47"/>
      <c r="M1846" s="47"/>
      <c r="N1846" s="47"/>
      <c r="O1846" s="47"/>
      <c r="P1846" s="47"/>
      <c r="Q1846" s="47"/>
      <c r="R1846" s="47"/>
      <c r="S1846" s="47"/>
      <c r="T1846" s="47"/>
      <c r="U1846" s="47"/>
      <c r="V1846" s="47"/>
      <c r="W1846" s="47"/>
      <c r="X1846" s="47"/>
      <c r="Y1846" s="47"/>
      <c r="Z1846" s="47"/>
      <c r="AA1846" s="47"/>
      <c r="AB1846" s="47"/>
      <c r="AC1846" s="47"/>
      <c r="AD1846" s="47"/>
      <c r="AE1846" s="47"/>
      <c r="AF1846" s="47"/>
      <c r="AG1846" s="47"/>
      <c r="AH1846" s="47"/>
    </row>
    <row r="1847" spans="1:34" x14ac:dyDescent="0.25">
      <c r="A1847" s="125"/>
      <c r="B1847" s="47"/>
      <c r="C1847" s="47"/>
      <c r="D1847" s="47"/>
      <c r="E1847" s="56"/>
      <c r="F1847" s="56"/>
      <c r="G1847" s="47"/>
      <c r="H1847" s="47"/>
      <c r="I1847" s="47"/>
      <c r="J1847" s="47"/>
      <c r="K1847" s="47"/>
      <c r="L1847" s="47"/>
      <c r="M1847" s="47"/>
      <c r="N1847" s="47"/>
      <c r="O1847" s="47"/>
      <c r="P1847" s="47"/>
      <c r="Q1847" s="47"/>
      <c r="R1847" s="47"/>
      <c r="S1847" s="47"/>
      <c r="T1847" s="47"/>
      <c r="U1847" s="47"/>
      <c r="V1847" s="47"/>
      <c r="W1847" s="47"/>
      <c r="X1847" s="47"/>
      <c r="Y1847" s="47"/>
      <c r="Z1847" s="47"/>
      <c r="AA1847" s="47"/>
      <c r="AB1847" s="47"/>
      <c r="AC1847" s="47"/>
      <c r="AD1847" s="47"/>
      <c r="AE1847" s="47"/>
      <c r="AF1847" s="47"/>
      <c r="AG1847" s="47"/>
      <c r="AH1847" s="47"/>
    </row>
    <row r="1848" spans="1:34" x14ac:dyDescent="0.25">
      <c r="A1848" s="125"/>
      <c r="B1848" s="47"/>
      <c r="C1848" s="47"/>
      <c r="D1848" s="47"/>
      <c r="E1848" s="56"/>
      <c r="F1848" s="56"/>
      <c r="G1848" s="47"/>
      <c r="H1848" s="47"/>
      <c r="I1848" s="47"/>
      <c r="J1848" s="47"/>
      <c r="K1848" s="47"/>
      <c r="L1848" s="47"/>
      <c r="M1848" s="47"/>
      <c r="N1848" s="47"/>
      <c r="O1848" s="47"/>
      <c r="P1848" s="47"/>
      <c r="Q1848" s="47"/>
      <c r="R1848" s="47"/>
      <c r="S1848" s="47"/>
      <c r="T1848" s="47"/>
      <c r="U1848" s="47"/>
      <c r="V1848" s="47"/>
      <c r="W1848" s="47"/>
      <c r="X1848" s="47"/>
      <c r="Y1848" s="47"/>
      <c r="Z1848" s="47"/>
      <c r="AA1848" s="47"/>
      <c r="AB1848" s="47"/>
      <c r="AC1848" s="47"/>
      <c r="AD1848" s="47"/>
      <c r="AE1848" s="47"/>
      <c r="AF1848" s="47"/>
      <c r="AG1848" s="47"/>
      <c r="AH1848" s="47"/>
    </row>
    <row r="1849" spans="1:34" x14ac:dyDescent="0.25">
      <c r="A1849" s="125"/>
      <c r="B1849" s="47"/>
      <c r="C1849" s="47"/>
      <c r="D1849" s="47"/>
      <c r="E1849" s="56"/>
      <c r="F1849" s="56"/>
      <c r="G1849" s="47"/>
      <c r="H1849" s="47"/>
      <c r="I1849" s="47"/>
      <c r="J1849" s="47"/>
      <c r="K1849" s="47"/>
      <c r="L1849" s="47"/>
      <c r="M1849" s="47"/>
      <c r="N1849" s="47"/>
      <c r="O1849" s="47"/>
      <c r="P1849" s="47"/>
      <c r="Q1849" s="47"/>
      <c r="R1849" s="47"/>
      <c r="S1849" s="47"/>
      <c r="T1849" s="47"/>
      <c r="U1849" s="47"/>
      <c r="V1849" s="47"/>
      <c r="W1849" s="47"/>
      <c r="X1849" s="47"/>
      <c r="Y1849" s="47"/>
      <c r="Z1849" s="47"/>
      <c r="AA1849" s="47"/>
      <c r="AB1849" s="47"/>
      <c r="AC1849" s="47"/>
      <c r="AD1849" s="47"/>
      <c r="AE1849" s="47"/>
      <c r="AF1849" s="47"/>
      <c r="AG1849" s="47"/>
      <c r="AH1849" s="47"/>
    </row>
    <row r="1850" spans="1:34" x14ac:dyDescent="0.25">
      <c r="A1850" s="125"/>
      <c r="B1850" s="47"/>
      <c r="C1850" s="47"/>
      <c r="D1850" s="47"/>
      <c r="E1850" s="56"/>
      <c r="F1850" s="56"/>
      <c r="G1850" s="47"/>
      <c r="H1850" s="47"/>
      <c r="I1850" s="47"/>
      <c r="J1850" s="47"/>
      <c r="K1850" s="47"/>
      <c r="L1850" s="47"/>
      <c r="M1850" s="47"/>
      <c r="N1850" s="47"/>
      <c r="O1850" s="47"/>
      <c r="P1850" s="47"/>
      <c r="Q1850" s="47"/>
      <c r="R1850" s="47"/>
      <c r="S1850" s="47"/>
      <c r="T1850" s="47"/>
      <c r="U1850" s="47"/>
      <c r="V1850" s="47"/>
      <c r="W1850" s="47"/>
      <c r="X1850" s="47"/>
      <c r="Y1850" s="47"/>
      <c r="Z1850" s="47"/>
      <c r="AA1850" s="47"/>
      <c r="AB1850" s="47"/>
      <c r="AC1850" s="47"/>
      <c r="AD1850" s="47"/>
      <c r="AE1850" s="47"/>
      <c r="AF1850" s="47"/>
      <c r="AG1850" s="47"/>
      <c r="AH1850" s="47"/>
    </row>
    <row r="1851" spans="1:34" x14ac:dyDescent="0.25">
      <c r="A1851" s="125"/>
      <c r="B1851" s="47"/>
      <c r="C1851" s="47"/>
      <c r="D1851" s="47"/>
      <c r="E1851" s="56"/>
      <c r="F1851" s="56"/>
      <c r="G1851" s="47"/>
      <c r="H1851" s="47"/>
      <c r="I1851" s="47"/>
      <c r="J1851" s="47"/>
      <c r="K1851" s="47"/>
      <c r="L1851" s="47"/>
      <c r="M1851" s="47"/>
      <c r="N1851" s="47"/>
      <c r="O1851" s="47"/>
      <c r="P1851" s="47"/>
      <c r="Q1851" s="47"/>
      <c r="R1851" s="47"/>
      <c r="S1851" s="47"/>
      <c r="T1851" s="47"/>
      <c r="U1851" s="47"/>
      <c r="V1851" s="47"/>
      <c r="W1851" s="47"/>
      <c r="X1851" s="47"/>
      <c r="Y1851" s="47"/>
      <c r="Z1851" s="47"/>
      <c r="AA1851" s="47"/>
      <c r="AB1851" s="47"/>
      <c r="AC1851" s="47"/>
      <c r="AD1851" s="47"/>
      <c r="AE1851" s="47"/>
      <c r="AF1851" s="47"/>
      <c r="AG1851" s="47"/>
      <c r="AH1851" s="47"/>
    </row>
    <row r="1852" spans="1:34" x14ac:dyDescent="0.25">
      <c r="A1852" s="125"/>
      <c r="B1852" s="47"/>
      <c r="C1852" s="47"/>
      <c r="D1852" s="47"/>
      <c r="E1852" s="56"/>
      <c r="F1852" s="56"/>
      <c r="G1852" s="47"/>
      <c r="H1852" s="47"/>
      <c r="I1852" s="47"/>
      <c r="J1852" s="47"/>
      <c r="K1852" s="47"/>
      <c r="L1852" s="47"/>
      <c r="M1852" s="47"/>
      <c r="N1852" s="47"/>
      <c r="O1852" s="47"/>
      <c r="P1852" s="47"/>
      <c r="Q1852" s="47"/>
      <c r="R1852" s="47"/>
      <c r="S1852" s="47"/>
      <c r="T1852" s="47"/>
      <c r="U1852" s="47"/>
      <c r="V1852" s="47"/>
      <c r="W1852" s="47"/>
      <c r="X1852" s="47"/>
      <c r="Y1852" s="47"/>
      <c r="Z1852" s="47"/>
      <c r="AA1852" s="47"/>
      <c r="AB1852" s="47"/>
      <c r="AC1852" s="47"/>
      <c r="AD1852" s="47"/>
      <c r="AE1852" s="47"/>
      <c r="AF1852" s="47"/>
      <c r="AG1852" s="47"/>
      <c r="AH1852" s="47"/>
    </row>
    <row r="1853" spans="1:34" x14ac:dyDescent="0.25">
      <c r="A1853" s="125"/>
      <c r="B1853" s="47"/>
      <c r="C1853" s="47"/>
      <c r="D1853" s="47"/>
      <c r="E1853" s="56"/>
      <c r="F1853" s="56"/>
      <c r="G1853" s="47"/>
      <c r="H1853" s="47"/>
      <c r="I1853" s="47"/>
      <c r="J1853" s="47"/>
      <c r="K1853" s="47"/>
      <c r="L1853" s="47"/>
      <c r="M1853" s="47"/>
      <c r="N1853" s="47"/>
      <c r="O1853" s="47"/>
      <c r="P1853" s="47"/>
      <c r="Q1853" s="47"/>
      <c r="R1853" s="47"/>
      <c r="S1853" s="47"/>
      <c r="T1853" s="47"/>
      <c r="U1853" s="47"/>
      <c r="V1853" s="47"/>
      <c r="W1853" s="47"/>
      <c r="X1853" s="47"/>
      <c r="Y1853" s="47"/>
      <c r="Z1853" s="47"/>
      <c r="AA1853" s="47"/>
      <c r="AB1853" s="47"/>
      <c r="AC1853" s="47"/>
      <c r="AD1853" s="47"/>
      <c r="AE1853" s="47"/>
      <c r="AF1853" s="47"/>
      <c r="AG1853" s="47"/>
      <c r="AH1853" s="47"/>
    </row>
    <row r="1854" spans="1:34" x14ac:dyDescent="0.25">
      <c r="A1854" s="125"/>
      <c r="B1854" s="47"/>
      <c r="C1854" s="47"/>
      <c r="D1854" s="47"/>
      <c r="E1854" s="56"/>
      <c r="F1854" s="56"/>
      <c r="G1854" s="47"/>
      <c r="H1854" s="47"/>
      <c r="I1854" s="47"/>
      <c r="J1854" s="47"/>
      <c r="K1854" s="47"/>
      <c r="L1854" s="47"/>
      <c r="M1854" s="47"/>
      <c r="N1854" s="47"/>
      <c r="O1854" s="47"/>
      <c r="P1854" s="47"/>
      <c r="Q1854" s="47"/>
      <c r="R1854" s="47"/>
      <c r="S1854" s="47"/>
      <c r="T1854" s="47"/>
      <c r="U1854" s="47"/>
      <c r="V1854" s="47"/>
      <c r="W1854" s="47"/>
      <c r="X1854" s="47"/>
      <c r="Y1854" s="47"/>
      <c r="Z1854" s="47"/>
      <c r="AA1854" s="47"/>
      <c r="AB1854" s="47"/>
      <c r="AC1854" s="47"/>
      <c r="AD1854" s="47"/>
      <c r="AE1854" s="47"/>
      <c r="AF1854" s="47"/>
      <c r="AG1854" s="47"/>
      <c r="AH1854" s="47"/>
    </row>
    <row r="1855" spans="1:34" x14ac:dyDescent="0.25">
      <c r="A1855" s="125"/>
      <c r="B1855" s="47"/>
      <c r="C1855" s="47"/>
      <c r="D1855" s="47"/>
      <c r="E1855" s="56"/>
      <c r="F1855" s="56"/>
      <c r="G1855" s="47"/>
      <c r="H1855" s="47"/>
      <c r="I1855" s="47"/>
      <c r="J1855" s="47"/>
      <c r="K1855" s="47"/>
      <c r="L1855" s="47"/>
      <c r="M1855" s="47"/>
      <c r="N1855" s="47"/>
      <c r="O1855" s="47"/>
      <c r="P1855" s="47"/>
      <c r="Q1855" s="47"/>
      <c r="R1855" s="47"/>
      <c r="S1855" s="47"/>
      <c r="T1855" s="47"/>
      <c r="U1855" s="47"/>
      <c r="V1855" s="47"/>
      <c r="W1855" s="47"/>
      <c r="X1855" s="47"/>
      <c r="Y1855" s="47"/>
      <c r="Z1855" s="47"/>
      <c r="AA1855" s="47"/>
      <c r="AB1855" s="47"/>
      <c r="AC1855" s="47"/>
      <c r="AD1855" s="47"/>
      <c r="AE1855" s="47"/>
      <c r="AF1855" s="47"/>
      <c r="AG1855" s="47"/>
      <c r="AH1855" s="47"/>
    </row>
    <row r="1856" spans="1:34" x14ac:dyDescent="0.25">
      <c r="A1856" s="125"/>
      <c r="B1856" s="47"/>
      <c r="C1856" s="47"/>
      <c r="D1856" s="47"/>
      <c r="E1856" s="56"/>
      <c r="F1856" s="56"/>
      <c r="G1856" s="47"/>
      <c r="H1856" s="47"/>
      <c r="I1856" s="47"/>
      <c r="J1856" s="47"/>
      <c r="K1856" s="47"/>
      <c r="L1856" s="47"/>
      <c r="M1856" s="47"/>
      <c r="N1856" s="47"/>
      <c r="O1856" s="47"/>
      <c r="P1856" s="47"/>
      <c r="Q1856" s="47"/>
      <c r="R1856" s="47"/>
      <c r="S1856" s="47"/>
      <c r="T1856" s="47"/>
      <c r="U1856" s="47"/>
      <c r="V1856" s="47"/>
      <c r="W1856" s="47"/>
      <c r="X1856" s="47"/>
      <c r="Y1856" s="47"/>
      <c r="Z1856" s="47"/>
      <c r="AA1856" s="47"/>
      <c r="AB1856" s="47"/>
      <c r="AC1856" s="47"/>
      <c r="AD1856" s="47"/>
      <c r="AE1856" s="47"/>
      <c r="AF1856" s="47"/>
      <c r="AG1856" s="47"/>
      <c r="AH1856" s="47"/>
    </row>
    <row r="1857" spans="1:34" x14ac:dyDescent="0.25">
      <c r="A1857" s="125"/>
      <c r="B1857" s="47"/>
      <c r="C1857" s="47"/>
      <c r="D1857" s="47"/>
      <c r="E1857" s="56"/>
      <c r="F1857" s="56"/>
      <c r="G1857" s="47"/>
      <c r="H1857" s="47"/>
      <c r="I1857" s="47"/>
      <c r="J1857" s="47"/>
      <c r="K1857" s="47"/>
      <c r="L1857" s="47"/>
      <c r="M1857" s="47"/>
      <c r="N1857" s="47"/>
      <c r="O1857" s="47"/>
      <c r="P1857" s="47"/>
      <c r="Q1857" s="47"/>
      <c r="R1857" s="47"/>
      <c r="S1857" s="47"/>
      <c r="T1857" s="47"/>
      <c r="U1857" s="47"/>
      <c r="V1857" s="47"/>
      <c r="W1857" s="47"/>
      <c r="X1857" s="47"/>
      <c r="Y1857" s="47"/>
      <c r="Z1857" s="47"/>
      <c r="AA1857" s="47"/>
      <c r="AB1857" s="47"/>
      <c r="AC1857" s="47"/>
      <c r="AD1857" s="47"/>
      <c r="AE1857" s="47"/>
      <c r="AF1857" s="47"/>
      <c r="AG1857" s="47"/>
      <c r="AH1857" s="47"/>
    </row>
    <row r="1858" spans="1:34" x14ac:dyDescent="0.25">
      <c r="A1858" s="125"/>
      <c r="B1858" s="47"/>
      <c r="C1858" s="47"/>
      <c r="D1858" s="47"/>
      <c r="E1858" s="56"/>
      <c r="F1858" s="56"/>
      <c r="G1858" s="47"/>
      <c r="H1858" s="47"/>
      <c r="I1858" s="47"/>
      <c r="J1858" s="47"/>
      <c r="K1858" s="47"/>
      <c r="L1858" s="47"/>
      <c r="M1858" s="47"/>
      <c r="N1858" s="47"/>
      <c r="O1858" s="47"/>
      <c r="P1858" s="47"/>
      <c r="Q1858" s="47"/>
      <c r="R1858" s="47"/>
      <c r="S1858" s="47"/>
      <c r="T1858" s="47"/>
      <c r="U1858" s="47"/>
      <c r="V1858" s="47"/>
      <c r="W1858" s="47"/>
      <c r="X1858" s="47"/>
      <c r="Y1858" s="47"/>
      <c r="Z1858" s="47"/>
      <c r="AA1858" s="47"/>
      <c r="AB1858" s="47"/>
      <c r="AC1858" s="47"/>
      <c r="AD1858" s="47"/>
      <c r="AE1858" s="47"/>
      <c r="AF1858" s="47"/>
      <c r="AG1858" s="47"/>
      <c r="AH1858" s="47"/>
    </row>
    <row r="1859" spans="1:34" x14ac:dyDescent="0.25">
      <c r="A1859" s="125"/>
      <c r="B1859" s="47"/>
      <c r="C1859" s="47"/>
      <c r="D1859" s="47"/>
      <c r="E1859" s="56"/>
      <c r="F1859" s="56"/>
      <c r="G1859" s="47"/>
      <c r="H1859" s="47"/>
      <c r="I1859" s="47"/>
      <c r="J1859" s="47"/>
      <c r="K1859" s="47"/>
      <c r="L1859" s="47"/>
      <c r="M1859" s="47"/>
      <c r="N1859" s="47"/>
      <c r="O1859" s="47"/>
      <c r="P1859" s="47"/>
      <c r="Q1859" s="47"/>
      <c r="R1859" s="47"/>
      <c r="S1859" s="47"/>
      <c r="T1859" s="47"/>
      <c r="U1859" s="47"/>
      <c r="V1859" s="47"/>
      <c r="W1859" s="47"/>
      <c r="X1859" s="47"/>
      <c r="Y1859" s="47"/>
      <c r="Z1859" s="47"/>
      <c r="AA1859" s="47"/>
      <c r="AB1859" s="47"/>
      <c r="AC1859" s="47"/>
      <c r="AD1859" s="47"/>
      <c r="AE1859" s="47"/>
      <c r="AF1859" s="47"/>
      <c r="AG1859" s="47"/>
      <c r="AH1859" s="47"/>
    </row>
    <row r="1860" spans="1:34" x14ac:dyDescent="0.25">
      <c r="A1860" s="125"/>
      <c r="B1860" s="47"/>
      <c r="C1860" s="47"/>
      <c r="D1860" s="47"/>
      <c r="E1860" s="56"/>
      <c r="F1860" s="56"/>
      <c r="G1860" s="47"/>
      <c r="H1860" s="47"/>
      <c r="I1860" s="47"/>
      <c r="J1860" s="47"/>
      <c r="K1860" s="47"/>
      <c r="L1860" s="47"/>
      <c r="M1860" s="47"/>
      <c r="N1860" s="47"/>
      <c r="O1860" s="47"/>
      <c r="P1860" s="47"/>
      <c r="Q1860" s="47"/>
      <c r="R1860" s="47"/>
      <c r="S1860" s="47"/>
      <c r="T1860" s="47"/>
      <c r="U1860" s="47"/>
      <c r="V1860" s="47"/>
      <c r="W1860" s="47"/>
      <c r="X1860" s="47"/>
      <c r="Y1860" s="47"/>
      <c r="Z1860" s="47"/>
      <c r="AA1860" s="47"/>
      <c r="AB1860" s="47"/>
      <c r="AC1860" s="47"/>
      <c r="AD1860" s="47"/>
      <c r="AE1860" s="47"/>
      <c r="AF1860" s="47"/>
      <c r="AG1860" s="47"/>
      <c r="AH1860" s="47"/>
    </row>
    <row r="1861" spans="1:34" x14ac:dyDescent="0.25">
      <c r="A1861" s="125"/>
      <c r="B1861" s="47"/>
      <c r="C1861" s="47"/>
      <c r="D1861" s="47"/>
      <c r="E1861" s="56"/>
      <c r="F1861" s="56"/>
      <c r="G1861" s="47"/>
      <c r="H1861" s="47"/>
      <c r="I1861" s="47"/>
      <c r="J1861" s="47"/>
      <c r="K1861" s="47"/>
      <c r="L1861" s="47"/>
      <c r="M1861" s="47"/>
      <c r="N1861" s="47"/>
      <c r="O1861" s="47"/>
      <c r="P1861" s="47"/>
      <c r="Q1861" s="47"/>
      <c r="R1861" s="47"/>
      <c r="S1861" s="47"/>
      <c r="T1861" s="47"/>
      <c r="U1861" s="47"/>
      <c r="V1861" s="47"/>
      <c r="W1861" s="47"/>
      <c r="X1861" s="47"/>
      <c r="Y1861" s="47"/>
      <c r="Z1861" s="47"/>
      <c r="AA1861" s="47"/>
      <c r="AB1861" s="47"/>
      <c r="AC1861" s="47"/>
      <c r="AD1861" s="47"/>
      <c r="AE1861" s="47"/>
      <c r="AF1861" s="47"/>
      <c r="AG1861" s="47"/>
      <c r="AH1861" s="47"/>
    </row>
    <row r="1862" spans="1:34" x14ac:dyDescent="0.25">
      <c r="A1862" s="125"/>
      <c r="B1862" s="47"/>
      <c r="C1862" s="47"/>
      <c r="D1862" s="47"/>
      <c r="E1862" s="56"/>
      <c r="F1862" s="56"/>
      <c r="G1862" s="47"/>
      <c r="H1862" s="47"/>
      <c r="I1862" s="47"/>
      <c r="J1862" s="47"/>
      <c r="K1862" s="47"/>
      <c r="L1862" s="47"/>
      <c r="M1862" s="47"/>
      <c r="N1862" s="47"/>
      <c r="O1862" s="47"/>
      <c r="P1862" s="47"/>
      <c r="Q1862" s="47"/>
      <c r="R1862" s="47"/>
      <c r="S1862" s="47"/>
      <c r="T1862" s="47"/>
      <c r="U1862" s="47"/>
      <c r="V1862" s="47"/>
      <c r="W1862" s="47"/>
      <c r="X1862" s="47"/>
      <c r="Y1862" s="47"/>
      <c r="Z1862" s="47"/>
      <c r="AA1862" s="47"/>
      <c r="AB1862" s="47"/>
      <c r="AC1862" s="47"/>
      <c r="AD1862" s="47"/>
      <c r="AE1862" s="47"/>
      <c r="AF1862" s="47"/>
      <c r="AG1862" s="47"/>
      <c r="AH1862" s="47"/>
    </row>
    <row r="1863" spans="1:34" x14ac:dyDescent="0.25">
      <c r="A1863" s="125"/>
      <c r="B1863" s="47"/>
      <c r="C1863" s="47"/>
      <c r="D1863" s="47"/>
      <c r="E1863" s="56"/>
      <c r="F1863" s="56"/>
      <c r="G1863" s="47"/>
      <c r="H1863" s="47"/>
      <c r="I1863" s="47"/>
      <c r="J1863" s="47"/>
      <c r="K1863" s="47"/>
      <c r="L1863" s="47"/>
      <c r="M1863" s="47"/>
      <c r="N1863" s="47"/>
      <c r="O1863" s="47"/>
      <c r="P1863" s="47"/>
      <c r="Q1863" s="47"/>
      <c r="R1863" s="47"/>
      <c r="S1863" s="47"/>
      <c r="T1863" s="47"/>
      <c r="U1863" s="47"/>
      <c r="V1863" s="47"/>
      <c r="W1863" s="47"/>
      <c r="X1863" s="47"/>
      <c r="Y1863" s="47"/>
      <c r="Z1863" s="47"/>
      <c r="AA1863" s="47"/>
      <c r="AB1863" s="47"/>
      <c r="AC1863" s="47"/>
      <c r="AD1863" s="47"/>
      <c r="AE1863" s="47"/>
      <c r="AF1863" s="47"/>
      <c r="AG1863" s="47"/>
      <c r="AH1863" s="47"/>
    </row>
    <row r="1864" spans="1:34" x14ac:dyDescent="0.25">
      <c r="A1864" s="125"/>
      <c r="B1864" s="47"/>
      <c r="C1864" s="47"/>
      <c r="D1864" s="47"/>
      <c r="E1864" s="56"/>
      <c r="F1864" s="56"/>
      <c r="G1864" s="47"/>
      <c r="H1864" s="47"/>
      <c r="I1864" s="47"/>
      <c r="J1864" s="47"/>
      <c r="K1864" s="47"/>
      <c r="L1864" s="47"/>
      <c r="M1864" s="47"/>
      <c r="N1864" s="47"/>
      <c r="O1864" s="47"/>
      <c r="P1864" s="47"/>
      <c r="Q1864" s="47"/>
      <c r="R1864" s="47"/>
      <c r="S1864" s="47"/>
      <c r="T1864" s="47"/>
      <c r="U1864" s="47"/>
      <c r="V1864" s="47"/>
      <c r="W1864" s="47"/>
      <c r="X1864" s="47"/>
      <c r="Y1864" s="47"/>
      <c r="Z1864" s="47"/>
      <c r="AA1864" s="47"/>
      <c r="AB1864" s="47"/>
      <c r="AC1864" s="47"/>
      <c r="AD1864" s="47"/>
      <c r="AE1864" s="47"/>
      <c r="AF1864" s="47"/>
      <c r="AG1864" s="47"/>
      <c r="AH1864" s="47"/>
    </row>
    <row r="1865" spans="1:34" x14ac:dyDescent="0.25">
      <c r="A1865" s="125"/>
      <c r="B1865" s="47"/>
      <c r="C1865" s="47"/>
      <c r="D1865" s="47"/>
      <c r="E1865" s="56"/>
      <c r="F1865" s="56"/>
      <c r="G1865" s="47"/>
      <c r="H1865" s="47"/>
      <c r="I1865" s="47"/>
      <c r="J1865" s="47"/>
      <c r="K1865" s="47"/>
      <c r="L1865" s="47"/>
      <c r="M1865" s="47"/>
      <c r="N1865" s="47"/>
      <c r="O1865" s="47"/>
      <c r="P1865" s="47"/>
      <c r="Q1865" s="47"/>
      <c r="R1865" s="47"/>
      <c r="S1865" s="47"/>
      <c r="T1865" s="47"/>
      <c r="U1865" s="47"/>
      <c r="V1865" s="47"/>
      <c r="W1865" s="47"/>
      <c r="X1865" s="47"/>
      <c r="Y1865" s="47"/>
      <c r="Z1865" s="47"/>
      <c r="AA1865" s="47"/>
      <c r="AB1865" s="47"/>
      <c r="AC1865" s="47"/>
      <c r="AD1865" s="47"/>
      <c r="AE1865" s="47"/>
      <c r="AF1865" s="47"/>
      <c r="AG1865" s="47"/>
      <c r="AH1865" s="47"/>
    </row>
    <row r="1866" spans="1:34" x14ac:dyDescent="0.25">
      <c r="A1866" s="125"/>
      <c r="B1866" s="47"/>
      <c r="C1866" s="47"/>
      <c r="D1866" s="47"/>
      <c r="E1866" s="56"/>
      <c r="F1866" s="56"/>
      <c r="G1866" s="47"/>
      <c r="H1866" s="47"/>
      <c r="I1866" s="47"/>
      <c r="J1866" s="47"/>
      <c r="K1866" s="47"/>
      <c r="L1866" s="47"/>
      <c r="M1866" s="47"/>
      <c r="N1866" s="47"/>
      <c r="O1866" s="47"/>
      <c r="P1866" s="47"/>
      <c r="Q1866" s="47"/>
      <c r="R1866" s="47"/>
      <c r="S1866" s="47"/>
      <c r="T1866" s="47"/>
      <c r="U1866" s="47"/>
      <c r="V1866" s="47"/>
      <c r="W1866" s="47"/>
      <c r="X1866" s="47"/>
      <c r="Y1866" s="47"/>
      <c r="Z1866" s="47"/>
      <c r="AA1866" s="47"/>
      <c r="AB1866" s="47"/>
      <c r="AC1866" s="47"/>
      <c r="AD1866" s="47"/>
      <c r="AE1866" s="47"/>
      <c r="AF1866" s="47"/>
      <c r="AG1866" s="47"/>
      <c r="AH1866" s="47"/>
    </row>
    <row r="1867" spans="1:34" x14ac:dyDescent="0.25">
      <c r="A1867" s="125"/>
      <c r="B1867" s="47"/>
      <c r="C1867" s="47"/>
      <c r="D1867" s="47"/>
      <c r="E1867" s="56"/>
      <c r="F1867" s="56"/>
      <c r="G1867" s="47"/>
      <c r="H1867" s="47"/>
      <c r="I1867" s="47"/>
      <c r="J1867" s="47"/>
      <c r="K1867" s="47"/>
      <c r="L1867" s="47"/>
      <c r="M1867" s="47"/>
      <c r="N1867" s="47"/>
      <c r="O1867" s="47"/>
      <c r="P1867" s="47"/>
      <c r="Q1867" s="47"/>
      <c r="R1867" s="47"/>
      <c r="S1867" s="47"/>
      <c r="T1867" s="47"/>
      <c r="U1867" s="47"/>
      <c r="V1867" s="47"/>
      <c r="W1867" s="47"/>
      <c r="X1867" s="47"/>
      <c r="Y1867" s="47"/>
      <c r="Z1867" s="47"/>
      <c r="AA1867" s="47"/>
      <c r="AB1867" s="47"/>
      <c r="AC1867" s="47"/>
      <c r="AD1867" s="47"/>
      <c r="AE1867" s="47"/>
      <c r="AF1867" s="47"/>
      <c r="AG1867" s="47"/>
      <c r="AH1867" s="47"/>
    </row>
    <row r="1868" spans="1:34" x14ac:dyDescent="0.25">
      <c r="A1868" s="125"/>
      <c r="B1868" s="47"/>
      <c r="C1868" s="47"/>
      <c r="D1868" s="47"/>
      <c r="E1868" s="56"/>
      <c r="F1868" s="56"/>
      <c r="G1868" s="47"/>
      <c r="H1868" s="47"/>
      <c r="I1868" s="47"/>
      <c r="J1868" s="47"/>
      <c r="K1868" s="47"/>
      <c r="L1868" s="47"/>
      <c r="M1868" s="47"/>
      <c r="N1868" s="47"/>
      <c r="O1868" s="47"/>
      <c r="P1868" s="47"/>
      <c r="Q1868" s="47"/>
      <c r="R1868" s="47"/>
      <c r="S1868" s="47"/>
      <c r="T1868" s="47"/>
      <c r="U1868" s="47"/>
      <c r="V1868" s="47"/>
      <c r="W1868" s="47"/>
      <c r="X1868" s="47"/>
      <c r="Y1868" s="47"/>
      <c r="Z1868" s="47"/>
      <c r="AA1868" s="47"/>
      <c r="AB1868" s="47"/>
      <c r="AC1868" s="47"/>
      <c r="AD1868" s="47"/>
      <c r="AE1868" s="47"/>
      <c r="AF1868" s="47"/>
      <c r="AG1868" s="47"/>
      <c r="AH1868" s="47"/>
    </row>
    <row r="1869" spans="1:34" x14ac:dyDescent="0.25">
      <c r="A1869" s="125"/>
      <c r="B1869" s="47"/>
      <c r="C1869" s="47"/>
      <c r="D1869" s="47"/>
      <c r="E1869" s="56"/>
      <c r="F1869" s="56"/>
      <c r="G1869" s="47"/>
      <c r="H1869" s="47"/>
      <c r="I1869" s="47"/>
      <c r="J1869" s="47"/>
      <c r="K1869" s="47"/>
      <c r="L1869" s="47"/>
      <c r="M1869" s="47"/>
      <c r="N1869" s="47"/>
      <c r="O1869" s="47"/>
      <c r="P1869" s="47"/>
      <c r="Q1869" s="47"/>
      <c r="R1869" s="47"/>
      <c r="S1869" s="47"/>
      <c r="T1869" s="47"/>
      <c r="U1869" s="47"/>
      <c r="V1869" s="47"/>
      <c r="W1869" s="47"/>
      <c r="X1869" s="47"/>
      <c r="Y1869" s="47"/>
      <c r="Z1869" s="47"/>
      <c r="AA1869" s="47"/>
      <c r="AB1869" s="47"/>
      <c r="AC1869" s="47"/>
      <c r="AD1869" s="47"/>
      <c r="AE1869" s="47"/>
      <c r="AF1869" s="47"/>
      <c r="AG1869" s="47"/>
      <c r="AH1869" s="47"/>
    </row>
    <row r="1870" spans="1:34" x14ac:dyDescent="0.25">
      <c r="A1870" s="125"/>
      <c r="B1870" s="47"/>
      <c r="C1870" s="47"/>
      <c r="D1870" s="47"/>
      <c r="E1870" s="56"/>
      <c r="F1870" s="56"/>
      <c r="G1870" s="47"/>
      <c r="H1870" s="47"/>
      <c r="I1870" s="47"/>
      <c r="J1870" s="47"/>
      <c r="K1870" s="47"/>
      <c r="L1870" s="47"/>
      <c r="M1870" s="47"/>
      <c r="N1870" s="47"/>
      <c r="O1870" s="47"/>
      <c r="P1870" s="47"/>
      <c r="Q1870" s="47"/>
      <c r="R1870" s="47"/>
      <c r="S1870" s="47"/>
      <c r="T1870" s="47"/>
      <c r="U1870" s="47"/>
      <c r="V1870" s="47"/>
      <c r="W1870" s="47"/>
      <c r="X1870" s="47"/>
      <c r="Y1870" s="47"/>
      <c r="Z1870" s="47"/>
      <c r="AA1870" s="47"/>
      <c r="AB1870" s="47"/>
      <c r="AC1870" s="47"/>
      <c r="AD1870" s="47"/>
      <c r="AE1870" s="47"/>
      <c r="AF1870" s="47"/>
      <c r="AG1870" s="47"/>
      <c r="AH1870" s="47"/>
    </row>
    <row r="1871" spans="1:34" x14ac:dyDescent="0.25">
      <c r="A1871" s="125"/>
      <c r="B1871" s="47"/>
      <c r="C1871" s="47"/>
      <c r="D1871" s="47"/>
      <c r="E1871" s="56"/>
      <c r="F1871" s="56"/>
      <c r="G1871" s="47"/>
      <c r="H1871" s="47"/>
      <c r="I1871" s="47"/>
      <c r="J1871" s="47"/>
      <c r="K1871" s="47"/>
      <c r="L1871" s="47"/>
      <c r="M1871" s="47"/>
      <c r="N1871" s="47"/>
      <c r="O1871" s="47"/>
      <c r="P1871" s="47"/>
      <c r="Q1871" s="47"/>
      <c r="R1871" s="47"/>
      <c r="S1871" s="47"/>
      <c r="T1871" s="47"/>
      <c r="U1871" s="47"/>
      <c r="V1871" s="47"/>
      <c r="W1871" s="47"/>
      <c r="X1871" s="47"/>
      <c r="Y1871" s="47"/>
      <c r="Z1871" s="47"/>
      <c r="AA1871" s="47"/>
      <c r="AB1871" s="47"/>
      <c r="AC1871" s="47"/>
      <c r="AD1871" s="47"/>
      <c r="AE1871" s="47"/>
      <c r="AF1871" s="47"/>
      <c r="AG1871" s="47"/>
      <c r="AH1871" s="47"/>
    </row>
    <row r="1872" spans="1:34" x14ac:dyDescent="0.25">
      <c r="A1872" s="125"/>
      <c r="B1872" s="47"/>
      <c r="C1872" s="47"/>
      <c r="D1872" s="47"/>
      <c r="E1872" s="56"/>
      <c r="F1872" s="56"/>
      <c r="G1872" s="47"/>
      <c r="H1872" s="47"/>
      <c r="I1872" s="47"/>
      <c r="J1872" s="47"/>
      <c r="K1872" s="47"/>
      <c r="L1872" s="47"/>
      <c r="M1872" s="47"/>
      <c r="N1872" s="47"/>
      <c r="O1872" s="47"/>
      <c r="P1872" s="47"/>
      <c r="Q1872" s="47"/>
      <c r="R1872" s="47"/>
      <c r="S1872" s="47"/>
      <c r="T1872" s="47"/>
      <c r="U1872" s="47"/>
      <c r="V1872" s="47"/>
      <c r="W1872" s="47"/>
      <c r="X1872" s="47"/>
      <c r="Y1872" s="47"/>
      <c r="Z1872" s="47"/>
      <c r="AA1872" s="47"/>
      <c r="AB1872" s="47"/>
      <c r="AC1872" s="47"/>
      <c r="AD1872" s="47"/>
      <c r="AE1872" s="47"/>
      <c r="AF1872" s="47"/>
      <c r="AG1872" s="47"/>
      <c r="AH1872" s="47"/>
    </row>
    <row r="1873" spans="1:34" x14ac:dyDescent="0.25">
      <c r="A1873" s="125"/>
      <c r="B1873" s="47"/>
      <c r="C1873" s="47"/>
      <c r="D1873" s="47"/>
      <c r="E1873" s="56"/>
      <c r="F1873" s="56"/>
      <c r="G1873" s="47"/>
      <c r="H1873" s="47"/>
      <c r="I1873" s="47"/>
      <c r="J1873" s="47"/>
      <c r="K1873" s="47"/>
      <c r="L1873" s="47"/>
      <c r="M1873" s="47"/>
      <c r="N1873" s="47"/>
      <c r="O1873" s="47"/>
      <c r="P1873" s="47"/>
      <c r="Q1873" s="47"/>
      <c r="R1873" s="47"/>
      <c r="S1873" s="47"/>
      <c r="T1873" s="47"/>
      <c r="U1873" s="47"/>
      <c r="V1873" s="47"/>
      <c r="W1873" s="47"/>
      <c r="X1873" s="47"/>
      <c r="Y1873" s="47"/>
      <c r="Z1873" s="47"/>
      <c r="AA1873" s="47"/>
      <c r="AB1873" s="47"/>
      <c r="AC1873" s="47"/>
      <c r="AD1873" s="47"/>
      <c r="AE1873" s="47"/>
      <c r="AF1873" s="47"/>
      <c r="AG1873" s="47"/>
      <c r="AH1873" s="47"/>
    </row>
    <row r="1874" spans="1:34" x14ac:dyDescent="0.25">
      <c r="A1874" s="125"/>
      <c r="B1874" s="47"/>
      <c r="C1874" s="47"/>
      <c r="D1874" s="47"/>
      <c r="E1874" s="56"/>
      <c r="F1874" s="56"/>
      <c r="G1874" s="47"/>
      <c r="H1874" s="47"/>
      <c r="I1874" s="47"/>
      <c r="J1874" s="47"/>
      <c r="K1874" s="47"/>
      <c r="L1874" s="47"/>
      <c r="M1874" s="47"/>
      <c r="N1874" s="47"/>
      <c r="O1874" s="47"/>
      <c r="P1874" s="47"/>
      <c r="Q1874" s="47"/>
      <c r="R1874" s="47"/>
      <c r="S1874" s="47"/>
      <c r="T1874" s="47"/>
      <c r="U1874" s="47"/>
      <c r="V1874" s="47"/>
      <c r="W1874" s="47"/>
      <c r="X1874" s="47"/>
      <c r="Y1874" s="47"/>
      <c r="Z1874" s="47"/>
      <c r="AA1874" s="47"/>
      <c r="AB1874" s="47"/>
      <c r="AC1874" s="47"/>
      <c r="AD1874" s="47"/>
      <c r="AE1874" s="47"/>
      <c r="AF1874" s="47"/>
      <c r="AG1874" s="47"/>
      <c r="AH1874" s="47"/>
    </row>
    <row r="1875" spans="1:34" x14ac:dyDescent="0.25">
      <c r="A1875" s="125"/>
      <c r="B1875" s="47"/>
      <c r="C1875" s="47"/>
      <c r="D1875" s="47"/>
      <c r="E1875" s="56"/>
      <c r="F1875" s="56"/>
      <c r="G1875" s="47"/>
      <c r="H1875" s="47"/>
      <c r="I1875" s="47"/>
      <c r="J1875" s="47"/>
      <c r="K1875" s="47"/>
      <c r="L1875" s="47"/>
      <c r="M1875" s="47"/>
      <c r="N1875" s="47"/>
      <c r="O1875" s="47"/>
      <c r="P1875" s="47"/>
      <c r="Q1875" s="47"/>
      <c r="R1875" s="47"/>
      <c r="S1875" s="47"/>
      <c r="T1875" s="47"/>
      <c r="U1875" s="47"/>
      <c r="V1875" s="47"/>
      <c r="W1875" s="47"/>
      <c r="X1875" s="47"/>
      <c r="Y1875" s="47"/>
      <c r="Z1875" s="47"/>
      <c r="AA1875" s="47"/>
      <c r="AB1875" s="47"/>
      <c r="AC1875" s="47"/>
      <c r="AD1875" s="47"/>
      <c r="AE1875" s="47"/>
      <c r="AF1875" s="47"/>
      <c r="AG1875" s="47"/>
      <c r="AH1875" s="47"/>
    </row>
    <row r="1876" spans="1:34" x14ac:dyDescent="0.25">
      <c r="A1876" s="125"/>
      <c r="B1876" s="47"/>
      <c r="C1876" s="47"/>
      <c r="D1876" s="47"/>
      <c r="E1876" s="56"/>
      <c r="F1876" s="56"/>
      <c r="G1876" s="47"/>
      <c r="H1876" s="47"/>
      <c r="I1876" s="47"/>
      <c r="J1876" s="47"/>
      <c r="K1876" s="47"/>
      <c r="L1876" s="47"/>
      <c r="M1876" s="47"/>
      <c r="N1876" s="47"/>
      <c r="O1876" s="47"/>
      <c r="P1876" s="47"/>
      <c r="Q1876" s="47"/>
      <c r="R1876" s="47"/>
      <c r="S1876" s="47"/>
      <c r="T1876" s="47"/>
      <c r="U1876" s="47"/>
      <c r="V1876" s="47"/>
      <c r="W1876" s="47"/>
      <c r="X1876" s="47"/>
      <c r="Y1876" s="47"/>
      <c r="Z1876" s="47"/>
      <c r="AA1876" s="47"/>
      <c r="AB1876" s="47"/>
      <c r="AC1876" s="47"/>
      <c r="AD1876" s="47"/>
      <c r="AE1876" s="47"/>
      <c r="AF1876" s="47"/>
      <c r="AG1876" s="47"/>
      <c r="AH1876" s="47"/>
    </row>
    <row r="1877" spans="1:34" x14ac:dyDescent="0.25">
      <c r="A1877" s="125"/>
      <c r="B1877" s="47"/>
      <c r="C1877" s="47"/>
      <c r="D1877" s="47"/>
      <c r="E1877" s="56"/>
      <c r="F1877" s="56"/>
      <c r="G1877" s="47"/>
      <c r="H1877" s="47"/>
      <c r="I1877" s="47"/>
      <c r="J1877" s="47"/>
      <c r="K1877" s="47"/>
      <c r="L1877" s="47"/>
      <c r="M1877" s="47"/>
      <c r="N1877" s="47"/>
      <c r="O1877" s="47"/>
      <c r="P1877" s="47"/>
      <c r="Q1877" s="47"/>
      <c r="R1877" s="47"/>
      <c r="S1877" s="47"/>
      <c r="T1877" s="47"/>
      <c r="U1877" s="47"/>
      <c r="V1877" s="47"/>
      <c r="W1877" s="47"/>
      <c r="X1877" s="47"/>
      <c r="Y1877" s="47"/>
      <c r="Z1877" s="47"/>
      <c r="AA1877" s="47"/>
      <c r="AB1877" s="47"/>
      <c r="AC1877" s="47"/>
      <c r="AD1877" s="47"/>
      <c r="AE1877" s="47"/>
      <c r="AF1877" s="47"/>
      <c r="AG1877" s="47"/>
      <c r="AH1877" s="47"/>
    </row>
    <row r="1878" spans="1:34" x14ac:dyDescent="0.25">
      <c r="A1878" s="125"/>
      <c r="B1878" s="47"/>
      <c r="C1878" s="47"/>
      <c r="D1878" s="47"/>
      <c r="E1878" s="56"/>
      <c r="F1878" s="56"/>
      <c r="G1878" s="47"/>
      <c r="H1878" s="47"/>
      <c r="I1878" s="47"/>
      <c r="J1878" s="47"/>
      <c r="K1878" s="47"/>
      <c r="L1878" s="47"/>
      <c r="M1878" s="47"/>
      <c r="N1878" s="47"/>
      <c r="O1878" s="47"/>
      <c r="P1878" s="47"/>
      <c r="Q1878" s="47"/>
      <c r="R1878" s="47"/>
      <c r="S1878" s="47"/>
      <c r="T1878" s="47"/>
      <c r="U1878" s="47"/>
      <c r="V1878" s="47"/>
      <c r="W1878" s="47"/>
      <c r="X1878" s="47"/>
      <c r="Y1878" s="47"/>
      <c r="Z1878" s="47"/>
      <c r="AA1878" s="47"/>
      <c r="AB1878" s="47"/>
      <c r="AC1878" s="47"/>
      <c r="AD1878" s="47"/>
      <c r="AE1878" s="47"/>
      <c r="AF1878" s="47"/>
      <c r="AG1878" s="47"/>
      <c r="AH1878" s="47"/>
    </row>
    <row r="1879" spans="1:34" x14ac:dyDescent="0.25">
      <c r="A1879" s="125"/>
      <c r="B1879" s="47"/>
      <c r="C1879" s="47"/>
      <c r="D1879" s="47"/>
      <c r="E1879" s="56"/>
      <c r="F1879" s="56"/>
      <c r="G1879" s="47"/>
      <c r="H1879" s="47"/>
      <c r="I1879" s="47"/>
      <c r="J1879" s="47"/>
      <c r="K1879" s="47"/>
      <c r="L1879" s="47"/>
      <c r="M1879" s="47"/>
      <c r="N1879" s="47"/>
      <c r="O1879" s="47"/>
      <c r="P1879" s="47"/>
      <c r="Q1879" s="47"/>
      <c r="R1879" s="47"/>
      <c r="S1879" s="47"/>
      <c r="T1879" s="47"/>
      <c r="U1879" s="47"/>
      <c r="V1879" s="47"/>
      <c r="W1879" s="47"/>
      <c r="X1879" s="47"/>
      <c r="Y1879" s="47"/>
      <c r="Z1879" s="47"/>
      <c r="AA1879" s="47"/>
      <c r="AB1879" s="47"/>
      <c r="AC1879" s="47"/>
      <c r="AD1879" s="47"/>
      <c r="AE1879" s="47"/>
      <c r="AF1879" s="47"/>
      <c r="AG1879" s="47"/>
      <c r="AH1879" s="47"/>
    </row>
    <row r="1880" spans="1:34" x14ac:dyDescent="0.25">
      <c r="A1880" s="125"/>
      <c r="B1880" s="47"/>
      <c r="C1880" s="47"/>
      <c r="D1880" s="47"/>
      <c r="E1880" s="56"/>
      <c r="F1880" s="56"/>
      <c r="G1880" s="47"/>
      <c r="H1880" s="47"/>
      <c r="I1880" s="47"/>
      <c r="J1880" s="47"/>
      <c r="K1880" s="47"/>
      <c r="L1880" s="47"/>
      <c r="M1880" s="47"/>
      <c r="N1880" s="47"/>
      <c r="O1880" s="47"/>
      <c r="P1880" s="47"/>
      <c r="Q1880" s="47"/>
      <c r="R1880" s="47"/>
      <c r="S1880" s="47"/>
      <c r="T1880" s="47"/>
      <c r="U1880" s="47"/>
      <c r="V1880" s="47"/>
      <c r="W1880" s="47"/>
      <c r="X1880" s="47"/>
      <c r="Y1880" s="47"/>
      <c r="Z1880" s="47"/>
      <c r="AA1880" s="47"/>
      <c r="AB1880" s="47"/>
      <c r="AC1880" s="47"/>
      <c r="AD1880" s="47"/>
      <c r="AE1880" s="47"/>
      <c r="AF1880" s="47"/>
      <c r="AG1880" s="47"/>
      <c r="AH1880" s="47"/>
    </row>
    <row r="1881" spans="1:34" x14ac:dyDescent="0.25">
      <c r="A1881" s="125"/>
      <c r="B1881" s="47"/>
      <c r="C1881" s="47"/>
      <c r="D1881" s="47"/>
      <c r="E1881" s="56"/>
      <c r="F1881" s="56"/>
      <c r="G1881" s="47"/>
      <c r="H1881" s="47"/>
      <c r="I1881" s="47"/>
      <c r="J1881" s="47"/>
      <c r="K1881" s="47"/>
      <c r="L1881" s="47"/>
      <c r="M1881" s="47"/>
      <c r="N1881" s="47"/>
      <c r="O1881" s="47"/>
      <c r="P1881" s="47"/>
      <c r="Q1881" s="47"/>
      <c r="R1881" s="47"/>
      <c r="S1881" s="47"/>
      <c r="T1881" s="47"/>
      <c r="U1881" s="47"/>
      <c r="V1881" s="47"/>
      <c r="W1881" s="47"/>
      <c r="X1881" s="47"/>
      <c r="Y1881" s="47"/>
      <c r="Z1881" s="47"/>
      <c r="AA1881" s="47"/>
      <c r="AB1881" s="47"/>
      <c r="AC1881" s="47"/>
      <c r="AD1881" s="47"/>
      <c r="AE1881" s="47"/>
      <c r="AF1881" s="47"/>
      <c r="AG1881" s="47"/>
      <c r="AH1881" s="47"/>
    </row>
    <row r="1882" spans="1:34" x14ac:dyDescent="0.25">
      <c r="A1882" s="125"/>
      <c r="B1882" s="47"/>
      <c r="C1882" s="47"/>
      <c r="D1882" s="47"/>
      <c r="E1882" s="56"/>
      <c r="F1882" s="56"/>
      <c r="G1882" s="47"/>
      <c r="H1882" s="47"/>
      <c r="I1882" s="47"/>
      <c r="J1882" s="47"/>
      <c r="K1882" s="47"/>
      <c r="L1882" s="47"/>
      <c r="M1882" s="47"/>
      <c r="N1882" s="47"/>
      <c r="O1882" s="47"/>
      <c r="P1882" s="47"/>
      <c r="Q1882" s="47"/>
      <c r="R1882" s="47"/>
      <c r="S1882" s="47"/>
      <c r="T1882" s="47"/>
      <c r="U1882" s="47"/>
      <c r="V1882" s="47"/>
      <c r="W1882" s="47"/>
      <c r="X1882" s="47"/>
      <c r="Y1882" s="47"/>
      <c r="Z1882" s="47"/>
      <c r="AA1882" s="47"/>
      <c r="AB1882" s="47"/>
      <c r="AC1882" s="47"/>
      <c r="AD1882" s="47"/>
      <c r="AE1882" s="47"/>
      <c r="AF1882" s="47"/>
      <c r="AG1882" s="47"/>
      <c r="AH1882" s="47"/>
    </row>
    <row r="1883" spans="1:34" x14ac:dyDescent="0.25">
      <c r="A1883" s="125"/>
      <c r="B1883" s="47"/>
      <c r="C1883" s="47"/>
      <c r="D1883" s="47"/>
      <c r="E1883" s="56"/>
      <c r="F1883" s="56"/>
      <c r="G1883" s="47"/>
      <c r="H1883" s="47"/>
      <c r="I1883" s="47"/>
      <c r="J1883" s="47"/>
      <c r="K1883" s="47"/>
      <c r="L1883" s="47"/>
      <c r="M1883" s="47"/>
      <c r="N1883" s="47"/>
      <c r="O1883" s="47"/>
      <c r="P1883" s="47"/>
      <c r="Q1883" s="47"/>
      <c r="R1883" s="47"/>
      <c r="S1883" s="47"/>
      <c r="T1883" s="47"/>
      <c r="U1883" s="47"/>
      <c r="V1883" s="47"/>
      <c r="W1883" s="47"/>
      <c r="X1883" s="47"/>
      <c r="Y1883" s="47"/>
      <c r="Z1883" s="47"/>
      <c r="AA1883" s="47"/>
      <c r="AB1883" s="47"/>
      <c r="AC1883" s="47"/>
      <c r="AD1883" s="47"/>
      <c r="AE1883" s="47"/>
      <c r="AF1883" s="47"/>
      <c r="AG1883" s="47"/>
      <c r="AH1883" s="47"/>
    </row>
    <row r="1884" spans="1:34" x14ac:dyDescent="0.25">
      <c r="A1884" s="125"/>
      <c r="B1884" s="47"/>
      <c r="C1884" s="47"/>
      <c r="D1884" s="47"/>
      <c r="E1884" s="56"/>
      <c r="F1884" s="56"/>
      <c r="G1884" s="47"/>
      <c r="H1884" s="47"/>
      <c r="I1884" s="47"/>
      <c r="J1884" s="47"/>
      <c r="K1884" s="47"/>
      <c r="L1884" s="47"/>
      <c r="M1884" s="47"/>
      <c r="N1884" s="47"/>
      <c r="O1884" s="47"/>
      <c r="P1884" s="47"/>
      <c r="Q1884" s="47"/>
      <c r="R1884" s="47"/>
      <c r="S1884" s="47"/>
      <c r="T1884" s="47"/>
      <c r="U1884" s="47"/>
      <c r="V1884" s="47"/>
      <c r="W1884" s="47"/>
      <c r="X1884" s="47"/>
      <c r="Y1884" s="47"/>
      <c r="Z1884" s="47"/>
      <c r="AA1884" s="47"/>
      <c r="AB1884" s="47"/>
      <c r="AC1884" s="47"/>
      <c r="AD1884" s="47"/>
      <c r="AE1884" s="47"/>
      <c r="AF1884" s="47"/>
      <c r="AG1884" s="47"/>
      <c r="AH1884" s="47"/>
    </row>
    <row r="1885" spans="1:34" x14ac:dyDescent="0.25">
      <c r="A1885" s="125"/>
      <c r="B1885" s="47"/>
      <c r="C1885" s="47"/>
      <c r="D1885" s="47"/>
      <c r="E1885" s="56"/>
      <c r="F1885" s="56"/>
      <c r="G1885" s="47"/>
      <c r="H1885" s="47"/>
      <c r="I1885" s="47"/>
      <c r="J1885" s="47"/>
      <c r="K1885" s="47"/>
      <c r="L1885" s="47"/>
      <c r="M1885" s="47"/>
      <c r="N1885" s="47"/>
      <c r="O1885" s="47"/>
      <c r="P1885" s="47"/>
      <c r="Q1885" s="47"/>
      <c r="R1885" s="47"/>
      <c r="S1885" s="47"/>
      <c r="T1885" s="47"/>
      <c r="U1885" s="47"/>
      <c r="V1885" s="47"/>
      <c r="W1885" s="47"/>
      <c r="X1885" s="47"/>
      <c r="Y1885" s="47"/>
      <c r="Z1885" s="47"/>
      <c r="AA1885" s="47"/>
      <c r="AB1885" s="47"/>
      <c r="AC1885" s="47"/>
      <c r="AD1885" s="47"/>
      <c r="AE1885" s="47"/>
      <c r="AF1885" s="47"/>
      <c r="AG1885" s="47"/>
      <c r="AH1885" s="47"/>
    </row>
    <row r="1886" spans="1:34" x14ac:dyDescent="0.25">
      <c r="A1886" s="125"/>
      <c r="B1886" s="47"/>
      <c r="C1886" s="47"/>
      <c r="D1886" s="47"/>
      <c r="E1886" s="56"/>
      <c r="F1886" s="56"/>
      <c r="G1886" s="47"/>
      <c r="H1886" s="47"/>
      <c r="I1886" s="47"/>
      <c r="J1886" s="47"/>
      <c r="K1886" s="47"/>
      <c r="L1886" s="47"/>
      <c r="M1886" s="47"/>
      <c r="N1886" s="47"/>
      <c r="O1886" s="47"/>
      <c r="P1886" s="47"/>
      <c r="Q1886" s="47"/>
      <c r="R1886" s="47"/>
      <c r="S1886" s="47"/>
      <c r="T1886" s="47"/>
      <c r="U1886" s="47"/>
      <c r="V1886" s="47"/>
      <c r="W1886" s="47"/>
      <c r="X1886" s="47"/>
      <c r="Y1886" s="47"/>
      <c r="Z1886" s="47"/>
      <c r="AA1886" s="47"/>
      <c r="AB1886" s="47"/>
      <c r="AC1886" s="47"/>
      <c r="AD1886" s="47"/>
      <c r="AE1886" s="47"/>
      <c r="AF1886" s="47"/>
      <c r="AG1886" s="47"/>
      <c r="AH1886" s="47"/>
    </row>
    <row r="1887" spans="1:34" x14ac:dyDescent="0.25">
      <c r="A1887" s="125"/>
      <c r="B1887" s="47"/>
      <c r="C1887" s="47"/>
      <c r="D1887" s="47"/>
      <c r="E1887" s="56"/>
      <c r="F1887" s="56"/>
      <c r="G1887" s="47"/>
      <c r="H1887" s="47"/>
      <c r="I1887" s="47"/>
      <c r="J1887" s="47"/>
      <c r="K1887" s="47"/>
      <c r="L1887" s="47"/>
      <c r="M1887" s="47"/>
      <c r="N1887" s="47"/>
      <c r="O1887" s="47"/>
      <c r="P1887" s="47"/>
      <c r="Q1887" s="47"/>
      <c r="R1887" s="47"/>
      <c r="S1887" s="47"/>
      <c r="T1887" s="47"/>
      <c r="U1887" s="47"/>
      <c r="V1887" s="47"/>
      <c r="W1887" s="47"/>
      <c r="X1887" s="47"/>
      <c r="Y1887" s="47"/>
      <c r="Z1887" s="47"/>
      <c r="AA1887" s="47"/>
      <c r="AB1887" s="47"/>
      <c r="AC1887" s="47"/>
      <c r="AD1887" s="47"/>
      <c r="AE1887" s="47"/>
      <c r="AF1887" s="47"/>
      <c r="AG1887" s="47"/>
      <c r="AH1887" s="47"/>
    </row>
    <row r="1888" spans="1:34" x14ac:dyDescent="0.25">
      <c r="A1888" s="125"/>
      <c r="B1888" s="47"/>
      <c r="C1888" s="47"/>
      <c r="D1888" s="47"/>
      <c r="E1888" s="56"/>
      <c r="F1888" s="56"/>
      <c r="G1888" s="47"/>
      <c r="H1888" s="47"/>
      <c r="I1888" s="47"/>
      <c r="J1888" s="47"/>
      <c r="K1888" s="47"/>
      <c r="L1888" s="47"/>
      <c r="M1888" s="47"/>
      <c r="N1888" s="47"/>
      <c r="O1888" s="47"/>
      <c r="P1888" s="47"/>
      <c r="Q1888" s="47"/>
      <c r="R1888" s="47"/>
      <c r="S1888" s="47"/>
      <c r="T1888" s="47"/>
      <c r="U1888" s="47"/>
      <c r="V1888" s="47"/>
      <c r="W1888" s="47"/>
      <c r="X1888" s="47"/>
      <c r="Y1888" s="47"/>
      <c r="Z1888" s="47"/>
      <c r="AA1888" s="47"/>
      <c r="AB1888" s="47"/>
      <c r="AC1888" s="47"/>
      <c r="AD1888" s="47"/>
      <c r="AE1888" s="47"/>
      <c r="AF1888" s="47"/>
      <c r="AG1888" s="47"/>
      <c r="AH1888" s="47"/>
    </row>
    <row r="1889" spans="1:34" x14ac:dyDescent="0.25">
      <c r="A1889" s="125"/>
      <c r="B1889" s="47"/>
      <c r="C1889" s="47"/>
      <c r="D1889" s="47"/>
      <c r="E1889" s="56"/>
      <c r="F1889" s="56"/>
      <c r="G1889" s="47"/>
      <c r="H1889" s="47"/>
      <c r="I1889" s="47"/>
      <c r="J1889" s="47"/>
      <c r="K1889" s="47"/>
      <c r="L1889" s="47"/>
      <c r="M1889" s="47"/>
      <c r="N1889" s="47"/>
      <c r="O1889" s="47"/>
      <c r="P1889" s="47"/>
      <c r="Q1889" s="47"/>
      <c r="R1889" s="47"/>
      <c r="S1889" s="47"/>
      <c r="T1889" s="47"/>
      <c r="U1889" s="47"/>
      <c r="V1889" s="47"/>
      <c r="W1889" s="47"/>
      <c r="X1889" s="47"/>
      <c r="Y1889" s="47"/>
      <c r="Z1889" s="47"/>
      <c r="AA1889" s="47"/>
      <c r="AB1889" s="47"/>
      <c r="AC1889" s="47"/>
      <c r="AD1889" s="47"/>
      <c r="AE1889" s="47"/>
      <c r="AF1889" s="47"/>
      <c r="AG1889" s="47"/>
      <c r="AH1889" s="47"/>
    </row>
    <row r="1890" spans="1:34" x14ac:dyDescent="0.25">
      <c r="A1890" s="125"/>
      <c r="B1890" s="47"/>
      <c r="C1890" s="47"/>
      <c r="D1890" s="47"/>
      <c r="E1890" s="56"/>
      <c r="F1890" s="56"/>
      <c r="G1890" s="47"/>
      <c r="H1890" s="47"/>
      <c r="I1890" s="47"/>
      <c r="J1890" s="47"/>
      <c r="K1890" s="47"/>
      <c r="L1890" s="47"/>
      <c r="M1890" s="47"/>
      <c r="N1890" s="47"/>
      <c r="O1890" s="47"/>
      <c r="P1890" s="47"/>
      <c r="Q1890" s="47"/>
      <c r="R1890" s="47"/>
      <c r="S1890" s="47"/>
      <c r="T1890" s="47"/>
      <c r="U1890" s="47"/>
      <c r="V1890" s="47"/>
      <c r="W1890" s="47"/>
      <c r="X1890" s="47"/>
      <c r="Y1890" s="47"/>
      <c r="Z1890" s="47"/>
      <c r="AA1890" s="47"/>
      <c r="AB1890" s="47"/>
      <c r="AC1890" s="47"/>
      <c r="AD1890" s="47"/>
      <c r="AE1890" s="47"/>
      <c r="AF1890" s="47"/>
      <c r="AG1890" s="47"/>
      <c r="AH1890" s="47"/>
    </row>
    <row r="1891" spans="1:34" x14ac:dyDescent="0.25">
      <c r="A1891" s="125"/>
      <c r="B1891" s="47"/>
      <c r="C1891" s="47"/>
      <c r="D1891" s="47"/>
      <c r="E1891" s="56"/>
      <c r="F1891" s="56"/>
      <c r="G1891" s="47"/>
      <c r="H1891" s="47"/>
      <c r="I1891" s="47"/>
      <c r="J1891" s="47"/>
      <c r="K1891" s="47"/>
      <c r="L1891" s="47"/>
      <c r="M1891" s="47"/>
      <c r="N1891" s="47"/>
      <c r="O1891" s="47"/>
      <c r="P1891" s="47"/>
      <c r="Q1891" s="47"/>
      <c r="R1891" s="47"/>
      <c r="S1891" s="47"/>
      <c r="T1891" s="47"/>
      <c r="U1891" s="47"/>
      <c r="V1891" s="47"/>
      <c r="W1891" s="47"/>
      <c r="X1891" s="47"/>
      <c r="Y1891" s="47"/>
      <c r="Z1891" s="47"/>
      <c r="AA1891" s="47"/>
      <c r="AB1891" s="47"/>
      <c r="AC1891" s="47"/>
      <c r="AD1891" s="47"/>
      <c r="AE1891" s="47"/>
      <c r="AF1891" s="47"/>
      <c r="AG1891" s="47"/>
      <c r="AH1891" s="47"/>
    </row>
    <row r="1892" spans="1:34" x14ac:dyDescent="0.25">
      <c r="A1892" s="125"/>
      <c r="B1892" s="47"/>
      <c r="C1892" s="47"/>
      <c r="D1892" s="47"/>
      <c r="E1892" s="56"/>
      <c r="F1892" s="56"/>
      <c r="G1892" s="47"/>
      <c r="H1892" s="47"/>
      <c r="I1892" s="47"/>
      <c r="J1892" s="47"/>
      <c r="K1892" s="47"/>
      <c r="L1892" s="47"/>
      <c r="M1892" s="47"/>
      <c r="N1892" s="47"/>
      <c r="O1892" s="47"/>
      <c r="P1892" s="47"/>
      <c r="Q1892" s="47"/>
      <c r="R1892" s="47"/>
      <c r="S1892" s="47"/>
      <c r="T1892" s="47"/>
      <c r="U1892" s="47"/>
      <c r="V1892" s="47"/>
      <c r="W1892" s="47"/>
      <c r="X1892" s="47"/>
      <c r="Y1892" s="47"/>
      <c r="Z1892" s="47"/>
      <c r="AA1892" s="47"/>
      <c r="AB1892" s="47"/>
      <c r="AC1892" s="47"/>
      <c r="AD1892" s="47"/>
      <c r="AE1892" s="47"/>
      <c r="AF1892" s="47"/>
      <c r="AG1892" s="47"/>
      <c r="AH1892" s="47"/>
    </row>
    <row r="1893" spans="1:34" x14ac:dyDescent="0.25">
      <c r="A1893" s="125"/>
      <c r="B1893" s="47"/>
      <c r="C1893" s="47"/>
      <c r="D1893" s="47"/>
      <c r="E1893" s="56"/>
      <c r="F1893" s="56"/>
      <c r="G1893" s="47"/>
      <c r="H1893" s="47"/>
      <c r="I1893" s="47"/>
      <c r="J1893" s="47"/>
      <c r="K1893" s="47"/>
      <c r="L1893" s="47"/>
      <c r="M1893" s="47"/>
      <c r="N1893" s="47"/>
      <c r="O1893" s="47"/>
      <c r="P1893" s="47"/>
      <c r="Q1893" s="47"/>
      <c r="R1893" s="47"/>
      <c r="S1893" s="47"/>
      <c r="T1893" s="47"/>
      <c r="U1893" s="47"/>
      <c r="V1893" s="47"/>
      <c r="W1893" s="47"/>
      <c r="X1893" s="47"/>
      <c r="Y1893" s="47"/>
      <c r="Z1893" s="47"/>
      <c r="AA1893" s="47"/>
      <c r="AB1893" s="47"/>
      <c r="AC1893" s="47"/>
      <c r="AD1893" s="47"/>
      <c r="AE1893" s="47"/>
      <c r="AF1893" s="47"/>
      <c r="AG1893" s="47"/>
      <c r="AH1893" s="47"/>
    </row>
    <row r="1894" spans="1:34" x14ac:dyDescent="0.25">
      <c r="A1894" s="125"/>
      <c r="B1894" s="47"/>
      <c r="C1894" s="47"/>
      <c r="D1894" s="47"/>
      <c r="E1894" s="56"/>
      <c r="F1894" s="56"/>
      <c r="G1894" s="47"/>
      <c r="H1894" s="47"/>
      <c r="I1894" s="47"/>
      <c r="J1894" s="47"/>
      <c r="K1894" s="47"/>
      <c r="L1894" s="47"/>
      <c r="M1894" s="47"/>
      <c r="N1894" s="47"/>
      <c r="O1894" s="47"/>
      <c r="P1894" s="47"/>
      <c r="Q1894" s="47"/>
      <c r="R1894" s="47"/>
      <c r="S1894" s="47"/>
      <c r="T1894" s="47"/>
      <c r="U1894" s="47"/>
      <c r="V1894" s="47"/>
      <c r="W1894" s="47"/>
      <c r="X1894" s="47"/>
      <c r="Y1894" s="47"/>
      <c r="Z1894" s="47"/>
      <c r="AA1894" s="47"/>
      <c r="AB1894" s="47"/>
      <c r="AC1894" s="47"/>
      <c r="AD1894" s="47"/>
      <c r="AE1894" s="47"/>
      <c r="AF1894" s="47"/>
      <c r="AG1894" s="47"/>
      <c r="AH1894" s="47"/>
    </row>
    <row r="1895" spans="1:34" x14ac:dyDescent="0.25">
      <c r="A1895" s="125"/>
      <c r="B1895" s="47"/>
      <c r="C1895" s="47"/>
      <c r="D1895" s="47"/>
      <c r="E1895" s="56"/>
      <c r="F1895" s="56"/>
      <c r="G1895" s="47"/>
      <c r="H1895" s="47"/>
      <c r="I1895" s="47"/>
      <c r="J1895" s="47"/>
      <c r="K1895" s="47"/>
      <c r="L1895" s="47"/>
      <c r="M1895" s="47"/>
      <c r="N1895" s="47"/>
      <c r="O1895" s="47"/>
      <c r="P1895" s="47"/>
      <c r="Q1895" s="47"/>
      <c r="R1895" s="47"/>
      <c r="S1895" s="47"/>
      <c r="T1895" s="47"/>
      <c r="U1895" s="47"/>
      <c r="V1895" s="47"/>
      <c r="W1895" s="47"/>
      <c r="X1895" s="47"/>
      <c r="Y1895" s="47"/>
      <c r="Z1895" s="47"/>
      <c r="AA1895" s="47"/>
      <c r="AB1895" s="47"/>
      <c r="AC1895" s="47"/>
      <c r="AD1895" s="47"/>
      <c r="AE1895" s="47"/>
      <c r="AF1895" s="47"/>
      <c r="AG1895" s="47"/>
      <c r="AH1895" s="47"/>
    </row>
    <row r="1896" spans="1:34" x14ac:dyDescent="0.25">
      <c r="A1896" s="125"/>
      <c r="B1896" s="47"/>
      <c r="C1896" s="47"/>
      <c r="D1896" s="47"/>
      <c r="E1896" s="56"/>
      <c r="F1896" s="56"/>
      <c r="G1896" s="47"/>
      <c r="H1896" s="47"/>
      <c r="I1896" s="47"/>
      <c r="J1896" s="47"/>
      <c r="K1896" s="47"/>
      <c r="L1896" s="47"/>
      <c r="M1896" s="47"/>
      <c r="N1896" s="47"/>
      <c r="O1896" s="47"/>
      <c r="P1896" s="47"/>
      <c r="Q1896" s="47"/>
      <c r="R1896" s="47"/>
      <c r="S1896" s="47"/>
      <c r="T1896" s="47"/>
      <c r="U1896" s="47"/>
      <c r="V1896" s="47"/>
      <c r="W1896" s="47"/>
      <c r="X1896" s="47"/>
      <c r="Y1896" s="47"/>
      <c r="Z1896" s="47"/>
      <c r="AA1896" s="47"/>
      <c r="AB1896" s="47"/>
      <c r="AC1896" s="47"/>
      <c r="AD1896" s="47"/>
      <c r="AE1896" s="47"/>
      <c r="AF1896" s="47"/>
      <c r="AG1896" s="47"/>
      <c r="AH1896" s="47"/>
    </row>
    <row r="1897" spans="1:34" x14ac:dyDescent="0.25">
      <c r="A1897" s="125"/>
      <c r="B1897" s="47"/>
      <c r="C1897" s="47"/>
      <c r="D1897" s="47"/>
      <c r="E1897" s="56"/>
      <c r="F1897" s="56"/>
      <c r="G1897" s="47"/>
      <c r="H1897" s="47"/>
      <c r="I1897" s="47"/>
      <c r="J1897" s="47"/>
      <c r="K1897" s="47"/>
      <c r="L1897" s="47"/>
      <c r="M1897" s="47"/>
      <c r="N1897" s="47"/>
      <c r="O1897" s="47"/>
      <c r="P1897" s="47"/>
      <c r="Q1897" s="47"/>
      <c r="R1897" s="47"/>
      <c r="S1897" s="47"/>
      <c r="T1897" s="47"/>
      <c r="U1897" s="47"/>
      <c r="V1897" s="47"/>
      <c r="W1897" s="47"/>
      <c r="X1897" s="47"/>
      <c r="Y1897" s="47"/>
      <c r="Z1897" s="47"/>
      <c r="AA1897" s="47"/>
      <c r="AB1897" s="47"/>
      <c r="AC1897" s="47"/>
      <c r="AD1897" s="47"/>
      <c r="AE1897" s="47"/>
      <c r="AF1897" s="47"/>
      <c r="AG1897" s="47"/>
      <c r="AH1897" s="47"/>
    </row>
    <row r="1898" spans="1:34" x14ac:dyDescent="0.25">
      <c r="A1898" s="125"/>
      <c r="B1898" s="47"/>
      <c r="C1898" s="47"/>
      <c r="D1898" s="47"/>
      <c r="E1898" s="56"/>
      <c r="F1898" s="56"/>
      <c r="G1898" s="47"/>
      <c r="H1898" s="47"/>
      <c r="I1898" s="47"/>
      <c r="J1898" s="47"/>
      <c r="K1898" s="47"/>
      <c r="L1898" s="47"/>
      <c r="M1898" s="47"/>
      <c r="N1898" s="47"/>
      <c r="O1898" s="47"/>
      <c r="P1898" s="47"/>
      <c r="Q1898" s="47"/>
      <c r="R1898" s="47"/>
      <c r="S1898" s="47"/>
      <c r="T1898" s="47"/>
      <c r="U1898" s="47"/>
      <c r="V1898" s="47"/>
      <c r="W1898" s="47"/>
      <c r="X1898" s="47"/>
      <c r="Y1898" s="47"/>
      <c r="Z1898" s="47"/>
      <c r="AA1898" s="47"/>
      <c r="AB1898" s="47"/>
      <c r="AC1898" s="47"/>
      <c r="AD1898" s="47"/>
      <c r="AE1898" s="47"/>
      <c r="AF1898" s="47"/>
      <c r="AG1898" s="47"/>
      <c r="AH1898" s="47"/>
    </row>
    <row r="1899" spans="1:34" x14ac:dyDescent="0.25">
      <c r="A1899" s="125"/>
      <c r="B1899" s="47"/>
      <c r="C1899" s="47"/>
      <c r="D1899" s="47"/>
      <c r="E1899" s="56"/>
      <c r="F1899" s="56"/>
      <c r="G1899" s="47"/>
      <c r="H1899" s="47"/>
      <c r="I1899" s="47"/>
      <c r="J1899" s="47"/>
      <c r="K1899" s="47"/>
      <c r="L1899" s="47"/>
      <c r="M1899" s="47"/>
      <c r="N1899" s="47"/>
      <c r="O1899" s="47"/>
      <c r="P1899" s="47"/>
      <c r="Q1899" s="47"/>
      <c r="R1899" s="47"/>
      <c r="S1899" s="47"/>
      <c r="T1899" s="47"/>
      <c r="U1899" s="47"/>
      <c r="V1899" s="47"/>
      <c r="W1899" s="47"/>
      <c r="X1899" s="47"/>
      <c r="Y1899" s="47"/>
      <c r="Z1899" s="47"/>
      <c r="AA1899" s="47"/>
      <c r="AB1899" s="47"/>
      <c r="AC1899" s="47"/>
      <c r="AD1899" s="47"/>
      <c r="AE1899" s="47"/>
      <c r="AF1899" s="47"/>
      <c r="AG1899" s="47"/>
      <c r="AH1899" s="47"/>
    </row>
    <row r="1900" spans="1:34" x14ac:dyDescent="0.25">
      <c r="A1900" s="125"/>
      <c r="B1900" s="47"/>
      <c r="C1900" s="47"/>
      <c r="D1900" s="47"/>
      <c r="E1900" s="56"/>
      <c r="F1900" s="56"/>
      <c r="G1900" s="47"/>
      <c r="H1900" s="47"/>
      <c r="I1900" s="47"/>
      <c r="J1900" s="47"/>
      <c r="K1900" s="47"/>
      <c r="L1900" s="47"/>
      <c r="M1900" s="47"/>
      <c r="N1900" s="47"/>
      <c r="O1900" s="47"/>
      <c r="P1900" s="47"/>
      <c r="Q1900" s="47"/>
      <c r="R1900" s="47"/>
      <c r="S1900" s="47"/>
      <c r="T1900" s="47"/>
      <c r="U1900" s="47"/>
      <c r="V1900" s="47"/>
      <c r="W1900" s="47"/>
      <c r="X1900" s="47"/>
      <c r="Y1900" s="47"/>
      <c r="Z1900" s="47"/>
      <c r="AA1900" s="47"/>
      <c r="AB1900" s="47"/>
      <c r="AC1900" s="47"/>
      <c r="AD1900" s="47"/>
      <c r="AE1900" s="47"/>
      <c r="AF1900" s="47"/>
      <c r="AG1900" s="47"/>
      <c r="AH1900" s="47"/>
    </row>
    <row r="1901" spans="1:34" x14ac:dyDescent="0.25">
      <c r="A1901" s="125"/>
      <c r="B1901" s="47"/>
      <c r="C1901" s="47"/>
      <c r="D1901" s="47"/>
      <c r="E1901" s="56"/>
      <c r="F1901" s="56"/>
      <c r="G1901" s="47"/>
      <c r="H1901" s="47"/>
      <c r="I1901" s="47"/>
      <c r="J1901" s="47"/>
      <c r="K1901" s="47"/>
      <c r="L1901" s="47"/>
      <c r="M1901" s="47"/>
      <c r="N1901" s="47"/>
      <c r="O1901" s="47"/>
      <c r="P1901" s="47"/>
      <c r="Q1901" s="47"/>
      <c r="R1901" s="47"/>
      <c r="S1901" s="47"/>
      <c r="T1901" s="47"/>
      <c r="U1901" s="47"/>
      <c r="V1901" s="47"/>
      <c r="W1901" s="47"/>
      <c r="X1901" s="47"/>
      <c r="Y1901" s="47"/>
      <c r="Z1901" s="47"/>
      <c r="AA1901" s="47"/>
      <c r="AB1901" s="47"/>
      <c r="AC1901" s="47"/>
      <c r="AD1901" s="47"/>
      <c r="AE1901" s="47"/>
      <c r="AF1901" s="47"/>
      <c r="AG1901" s="47"/>
      <c r="AH1901" s="47"/>
    </row>
    <row r="1902" spans="1:34" x14ac:dyDescent="0.25">
      <c r="A1902" s="125"/>
      <c r="B1902" s="47"/>
      <c r="C1902" s="47"/>
      <c r="D1902" s="47"/>
      <c r="E1902" s="56"/>
      <c r="F1902" s="56"/>
      <c r="G1902" s="47"/>
      <c r="H1902" s="47"/>
      <c r="I1902" s="47"/>
      <c r="J1902" s="47"/>
      <c r="K1902" s="47"/>
      <c r="L1902" s="47"/>
      <c r="M1902" s="47"/>
      <c r="N1902" s="47"/>
      <c r="O1902" s="47"/>
      <c r="P1902" s="47"/>
      <c r="Q1902" s="47"/>
      <c r="R1902" s="47"/>
      <c r="S1902" s="47"/>
      <c r="T1902" s="47"/>
      <c r="U1902" s="47"/>
      <c r="V1902" s="47"/>
      <c r="W1902" s="47"/>
      <c r="X1902" s="47"/>
      <c r="Y1902" s="47"/>
      <c r="Z1902" s="47"/>
      <c r="AA1902" s="47"/>
      <c r="AB1902" s="47"/>
      <c r="AC1902" s="47"/>
      <c r="AD1902" s="47"/>
      <c r="AE1902" s="47"/>
      <c r="AF1902" s="47"/>
      <c r="AG1902" s="47"/>
      <c r="AH1902" s="47"/>
    </row>
    <row r="1903" spans="1:34" x14ac:dyDescent="0.25">
      <c r="A1903" s="125"/>
      <c r="B1903" s="47"/>
      <c r="C1903" s="47"/>
      <c r="D1903" s="47"/>
      <c r="E1903" s="56"/>
      <c r="F1903" s="56"/>
      <c r="G1903" s="47"/>
      <c r="H1903" s="47"/>
      <c r="I1903" s="47"/>
      <c r="J1903" s="47"/>
      <c r="K1903" s="47"/>
      <c r="L1903" s="47"/>
      <c r="M1903" s="47"/>
      <c r="N1903" s="47"/>
      <c r="O1903" s="47"/>
      <c r="P1903" s="47"/>
      <c r="Q1903" s="47"/>
      <c r="R1903" s="47"/>
      <c r="S1903" s="47"/>
      <c r="T1903" s="47"/>
      <c r="U1903" s="47"/>
      <c r="V1903" s="47"/>
      <c r="W1903" s="47"/>
      <c r="X1903" s="47"/>
      <c r="Y1903" s="47"/>
      <c r="Z1903" s="47"/>
      <c r="AA1903" s="47"/>
      <c r="AB1903" s="47"/>
      <c r="AC1903" s="47"/>
      <c r="AD1903" s="47"/>
      <c r="AE1903" s="47"/>
      <c r="AF1903" s="47"/>
      <c r="AG1903" s="47"/>
      <c r="AH1903" s="47"/>
    </row>
    <row r="1904" spans="1:34" x14ac:dyDescent="0.25">
      <c r="A1904" s="125"/>
      <c r="B1904" s="47"/>
      <c r="C1904" s="47"/>
      <c r="D1904" s="47"/>
      <c r="E1904" s="56"/>
      <c r="F1904" s="56"/>
      <c r="G1904" s="47"/>
      <c r="H1904" s="47"/>
      <c r="I1904" s="47"/>
      <c r="J1904" s="47"/>
      <c r="K1904" s="47"/>
      <c r="L1904" s="47"/>
      <c r="M1904" s="47"/>
      <c r="N1904" s="47"/>
      <c r="O1904" s="47"/>
      <c r="P1904" s="47"/>
      <c r="Q1904" s="47"/>
      <c r="R1904" s="47"/>
      <c r="S1904" s="47"/>
      <c r="T1904" s="47"/>
      <c r="U1904" s="47"/>
      <c r="V1904" s="47"/>
      <c r="W1904" s="47"/>
      <c r="X1904" s="47"/>
      <c r="Y1904" s="47"/>
      <c r="Z1904" s="47"/>
      <c r="AA1904" s="47"/>
      <c r="AB1904" s="47"/>
      <c r="AC1904" s="47"/>
      <c r="AD1904" s="47"/>
      <c r="AE1904" s="47"/>
      <c r="AF1904" s="47"/>
      <c r="AG1904" s="47"/>
      <c r="AH1904" s="47"/>
    </row>
    <row r="1905" spans="1:34" x14ac:dyDescent="0.25">
      <c r="A1905" s="125"/>
      <c r="B1905" s="47"/>
      <c r="C1905" s="47"/>
      <c r="D1905" s="47"/>
      <c r="E1905" s="56"/>
      <c r="F1905" s="56"/>
      <c r="G1905" s="47"/>
      <c r="H1905" s="47"/>
      <c r="I1905" s="47"/>
      <c r="J1905" s="47"/>
      <c r="K1905" s="47"/>
      <c r="L1905" s="47"/>
      <c r="M1905" s="47"/>
      <c r="N1905" s="47"/>
      <c r="O1905" s="47"/>
      <c r="P1905" s="47"/>
      <c r="Q1905" s="47"/>
      <c r="R1905" s="47"/>
      <c r="S1905" s="47"/>
      <c r="T1905" s="47"/>
      <c r="U1905" s="47"/>
      <c r="V1905" s="47"/>
      <c r="W1905" s="47"/>
      <c r="X1905" s="47"/>
      <c r="Y1905" s="47"/>
      <c r="Z1905" s="47"/>
      <c r="AA1905" s="47"/>
      <c r="AB1905" s="47"/>
      <c r="AC1905" s="47"/>
      <c r="AD1905" s="47"/>
      <c r="AE1905" s="47"/>
      <c r="AF1905" s="47"/>
      <c r="AG1905" s="47"/>
      <c r="AH1905" s="47"/>
    </row>
    <row r="1906" spans="1:34" x14ac:dyDescent="0.25">
      <c r="A1906" s="125"/>
      <c r="B1906" s="47"/>
      <c r="C1906" s="47"/>
      <c r="D1906" s="47"/>
      <c r="E1906" s="56"/>
      <c r="F1906" s="56"/>
      <c r="G1906" s="47"/>
      <c r="H1906" s="47"/>
      <c r="I1906" s="47"/>
      <c r="J1906" s="47"/>
      <c r="K1906" s="47"/>
      <c r="L1906" s="47"/>
      <c r="M1906" s="47"/>
      <c r="N1906" s="47"/>
      <c r="O1906" s="47"/>
      <c r="P1906" s="47"/>
      <c r="Q1906" s="47"/>
      <c r="R1906" s="47"/>
      <c r="S1906" s="47"/>
      <c r="T1906" s="47"/>
      <c r="U1906" s="47"/>
      <c r="V1906" s="47"/>
      <c r="W1906" s="47"/>
      <c r="X1906" s="47"/>
      <c r="Y1906" s="47"/>
      <c r="Z1906" s="47"/>
      <c r="AA1906" s="47"/>
      <c r="AB1906" s="47"/>
      <c r="AC1906" s="47"/>
      <c r="AD1906" s="47"/>
      <c r="AE1906" s="47"/>
      <c r="AF1906" s="47"/>
      <c r="AG1906" s="47"/>
      <c r="AH1906" s="47"/>
    </row>
    <row r="1907" spans="1:34" x14ac:dyDescent="0.25">
      <c r="A1907" s="125"/>
      <c r="B1907" s="47"/>
      <c r="C1907" s="47"/>
      <c r="D1907" s="47"/>
      <c r="E1907" s="56"/>
      <c r="F1907" s="56"/>
      <c r="G1907" s="47"/>
      <c r="H1907" s="47"/>
      <c r="I1907" s="47"/>
      <c r="J1907" s="47"/>
      <c r="K1907" s="47"/>
      <c r="L1907" s="47"/>
      <c r="M1907" s="47"/>
      <c r="N1907" s="47"/>
      <c r="O1907" s="47"/>
      <c r="P1907" s="47"/>
      <c r="Q1907" s="47"/>
      <c r="R1907" s="47"/>
      <c r="S1907" s="47"/>
      <c r="T1907" s="47"/>
      <c r="U1907" s="47"/>
      <c r="V1907" s="47"/>
      <c r="W1907" s="47"/>
      <c r="X1907" s="47"/>
      <c r="Y1907" s="47"/>
      <c r="Z1907" s="47"/>
      <c r="AA1907" s="47"/>
      <c r="AB1907" s="47"/>
      <c r="AC1907" s="47"/>
      <c r="AD1907" s="47"/>
      <c r="AE1907" s="47"/>
      <c r="AF1907" s="47"/>
      <c r="AG1907" s="47"/>
      <c r="AH1907" s="47"/>
    </row>
    <row r="1908" spans="1:34" x14ac:dyDescent="0.25">
      <c r="A1908" s="125"/>
      <c r="B1908" s="47"/>
      <c r="C1908" s="47"/>
      <c r="D1908" s="47"/>
      <c r="E1908" s="56"/>
      <c r="F1908" s="56"/>
      <c r="G1908" s="47"/>
      <c r="H1908" s="47"/>
      <c r="I1908" s="47"/>
      <c r="J1908" s="47"/>
      <c r="K1908" s="47"/>
      <c r="L1908" s="47"/>
      <c r="M1908" s="47"/>
      <c r="N1908" s="47"/>
      <c r="O1908" s="47"/>
      <c r="P1908" s="47"/>
      <c r="Q1908" s="47"/>
      <c r="R1908" s="47"/>
      <c r="S1908" s="47"/>
      <c r="T1908" s="47"/>
      <c r="U1908" s="47"/>
      <c r="V1908" s="47"/>
      <c r="W1908" s="47"/>
      <c r="X1908" s="47"/>
      <c r="Y1908" s="47"/>
      <c r="Z1908" s="47"/>
      <c r="AA1908" s="47"/>
      <c r="AB1908" s="47"/>
      <c r="AC1908" s="47"/>
      <c r="AD1908" s="47"/>
      <c r="AE1908" s="47"/>
      <c r="AF1908" s="47"/>
      <c r="AG1908" s="47"/>
      <c r="AH1908" s="47"/>
    </row>
    <row r="1909" spans="1:34" x14ac:dyDescent="0.25">
      <c r="A1909" s="125"/>
      <c r="B1909" s="47"/>
      <c r="C1909" s="47"/>
      <c r="D1909" s="47"/>
      <c r="E1909" s="56"/>
      <c r="F1909" s="56"/>
      <c r="G1909" s="47"/>
      <c r="H1909" s="47"/>
      <c r="I1909" s="47"/>
      <c r="J1909" s="47"/>
      <c r="K1909" s="47"/>
      <c r="L1909" s="47"/>
      <c r="M1909" s="47"/>
      <c r="N1909" s="47"/>
      <c r="O1909" s="47"/>
      <c r="P1909" s="47"/>
      <c r="Q1909" s="47"/>
      <c r="R1909" s="47"/>
      <c r="S1909" s="47"/>
      <c r="T1909" s="47"/>
      <c r="U1909" s="47"/>
      <c r="V1909" s="47"/>
      <c r="W1909" s="47"/>
      <c r="X1909" s="47"/>
      <c r="Y1909" s="47"/>
      <c r="Z1909" s="47"/>
      <c r="AA1909" s="47"/>
      <c r="AB1909" s="47"/>
      <c r="AC1909" s="47"/>
      <c r="AD1909" s="47"/>
      <c r="AE1909" s="47"/>
      <c r="AF1909" s="47"/>
      <c r="AG1909" s="47"/>
      <c r="AH1909" s="47"/>
    </row>
    <row r="1910" spans="1:34" x14ac:dyDescent="0.25">
      <c r="A1910" s="125"/>
      <c r="B1910" s="47"/>
      <c r="C1910" s="47"/>
      <c r="D1910" s="47"/>
      <c r="E1910" s="56"/>
      <c r="F1910" s="56"/>
      <c r="G1910" s="47"/>
      <c r="H1910" s="47"/>
      <c r="I1910" s="47"/>
      <c r="J1910" s="47"/>
      <c r="K1910" s="47"/>
      <c r="L1910" s="47"/>
      <c r="M1910" s="47"/>
      <c r="N1910" s="47"/>
      <c r="O1910" s="47"/>
      <c r="P1910" s="47"/>
      <c r="Q1910" s="47"/>
      <c r="R1910" s="47"/>
      <c r="S1910" s="47"/>
      <c r="T1910" s="47"/>
      <c r="U1910" s="47"/>
      <c r="V1910" s="47"/>
      <c r="W1910" s="47"/>
      <c r="X1910" s="47"/>
      <c r="Y1910" s="47"/>
      <c r="Z1910" s="47"/>
      <c r="AA1910" s="47"/>
      <c r="AB1910" s="47"/>
      <c r="AC1910" s="47"/>
      <c r="AD1910" s="47"/>
      <c r="AE1910" s="47"/>
      <c r="AF1910" s="47"/>
      <c r="AG1910" s="47"/>
      <c r="AH1910" s="47"/>
    </row>
    <row r="1911" spans="1:34" x14ac:dyDescent="0.25">
      <c r="A1911" s="125"/>
      <c r="B1911" s="47"/>
      <c r="C1911" s="47"/>
      <c r="D1911" s="47"/>
      <c r="E1911" s="56"/>
      <c r="F1911" s="56"/>
      <c r="G1911" s="47"/>
      <c r="H1911" s="47"/>
      <c r="I1911" s="47"/>
      <c r="J1911" s="47"/>
      <c r="K1911" s="47"/>
      <c r="L1911" s="47"/>
      <c r="M1911" s="47"/>
      <c r="N1911" s="47"/>
      <c r="O1911" s="47"/>
      <c r="P1911" s="47"/>
      <c r="Q1911" s="47"/>
      <c r="R1911" s="47"/>
      <c r="S1911" s="47"/>
      <c r="T1911" s="47"/>
      <c r="U1911" s="47"/>
      <c r="V1911" s="47"/>
      <c r="W1911" s="47"/>
      <c r="X1911" s="47"/>
      <c r="Y1911" s="47"/>
      <c r="Z1911" s="47"/>
      <c r="AA1911" s="47"/>
      <c r="AB1911" s="47"/>
      <c r="AC1911" s="47"/>
      <c r="AD1911" s="47"/>
      <c r="AE1911" s="47"/>
      <c r="AF1911" s="47"/>
      <c r="AG1911" s="47"/>
      <c r="AH1911" s="47"/>
    </row>
    <row r="1912" spans="1:34" x14ac:dyDescent="0.25">
      <c r="A1912" s="125"/>
      <c r="B1912" s="47"/>
      <c r="C1912" s="47"/>
      <c r="D1912" s="47"/>
      <c r="E1912" s="56"/>
      <c r="F1912" s="56"/>
      <c r="G1912" s="47"/>
      <c r="H1912" s="47"/>
      <c r="I1912" s="47"/>
      <c r="J1912" s="47"/>
      <c r="K1912" s="47"/>
      <c r="L1912" s="47"/>
      <c r="M1912" s="47"/>
      <c r="N1912" s="47"/>
      <c r="O1912" s="47"/>
      <c r="P1912" s="47"/>
      <c r="Q1912" s="47"/>
      <c r="R1912" s="47"/>
      <c r="S1912" s="47"/>
      <c r="T1912" s="47"/>
      <c r="U1912" s="47"/>
      <c r="V1912" s="47"/>
      <c r="W1912" s="47"/>
      <c r="X1912" s="47"/>
      <c r="Y1912" s="47"/>
      <c r="Z1912" s="47"/>
      <c r="AA1912" s="47"/>
      <c r="AB1912" s="47"/>
      <c r="AC1912" s="47"/>
      <c r="AD1912" s="47"/>
      <c r="AE1912" s="47"/>
      <c r="AF1912" s="47"/>
      <c r="AG1912" s="47"/>
      <c r="AH1912" s="47"/>
    </row>
    <row r="1913" spans="1:34" x14ac:dyDescent="0.25">
      <c r="A1913" s="125"/>
      <c r="B1913" s="47"/>
      <c r="C1913" s="47"/>
      <c r="D1913" s="47"/>
      <c r="E1913" s="56"/>
      <c r="F1913" s="56"/>
      <c r="G1913" s="47"/>
      <c r="H1913" s="47"/>
      <c r="I1913" s="47"/>
      <c r="J1913" s="47"/>
      <c r="K1913" s="47"/>
      <c r="L1913" s="47"/>
      <c r="M1913" s="47"/>
      <c r="N1913" s="47"/>
      <c r="O1913" s="47"/>
      <c r="P1913" s="47"/>
      <c r="Q1913" s="47"/>
      <c r="R1913" s="47"/>
      <c r="S1913" s="47"/>
      <c r="T1913" s="47"/>
      <c r="U1913" s="47"/>
      <c r="V1913" s="47"/>
      <c r="W1913" s="47"/>
      <c r="X1913" s="47"/>
      <c r="Y1913" s="47"/>
      <c r="Z1913" s="47"/>
      <c r="AA1913" s="47"/>
      <c r="AB1913" s="47"/>
      <c r="AC1913" s="47"/>
      <c r="AD1913" s="47"/>
      <c r="AE1913" s="47"/>
      <c r="AF1913" s="47"/>
      <c r="AG1913" s="47"/>
      <c r="AH1913" s="47"/>
    </row>
    <row r="1914" spans="1:34" x14ac:dyDescent="0.25">
      <c r="A1914" s="125"/>
      <c r="B1914" s="47"/>
      <c r="C1914" s="47"/>
      <c r="D1914" s="47"/>
      <c r="E1914" s="56"/>
      <c r="F1914" s="56"/>
      <c r="G1914" s="47"/>
      <c r="H1914" s="47"/>
      <c r="I1914" s="47"/>
      <c r="J1914" s="47"/>
      <c r="K1914" s="47"/>
      <c r="L1914" s="47"/>
      <c r="M1914" s="47"/>
      <c r="N1914" s="47"/>
      <c r="O1914" s="47"/>
      <c r="P1914" s="47"/>
      <c r="Q1914" s="47"/>
      <c r="R1914" s="47"/>
      <c r="S1914" s="47"/>
      <c r="T1914" s="47"/>
      <c r="U1914" s="47"/>
      <c r="V1914" s="47"/>
      <c r="W1914" s="47"/>
      <c r="X1914" s="47"/>
      <c r="Y1914" s="47"/>
      <c r="Z1914" s="47"/>
      <c r="AA1914" s="47"/>
      <c r="AB1914" s="47"/>
      <c r="AC1914" s="47"/>
      <c r="AD1914" s="47"/>
      <c r="AE1914" s="47"/>
      <c r="AF1914" s="47"/>
      <c r="AG1914" s="47"/>
      <c r="AH1914" s="47"/>
    </row>
    <row r="1915" spans="1:34" x14ac:dyDescent="0.25">
      <c r="A1915" s="125"/>
      <c r="B1915" s="47"/>
      <c r="C1915" s="47"/>
      <c r="D1915" s="47"/>
      <c r="E1915" s="56"/>
      <c r="F1915" s="56"/>
      <c r="G1915" s="47"/>
      <c r="H1915" s="47"/>
      <c r="I1915" s="47"/>
      <c r="J1915" s="47"/>
      <c r="K1915" s="47"/>
      <c r="L1915" s="47"/>
      <c r="M1915" s="47"/>
      <c r="N1915" s="47"/>
      <c r="O1915" s="47"/>
      <c r="P1915" s="47"/>
      <c r="Q1915" s="47"/>
      <c r="R1915" s="47"/>
      <c r="S1915" s="47"/>
      <c r="T1915" s="47"/>
      <c r="U1915" s="47"/>
      <c r="V1915" s="47"/>
      <c r="W1915" s="47"/>
      <c r="X1915" s="47"/>
      <c r="Y1915" s="47"/>
      <c r="Z1915" s="47"/>
      <c r="AA1915" s="47"/>
      <c r="AB1915" s="47"/>
      <c r="AC1915" s="47"/>
      <c r="AD1915" s="47"/>
      <c r="AE1915" s="47"/>
      <c r="AF1915" s="47"/>
      <c r="AG1915" s="47"/>
      <c r="AH1915" s="47"/>
    </row>
    <row r="1916" spans="1:34" x14ac:dyDescent="0.25">
      <c r="A1916" s="125"/>
      <c r="B1916" s="47"/>
      <c r="C1916" s="47"/>
      <c r="D1916" s="47"/>
      <c r="E1916" s="56"/>
      <c r="F1916" s="56"/>
      <c r="G1916" s="47"/>
      <c r="H1916" s="47"/>
      <c r="I1916" s="47"/>
      <c r="J1916" s="47"/>
      <c r="K1916" s="47"/>
      <c r="L1916" s="47"/>
      <c r="M1916" s="47"/>
      <c r="N1916" s="47"/>
      <c r="O1916" s="47"/>
      <c r="P1916" s="47"/>
      <c r="Q1916" s="47"/>
      <c r="R1916" s="47"/>
      <c r="S1916" s="47"/>
      <c r="T1916" s="47"/>
      <c r="U1916" s="47"/>
      <c r="V1916" s="47"/>
      <c r="W1916" s="47"/>
      <c r="X1916" s="47"/>
      <c r="Y1916" s="47"/>
      <c r="Z1916" s="47"/>
      <c r="AA1916" s="47"/>
      <c r="AB1916" s="47"/>
      <c r="AC1916" s="47"/>
      <c r="AD1916" s="47"/>
      <c r="AE1916" s="47"/>
      <c r="AF1916" s="47"/>
      <c r="AG1916" s="47"/>
      <c r="AH1916" s="47"/>
    </row>
    <row r="1917" spans="1:34" x14ac:dyDescent="0.25">
      <c r="A1917" s="125"/>
      <c r="B1917" s="47"/>
      <c r="C1917" s="47"/>
      <c r="D1917" s="47"/>
      <c r="E1917" s="56"/>
      <c r="F1917" s="56"/>
      <c r="G1917" s="47"/>
      <c r="H1917" s="47"/>
      <c r="I1917" s="47"/>
      <c r="J1917" s="47"/>
      <c r="K1917" s="47"/>
      <c r="L1917" s="47"/>
      <c r="M1917" s="47"/>
      <c r="N1917" s="47"/>
      <c r="O1917" s="47"/>
      <c r="P1917" s="47"/>
      <c r="Q1917" s="47"/>
      <c r="R1917" s="47"/>
      <c r="S1917" s="47"/>
      <c r="T1917" s="47"/>
      <c r="U1917" s="47"/>
      <c r="V1917" s="47"/>
      <c r="W1917" s="47"/>
      <c r="X1917" s="47"/>
      <c r="Y1917" s="47"/>
      <c r="Z1917" s="47"/>
      <c r="AA1917" s="47"/>
      <c r="AB1917" s="47"/>
      <c r="AC1917" s="47"/>
      <c r="AD1917" s="47"/>
      <c r="AE1917" s="47"/>
      <c r="AF1917" s="47"/>
      <c r="AG1917" s="47"/>
      <c r="AH1917" s="47"/>
    </row>
    <row r="1918" spans="1:34" x14ac:dyDescent="0.25">
      <c r="A1918" s="125"/>
      <c r="B1918" s="47"/>
      <c r="C1918" s="47"/>
      <c r="D1918" s="47"/>
      <c r="E1918" s="56"/>
      <c r="F1918" s="56"/>
      <c r="G1918" s="47"/>
      <c r="H1918" s="47"/>
      <c r="I1918" s="47"/>
      <c r="J1918" s="47"/>
      <c r="K1918" s="47"/>
      <c r="L1918" s="47"/>
      <c r="M1918" s="47"/>
      <c r="N1918" s="47"/>
      <c r="O1918" s="47"/>
      <c r="P1918" s="47"/>
      <c r="Q1918" s="47"/>
      <c r="R1918" s="47"/>
      <c r="S1918" s="47"/>
      <c r="T1918" s="47"/>
      <c r="U1918" s="47"/>
      <c r="V1918" s="47"/>
      <c r="W1918" s="47"/>
      <c r="X1918" s="47"/>
      <c r="Y1918" s="47"/>
      <c r="Z1918" s="47"/>
      <c r="AA1918" s="47"/>
      <c r="AB1918" s="47"/>
      <c r="AC1918" s="47"/>
      <c r="AD1918" s="47"/>
      <c r="AE1918" s="47"/>
      <c r="AF1918" s="47"/>
      <c r="AG1918" s="47"/>
      <c r="AH1918" s="47"/>
    </row>
    <row r="1919" spans="1:34" x14ac:dyDescent="0.25">
      <c r="A1919" s="125"/>
      <c r="B1919" s="47"/>
      <c r="C1919" s="47"/>
      <c r="D1919" s="47"/>
      <c r="E1919" s="56"/>
      <c r="F1919" s="56"/>
      <c r="G1919" s="47"/>
      <c r="H1919" s="47"/>
      <c r="I1919" s="47"/>
      <c r="J1919" s="47"/>
      <c r="K1919" s="47"/>
      <c r="L1919" s="47"/>
      <c r="M1919" s="47"/>
      <c r="N1919" s="47"/>
      <c r="O1919" s="47"/>
      <c r="P1919" s="47"/>
      <c r="Q1919" s="47"/>
      <c r="R1919" s="47"/>
      <c r="S1919" s="47"/>
      <c r="T1919" s="47"/>
      <c r="U1919" s="47"/>
      <c r="V1919" s="47"/>
      <c r="W1919" s="47"/>
      <c r="X1919" s="47"/>
      <c r="Y1919" s="47"/>
      <c r="Z1919" s="47"/>
      <c r="AA1919" s="47"/>
      <c r="AB1919" s="47"/>
      <c r="AC1919" s="47"/>
      <c r="AD1919" s="47"/>
      <c r="AE1919" s="47"/>
      <c r="AF1919" s="47"/>
      <c r="AG1919" s="47"/>
      <c r="AH1919" s="47"/>
    </row>
    <row r="1920" spans="1:34" x14ac:dyDescent="0.25">
      <c r="A1920" s="125"/>
      <c r="B1920" s="47"/>
      <c r="C1920" s="47"/>
      <c r="D1920" s="47"/>
      <c r="E1920" s="56"/>
      <c r="F1920" s="56"/>
      <c r="G1920" s="47"/>
      <c r="H1920" s="47"/>
      <c r="I1920" s="47"/>
      <c r="J1920" s="47"/>
      <c r="K1920" s="47"/>
      <c r="L1920" s="47"/>
      <c r="M1920" s="47"/>
      <c r="N1920" s="47"/>
      <c r="O1920" s="47"/>
      <c r="P1920" s="47"/>
      <c r="Q1920" s="47"/>
      <c r="R1920" s="47"/>
      <c r="S1920" s="47"/>
      <c r="T1920" s="47"/>
      <c r="U1920" s="47"/>
      <c r="V1920" s="47"/>
      <c r="W1920" s="47"/>
      <c r="X1920" s="47"/>
      <c r="Y1920" s="47"/>
      <c r="Z1920" s="47"/>
      <c r="AA1920" s="47"/>
      <c r="AB1920" s="47"/>
      <c r="AC1920" s="47"/>
      <c r="AD1920" s="47"/>
      <c r="AE1920" s="47"/>
      <c r="AF1920" s="47"/>
      <c r="AG1920" s="47"/>
      <c r="AH1920" s="47"/>
    </row>
    <row r="1921" spans="1:34" x14ac:dyDescent="0.25">
      <c r="A1921" s="125"/>
      <c r="B1921" s="47"/>
      <c r="C1921" s="47"/>
      <c r="D1921" s="47"/>
      <c r="E1921" s="56"/>
      <c r="F1921" s="56"/>
      <c r="G1921" s="47"/>
      <c r="H1921" s="47"/>
      <c r="I1921" s="47"/>
      <c r="J1921" s="47"/>
      <c r="K1921" s="47"/>
      <c r="L1921" s="47"/>
      <c r="M1921" s="47"/>
      <c r="N1921" s="47"/>
      <c r="O1921" s="47"/>
      <c r="P1921" s="47"/>
      <c r="Q1921" s="47"/>
      <c r="R1921" s="47"/>
      <c r="S1921" s="47"/>
      <c r="T1921" s="47"/>
      <c r="U1921" s="47"/>
      <c r="V1921" s="47"/>
      <c r="W1921" s="47"/>
      <c r="X1921" s="47"/>
      <c r="Y1921" s="47"/>
      <c r="Z1921" s="47"/>
      <c r="AA1921" s="47"/>
      <c r="AB1921" s="47"/>
      <c r="AC1921" s="47"/>
      <c r="AD1921" s="47"/>
      <c r="AE1921" s="47"/>
      <c r="AF1921" s="47"/>
      <c r="AG1921" s="47"/>
      <c r="AH1921" s="47"/>
    </row>
    <row r="1922" spans="1:34" x14ac:dyDescent="0.25">
      <c r="A1922" s="125"/>
      <c r="B1922" s="47"/>
      <c r="C1922" s="47"/>
      <c r="D1922" s="47"/>
      <c r="E1922" s="56"/>
      <c r="F1922" s="56"/>
      <c r="G1922" s="47"/>
      <c r="H1922" s="47"/>
      <c r="I1922" s="47"/>
      <c r="J1922" s="47"/>
      <c r="K1922" s="47"/>
      <c r="L1922" s="47"/>
      <c r="M1922" s="47"/>
      <c r="N1922" s="47"/>
      <c r="O1922" s="47"/>
      <c r="P1922" s="47"/>
      <c r="Q1922" s="47"/>
      <c r="R1922" s="47"/>
      <c r="S1922" s="47"/>
      <c r="T1922" s="47"/>
      <c r="U1922" s="47"/>
      <c r="V1922" s="47"/>
      <c r="W1922" s="47"/>
      <c r="X1922" s="47"/>
      <c r="Y1922" s="47"/>
      <c r="Z1922" s="47"/>
      <c r="AA1922" s="47"/>
      <c r="AB1922" s="47"/>
      <c r="AC1922" s="47"/>
      <c r="AD1922" s="47"/>
      <c r="AE1922" s="47"/>
      <c r="AF1922" s="47"/>
      <c r="AG1922" s="47"/>
      <c r="AH1922" s="47"/>
    </row>
    <row r="1923" spans="1:34" x14ac:dyDescent="0.25">
      <c r="A1923" s="125"/>
      <c r="B1923" s="47"/>
      <c r="C1923" s="47"/>
      <c r="D1923" s="47"/>
      <c r="E1923" s="56"/>
      <c r="F1923" s="56"/>
      <c r="G1923" s="47"/>
      <c r="H1923" s="47"/>
      <c r="I1923" s="47"/>
      <c r="J1923" s="47"/>
      <c r="K1923" s="47"/>
      <c r="L1923" s="47"/>
      <c r="M1923" s="47"/>
      <c r="N1923" s="47"/>
      <c r="O1923" s="47"/>
      <c r="P1923" s="47"/>
      <c r="Q1923" s="47"/>
      <c r="R1923" s="47"/>
      <c r="S1923" s="47"/>
      <c r="T1923" s="47"/>
      <c r="U1923" s="47"/>
      <c r="V1923" s="47"/>
      <c r="W1923" s="47"/>
      <c r="X1923" s="47"/>
      <c r="Y1923" s="47"/>
      <c r="Z1923" s="47"/>
      <c r="AA1923" s="47"/>
      <c r="AB1923" s="47"/>
      <c r="AC1923" s="47"/>
      <c r="AD1923" s="47"/>
      <c r="AE1923" s="47"/>
      <c r="AF1923" s="47"/>
      <c r="AG1923" s="47"/>
      <c r="AH1923" s="47"/>
    </row>
    <row r="1924" spans="1:34" x14ac:dyDescent="0.25">
      <c r="A1924" s="125"/>
      <c r="B1924" s="47"/>
      <c r="C1924" s="47"/>
      <c r="D1924" s="47"/>
      <c r="E1924" s="56"/>
      <c r="F1924" s="56"/>
      <c r="G1924" s="47"/>
      <c r="H1924" s="47"/>
      <c r="I1924" s="47"/>
      <c r="J1924" s="47"/>
      <c r="K1924" s="47"/>
      <c r="L1924" s="47"/>
      <c r="M1924" s="47"/>
      <c r="N1924" s="47"/>
      <c r="O1924" s="47"/>
      <c r="P1924" s="47"/>
      <c r="Q1924" s="47"/>
      <c r="R1924" s="47"/>
      <c r="S1924" s="47"/>
      <c r="T1924" s="47"/>
      <c r="U1924" s="47"/>
      <c r="V1924" s="47"/>
      <c r="W1924" s="47"/>
      <c r="X1924" s="47"/>
      <c r="Y1924" s="47"/>
      <c r="Z1924" s="47"/>
      <c r="AA1924" s="47"/>
      <c r="AB1924" s="47"/>
      <c r="AC1924" s="47"/>
      <c r="AD1924" s="47"/>
      <c r="AE1924" s="47"/>
      <c r="AF1924" s="47"/>
      <c r="AG1924" s="47"/>
      <c r="AH1924" s="47"/>
    </row>
    <row r="1925" spans="1:34" x14ac:dyDescent="0.25">
      <c r="A1925" s="125"/>
      <c r="B1925" s="47"/>
      <c r="C1925" s="47"/>
      <c r="D1925" s="47"/>
      <c r="E1925" s="56"/>
      <c r="F1925" s="56"/>
      <c r="G1925" s="47"/>
      <c r="H1925" s="47"/>
      <c r="I1925" s="47"/>
      <c r="J1925" s="47"/>
      <c r="K1925" s="47"/>
      <c r="L1925" s="47"/>
      <c r="M1925" s="47"/>
      <c r="N1925" s="47"/>
      <c r="O1925" s="47"/>
      <c r="P1925" s="47"/>
      <c r="Q1925" s="47"/>
      <c r="R1925" s="47"/>
      <c r="S1925" s="47"/>
      <c r="T1925" s="47"/>
      <c r="U1925" s="47"/>
      <c r="V1925" s="47"/>
      <c r="W1925" s="47"/>
      <c r="X1925" s="47"/>
      <c r="Y1925" s="47"/>
      <c r="Z1925" s="47"/>
      <c r="AA1925" s="47"/>
      <c r="AB1925" s="47"/>
      <c r="AC1925" s="47"/>
      <c r="AD1925" s="47"/>
      <c r="AE1925" s="47"/>
      <c r="AF1925" s="47"/>
      <c r="AG1925" s="47"/>
      <c r="AH1925" s="47"/>
    </row>
    <row r="1926" spans="1:34" x14ac:dyDescent="0.25">
      <c r="A1926" s="125"/>
      <c r="B1926" s="47"/>
      <c r="C1926" s="47"/>
      <c r="D1926" s="47"/>
      <c r="E1926" s="56"/>
      <c r="F1926" s="56"/>
      <c r="G1926" s="47"/>
      <c r="H1926" s="47"/>
      <c r="I1926" s="47"/>
      <c r="J1926" s="47"/>
      <c r="K1926" s="47"/>
      <c r="L1926" s="47"/>
      <c r="M1926" s="47"/>
      <c r="N1926" s="47"/>
      <c r="O1926" s="47"/>
      <c r="P1926" s="47"/>
      <c r="Q1926" s="47"/>
      <c r="R1926" s="47"/>
      <c r="S1926" s="47"/>
      <c r="T1926" s="47"/>
      <c r="U1926" s="47"/>
      <c r="V1926" s="47"/>
      <c r="W1926" s="47"/>
      <c r="X1926" s="47"/>
      <c r="Y1926" s="47"/>
      <c r="Z1926" s="47"/>
      <c r="AA1926" s="47"/>
      <c r="AB1926" s="47"/>
      <c r="AC1926" s="47"/>
      <c r="AD1926" s="47"/>
      <c r="AE1926" s="47"/>
      <c r="AF1926" s="47"/>
      <c r="AG1926" s="47"/>
      <c r="AH1926" s="47"/>
    </row>
    <row r="1927" spans="1:34" x14ac:dyDescent="0.25">
      <c r="A1927" s="125"/>
      <c r="B1927" s="47"/>
      <c r="C1927" s="47"/>
      <c r="D1927" s="47"/>
      <c r="E1927" s="56"/>
      <c r="F1927" s="56"/>
      <c r="G1927" s="47"/>
      <c r="H1927" s="47"/>
      <c r="I1927" s="47"/>
      <c r="J1927" s="47"/>
      <c r="K1927" s="47"/>
      <c r="L1927" s="47"/>
      <c r="M1927" s="47"/>
      <c r="N1927" s="47"/>
      <c r="O1927" s="47"/>
      <c r="P1927" s="47"/>
      <c r="Q1927" s="47"/>
      <c r="R1927" s="47"/>
      <c r="S1927" s="47"/>
      <c r="T1927" s="47"/>
      <c r="U1927" s="47"/>
      <c r="V1927" s="47"/>
      <c r="W1927" s="47"/>
      <c r="X1927" s="47"/>
      <c r="Y1927" s="47"/>
      <c r="Z1927" s="47"/>
      <c r="AA1927" s="47"/>
      <c r="AB1927" s="47"/>
      <c r="AC1927" s="47"/>
      <c r="AD1927" s="47"/>
      <c r="AE1927" s="47"/>
      <c r="AF1927" s="47"/>
      <c r="AG1927" s="47"/>
      <c r="AH1927" s="47"/>
    </row>
    <row r="1928" spans="1:34" x14ac:dyDescent="0.25">
      <c r="A1928" s="125"/>
      <c r="B1928" s="47"/>
      <c r="C1928" s="47"/>
      <c r="D1928" s="47"/>
      <c r="E1928" s="56"/>
      <c r="F1928" s="56"/>
      <c r="G1928" s="47"/>
      <c r="H1928" s="47"/>
      <c r="I1928" s="47"/>
      <c r="J1928" s="47"/>
      <c r="K1928" s="47"/>
      <c r="L1928" s="47"/>
      <c r="M1928" s="47"/>
      <c r="N1928" s="47"/>
      <c r="O1928" s="47"/>
      <c r="P1928" s="47"/>
      <c r="Q1928" s="47"/>
      <c r="R1928" s="47"/>
      <c r="S1928" s="47"/>
      <c r="T1928" s="47"/>
      <c r="U1928" s="47"/>
      <c r="V1928" s="47"/>
      <c r="W1928" s="47"/>
      <c r="X1928" s="47"/>
      <c r="Y1928" s="47"/>
      <c r="Z1928" s="47"/>
      <c r="AA1928" s="47"/>
      <c r="AB1928" s="47"/>
      <c r="AC1928" s="47"/>
      <c r="AD1928" s="47"/>
      <c r="AE1928" s="47"/>
      <c r="AF1928" s="47"/>
      <c r="AG1928" s="47"/>
      <c r="AH1928" s="47"/>
    </row>
    <row r="1929" spans="1:34" x14ac:dyDescent="0.25">
      <c r="A1929" s="125"/>
      <c r="B1929" s="47"/>
      <c r="C1929" s="47"/>
      <c r="D1929" s="47"/>
      <c r="E1929" s="56"/>
      <c r="F1929" s="56"/>
      <c r="G1929" s="47"/>
      <c r="H1929" s="47"/>
      <c r="I1929" s="47"/>
      <c r="J1929" s="47"/>
      <c r="K1929" s="47"/>
      <c r="L1929" s="47"/>
      <c r="M1929" s="47"/>
      <c r="N1929" s="47"/>
      <c r="O1929" s="47"/>
      <c r="P1929" s="47"/>
      <c r="Q1929" s="47"/>
      <c r="R1929" s="47"/>
      <c r="S1929" s="47"/>
      <c r="T1929" s="47"/>
      <c r="U1929" s="47"/>
      <c r="V1929" s="47"/>
      <c r="W1929" s="47"/>
      <c r="X1929" s="47"/>
      <c r="Y1929" s="47"/>
      <c r="Z1929" s="47"/>
      <c r="AA1929" s="47"/>
      <c r="AB1929" s="47"/>
      <c r="AC1929" s="47"/>
      <c r="AD1929" s="47"/>
      <c r="AE1929" s="47"/>
      <c r="AF1929" s="47"/>
      <c r="AG1929" s="47"/>
      <c r="AH1929" s="47"/>
    </row>
    <row r="1930" spans="1:34" x14ac:dyDescent="0.25">
      <c r="A1930" s="125"/>
      <c r="B1930" s="47"/>
      <c r="C1930" s="47"/>
      <c r="D1930" s="47"/>
      <c r="E1930" s="56"/>
      <c r="F1930" s="56"/>
      <c r="G1930" s="47"/>
      <c r="H1930" s="47"/>
      <c r="I1930" s="47"/>
      <c r="J1930" s="47"/>
      <c r="K1930" s="47"/>
      <c r="L1930" s="47"/>
      <c r="M1930" s="47"/>
      <c r="N1930" s="47"/>
      <c r="O1930" s="47"/>
      <c r="P1930" s="47"/>
      <c r="Q1930" s="47"/>
      <c r="R1930" s="47"/>
      <c r="S1930" s="47"/>
      <c r="T1930" s="47"/>
      <c r="U1930" s="47"/>
      <c r="V1930" s="47"/>
      <c r="W1930" s="47"/>
      <c r="X1930" s="47"/>
      <c r="Y1930" s="47"/>
      <c r="Z1930" s="47"/>
      <c r="AA1930" s="47"/>
      <c r="AB1930" s="47"/>
      <c r="AC1930" s="47"/>
      <c r="AD1930" s="47"/>
      <c r="AE1930" s="47"/>
      <c r="AF1930" s="47"/>
      <c r="AG1930" s="47"/>
      <c r="AH1930" s="47"/>
    </row>
    <row r="1931" spans="1:34" x14ac:dyDescent="0.25">
      <c r="A1931" s="125"/>
      <c r="B1931" s="47"/>
      <c r="C1931" s="47"/>
      <c r="D1931" s="47"/>
      <c r="E1931" s="56"/>
      <c r="F1931" s="56"/>
      <c r="G1931" s="47"/>
      <c r="H1931" s="47"/>
      <c r="I1931" s="47"/>
      <c r="J1931" s="47"/>
      <c r="K1931" s="47"/>
      <c r="L1931" s="47"/>
      <c r="M1931" s="47"/>
      <c r="N1931" s="47"/>
      <c r="O1931" s="47"/>
      <c r="P1931" s="47"/>
      <c r="Q1931" s="47"/>
      <c r="R1931" s="47"/>
      <c r="S1931" s="47"/>
      <c r="T1931" s="47"/>
      <c r="U1931" s="47"/>
      <c r="V1931" s="47"/>
      <c r="W1931" s="47"/>
      <c r="X1931" s="47"/>
      <c r="Y1931" s="47"/>
      <c r="Z1931" s="47"/>
      <c r="AA1931" s="47"/>
      <c r="AB1931" s="47"/>
      <c r="AC1931" s="47"/>
      <c r="AD1931" s="47"/>
      <c r="AE1931" s="47"/>
      <c r="AF1931" s="47"/>
      <c r="AG1931" s="47"/>
      <c r="AH1931" s="47"/>
    </row>
    <row r="1932" spans="1:34" x14ac:dyDescent="0.25">
      <c r="A1932" s="125"/>
      <c r="B1932" s="47"/>
      <c r="C1932" s="47"/>
      <c r="D1932" s="47"/>
      <c r="E1932" s="56"/>
      <c r="F1932" s="56"/>
      <c r="G1932" s="47"/>
      <c r="H1932" s="47"/>
      <c r="I1932" s="47"/>
      <c r="J1932" s="47"/>
      <c r="K1932" s="47"/>
      <c r="L1932" s="47"/>
      <c r="M1932" s="47"/>
      <c r="N1932" s="47"/>
      <c r="O1932" s="47"/>
      <c r="P1932" s="47"/>
      <c r="Q1932" s="47"/>
      <c r="R1932" s="47"/>
      <c r="S1932" s="47"/>
      <c r="T1932" s="47"/>
      <c r="U1932" s="47"/>
      <c r="V1932" s="47"/>
      <c r="W1932" s="47"/>
      <c r="X1932" s="47"/>
      <c r="Y1932" s="47"/>
      <c r="Z1932" s="47"/>
      <c r="AA1932" s="47"/>
      <c r="AB1932" s="47"/>
      <c r="AC1932" s="47"/>
      <c r="AD1932" s="47"/>
      <c r="AE1932" s="47"/>
      <c r="AF1932" s="47"/>
      <c r="AG1932" s="47"/>
      <c r="AH1932" s="47"/>
    </row>
    <row r="1933" spans="1:34" x14ac:dyDescent="0.25">
      <c r="A1933" s="125"/>
      <c r="B1933" s="47"/>
      <c r="C1933" s="47"/>
      <c r="D1933" s="47"/>
      <c r="E1933" s="56"/>
      <c r="F1933" s="56"/>
      <c r="G1933" s="47"/>
      <c r="H1933" s="47"/>
      <c r="I1933" s="47"/>
      <c r="J1933" s="47"/>
      <c r="K1933" s="47"/>
      <c r="L1933" s="47"/>
      <c r="M1933" s="47"/>
      <c r="N1933" s="47"/>
      <c r="O1933" s="47"/>
      <c r="P1933" s="47"/>
      <c r="Q1933" s="47"/>
      <c r="R1933" s="47"/>
      <c r="S1933" s="47"/>
      <c r="T1933" s="47"/>
      <c r="U1933" s="47"/>
      <c r="V1933" s="47"/>
      <c r="W1933" s="47"/>
      <c r="X1933" s="47"/>
      <c r="Y1933" s="47"/>
      <c r="Z1933" s="47"/>
      <c r="AA1933" s="47"/>
      <c r="AB1933" s="47"/>
      <c r="AC1933" s="47"/>
      <c r="AD1933" s="47"/>
      <c r="AE1933" s="47"/>
      <c r="AF1933" s="47"/>
      <c r="AG1933" s="47"/>
      <c r="AH1933" s="47"/>
    </row>
    <row r="1934" spans="1:34" x14ac:dyDescent="0.25">
      <c r="A1934" s="125"/>
      <c r="B1934" s="47"/>
      <c r="C1934" s="47"/>
      <c r="D1934" s="47"/>
      <c r="E1934" s="56"/>
      <c r="F1934" s="56"/>
      <c r="G1934" s="47"/>
      <c r="H1934" s="47"/>
      <c r="I1934" s="47"/>
      <c r="J1934" s="47"/>
      <c r="K1934" s="47"/>
      <c r="L1934" s="47"/>
      <c r="M1934" s="47"/>
      <c r="N1934" s="47"/>
      <c r="O1934" s="47"/>
      <c r="P1934" s="47"/>
      <c r="Q1934" s="47"/>
      <c r="R1934" s="47"/>
      <c r="S1934" s="47"/>
      <c r="T1934" s="47"/>
      <c r="U1934" s="47"/>
      <c r="V1934" s="47"/>
      <c r="W1934" s="47"/>
      <c r="X1934" s="47"/>
      <c r="Y1934" s="47"/>
      <c r="Z1934" s="47"/>
      <c r="AA1934" s="47"/>
      <c r="AB1934" s="47"/>
      <c r="AC1934" s="47"/>
      <c r="AD1934" s="47"/>
      <c r="AE1934" s="47"/>
      <c r="AF1934" s="47"/>
      <c r="AG1934" s="47"/>
      <c r="AH1934" s="47"/>
    </row>
    <row r="1935" spans="1:34" x14ac:dyDescent="0.25">
      <c r="A1935" s="125"/>
      <c r="B1935" s="47"/>
      <c r="C1935" s="47"/>
      <c r="D1935" s="47"/>
      <c r="E1935" s="56"/>
      <c r="F1935" s="56"/>
      <c r="G1935" s="47"/>
      <c r="H1935" s="47"/>
      <c r="I1935" s="47"/>
      <c r="J1935" s="47"/>
      <c r="K1935" s="47"/>
      <c r="L1935" s="47"/>
      <c r="M1935" s="47"/>
      <c r="N1935" s="47"/>
      <c r="O1935" s="47"/>
      <c r="P1935" s="47"/>
      <c r="Q1935" s="47"/>
      <c r="R1935" s="47"/>
      <c r="S1935" s="47"/>
      <c r="T1935" s="47"/>
      <c r="U1935" s="47"/>
      <c r="V1935" s="47"/>
      <c r="W1935" s="47"/>
      <c r="X1935" s="47"/>
      <c r="Y1935" s="47"/>
      <c r="Z1935" s="47"/>
      <c r="AA1935" s="47"/>
      <c r="AB1935" s="47"/>
      <c r="AC1935" s="47"/>
      <c r="AD1935" s="47"/>
      <c r="AE1935" s="47"/>
      <c r="AF1935" s="47"/>
      <c r="AG1935" s="47"/>
      <c r="AH1935" s="47"/>
    </row>
    <row r="1936" spans="1:34" x14ac:dyDescent="0.25">
      <c r="A1936" s="125"/>
      <c r="B1936" s="47"/>
      <c r="C1936" s="47"/>
      <c r="D1936" s="47"/>
      <c r="E1936" s="56"/>
      <c r="F1936" s="56"/>
      <c r="G1936" s="47"/>
      <c r="H1936" s="47"/>
      <c r="I1936" s="47"/>
      <c r="J1936" s="47"/>
      <c r="K1936" s="47"/>
      <c r="L1936" s="47"/>
      <c r="M1936" s="47"/>
      <c r="N1936" s="47"/>
      <c r="O1936" s="47"/>
      <c r="P1936" s="47"/>
      <c r="Q1936" s="47"/>
      <c r="R1936" s="47"/>
      <c r="S1936" s="47"/>
      <c r="T1936" s="47"/>
      <c r="U1936" s="47"/>
      <c r="V1936" s="47"/>
      <c r="W1936" s="47"/>
      <c r="X1936" s="47"/>
      <c r="Y1936" s="47"/>
      <c r="Z1936" s="47"/>
      <c r="AA1936" s="47"/>
      <c r="AB1936" s="47"/>
      <c r="AC1936" s="47"/>
      <c r="AD1936" s="47"/>
      <c r="AE1936" s="47"/>
      <c r="AF1936" s="47"/>
      <c r="AG1936" s="47"/>
      <c r="AH1936" s="47"/>
    </row>
    <row r="1937" spans="1:34" x14ac:dyDescent="0.25">
      <c r="A1937" s="125"/>
      <c r="B1937" s="47"/>
      <c r="C1937" s="47"/>
      <c r="D1937" s="47"/>
      <c r="E1937" s="56"/>
      <c r="F1937" s="56"/>
      <c r="G1937" s="47"/>
      <c r="H1937" s="47"/>
      <c r="I1937" s="47"/>
      <c r="J1937" s="47"/>
      <c r="K1937" s="47"/>
      <c r="L1937" s="47"/>
      <c r="M1937" s="47"/>
      <c r="N1937" s="47"/>
      <c r="O1937" s="47"/>
      <c r="P1937" s="47"/>
      <c r="Q1937" s="47"/>
      <c r="R1937" s="47"/>
      <c r="S1937" s="47"/>
      <c r="T1937" s="47"/>
      <c r="U1937" s="47"/>
      <c r="V1937" s="47"/>
      <c r="W1937" s="47"/>
      <c r="X1937" s="47"/>
      <c r="Y1937" s="47"/>
      <c r="Z1937" s="47"/>
      <c r="AA1937" s="47"/>
      <c r="AB1937" s="47"/>
      <c r="AC1937" s="47"/>
      <c r="AD1937" s="47"/>
      <c r="AE1937" s="47"/>
      <c r="AF1937" s="47"/>
      <c r="AG1937" s="47"/>
      <c r="AH1937" s="47"/>
    </row>
    <row r="1938" spans="1:34" x14ac:dyDescent="0.25">
      <c r="A1938" s="125"/>
      <c r="B1938" s="47"/>
      <c r="C1938" s="47"/>
      <c r="D1938" s="47"/>
      <c r="E1938" s="56"/>
      <c r="F1938" s="56"/>
      <c r="G1938" s="47"/>
      <c r="H1938" s="47"/>
      <c r="I1938" s="47"/>
      <c r="J1938" s="47"/>
      <c r="K1938" s="47"/>
      <c r="L1938" s="47"/>
      <c r="M1938" s="47"/>
      <c r="N1938" s="47"/>
      <c r="O1938" s="47"/>
      <c r="P1938" s="47"/>
      <c r="Q1938" s="47"/>
      <c r="R1938" s="47"/>
      <c r="S1938" s="47"/>
      <c r="T1938" s="47"/>
      <c r="U1938" s="47"/>
      <c r="V1938" s="47"/>
      <c r="W1938" s="47"/>
      <c r="X1938" s="47"/>
      <c r="Y1938" s="47"/>
      <c r="Z1938" s="47"/>
      <c r="AA1938" s="47"/>
      <c r="AB1938" s="47"/>
      <c r="AC1938" s="47"/>
      <c r="AD1938" s="47"/>
      <c r="AE1938" s="47"/>
      <c r="AF1938" s="47"/>
      <c r="AG1938" s="47"/>
      <c r="AH1938" s="47"/>
    </row>
    <row r="1939" spans="1:34" x14ac:dyDescent="0.25">
      <c r="A1939" s="125"/>
      <c r="B1939" s="47"/>
      <c r="C1939" s="47"/>
      <c r="D1939" s="47"/>
      <c r="E1939" s="56"/>
      <c r="F1939" s="56"/>
      <c r="G1939" s="47"/>
      <c r="H1939" s="47"/>
      <c r="I1939" s="47"/>
      <c r="J1939" s="47"/>
      <c r="K1939" s="47"/>
      <c r="L1939" s="47"/>
      <c r="M1939" s="47"/>
      <c r="N1939" s="47"/>
      <c r="O1939" s="47"/>
      <c r="P1939" s="47"/>
      <c r="Q1939" s="47"/>
      <c r="R1939" s="47"/>
      <c r="S1939" s="47"/>
      <c r="T1939" s="47"/>
      <c r="U1939" s="47"/>
      <c r="V1939" s="47"/>
      <c r="W1939" s="47"/>
      <c r="X1939" s="47"/>
      <c r="Y1939" s="47"/>
      <c r="Z1939" s="47"/>
      <c r="AA1939" s="47"/>
      <c r="AB1939" s="47"/>
      <c r="AC1939" s="47"/>
      <c r="AD1939" s="47"/>
      <c r="AE1939" s="47"/>
      <c r="AF1939" s="47"/>
      <c r="AG1939" s="47"/>
      <c r="AH1939" s="47"/>
    </row>
    <row r="1940" spans="1:34" x14ac:dyDescent="0.25">
      <c r="A1940" s="125"/>
      <c r="B1940" s="47"/>
      <c r="C1940" s="47"/>
      <c r="D1940" s="47"/>
      <c r="E1940" s="56"/>
      <c r="F1940" s="56"/>
      <c r="G1940" s="47"/>
      <c r="H1940" s="47"/>
      <c r="I1940" s="47"/>
      <c r="J1940" s="47"/>
      <c r="K1940" s="47"/>
      <c r="L1940" s="47"/>
      <c r="M1940" s="47"/>
      <c r="N1940" s="47"/>
      <c r="O1940" s="47"/>
      <c r="P1940" s="47"/>
      <c r="Q1940" s="47"/>
      <c r="R1940" s="47"/>
      <c r="S1940" s="47"/>
      <c r="T1940" s="47"/>
      <c r="U1940" s="47"/>
      <c r="V1940" s="47"/>
      <c r="W1940" s="47"/>
      <c r="X1940" s="47"/>
      <c r="Y1940" s="47"/>
      <c r="Z1940" s="47"/>
      <c r="AA1940" s="47"/>
      <c r="AB1940" s="47"/>
      <c r="AC1940" s="47"/>
      <c r="AD1940" s="47"/>
      <c r="AE1940" s="47"/>
      <c r="AF1940" s="47"/>
      <c r="AG1940" s="47"/>
      <c r="AH1940" s="47"/>
    </row>
    <row r="1941" spans="1:34" x14ac:dyDescent="0.25">
      <c r="A1941" s="125"/>
      <c r="B1941" s="47"/>
      <c r="C1941" s="47"/>
      <c r="D1941" s="47"/>
      <c r="E1941" s="56"/>
      <c r="F1941" s="56"/>
      <c r="G1941" s="47"/>
      <c r="H1941" s="47"/>
      <c r="I1941" s="47"/>
      <c r="J1941" s="47"/>
      <c r="K1941" s="47"/>
      <c r="L1941" s="47"/>
      <c r="M1941" s="47"/>
      <c r="N1941" s="47"/>
      <c r="O1941" s="47"/>
      <c r="P1941" s="47"/>
      <c r="Q1941" s="47"/>
      <c r="R1941" s="47"/>
      <c r="S1941" s="47"/>
      <c r="T1941" s="47"/>
      <c r="U1941" s="47"/>
      <c r="V1941" s="47"/>
      <c r="W1941" s="47"/>
      <c r="X1941" s="47"/>
      <c r="Y1941" s="47"/>
      <c r="Z1941" s="47"/>
      <c r="AA1941" s="47"/>
      <c r="AB1941" s="47"/>
      <c r="AC1941" s="47"/>
      <c r="AD1941" s="47"/>
      <c r="AE1941" s="47"/>
      <c r="AF1941" s="47"/>
      <c r="AG1941" s="47"/>
      <c r="AH1941" s="47"/>
    </row>
    <row r="1942" spans="1:34" x14ac:dyDescent="0.25">
      <c r="A1942" s="125"/>
      <c r="B1942" s="47"/>
      <c r="C1942" s="47"/>
      <c r="D1942" s="47"/>
      <c r="E1942" s="56"/>
      <c r="F1942" s="56"/>
      <c r="G1942" s="47"/>
      <c r="H1942" s="47"/>
      <c r="I1942" s="47"/>
      <c r="J1942" s="47"/>
      <c r="K1942" s="47"/>
      <c r="L1942" s="47"/>
      <c r="M1942" s="47"/>
      <c r="N1942" s="47"/>
      <c r="O1942" s="47"/>
      <c r="P1942" s="47"/>
      <c r="Q1942" s="47"/>
      <c r="R1942" s="47"/>
      <c r="S1942" s="47"/>
      <c r="T1942" s="47"/>
      <c r="U1942" s="47"/>
      <c r="V1942" s="47"/>
      <c r="W1942" s="47"/>
      <c r="X1942" s="47"/>
      <c r="Y1942" s="47"/>
      <c r="Z1942" s="47"/>
      <c r="AA1942" s="47"/>
      <c r="AB1942" s="47"/>
      <c r="AC1942" s="47"/>
      <c r="AD1942" s="47"/>
      <c r="AE1942" s="47"/>
      <c r="AF1942" s="47"/>
      <c r="AG1942" s="47"/>
      <c r="AH1942" s="47"/>
    </row>
    <row r="1943" spans="1:34" x14ac:dyDescent="0.25">
      <c r="A1943" s="125"/>
      <c r="B1943" s="47"/>
      <c r="C1943" s="47"/>
      <c r="D1943" s="47"/>
      <c r="E1943" s="56"/>
      <c r="F1943" s="56"/>
      <c r="G1943" s="47"/>
      <c r="H1943" s="47"/>
      <c r="I1943" s="47"/>
      <c r="J1943" s="47"/>
      <c r="K1943" s="47"/>
      <c r="L1943" s="47"/>
      <c r="M1943" s="47"/>
      <c r="N1943" s="47"/>
      <c r="O1943" s="47"/>
      <c r="P1943" s="47"/>
      <c r="Q1943" s="47"/>
      <c r="R1943" s="47"/>
      <c r="S1943" s="47"/>
      <c r="T1943" s="47"/>
      <c r="U1943" s="47"/>
      <c r="V1943" s="47"/>
      <c r="W1943" s="47"/>
      <c r="X1943" s="47"/>
      <c r="Y1943" s="47"/>
      <c r="Z1943" s="47"/>
      <c r="AA1943" s="47"/>
      <c r="AB1943" s="47"/>
      <c r="AC1943" s="47"/>
      <c r="AD1943" s="47"/>
      <c r="AE1943" s="47"/>
      <c r="AF1943" s="47"/>
      <c r="AG1943" s="47"/>
      <c r="AH1943" s="47"/>
    </row>
    <row r="1944" spans="1:34" x14ac:dyDescent="0.25">
      <c r="A1944" s="125"/>
      <c r="B1944" s="47"/>
      <c r="C1944" s="47"/>
      <c r="D1944" s="47"/>
      <c r="E1944" s="56"/>
      <c r="F1944" s="56"/>
      <c r="G1944" s="47"/>
      <c r="H1944" s="47"/>
      <c r="I1944" s="47"/>
      <c r="J1944" s="47"/>
      <c r="K1944" s="47"/>
      <c r="L1944" s="47"/>
      <c r="M1944" s="47"/>
      <c r="N1944" s="47"/>
      <c r="O1944" s="47"/>
      <c r="P1944" s="47"/>
      <c r="Q1944" s="47"/>
      <c r="R1944" s="47"/>
      <c r="S1944" s="47"/>
      <c r="T1944" s="47"/>
      <c r="U1944" s="47"/>
      <c r="V1944" s="47"/>
      <c r="W1944" s="47"/>
      <c r="X1944" s="47"/>
      <c r="Y1944" s="47"/>
      <c r="Z1944" s="47"/>
      <c r="AA1944" s="47"/>
      <c r="AB1944" s="47"/>
      <c r="AC1944" s="47"/>
      <c r="AD1944" s="47"/>
      <c r="AE1944" s="47"/>
      <c r="AF1944" s="47"/>
      <c r="AG1944" s="47"/>
      <c r="AH1944" s="47"/>
    </row>
    <row r="1945" spans="1:34" x14ac:dyDescent="0.25">
      <c r="A1945" s="125"/>
      <c r="B1945" s="47"/>
      <c r="C1945" s="47"/>
      <c r="D1945" s="47"/>
      <c r="E1945" s="56"/>
      <c r="F1945" s="56"/>
      <c r="G1945" s="47"/>
      <c r="H1945" s="47"/>
      <c r="I1945" s="47"/>
      <c r="J1945" s="47"/>
      <c r="K1945" s="47"/>
      <c r="L1945" s="47"/>
      <c r="M1945" s="47"/>
      <c r="N1945" s="47"/>
      <c r="O1945" s="47"/>
      <c r="P1945" s="47"/>
      <c r="Q1945" s="47"/>
      <c r="R1945" s="47"/>
      <c r="S1945" s="47"/>
      <c r="T1945" s="47"/>
      <c r="U1945" s="47"/>
      <c r="V1945" s="47"/>
      <c r="W1945" s="47"/>
      <c r="X1945" s="47"/>
      <c r="Y1945" s="47"/>
      <c r="Z1945" s="47"/>
      <c r="AA1945" s="47"/>
      <c r="AB1945" s="47"/>
      <c r="AC1945" s="47"/>
      <c r="AD1945" s="47"/>
      <c r="AE1945" s="47"/>
      <c r="AF1945" s="47"/>
      <c r="AG1945" s="47"/>
      <c r="AH1945" s="47"/>
    </row>
    <row r="1946" spans="1:34" x14ac:dyDescent="0.25">
      <c r="A1946" s="125"/>
      <c r="B1946" s="47"/>
      <c r="C1946" s="47"/>
      <c r="D1946" s="47"/>
      <c r="E1946" s="56"/>
      <c r="F1946" s="56"/>
      <c r="G1946" s="47"/>
      <c r="H1946" s="47"/>
      <c r="I1946" s="47"/>
      <c r="J1946" s="47"/>
      <c r="K1946" s="47"/>
      <c r="L1946" s="47"/>
      <c r="M1946" s="47"/>
      <c r="N1946" s="47"/>
      <c r="O1946" s="47"/>
      <c r="P1946" s="47"/>
      <c r="Q1946" s="47"/>
      <c r="R1946" s="47"/>
      <c r="S1946" s="47"/>
      <c r="T1946" s="47"/>
      <c r="U1946" s="47"/>
      <c r="V1946" s="47"/>
      <c r="W1946" s="47"/>
      <c r="X1946" s="47"/>
      <c r="Y1946" s="47"/>
      <c r="Z1946" s="47"/>
      <c r="AA1946" s="47"/>
      <c r="AB1946" s="47"/>
      <c r="AC1946" s="47"/>
      <c r="AD1946" s="47"/>
      <c r="AE1946" s="47"/>
      <c r="AF1946" s="47"/>
      <c r="AG1946" s="47"/>
      <c r="AH1946" s="47"/>
    </row>
    <row r="1947" spans="1:34" x14ac:dyDescent="0.25">
      <c r="A1947" s="125"/>
      <c r="B1947" s="47"/>
      <c r="C1947" s="47"/>
      <c r="D1947" s="47"/>
      <c r="E1947" s="56"/>
      <c r="F1947" s="56"/>
      <c r="G1947" s="47"/>
      <c r="H1947" s="47"/>
      <c r="I1947" s="47"/>
      <c r="J1947" s="47"/>
      <c r="K1947" s="47"/>
      <c r="L1947" s="47"/>
      <c r="M1947" s="47"/>
      <c r="N1947" s="47"/>
      <c r="O1947" s="47"/>
      <c r="P1947" s="47"/>
      <c r="Q1947" s="47"/>
      <c r="R1947" s="47"/>
      <c r="S1947" s="47"/>
      <c r="T1947" s="47"/>
      <c r="U1947" s="47"/>
      <c r="V1947" s="47"/>
      <c r="W1947" s="47"/>
      <c r="X1947" s="47"/>
      <c r="Y1947" s="47"/>
      <c r="Z1947" s="47"/>
      <c r="AA1947" s="47"/>
      <c r="AB1947" s="47"/>
      <c r="AC1947" s="47"/>
      <c r="AD1947" s="47"/>
      <c r="AE1947" s="47"/>
      <c r="AF1947" s="47"/>
      <c r="AG1947" s="47"/>
      <c r="AH1947" s="47"/>
    </row>
    <row r="1948" spans="1:34" x14ac:dyDescent="0.25">
      <c r="A1948" s="125"/>
      <c r="B1948" s="47"/>
      <c r="C1948" s="47"/>
      <c r="D1948" s="47"/>
      <c r="E1948" s="56"/>
      <c r="F1948" s="56"/>
      <c r="G1948" s="47"/>
      <c r="H1948" s="47"/>
      <c r="I1948" s="47"/>
      <c r="J1948" s="47"/>
      <c r="K1948" s="47"/>
      <c r="L1948" s="47"/>
      <c r="M1948" s="47"/>
      <c r="N1948" s="47"/>
      <c r="O1948" s="47"/>
      <c r="P1948" s="47"/>
      <c r="Q1948" s="47"/>
      <c r="R1948" s="47"/>
      <c r="S1948" s="47"/>
      <c r="T1948" s="47"/>
      <c r="U1948" s="47"/>
      <c r="V1948" s="47"/>
      <c r="W1948" s="47"/>
      <c r="X1948" s="47"/>
      <c r="Y1948" s="47"/>
      <c r="Z1948" s="47"/>
      <c r="AA1948" s="47"/>
      <c r="AB1948" s="47"/>
      <c r="AC1948" s="47"/>
      <c r="AD1948" s="47"/>
      <c r="AE1948" s="47"/>
      <c r="AF1948" s="47"/>
      <c r="AG1948" s="47"/>
      <c r="AH1948" s="47"/>
    </row>
    <row r="1949" spans="1:34" x14ac:dyDescent="0.25">
      <c r="A1949" s="125"/>
      <c r="B1949" s="47"/>
      <c r="C1949" s="47"/>
      <c r="D1949" s="47"/>
      <c r="E1949" s="56"/>
      <c r="F1949" s="56"/>
      <c r="G1949" s="47"/>
      <c r="H1949" s="47"/>
      <c r="I1949" s="47"/>
      <c r="J1949" s="47"/>
      <c r="K1949" s="47"/>
      <c r="L1949" s="47"/>
      <c r="M1949" s="47"/>
      <c r="N1949" s="47"/>
      <c r="O1949" s="47"/>
      <c r="P1949" s="47"/>
      <c r="Q1949" s="47"/>
      <c r="R1949" s="47"/>
      <c r="S1949" s="47"/>
      <c r="T1949" s="47"/>
      <c r="U1949" s="47"/>
      <c r="V1949" s="47"/>
      <c r="W1949" s="47"/>
      <c r="X1949" s="47"/>
      <c r="Y1949" s="47"/>
      <c r="Z1949" s="47"/>
      <c r="AA1949" s="47"/>
      <c r="AB1949" s="47"/>
      <c r="AC1949" s="47"/>
      <c r="AD1949" s="47"/>
      <c r="AE1949" s="47"/>
      <c r="AF1949" s="47"/>
      <c r="AG1949" s="47"/>
      <c r="AH1949" s="47"/>
    </row>
    <row r="1950" spans="1:34" x14ac:dyDescent="0.25">
      <c r="A1950" s="125"/>
      <c r="B1950" s="47"/>
      <c r="C1950" s="47"/>
      <c r="D1950" s="47"/>
      <c r="E1950" s="56"/>
      <c r="F1950" s="56"/>
      <c r="G1950" s="47"/>
      <c r="H1950" s="47"/>
      <c r="I1950" s="47"/>
      <c r="J1950" s="47"/>
      <c r="K1950" s="47"/>
      <c r="L1950" s="47"/>
      <c r="M1950" s="47"/>
      <c r="N1950" s="47"/>
      <c r="O1950" s="47"/>
      <c r="P1950" s="47"/>
      <c r="Q1950" s="47"/>
      <c r="R1950" s="47"/>
      <c r="S1950" s="47"/>
      <c r="T1950" s="47"/>
      <c r="U1950" s="47"/>
      <c r="V1950" s="47"/>
      <c r="W1950" s="47"/>
      <c r="X1950" s="47"/>
      <c r="Y1950" s="47"/>
      <c r="Z1950" s="47"/>
      <c r="AA1950" s="47"/>
      <c r="AB1950" s="47"/>
      <c r="AC1950" s="47"/>
      <c r="AD1950" s="47"/>
      <c r="AE1950" s="47"/>
      <c r="AF1950" s="47"/>
      <c r="AG1950" s="47"/>
      <c r="AH1950" s="47"/>
    </row>
    <row r="1951" spans="1:34" x14ac:dyDescent="0.25">
      <c r="A1951" s="125"/>
      <c r="B1951" s="47"/>
      <c r="C1951" s="47"/>
      <c r="D1951" s="47"/>
      <c r="E1951" s="56"/>
      <c r="F1951" s="56"/>
      <c r="G1951" s="47"/>
      <c r="H1951" s="47"/>
      <c r="I1951" s="47"/>
      <c r="J1951" s="47"/>
      <c r="K1951" s="47"/>
      <c r="L1951" s="47"/>
      <c r="M1951" s="47"/>
      <c r="N1951" s="47"/>
      <c r="O1951" s="47"/>
      <c r="P1951" s="47"/>
      <c r="Q1951" s="47"/>
      <c r="R1951" s="47"/>
      <c r="S1951" s="47"/>
      <c r="T1951" s="47"/>
      <c r="U1951" s="47"/>
      <c r="V1951" s="47"/>
      <c r="W1951" s="47"/>
      <c r="X1951" s="47"/>
      <c r="Y1951" s="47"/>
      <c r="Z1951" s="47"/>
      <c r="AA1951" s="47"/>
      <c r="AB1951" s="47"/>
      <c r="AC1951" s="47"/>
      <c r="AD1951" s="47"/>
      <c r="AE1951" s="47"/>
      <c r="AF1951" s="47"/>
      <c r="AG1951" s="47"/>
      <c r="AH1951" s="47"/>
    </row>
    <row r="1952" spans="1:34" x14ac:dyDescent="0.25">
      <c r="A1952" s="125"/>
      <c r="B1952" s="47"/>
      <c r="C1952" s="47"/>
      <c r="D1952" s="47"/>
      <c r="E1952" s="56"/>
      <c r="F1952" s="56"/>
      <c r="G1952" s="47"/>
      <c r="H1952" s="47"/>
      <c r="I1952" s="47"/>
      <c r="J1952" s="47"/>
      <c r="K1952" s="47"/>
      <c r="L1952" s="47"/>
      <c r="M1952" s="47"/>
      <c r="N1952" s="47"/>
      <c r="O1952" s="47"/>
      <c r="P1952" s="47"/>
      <c r="Q1952" s="47"/>
      <c r="R1952" s="47"/>
      <c r="S1952" s="47"/>
      <c r="T1952" s="47"/>
      <c r="U1952" s="47"/>
      <c r="V1952" s="47"/>
      <c r="W1952" s="47"/>
      <c r="X1952" s="47"/>
      <c r="Y1952" s="47"/>
      <c r="Z1952" s="47"/>
      <c r="AA1952" s="47"/>
      <c r="AB1952" s="47"/>
      <c r="AC1952" s="47"/>
      <c r="AD1952" s="47"/>
      <c r="AE1952" s="47"/>
      <c r="AF1952" s="47"/>
      <c r="AG1952" s="47"/>
      <c r="AH1952" s="47"/>
    </row>
    <row r="1953" spans="1:34" x14ac:dyDescent="0.25">
      <c r="A1953" s="125"/>
      <c r="B1953" s="47"/>
      <c r="C1953" s="47"/>
      <c r="D1953" s="47"/>
      <c r="E1953" s="56"/>
      <c r="F1953" s="56"/>
      <c r="G1953" s="47"/>
      <c r="H1953" s="47"/>
      <c r="I1953" s="47"/>
      <c r="J1953" s="47"/>
      <c r="K1953" s="47"/>
      <c r="L1953" s="47"/>
      <c r="M1953" s="47"/>
      <c r="N1953" s="47"/>
      <c r="O1953" s="47"/>
      <c r="P1953" s="47"/>
      <c r="Q1953" s="47"/>
      <c r="R1953" s="47"/>
      <c r="S1953" s="47"/>
      <c r="T1953" s="47"/>
      <c r="U1953" s="47"/>
      <c r="V1953" s="47"/>
      <c r="W1953" s="47"/>
      <c r="X1953" s="47"/>
      <c r="Y1953" s="47"/>
      <c r="Z1953" s="47"/>
      <c r="AA1953" s="47"/>
      <c r="AB1953" s="47"/>
      <c r="AC1953" s="47"/>
      <c r="AD1953" s="47"/>
      <c r="AE1953" s="47"/>
      <c r="AF1953" s="47"/>
      <c r="AG1953" s="47"/>
      <c r="AH1953" s="47"/>
    </row>
    <row r="1954" spans="1:34" x14ac:dyDescent="0.25">
      <c r="A1954" s="125"/>
      <c r="B1954" s="47"/>
      <c r="C1954" s="47"/>
      <c r="D1954" s="47"/>
      <c r="E1954" s="56"/>
      <c r="F1954" s="56"/>
      <c r="G1954" s="47"/>
      <c r="H1954" s="47"/>
      <c r="I1954" s="47"/>
      <c r="J1954" s="47"/>
      <c r="K1954" s="47"/>
      <c r="L1954" s="47"/>
      <c r="M1954" s="47"/>
      <c r="N1954" s="47"/>
      <c r="O1954" s="47"/>
      <c r="P1954" s="47"/>
      <c r="Q1954" s="47"/>
      <c r="R1954" s="47"/>
      <c r="S1954" s="47"/>
      <c r="T1954" s="47"/>
      <c r="U1954" s="47"/>
      <c r="V1954" s="47"/>
      <c r="W1954" s="47"/>
      <c r="X1954" s="47"/>
      <c r="Y1954" s="47"/>
      <c r="Z1954" s="47"/>
      <c r="AA1954" s="47"/>
      <c r="AB1954" s="47"/>
      <c r="AC1954" s="47"/>
      <c r="AD1954" s="47"/>
      <c r="AE1954" s="47"/>
      <c r="AF1954" s="47"/>
      <c r="AG1954" s="47"/>
      <c r="AH1954" s="47"/>
    </row>
    <row r="1955" spans="1:34" x14ac:dyDescent="0.25">
      <c r="A1955" s="125"/>
      <c r="B1955" s="47"/>
      <c r="C1955" s="47"/>
      <c r="D1955" s="47"/>
      <c r="E1955" s="56"/>
      <c r="F1955" s="56"/>
      <c r="G1955" s="47"/>
      <c r="H1955" s="47"/>
      <c r="I1955" s="47"/>
      <c r="J1955" s="47"/>
      <c r="K1955" s="47"/>
      <c r="L1955" s="47"/>
      <c r="M1955" s="47"/>
      <c r="N1955" s="47"/>
      <c r="O1955" s="47"/>
      <c r="P1955" s="47"/>
      <c r="Q1955" s="47"/>
      <c r="R1955" s="47"/>
      <c r="S1955" s="47"/>
      <c r="T1955" s="47"/>
      <c r="U1955" s="47"/>
      <c r="V1955" s="47"/>
      <c r="W1955" s="47"/>
      <c r="X1955" s="47"/>
      <c r="Y1955" s="47"/>
      <c r="Z1955" s="47"/>
      <c r="AA1955" s="47"/>
      <c r="AB1955" s="47"/>
      <c r="AC1955" s="47"/>
      <c r="AD1955" s="47"/>
      <c r="AE1955" s="47"/>
      <c r="AF1955" s="47"/>
      <c r="AG1955" s="47"/>
      <c r="AH1955" s="47"/>
    </row>
    <row r="1956" spans="1:34" x14ac:dyDescent="0.25">
      <c r="A1956" s="125"/>
      <c r="B1956" s="47"/>
      <c r="C1956" s="47"/>
      <c r="D1956" s="47"/>
      <c r="E1956" s="56"/>
      <c r="F1956" s="56"/>
      <c r="G1956" s="47"/>
      <c r="H1956" s="47"/>
      <c r="I1956" s="47"/>
      <c r="J1956" s="47"/>
      <c r="K1956" s="47"/>
      <c r="L1956" s="47"/>
      <c r="M1956" s="47"/>
      <c r="N1956" s="47"/>
      <c r="O1956" s="47"/>
      <c r="P1956" s="47"/>
      <c r="Q1956" s="47"/>
      <c r="R1956" s="47"/>
      <c r="S1956" s="47"/>
      <c r="T1956" s="47"/>
      <c r="U1956" s="47"/>
      <c r="V1956" s="47"/>
      <c r="W1956" s="47"/>
      <c r="X1956" s="47"/>
      <c r="Y1956" s="47"/>
      <c r="Z1956" s="47"/>
      <c r="AA1956" s="47"/>
      <c r="AB1956" s="47"/>
      <c r="AC1956" s="47"/>
      <c r="AD1956" s="47"/>
      <c r="AE1956" s="47"/>
      <c r="AF1956" s="47"/>
      <c r="AG1956" s="47"/>
      <c r="AH1956" s="47"/>
    </row>
    <row r="1957" spans="1:34" x14ac:dyDescent="0.25">
      <c r="A1957" s="125"/>
      <c r="B1957" s="47"/>
      <c r="C1957" s="47"/>
      <c r="D1957" s="47"/>
      <c r="E1957" s="56"/>
      <c r="F1957" s="56"/>
      <c r="G1957" s="47"/>
      <c r="H1957" s="47"/>
      <c r="I1957" s="47"/>
      <c r="J1957" s="47"/>
      <c r="K1957" s="47"/>
      <c r="L1957" s="47"/>
      <c r="M1957" s="47"/>
      <c r="N1957" s="47"/>
      <c r="O1957" s="47"/>
      <c r="P1957" s="47"/>
      <c r="Q1957" s="47"/>
      <c r="R1957" s="47"/>
      <c r="S1957" s="47"/>
      <c r="T1957" s="47"/>
      <c r="U1957" s="47"/>
      <c r="V1957" s="47"/>
      <c r="W1957" s="47"/>
      <c r="X1957" s="47"/>
      <c r="Y1957" s="47"/>
      <c r="Z1957" s="47"/>
      <c r="AA1957" s="47"/>
      <c r="AB1957" s="47"/>
      <c r="AC1957" s="47"/>
      <c r="AD1957" s="47"/>
      <c r="AE1957" s="47"/>
      <c r="AF1957" s="47"/>
      <c r="AG1957" s="47"/>
      <c r="AH1957" s="47"/>
    </row>
    <row r="1958" spans="1:34" x14ac:dyDescent="0.25">
      <c r="A1958" s="125"/>
      <c r="B1958" s="47"/>
      <c r="C1958" s="47"/>
      <c r="D1958" s="47"/>
      <c r="E1958" s="56"/>
      <c r="F1958" s="56"/>
      <c r="G1958" s="47"/>
      <c r="H1958" s="47"/>
      <c r="I1958" s="47"/>
      <c r="J1958" s="47"/>
      <c r="K1958" s="47"/>
      <c r="L1958" s="47"/>
      <c r="M1958" s="47"/>
      <c r="N1958" s="47"/>
      <c r="O1958" s="47"/>
      <c r="P1958" s="47"/>
      <c r="Q1958" s="47"/>
      <c r="R1958" s="47"/>
      <c r="S1958" s="47"/>
      <c r="T1958" s="47"/>
      <c r="U1958" s="47"/>
      <c r="V1958" s="47"/>
      <c r="W1958" s="47"/>
      <c r="X1958" s="47"/>
      <c r="Y1958" s="47"/>
      <c r="Z1958" s="47"/>
      <c r="AA1958" s="47"/>
      <c r="AB1958" s="47"/>
      <c r="AC1958" s="47"/>
      <c r="AD1958" s="47"/>
      <c r="AE1958" s="47"/>
      <c r="AF1958" s="47"/>
      <c r="AG1958" s="47"/>
      <c r="AH1958" s="47"/>
    </row>
    <row r="1959" spans="1:34" x14ac:dyDescent="0.25">
      <c r="A1959" s="125"/>
      <c r="B1959" s="47"/>
      <c r="C1959" s="47"/>
      <c r="D1959" s="47"/>
      <c r="E1959" s="56"/>
      <c r="F1959" s="56"/>
      <c r="G1959" s="47"/>
      <c r="H1959" s="47"/>
      <c r="I1959" s="47"/>
      <c r="J1959" s="47"/>
      <c r="K1959" s="47"/>
      <c r="L1959" s="47"/>
      <c r="M1959" s="47"/>
      <c r="N1959" s="47"/>
      <c r="O1959" s="47"/>
      <c r="P1959" s="47"/>
      <c r="Q1959" s="47"/>
      <c r="R1959" s="47"/>
      <c r="S1959" s="47"/>
      <c r="T1959" s="47"/>
      <c r="U1959" s="47"/>
      <c r="V1959" s="47"/>
      <c r="W1959" s="47"/>
      <c r="X1959" s="47"/>
      <c r="Y1959" s="47"/>
      <c r="Z1959" s="47"/>
      <c r="AA1959" s="47"/>
      <c r="AB1959" s="47"/>
      <c r="AC1959" s="47"/>
      <c r="AD1959" s="47"/>
      <c r="AE1959" s="47"/>
      <c r="AF1959" s="47"/>
      <c r="AG1959" s="47"/>
      <c r="AH1959" s="47"/>
    </row>
    <row r="1960" spans="1:34" x14ac:dyDescent="0.25">
      <c r="A1960" s="125"/>
      <c r="B1960" s="47"/>
      <c r="C1960" s="47"/>
      <c r="D1960" s="47"/>
      <c r="E1960" s="56"/>
      <c r="F1960" s="56"/>
      <c r="G1960" s="47"/>
      <c r="H1960" s="47"/>
      <c r="I1960" s="47"/>
      <c r="J1960" s="47"/>
      <c r="K1960" s="47"/>
      <c r="L1960" s="47"/>
      <c r="M1960" s="47"/>
      <c r="N1960" s="47"/>
      <c r="O1960" s="47"/>
      <c r="P1960" s="47"/>
      <c r="Q1960" s="47"/>
      <c r="R1960" s="47"/>
      <c r="S1960" s="47"/>
      <c r="T1960" s="47"/>
      <c r="U1960" s="47"/>
      <c r="V1960" s="47"/>
      <c r="W1960" s="47"/>
      <c r="X1960" s="47"/>
      <c r="Y1960" s="47"/>
      <c r="Z1960" s="47"/>
      <c r="AA1960" s="47"/>
      <c r="AB1960" s="47"/>
      <c r="AC1960" s="47"/>
      <c r="AD1960" s="47"/>
      <c r="AE1960" s="47"/>
      <c r="AF1960" s="47"/>
      <c r="AG1960" s="47"/>
      <c r="AH1960" s="47"/>
    </row>
    <row r="1961" spans="1:34" x14ac:dyDescent="0.25">
      <c r="A1961" s="125"/>
      <c r="B1961" s="47"/>
      <c r="C1961" s="47"/>
      <c r="D1961" s="47"/>
      <c r="E1961" s="56"/>
      <c r="F1961" s="56"/>
      <c r="G1961" s="47"/>
      <c r="H1961" s="47"/>
      <c r="I1961" s="47"/>
      <c r="J1961" s="47"/>
      <c r="K1961" s="47"/>
      <c r="L1961" s="47"/>
      <c r="M1961" s="47"/>
      <c r="N1961" s="47"/>
      <c r="O1961" s="47"/>
      <c r="P1961" s="47"/>
      <c r="Q1961" s="47"/>
      <c r="R1961" s="47"/>
      <c r="S1961" s="47"/>
      <c r="T1961" s="47"/>
      <c r="U1961" s="47"/>
      <c r="V1961" s="47"/>
      <c r="W1961" s="47"/>
      <c r="X1961" s="47"/>
      <c r="Y1961" s="47"/>
      <c r="Z1961" s="47"/>
      <c r="AA1961" s="47"/>
      <c r="AB1961" s="47"/>
      <c r="AC1961" s="47"/>
      <c r="AD1961" s="47"/>
      <c r="AE1961" s="47"/>
      <c r="AF1961" s="47"/>
      <c r="AG1961" s="47"/>
      <c r="AH1961" s="47"/>
    </row>
    <row r="1962" spans="1:34" x14ac:dyDescent="0.25">
      <c r="A1962" s="125"/>
      <c r="B1962" s="47"/>
      <c r="C1962" s="47"/>
      <c r="D1962" s="47"/>
      <c r="E1962" s="56"/>
      <c r="F1962" s="56"/>
      <c r="G1962" s="47"/>
      <c r="H1962" s="47"/>
      <c r="I1962" s="47"/>
      <c r="J1962" s="47"/>
      <c r="K1962" s="47"/>
      <c r="L1962" s="47"/>
      <c r="M1962" s="47"/>
      <c r="N1962" s="47"/>
      <c r="O1962" s="47"/>
      <c r="P1962" s="47"/>
      <c r="Q1962" s="47"/>
      <c r="R1962" s="47"/>
      <c r="S1962" s="47"/>
      <c r="T1962" s="47"/>
      <c r="U1962" s="47"/>
      <c r="V1962" s="47"/>
      <c r="W1962" s="47"/>
      <c r="X1962" s="47"/>
      <c r="Y1962" s="47"/>
      <c r="Z1962" s="47"/>
      <c r="AA1962" s="47"/>
      <c r="AB1962" s="47"/>
      <c r="AC1962" s="47"/>
      <c r="AD1962" s="47"/>
      <c r="AE1962" s="47"/>
      <c r="AF1962" s="47"/>
      <c r="AG1962" s="47"/>
      <c r="AH1962" s="47"/>
    </row>
    <row r="1963" spans="1:34" x14ac:dyDescent="0.25">
      <c r="A1963" s="125"/>
      <c r="B1963" s="47"/>
      <c r="C1963" s="47"/>
      <c r="D1963" s="47"/>
      <c r="E1963" s="56"/>
      <c r="F1963" s="56"/>
      <c r="G1963" s="47"/>
      <c r="H1963" s="47"/>
      <c r="I1963" s="47"/>
      <c r="J1963" s="47"/>
      <c r="K1963" s="47"/>
      <c r="L1963" s="47"/>
      <c r="M1963" s="47"/>
      <c r="N1963" s="47"/>
      <c r="O1963" s="47"/>
      <c r="P1963" s="47"/>
      <c r="Q1963" s="47"/>
      <c r="R1963" s="47"/>
      <c r="S1963" s="47"/>
      <c r="T1963" s="47"/>
      <c r="U1963" s="47"/>
      <c r="V1963" s="47"/>
      <c r="W1963" s="47"/>
      <c r="X1963" s="47"/>
      <c r="Y1963" s="47"/>
      <c r="Z1963" s="47"/>
      <c r="AA1963" s="47"/>
      <c r="AB1963" s="47"/>
      <c r="AC1963" s="47"/>
      <c r="AD1963" s="47"/>
      <c r="AE1963" s="47"/>
      <c r="AF1963" s="47"/>
      <c r="AG1963" s="47"/>
      <c r="AH1963" s="47"/>
    </row>
    <row r="1964" spans="1:34" x14ac:dyDescent="0.25">
      <c r="A1964" s="125"/>
      <c r="B1964" s="47"/>
      <c r="C1964" s="47"/>
      <c r="D1964" s="47"/>
      <c r="E1964" s="56"/>
      <c r="F1964" s="56"/>
      <c r="G1964" s="47"/>
      <c r="H1964" s="47"/>
      <c r="I1964" s="47"/>
      <c r="J1964" s="47"/>
      <c r="K1964" s="47"/>
      <c r="L1964" s="47"/>
      <c r="M1964" s="47"/>
      <c r="N1964" s="47"/>
      <c r="O1964" s="47"/>
      <c r="P1964" s="47"/>
      <c r="Q1964" s="47"/>
      <c r="R1964" s="47"/>
      <c r="S1964" s="47"/>
      <c r="T1964" s="47"/>
      <c r="U1964" s="47"/>
      <c r="V1964" s="47"/>
      <c r="W1964" s="47"/>
      <c r="X1964" s="47"/>
      <c r="Y1964" s="47"/>
      <c r="Z1964" s="47"/>
      <c r="AA1964" s="47"/>
      <c r="AB1964" s="47"/>
      <c r="AC1964" s="47"/>
      <c r="AD1964" s="47"/>
      <c r="AE1964" s="47"/>
      <c r="AF1964" s="47"/>
      <c r="AG1964" s="47"/>
      <c r="AH1964" s="47"/>
    </row>
    <row r="1965" spans="1:34" x14ac:dyDescent="0.25">
      <c r="A1965" s="125"/>
      <c r="B1965" s="47"/>
      <c r="C1965" s="47"/>
      <c r="D1965" s="47"/>
      <c r="E1965" s="56"/>
      <c r="F1965" s="56"/>
      <c r="G1965" s="47"/>
      <c r="H1965" s="47"/>
      <c r="I1965" s="47"/>
      <c r="J1965" s="47"/>
      <c r="K1965" s="47"/>
      <c r="L1965" s="47"/>
      <c r="M1965" s="47"/>
      <c r="N1965" s="47"/>
      <c r="O1965" s="47"/>
      <c r="P1965" s="47"/>
      <c r="Q1965" s="47"/>
      <c r="R1965" s="47"/>
      <c r="S1965" s="47"/>
      <c r="T1965" s="47"/>
      <c r="U1965" s="47"/>
      <c r="V1965" s="47"/>
      <c r="W1965" s="47"/>
      <c r="X1965" s="47"/>
      <c r="Y1965" s="47"/>
      <c r="Z1965" s="47"/>
      <c r="AA1965" s="47"/>
      <c r="AB1965" s="47"/>
      <c r="AC1965" s="47"/>
      <c r="AD1965" s="47"/>
      <c r="AE1965" s="47"/>
      <c r="AF1965" s="47"/>
      <c r="AG1965" s="47"/>
      <c r="AH1965" s="47"/>
    </row>
    <row r="1966" spans="1:34" x14ac:dyDescent="0.25">
      <c r="A1966" s="125"/>
      <c r="B1966" s="47"/>
      <c r="C1966" s="47"/>
      <c r="D1966" s="47"/>
      <c r="E1966" s="56"/>
      <c r="F1966" s="56"/>
      <c r="G1966" s="47"/>
      <c r="H1966" s="47"/>
      <c r="I1966" s="47"/>
      <c r="J1966" s="47"/>
      <c r="K1966" s="47"/>
      <c r="L1966" s="47"/>
      <c r="M1966" s="47"/>
      <c r="N1966" s="47"/>
      <c r="O1966" s="47"/>
      <c r="P1966" s="47"/>
      <c r="Q1966" s="47"/>
      <c r="R1966" s="47"/>
      <c r="S1966" s="47"/>
      <c r="T1966" s="47"/>
      <c r="U1966" s="47"/>
      <c r="V1966" s="47"/>
      <c r="W1966" s="47"/>
      <c r="X1966" s="47"/>
      <c r="Y1966" s="47"/>
      <c r="Z1966" s="47"/>
      <c r="AA1966" s="47"/>
      <c r="AB1966" s="47"/>
      <c r="AC1966" s="47"/>
      <c r="AD1966" s="47"/>
      <c r="AE1966" s="47"/>
      <c r="AF1966" s="47"/>
      <c r="AG1966" s="47"/>
      <c r="AH1966" s="47"/>
    </row>
    <row r="1967" spans="1:34" x14ac:dyDescent="0.25">
      <c r="A1967" s="125"/>
      <c r="B1967" s="47"/>
      <c r="C1967" s="47"/>
      <c r="D1967" s="47"/>
      <c r="E1967" s="56"/>
      <c r="F1967" s="56"/>
      <c r="G1967" s="47"/>
      <c r="H1967" s="47"/>
      <c r="I1967" s="47"/>
      <c r="J1967" s="47"/>
      <c r="K1967" s="47"/>
      <c r="L1967" s="47"/>
      <c r="M1967" s="47"/>
      <c r="N1967" s="47"/>
      <c r="O1967" s="47"/>
      <c r="P1967" s="47"/>
      <c r="Q1967" s="47"/>
      <c r="R1967" s="47"/>
      <c r="S1967" s="47"/>
      <c r="T1967" s="47"/>
      <c r="U1967" s="47"/>
      <c r="V1967" s="47"/>
      <c r="W1967" s="47"/>
      <c r="X1967" s="47"/>
      <c r="Y1967" s="47"/>
      <c r="Z1967" s="47"/>
      <c r="AA1967" s="47"/>
      <c r="AB1967" s="47"/>
      <c r="AC1967" s="47"/>
      <c r="AD1967" s="47"/>
      <c r="AE1967" s="47"/>
      <c r="AF1967" s="47"/>
      <c r="AG1967" s="47"/>
      <c r="AH1967" s="47"/>
    </row>
    <row r="1968" spans="1:34" x14ac:dyDescent="0.25">
      <c r="A1968" s="125"/>
      <c r="B1968" s="47"/>
      <c r="C1968" s="47"/>
      <c r="D1968" s="47"/>
      <c r="E1968" s="56"/>
      <c r="F1968" s="56"/>
      <c r="G1968" s="47"/>
      <c r="H1968" s="47"/>
      <c r="I1968" s="47"/>
      <c r="J1968" s="47"/>
      <c r="K1968" s="47"/>
      <c r="L1968" s="47"/>
      <c r="M1968" s="47"/>
      <c r="N1968" s="47"/>
      <c r="O1968" s="47"/>
      <c r="P1968" s="47"/>
      <c r="Q1968" s="47"/>
      <c r="R1968" s="47"/>
      <c r="S1968" s="47"/>
      <c r="T1968" s="47"/>
      <c r="U1968" s="47"/>
      <c r="V1968" s="47"/>
      <c r="W1968" s="47"/>
      <c r="X1968" s="47"/>
      <c r="Y1968" s="47"/>
      <c r="Z1968" s="47"/>
      <c r="AA1968" s="47"/>
      <c r="AB1968" s="47"/>
      <c r="AC1968" s="47"/>
      <c r="AD1968" s="47"/>
      <c r="AE1968" s="47"/>
      <c r="AF1968" s="47"/>
      <c r="AG1968" s="47"/>
      <c r="AH1968" s="47"/>
    </row>
    <row r="1969" spans="1:34" x14ac:dyDescent="0.25">
      <c r="A1969" s="125"/>
      <c r="B1969" s="47"/>
      <c r="C1969" s="47"/>
      <c r="D1969" s="47"/>
      <c r="E1969" s="56"/>
      <c r="F1969" s="56"/>
      <c r="G1969" s="47"/>
      <c r="H1969" s="47"/>
      <c r="I1969" s="47"/>
      <c r="J1969" s="47"/>
      <c r="K1969" s="47"/>
      <c r="L1969" s="47"/>
      <c r="M1969" s="47"/>
      <c r="N1969" s="47"/>
      <c r="O1969" s="47"/>
      <c r="P1969" s="47"/>
      <c r="Q1969" s="47"/>
      <c r="R1969" s="47"/>
      <c r="S1969" s="47"/>
      <c r="T1969" s="47"/>
      <c r="U1969" s="47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</row>
    <row r="1970" spans="1:34" x14ac:dyDescent="0.25">
      <c r="A1970" s="125"/>
      <c r="B1970" s="47"/>
      <c r="C1970" s="47"/>
      <c r="D1970" s="47"/>
      <c r="E1970" s="56"/>
      <c r="F1970" s="56"/>
      <c r="G1970" s="47"/>
      <c r="H1970" s="47"/>
      <c r="I1970" s="47"/>
      <c r="J1970" s="47"/>
      <c r="K1970" s="47"/>
      <c r="L1970" s="47"/>
      <c r="M1970" s="47"/>
      <c r="N1970" s="47"/>
      <c r="O1970" s="47"/>
      <c r="P1970" s="47"/>
      <c r="Q1970" s="47"/>
      <c r="R1970" s="47"/>
      <c r="S1970" s="47"/>
      <c r="T1970" s="47"/>
      <c r="U1970" s="47"/>
      <c r="V1970" s="47"/>
      <c r="W1970" s="47"/>
      <c r="X1970" s="47"/>
      <c r="Y1970" s="47"/>
      <c r="Z1970" s="47"/>
      <c r="AA1970" s="47"/>
      <c r="AB1970" s="47"/>
      <c r="AC1970" s="47"/>
      <c r="AD1970" s="47"/>
      <c r="AE1970" s="47"/>
      <c r="AF1970" s="47"/>
      <c r="AG1970" s="47"/>
      <c r="AH1970" s="47"/>
    </row>
    <row r="1971" spans="1:34" x14ac:dyDescent="0.25">
      <c r="A1971" s="125"/>
      <c r="B1971" s="47"/>
      <c r="C1971" s="47"/>
      <c r="D1971" s="47"/>
      <c r="E1971" s="56"/>
      <c r="F1971" s="56"/>
      <c r="G1971" s="47"/>
      <c r="H1971" s="47"/>
      <c r="I1971" s="47"/>
      <c r="J1971" s="47"/>
      <c r="K1971" s="47"/>
      <c r="L1971" s="47"/>
      <c r="M1971" s="47"/>
      <c r="N1971" s="47"/>
      <c r="O1971" s="47"/>
      <c r="P1971" s="47"/>
      <c r="Q1971" s="47"/>
      <c r="R1971" s="47"/>
      <c r="S1971" s="47"/>
      <c r="T1971" s="47"/>
      <c r="U1971" s="47"/>
      <c r="V1971" s="47"/>
      <c r="W1971" s="47"/>
      <c r="X1971" s="47"/>
      <c r="Y1971" s="47"/>
      <c r="Z1971" s="47"/>
      <c r="AA1971" s="47"/>
      <c r="AB1971" s="47"/>
      <c r="AC1971" s="47"/>
      <c r="AD1971" s="47"/>
      <c r="AE1971" s="47"/>
      <c r="AF1971" s="47"/>
      <c r="AG1971" s="47"/>
      <c r="AH1971" s="47"/>
    </row>
    <row r="1972" spans="1:34" x14ac:dyDescent="0.25">
      <c r="A1972" s="125"/>
      <c r="B1972" s="47"/>
      <c r="C1972" s="47"/>
      <c r="D1972" s="47"/>
      <c r="E1972" s="56"/>
      <c r="F1972" s="56"/>
      <c r="G1972" s="47"/>
      <c r="H1972" s="47"/>
      <c r="I1972" s="47"/>
      <c r="J1972" s="47"/>
      <c r="K1972" s="47"/>
      <c r="L1972" s="47"/>
      <c r="M1972" s="47"/>
      <c r="N1972" s="47"/>
      <c r="O1972" s="47"/>
      <c r="P1972" s="47"/>
      <c r="Q1972" s="47"/>
      <c r="R1972" s="47"/>
      <c r="S1972" s="47"/>
      <c r="T1972" s="47"/>
      <c r="U1972" s="47"/>
      <c r="V1972" s="47"/>
      <c r="W1972" s="47"/>
      <c r="X1972" s="47"/>
      <c r="Y1972" s="47"/>
      <c r="Z1972" s="47"/>
      <c r="AA1972" s="47"/>
      <c r="AB1972" s="47"/>
      <c r="AC1972" s="47"/>
      <c r="AD1972" s="47"/>
      <c r="AE1972" s="47"/>
      <c r="AF1972" s="47"/>
      <c r="AG1972" s="47"/>
      <c r="AH1972" s="47"/>
    </row>
    <row r="1973" spans="1:34" x14ac:dyDescent="0.25">
      <c r="A1973" s="125"/>
      <c r="B1973" s="47"/>
      <c r="C1973" s="47"/>
      <c r="D1973" s="47"/>
      <c r="E1973" s="56"/>
      <c r="F1973" s="56"/>
      <c r="G1973" s="47"/>
      <c r="H1973" s="47"/>
      <c r="I1973" s="47"/>
      <c r="J1973" s="47"/>
      <c r="K1973" s="47"/>
      <c r="L1973" s="47"/>
      <c r="M1973" s="47"/>
      <c r="N1973" s="47"/>
      <c r="O1973" s="47"/>
      <c r="P1973" s="47"/>
      <c r="Q1973" s="47"/>
      <c r="R1973" s="47"/>
      <c r="S1973" s="47"/>
      <c r="T1973" s="47"/>
      <c r="U1973" s="47"/>
      <c r="V1973" s="47"/>
      <c r="W1973" s="47"/>
      <c r="X1973" s="47"/>
      <c r="Y1973" s="47"/>
      <c r="Z1973" s="47"/>
      <c r="AA1973" s="47"/>
      <c r="AB1973" s="47"/>
      <c r="AC1973" s="47"/>
      <c r="AD1973" s="47"/>
      <c r="AE1973" s="47"/>
      <c r="AF1973" s="47"/>
      <c r="AG1973" s="47"/>
      <c r="AH1973" s="47"/>
    </row>
    <row r="1974" spans="1:34" x14ac:dyDescent="0.25">
      <c r="A1974" s="125"/>
      <c r="B1974" s="47"/>
      <c r="C1974" s="47"/>
      <c r="D1974" s="47"/>
      <c r="E1974" s="56"/>
      <c r="F1974" s="56"/>
      <c r="G1974" s="47"/>
      <c r="H1974" s="47"/>
      <c r="I1974" s="47"/>
      <c r="J1974" s="47"/>
      <c r="K1974" s="47"/>
      <c r="L1974" s="47"/>
      <c r="M1974" s="47"/>
      <c r="N1974" s="47"/>
      <c r="O1974" s="47"/>
      <c r="P1974" s="47"/>
      <c r="Q1974" s="47"/>
      <c r="R1974" s="47"/>
      <c r="S1974" s="47"/>
      <c r="T1974" s="47"/>
      <c r="U1974" s="47"/>
      <c r="V1974" s="47"/>
      <c r="W1974" s="47"/>
      <c r="X1974" s="47"/>
      <c r="Y1974" s="47"/>
      <c r="Z1974" s="47"/>
      <c r="AA1974" s="47"/>
      <c r="AB1974" s="47"/>
      <c r="AC1974" s="47"/>
      <c r="AD1974" s="47"/>
      <c r="AE1974" s="47"/>
      <c r="AF1974" s="47"/>
      <c r="AG1974" s="47"/>
      <c r="AH1974" s="47"/>
    </row>
    <row r="1975" spans="1:34" x14ac:dyDescent="0.25">
      <c r="A1975" s="125"/>
      <c r="B1975" s="47"/>
      <c r="C1975" s="47"/>
      <c r="D1975" s="47"/>
      <c r="E1975" s="56"/>
      <c r="F1975" s="56"/>
      <c r="G1975" s="47"/>
      <c r="H1975" s="47"/>
      <c r="I1975" s="47"/>
      <c r="J1975" s="47"/>
      <c r="K1975" s="47"/>
      <c r="L1975" s="47"/>
      <c r="M1975" s="47"/>
      <c r="N1975" s="47"/>
      <c r="O1975" s="47"/>
      <c r="P1975" s="47"/>
      <c r="Q1975" s="47"/>
      <c r="R1975" s="47"/>
      <c r="S1975" s="47"/>
      <c r="T1975" s="47"/>
      <c r="U1975" s="47"/>
      <c r="V1975" s="47"/>
      <c r="W1975" s="47"/>
      <c r="X1975" s="47"/>
      <c r="Y1975" s="47"/>
      <c r="Z1975" s="47"/>
      <c r="AA1975" s="47"/>
      <c r="AB1975" s="47"/>
      <c r="AC1975" s="47"/>
      <c r="AD1975" s="47"/>
      <c r="AE1975" s="47"/>
      <c r="AF1975" s="47"/>
      <c r="AG1975" s="47"/>
      <c r="AH1975" s="47"/>
    </row>
    <row r="1976" spans="1:34" x14ac:dyDescent="0.25">
      <c r="A1976" s="125"/>
      <c r="B1976" s="47"/>
      <c r="C1976" s="47"/>
      <c r="D1976" s="47"/>
      <c r="E1976" s="56"/>
      <c r="F1976" s="56"/>
      <c r="G1976" s="47"/>
      <c r="H1976" s="47"/>
      <c r="I1976" s="47"/>
      <c r="J1976" s="47"/>
      <c r="K1976" s="47"/>
      <c r="L1976" s="47"/>
      <c r="M1976" s="47"/>
      <c r="N1976" s="47"/>
      <c r="O1976" s="47"/>
      <c r="P1976" s="47"/>
      <c r="Q1976" s="47"/>
      <c r="R1976" s="47"/>
      <c r="S1976" s="47"/>
      <c r="T1976" s="47"/>
      <c r="U1976" s="47"/>
      <c r="V1976" s="47"/>
      <c r="W1976" s="47"/>
      <c r="X1976" s="47"/>
      <c r="Y1976" s="47"/>
      <c r="Z1976" s="47"/>
      <c r="AA1976" s="47"/>
      <c r="AB1976" s="47"/>
      <c r="AC1976" s="47"/>
      <c r="AD1976" s="47"/>
      <c r="AE1976" s="47"/>
      <c r="AF1976" s="47"/>
      <c r="AG1976" s="47"/>
      <c r="AH1976" s="47"/>
    </row>
    <row r="1977" spans="1:34" x14ac:dyDescent="0.25">
      <c r="A1977" s="125"/>
      <c r="B1977" s="47"/>
      <c r="C1977" s="47"/>
      <c r="D1977" s="47"/>
      <c r="E1977" s="56"/>
      <c r="F1977" s="56"/>
      <c r="G1977" s="47"/>
      <c r="H1977" s="47"/>
      <c r="I1977" s="47"/>
      <c r="J1977" s="47"/>
      <c r="K1977" s="47"/>
      <c r="L1977" s="47"/>
      <c r="M1977" s="47"/>
      <c r="N1977" s="47"/>
      <c r="O1977" s="47"/>
      <c r="P1977" s="47"/>
      <c r="Q1977" s="47"/>
      <c r="R1977" s="47"/>
      <c r="S1977" s="47"/>
      <c r="T1977" s="47"/>
      <c r="U1977" s="47"/>
      <c r="V1977" s="47"/>
      <c r="W1977" s="47"/>
      <c r="X1977" s="47"/>
      <c r="Y1977" s="47"/>
      <c r="Z1977" s="47"/>
      <c r="AA1977" s="47"/>
      <c r="AB1977" s="47"/>
      <c r="AC1977" s="47"/>
      <c r="AD1977" s="47"/>
      <c r="AE1977" s="47"/>
      <c r="AF1977" s="47"/>
      <c r="AG1977" s="47"/>
      <c r="AH1977" s="47"/>
    </row>
    <row r="1978" spans="1:34" x14ac:dyDescent="0.25">
      <c r="A1978" s="125"/>
      <c r="B1978" s="47"/>
      <c r="C1978" s="47"/>
      <c r="D1978" s="47"/>
      <c r="E1978" s="56"/>
      <c r="F1978" s="56"/>
      <c r="G1978" s="47"/>
      <c r="H1978" s="47"/>
      <c r="I1978" s="47"/>
      <c r="J1978" s="47"/>
      <c r="K1978" s="47"/>
      <c r="L1978" s="47"/>
      <c r="M1978" s="47"/>
      <c r="N1978" s="47"/>
      <c r="O1978" s="47"/>
      <c r="P1978" s="47"/>
      <c r="Q1978" s="47"/>
      <c r="R1978" s="47"/>
      <c r="S1978" s="47"/>
      <c r="T1978" s="47"/>
      <c r="U1978" s="47"/>
      <c r="V1978" s="47"/>
      <c r="W1978" s="47"/>
      <c r="X1978" s="47"/>
      <c r="Y1978" s="47"/>
      <c r="Z1978" s="47"/>
      <c r="AA1978" s="47"/>
      <c r="AB1978" s="47"/>
      <c r="AC1978" s="47"/>
      <c r="AD1978" s="47"/>
      <c r="AE1978" s="47"/>
      <c r="AF1978" s="47"/>
      <c r="AG1978" s="47"/>
      <c r="AH1978" s="47"/>
    </row>
    <row r="1979" spans="1:34" x14ac:dyDescent="0.25">
      <c r="A1979" s="125"/>
      <c r="B1979" s="47"/>
      <c r="C1979" s="47"/>
      <c r="D1979" s="47"/>
      <c r="E1979" s="56"/>
      <c r="F1979" s="56"/>
      <c r="G1979" s="47"/>
      <c r="H1979" s="47"/>
      <c r="I1979" s="47"/>
      <c r="J1979" s="47"/>
      <c r="K1979" s="47"/>
      <c r="L1979" s="47"/>
      <c r="M1979" s="47"/>
      <c r="N1979" s="47"/>
      <c r="O1979" s="47"/>
      <c r="P1979" s="47"/>
      <c r="Q1979" s="47"/>
      <c r="R1979" s="47"/>
      <c r="S1979" s="47"/>
      <c r="T1979" s="47"/>
      <c r="U1979" s="47"/>
      <c r="V1979" s="47"/>
      <c r="W1979" s="47"/>
      <c r="X1979" s="47"/>
      <c r="Y1979" s="47"/>
      <c r="Z1979" s="47"/>
      <c r="AA1979" s="47"/>
      <c r="AB1979" s="47"/>
      <c r="AC1979" s="47"/>
      <c r="AD1979" s="47"/>
      <c r="AE1979" s="47"/>
      <c r="AF1979" s="47"/>
      <c r="AG1979" s="47"/>
      <c r="AH1979" s="47"/>
    </row>
    <row r="1980" spans="1:34" x14ac:dyDescent="0.25">
      <c r="A1980" s="125"/>
      <c r="B1980" s="47"/>
      <c r="C1980" s="47"/>
      <c r="D1980" s="47"/>
      <c r="E1980" s="56"/>
      <c r="F1980" s="56"/>
      <c r="G1980" s="47"/>
      <c r="H1980" s="47"/>
      <c r="I1980" s="47"/>
      <c r="J1980" s="47"/>
      <c r="K1980" s="47"/>
      <c r="L1980" s="47"/>
      <c r="M1980" s="47"/>
      <c r="N1980" s="47"/>
      <c r="O1980" s="47"/>
      <c r="P1980" s="47"/>
      <c r="Q1980" s="47"/>
      <c r="R1980" s="47"/>
      <c r="S1980" s="47"/>
      <c r="T1980" s="47"/>
      <c r="U1980" s="47"/>
      <c r="V1980" s="47"/>
      <c r="W1980" s="47"/>
      <c r="X1980" s="47"/>
      <c r="Y1980" s="47"/>
      <c r="Z1980" s="47"/>
      <c r="AA1980" s="47"/>
      <c r="AB1980" s="47"/>
      <c r="AC1980" s="47"/>
      <c r="AD1980" s="47"/>
      <c r="AE1980" s="47"/>
      <c r="AF1980" s="47"/>
      <c r="AG1980" s="47"/>
      <c r="AH1980" s="47"/>
    </row>
    <row r="1981" spans="1:34" x14ac:dyDescent="0.25">
      <c r="A1981" s="125"/>
      <c r="B1981" s="47"/>
      <c r="C1981" s="47"/>
      <c r="D1981" s="47"/>
      <c r="E1981" s="56"/>
      <c r="F1981" s="56"/>
      <c r="G1981" s="47"/>
      <c r="H1981" s="47"/>
      <c r="I1981" s="47"/>
      <c r="J1981" s="47"/>
      <c r="K1981" s="47"/>
      <c r="L1981" s="47"/>
      <c r="M1981" s="47"/>
      <c r="N1981" s="47"/>
      <c r="O1981" s="47"/>
      <c r="P1981" s="47"/>
      <c r="Q1981" s="47"/>
      <c r="R1981" s="47"/>
      <c r="S1981" s="47"/>
      <c r="T1981" s="47"/>
      <c r="U1981" s="47"/>
      <c r="V1981" s="47"/>
      <c r="W1981" s="47"/>
      <c r="X1981" s="47"/>
      <c r="Y1981" s="47"/>
      <c r="Z1981" s="47"/>
      <c r="AA1981" s="47"/>
      <c r="AB1981" s="47"/>
      <c r="AC1981" s="47"/>
      <c r="AD1981" s="47"/>
      <c r="AE1981" s="47"/>
      <c r="AF1981" s="47"/>
      <c r="AG1981" s="47"/>
      <c r="AH1981" s="47"/>
    </row>
    <row r="1982" spans="1:34" x14ac:dyDescent="0.25">
      <c r="A1982" s="125"/>
      <c r="B1982" s="47"/>
      <c r="C1982" s="47"/>
      <c r="D1982" s="47"/>
      <c r="E1982" s="56"/>
      <c r="F1982" s="56"/>
      <c r="G1982" s="47"/>
      <c r="H1982" s="47"/>
      <c r="I1982" s="47"/>
      <c r="J1982" s="47"/>
      <c r="K1982" s="47"/>
      <c r="L1982" s="47"/>
      <c r="M1982" s="47"/>
      <c r="N1982" s="47"/>
      <c r="O1982" s="47"/>
      <c r="P1982" s="47"/>
      <c r="Q1982" s="47"/>
      <c r="R1982" s="47"/>
      <c r="S1982" s="47"/>
      <c r="T1982" s="47"/>
      <c r="U1982" s="47"/>
      <c r="V1982" s="47"/>
      <c r="W1982" s="47"/>
      <c r="X1982" s="47"/>
      <c r="Y1982" s="47"/>
      <c r="Z1982" s="47"/>
      <c r="AA1982" s="47"/>
      <c r="AB1982" s="47"/>
      <c r="AC1982" s="47"/>
      <c r="AD1982" s="47"/>
      <c r="AE1982" s="47"/>
      <c r="AF1982" s="47"/>
      <c r="AG1982" s="47"/>
      <c r="AH1982" s="47"/>
    </row>
    <row r="1983" spans="1:34" x14ac:dyDescent="0.25">
      <c r="A1983" s="125"/>
      <c r="B1983" s="47"/>
      <c r="C1983" s="47"/>
      <c r="D1983" s="47"/>
      <c r="E1983" s="56"/>
      <c r="F1983" s="56"/>
      <c r="G1983" s="47"/>
      <c r="H1983" s="47"/>
      <c r="I1983" s="47"/>
      <c r="J1983" s="47"/>
      <c r="K1983" s="47"/>
      <c r="L1983" s="47"/>
      <c r="M1983" s="47"/>
      <c r="N1983" s="47"/>
      <c r="O1983" s="47"/>
      <c r="P1983" s="47"/>
      <c r="Q1983" s="47"/>
      <c r="R1983" s="47"/>
      <c r="S1983" s="47"/>
      <c r="T1983" s="47"/>
      <c r="U1983" s="47"/>
      <c r="V1983" s="47"/>
      <c r="W1983" s="47"/>
      <c r="X1983" s="47"/>
      <c r="Y1983" s="47"/>
      <c r="Z1983" s="47"/>
      <c r="AA1983" s="47"/>
      <c r="AB1983" s="47"/>
      <c r="AC1983" s="47"/>
      <c r="AD1983" s="47"/>
      <c r="AE1983" s="47"/>
      <c r="AF1983" s="47"/>
      <c r="AG1983" s="47"/>
      <c r="AH1983" s="47"/>
    </row>
    <row r="1984" spans="1:34" x14ac:dyDescent="0.25">
      <c r="A1984" s="125"/>
      <c r="B1984" s="47"/>
      <c r="C1984" s="47"/>
      <c r="D1984" s="47"/>
      <c r="E1984" s="56"/>
      <c r="F1984" s="56"/>
      <c r="G1984" s="47"/>
      <c r="H1984" s="47"/>
      <c r="I1984" s="47"/>
      <c r="J1984" s="47"/>
      <c r="K1984" s="47"/>
      <c r="L1984" s="47"/>
      <c r="M1984" s="47"/>
      <c r="N1984" s="47"/>
      <c r="O1984" s="47"/>
      <c r="P1984" s="47"/>
      <c r="Q1984" s="47"/>
      <c r="R1984" s="47"/>
      <c r="S1984" s="47"/>
      <c r="T1984" s="47"/>
      <c r="U1984" s="47"/>
      <c r="V1984" s="47"/>
      <c r="W1984" s="47"/>
      <c r="X1984" s="47"/>
      <c r="Y1984" s="47"/>
      <c r="Z1984" s="47"/>
      <c r="AA1984" s="47"/>
      <c r="AB1984" s="47"/>
      <c r="AC1984" s="47"/>
      <c r="AD1984" s="47"/>
      <c r="AE1984" s="47"/>
      <c r="AF1984" s="47"/>
      <c r="AG1984" s="47"/>
      <c r="AH1984" s="47"/>
    </row>
    <row r="1985" spans="1:34" x14ac:dyDescent="0.25">
      <c r="A1985" s="125"/>
      <c r="B1985" s="47"/>
      <c r="C1985" s="47"/>
      <c r="D1985" s="47"/>
      <c r="E1985" s="56"/>
      <c r="F1985" s="56"/>
      <c r="G1985" s="47"/>
      <c r="H1985" s="47"/>
      <c r="I1985" s="47"/>
      <c r="J1985" s="47"/>
      <c r="K1985" s="47"/>
      <c r="L1985" s="47"/>
      <c r="M1985" s="47"/>
      <c r="N1985" s="47"/>
      <c r="O1985" s="47"/>
      <c r="P1985" s="47"/>
      <c r="Q1985" s="47"/>
      <c r="R1985" s="47"/>
      <c r="S1985" s="47"/>
      <c r="T1985" s="47"/>
      <c r="U1985" s="47"/>
      <c r="V1985" s="47"/>
      <c r="W1985" s="47"/>
      <c r="X1985" s="47"/>
      <c r="Y1985" s="47"/>
      <c r="Z1985" s="47"/>
      <c r="AA1985" s="47"/>
      <c r="AB1985" s="47"/>
      <c r="AC1985" s="47"/>
      <c r="AD1985" s="47"/>
      <c r="AE1985" s="47"/>
      <c r="AF1985" s="47"/>
      <c r="AG1985" s="47"/>
      <c r="AH1985" s="47"/>
    </row>
    <row r="1986" spans="1:34" x14ac:dyDescent="0.25">
      <c r="A1986" s="125"/>
      <c r="B1986" s="47"/>
      <c r="C1986" s="47"/>
      <c r="D1986" s="47"/>
      <c r="E1986" s="56"/>
      <c r="F1986" s="56"/>
      <c r="G1986" s="47"/>
      <c r="H1986" s="47"/>
      <c r="I1986" s="47"/>
      <c r="J1986" s="47"/>
      <c r="K1986" s="47"/>
      <c r="L1986" s="47"/>
      <c r="M1986" s="47"/>
      <c r="N1986" s="47"/>
      <c r="O1986" s="47"/>
      <c r="P1986" s="47"/>
      <c r="Q1986" s="47"/>
      <c r="R1986" s="47"/>
      <c r="S1986" s="47"/>
      <c r="T1986" s="47"/>
      <c r="U1986" s="47"/>
      <c r="V1986" s="47"/>
      <c r="W1986" s="47"/>
      <c r="X1986" s="47"/>
      <c r="Y1986" s="47"/>
      <c r="Z1986" s="47"/>
      <c r="AA1986" s="47"/>
      <c r="AB1986" s="47"/>
      <c r="AC1986" s="47"/>
      <c r="AD1986" s="47"/>
      <c r="AE1986" s="47"/>
      <c r="AF1986" s="47"/>
      <c r="AG1986" s="47"/>
      <c r="AH1986" s="47"/>
    </row>
    <row r="1987" spans="1:34" x14ac:dyDescent="0.25">
      <c r="A1987" s="125"/>
      <c r="B1987" s="47"/>
      <c r="C1987" s="47"/>
      <c r="D1987" s="47"/>
      <c r="E1987" s="56"/>
      <c r="F1987" s="56"/>
      <c r="G1987" s="47"/>
      <c r="H1987" s="47"/>
      <c r="I1987" s="47"/>
      <c r="J1987" s="47"/>
      <c r="K1987" s="47"/>
      <c r="L1987" s="47"/>
      <c r="M1987" s="47"/>
      <c r="N1987" s="47"/>
      <c r="O1987" s="47"/>
      <c r="P1987" s="47"/>
      <c r="Q1987" s="47"/>
      <c r="R1987" s="47"/>
      <c r="S1987" s="47"/>
      <c r="T1987" s="47"/>
      <c r="U1987" s="47"/>
      <c r="V1987" s="47"/>
      <c r="W1987" s="47"/>
      <c r="X1987" s="47"/>
      <c r="Y1987" s="47"/>
      <c r="Z1987" s="47"/>
      <c r="AA1987" s="47"/>
      <c r="AB1987" s="47"/>
      <c r="AC1987" s="47"/>
      <c r="AD1987" s="47"/>
      <c r="AE1987" s="47"/>
      <c r="AF1987" s="47"/>
      <c r="AG1987" s="47"/>
      <c r="AH1987" s="47"/>
    </row>
    <row r="1988" spans="1:34" x14ac:dyDescent="0.25">
      <c r="A1988" s="125"/>
      <c r="B1988" s="47"/>
      <c r="C1988" s="47"/>
      <c r="D1988" s="47"/>
      <c r="E1988" s="56"/>
      <c r="F1988" s="56"/>
      <c r="G1988" s="47"/>
      <c r="H1988" s="47"/>
      <c r="I1988" s="47"/>
      <c r="J1988" s="47"/>
      <c r="K1988" s="47"/>
      <c r="L1988" s="47"/>
      <c r="M1988" s="47"/>
      <c r="N1988" s="47"/>
      <c r="O1988" s="47"/>
      <c r="P1988" s="47"/>
      <c r="Q1988" s="47"/>
      <c r="R1988" s="47"/>
      <c r="S1988" s="47"/>
      <c r="T1988" s="47"/>
      <c r="U1988" s="47"/>
      <c r="V1988" s="47"/>
      <c r="W1988" s="47"/>
      <c r="X1988" s="47"/>
      <c r="Y1988" s="47"/>
      <c r="Z1988" s="47"/>
      <c r="AA1988" s="47"/>
      <c r="AB1988" s="47"/>
      <c r="AC1988" s="47"/>
      <c r="AD1988" s="47"/>
      <c r="AE1988" s="47"/>
      <c r="AF1988" s="47"/>
      <c r="AG1988" s="47"/>
      <c r="AH1988" s="47"/>
    </row>
    <row r="1989" spans="1:34" x14ac:dyDescent="0.25">
      <c r="A1989" s="125"/>
      <c r="B1989" s="47"/>
      <c r="C1989" s="47"/>
      <c r="D1989" s="47"/>
      <c r="E1989" s="56"/>
      <c r="F1989" s="56"/>
      <c r="G1989" s="47"/>
      <c r="H1989" s="47"/>
      <c r="I1989" s="47"/>
      <c r="J1989" s="47"/>
      <c r="K1989" s="47"/>
      <c r="L1989" s="47"/>
      <c r="M1989" s="47"/>
      <c r="N1989" s="47"/>
      <c r="O1989" s="47"/>
      <c r="P1989" s="47"/>
      <c r="Q1989" s="47"/>
      <c r="R1989" s="47"/>
      <c r="S1989" s="47"/>
      <c r="T1989" s="47"/>
      <c r="U1989" s="47"/>
      <c r="V1989" s="47"/>
      <c r="W1989" s="47"/>
      <c r="X1989" s="47"/>
      <c r="Y1989" s="47"/>
      <c r="Z1989" s="47"/>
      <c r="AA1989" s="47"/>
      <c r="AB1989" s="47"/>
      <c r="AC1989" s="47"/>
      <c r="AD1989" s="47"/>
      <c r="AE1989" s="47"/>
      <c r="AF1989" s="47"/>
      <c r="AG1989" s="47"/>
      <c r="AH1989" s="47"/>
    </row>
    <row r="1990" spans="1:34" x14ac:dyDescent="0.25">
      <c r="A1990" s="125"/>
      <c r="B1990" s="47"/>
      <c r="C1990" s="47"/>
      <c r="D1990" s="47"/>
      <c r="E1990" s="56"/>
      <c r="F1990" s="56"/>
      <c r="G1990" s="47"/>
      <c r="H1990" s="47"/>
      <c r="I1990" s="47"/>
      <c r="J1990" s="47"/>
      <c r="K1990" s="47"/>
      <c r="L1990" s="47"/>
      <c r="M1990" s="47"/>
      <c r="N1990" s="47"/>
      <c r="O1990" s="47"/>
      <c r="P1990" s="47"/>
      <c r="Q1990" s="47"/>
      <c r="R1990" s="47"/>
      <c r="S1990" s="47"/>
      <c r="T1990" s="47"/>
      <c r="U1990" s="47"/>
      <c r="V1990" s="47"/>
      <c r="W1990" s="47"/>
      <c r="X1990" s="47"/>
      <c r="Y1990" s="47"/>
      <c r="Z1990" s="47"/>
      <c r="AA1990" s="47"/>
      <c r="AB1990" s="47"/>
      <c r="AC1990" s="47"/>
      <c r="AD1990" s="47"/>
      <c r="AE1990" s="47"/>
      <c r="AF1990" s="47"/>
      <c r="AG1990" s="47"/>
      <c r="AH1990" s="47"/>
    </row>
    <row r="1991" spans="1:34" x14ac:dyDescent="0.25">
      <c r="A1991" s="125"/>
      <c r="B1991" s="47"/>
      <c r="C1991" s="47"/>
      <c r="D1991" s="47"/>
      <c r="E1991" s="56"/>
      <c r="F1991" s="56"/>
      <c r="G1991" s="47"/>
      <c r="H1991" s="47"/>
      <c r="I1991" s="47"/>
      <c r="J1991" s="47"/>
      <c r="K1991" s="47"/>
      <c r="L1991" s="47"/>
      <c r="M1991" s="47"/>
      <c r="N1991" s="47"/>
      <c r="O1991" s="47"/>
      <c r="P1991" s="47"/>
      <c r="Q1991" s="47"/>
      <c r="R1991" s="47"/>
      <c r="S1991" s="47"/>
      <c r="T1991" s="47"/>
      <c r="U1991" s="47"/>
      <c r="V1991" s="47"/>
      <c r="W1991" s="47"/>
      <c r="X1991" s="47"/>
      <c r="Y1991" s="47"/>
      <c r="Z1991" s="47"/>
      <c r="AA1991" s="47"/>
      <c r="AB1991" s="47"/>
      <c r="AC1991" s="47"/>
      <c r="AD1991" s="47"/>
      <c r="AE1991" s="47"/>
      <c r="AF1991" s="47"/>
      <c r="AG1991" s="47"/>
      <c r="AH1991" s="47"/>
    </row>
    <row r="1992" spans="1:34" x14ac:dyDescent="0.25">
      <c r="A1992" s="125"/>
      <c r="B1992" s="47"/>
      <c r="C1992" s="47"/>
      <c r="D1992" s="47"/>
      <c r="E1992" s="56"/>
      <c r="F1992" s="56"/>
      <c r="G1992" s="47"/>
      <c r="H1992" s="47"/>
      <c r="I1992" s="47"/>
      <c r="J1992" s="47"/>
      <c r="K1992" s="47"/>
      <c r="L1992" s="47"/>
      <c r="M1992" s="47"/>
      <c r="N1992" s="47"/>
      <c r="O1992" s="47"/>
      <c r="P1992" s="47"/>
      <c r="Q1992" s="47"/>
      <c r="R1992" s="47"/>
      <c r="S1992" s="47"/>
      <c r="T1992" s="47"/>
      <c r="U1992" s="47"/>
      <c r="V1992" s="47"/>
      <c r="W1992" s="47"/>
      <c r="X1992" s="47"/>
      <c r="Y1992" s="47"/>
      <c r="Z1992" s="47"/>
      <c r="AA1992" s="47"/>
      <c r="AB1992" s="47"/>
      <c r="AC1992" s="47"/>
      <c r="AD1992" s="47"/>
      <c r="AE1992" s="47"/>
      <c r="AF1992" s="47"/>
      <c r="AG1992" s="47"/>
      <c r="AH1992" s="47"/>
    </row>
    <row r="1993" spans="1:34" x14ac:dyDescent="0.25">
      <c r="A1993" s="125"/>
      <c r="B1993" s="47"/>
      <c r="C1993" s="47"/>
      <c r="D1993" s="47"/>
      <c r="E1993" s="56"/>
      <c r="F1993" s="56"/>
      <c r="G1993" s="47"/>
      <c r="H1993" s="47"/>
      <c r="I1993" s="47"/>
      <c r="J1993" s="47"/>
      <c r="K1993" s="47"/>
      <c r="L1993" s="47"/>
      <c r="M1993" s="47"/>
      <c r="N1993" s="47"/>
      <c r="O1993" s="47"/>
      <c r="P1993" s="47"/>
      <c r="Q1993" s="47"/>
      <c r="R1993" s="47"/>
      <c r="S1993" s="47"/>
      <c r="T1993" s="47"/>
      <c r="U1993" s="47"/>
      <c r="V1993" s="47"/>
      <c r="W1993" s="47"/>
      <c r="X1993" s="47"/>
      <c r="Y1993" s="47"/>
      <c r="Z1993" s="47"/>
      <c r="AA1993" s="47"/>
      <c r="AB1993" s="47"/>
      <c r="AC1993" s="47"/>
      <c r="AD1993" s="47"/>
      <c r="AE1993" s="47"/>
      <c r="AF1993" s="47"/>
      <c r="AG1993" s="47"/>
      <c r="AH1993" s="47"/>
    </row>
    <row r="1994" spans="1:34" x14ac:dyDescent="0.25">
      <c r="A1994" s="125"/>
      <c r="B1994" s="47"/>
      <c r="C1994" s="47"/>
      <c r="D1994" s="47"/>
      <c r="E1994" s="56"/>
      <c r="F1994" s="56"/>
      <c r="G1994" s="47"/>
      <c r="H1994" s="47"/>
      <c r="I1994" s="47"/>
      <c r="J1994" s="47"/>
      <c r="K1994" s="47"/>
      <c r="L1994" s="47"/>
      <c r="M1994" s="47"/>
      <c r="N1994" s="47"/>
      <c r="O1994" s="47"/>
      <c r="P1994" s="47"/>
      <c r="Q1994" s="47"/>
      <c r="R1994" s="47"/>
      <c r="S1994" s="47"/>
      <c r="T1994" s="47"/>
      <c r="U1994" s="47"/>
      <c r="V1994" s="47"/>
      <c r="W1994" s="47"/>
      <c r="X1994" s="47"/>
      <c r="Y1994" s="47"/>
      <c r="Z1994" s="47"/>
      <c r="AA1994" s="47"/>
      <c r="AB1994" s="47"/>
      <c r="AC1994" s="47"/>
      <c r="AD1994" s="47"/>
      <c r="AE1994" s="47"/>
      <c r="AF1994" s="47"/>
      <c r="AG1994" s="47"/>
      <c r="AH1994" s="47"/>
    </row>
    <row r="1995" spans="1:34" x14ac:dyDescent="0.25">
      <c r="A1995" s="125"/>
      <c r="B1995" s="47"/>
      <c r="C1995" s="47"/>
      <c r="D1995" s="47"/>
      <c r="E1995" s="56"/>
      <c r="F1995" s="56"/>
      <c r="G1995" s="47"/>
      <c r="H1995" s="47"/>
      <c r="I1995" s="47"/>
      <c r="J1995" s="47"/>
      <c r="K1995" s="47"/>
      <c r="L1995" s="47"/>
      <c r="M1995" s="47"/>
      <c r="N1995" s="47"/>
      <c r="O1995" s="47"/>
      <c r="P1995" s="47"/>
      <c r="Q1995" s="47"/>
      <c r="R1995" s="47"/>
      <c r="S1995" s="47"/>
      <c r="T1995" s="47"/>
      <c r="U1995" s="47"/>
      <c r="V1995" s="47"/>
      <c r="W1995" s="47"/>
      <c r="X1995" s="47"/>
      <c r="Y1995" s="47"/>
      <c r="Z1995" s="47"/>
      <c r="AA1995" s="47"/>
      <c r="AB1995" s="47"/>
      <c r="AC1995" s="47"/>
      <c r="AD1995" s="47"/>
      <c r="AE1995" s="47"/>
      <c r="AF1995" s="47"/>
      <c r="AG1995" s="47"/>
      <c r="AH1995" s="47"/>
    </row>
    <row r="1996" spans="1:34" x14ac:dyDescent="0.25">
      <c r="A1996" s="125"/>
      <c r="B1996" s="47"/>
      <c r="C1996" s="47"/>
      <c r="D1996" s="47"/>
      <c r="E1996" s="56"/>
      <c r="F1996" s="56"/>
      <c r="G1996" s="47"/>
      <c r="H1996" s="47"/>
      <c r="I1996" s="47"/>
      <c r="J1996" s="47"/>
      <c r="K1996" s="47"/>
      <c r="L1996" s="47"/>
      <c r="M1996" s="47"/>
      <c r="N1996" s="47"/>
      <c r="O1996" s="47"/>
      <c r="P1996" s="47"/>
      <c r="Q1996" s="47"/>
      <c r="R1996" s="47"/>
      <c r="S1996" s="47"/>
      <c r="T1996" s="47"/>
      <c r="U1996" s="47"/>
      <c r="V1996" s="47"/>
      <c r="W1996" s="47"/>
      <c r="X1996" s="47"/>
      <c r="Y1996" s="47"/>
      <c r="Z1996" s="47"/>
      <c r="AA1996" s="47"/>
      <c r="AB1996" s="47"/>
      <c r="AC1996" s="47"/>
      <c r="AD1996" s="47"/>
      <c r="AE1996" s="47"/>
      <c r="AF1996" s="47"/>
      <c r="AG1996" s="47"/>
      <c r="AH1996" s="47"/>
    </row>
    <row r="1997" spans="1:34" x14ac:dyDescent="0.25">
      <c r="A1997" s="125"/>
      <c r="B1997" s="47"/>
      <c r="C1997" s="47"/>
      <c r="D1997" s="47"/>
      <c r="E1997" s="56"/>
      <c r="F1997" s="56"/>
      <c r="G1997" s="47"/>
      <c r="H1997" s="47"/>
      <c r="I1997" s="47"/>
      <c r="J1997" s="47"/>
      <c r="K1997" s="47"/>
      <c r="L1997" s="47"/>
      <c r="M1997" s="47"/>
      <c r="N1997" s="47"/>
      <c r="O1997" s="47"/>
      <c r="P1997" s="47"/>
      <c r="Q1997" s="47"/>
      <c r="R1997" s="47"/>
      <c r="S1997" s="47"/>
      <c r="T1997" s="47"/>
      <c r="U1997" s="47"/>
      <c r="V1997" s="47"/>
      <c r="W1997" s="47"/>
      <c r="X1997" s="47"/>
      <c r="Y1997" s="47"/>
      <c r="Z1997" s="47"/>
      <c r="AA1997" s="47"/>
      <c r="AB1997" s="47"/>
      <c r="AC1997" s="47"/>
      <c r="AD1997" s="47"/>
      <c r="AE1997" s="47"/>
      <c r="AF1997" s="47"/>
      <c r="AG1997" s="47"/>
      <c r="AH1997" s="47"/>
    </row>
    <row r="1998" spans="1:34" x14ac:dyDescent="0.25">
      <c r="A1998" s="125"/>
      <c r="B1998" s="47"/>
      <c r="C1998" s="47"/>
      <c r="D1998" s="47"/>
      <c r="E1998" s="56"/>
      <c r="F1998" s="56"/>
      <c r="G1998" s="47"/>
      <c r="H1998" s="47"/>
      <c r="I1998" s="47"/>
      <c r="J1998" s="47"/>
      <c r="K1998" s="47"/>
      <c r="L1998" s="47"/>
      <c r="M1998" s="47"/>
      <c r="N1998" s="47"/>
      <c r="O1998" s="47"/>
      <c r="P1998" s="47"/>
      <c r="Q1998" s="47"/>
      <c r="R1998" s="47"/>
      <c r="S1998" s="47"/>
      <c r="T1998" s="47"/>
      <c r="U1998" s="47"/>
      <c r="V1998" s="47"/>
      <c r="W1998" s="47"/>
      <c r="X1998" s="47"/>
      <c r="Y1998" s="47"/>
      <c r="Z1998" s="47"/>
      <c r="AA1998" s="47"/>
      <c r="AB1998" s="47"/>
      <c r="AC1998" s="47"/>
      <c r="AD1998" s="47"/>
      <c r="AE1998" s="47"/>
      <c r="AF1998" s="47"/>
      <c r="AG1998" s="47"/>
      <c r="AH1998" s="47"/>
    </row>
    <row r="1999" spans="1:34" x14ac:dyDescent="0.25">
      <c r="A1999" s="125"/>
      <c r="B1999" s="47"/>
      <c r="C1999" s="47"/>
      <c r="D1999" s="47"/>
      <c r="E1999" s="56"/>
      <c r="F1999" s="56"/>
      <c r="G1999" s="47"/>
      <c r="H1999" s="47"/>
      <c r="I1999" s="47"/>
      <c r="J1999" s="47"/>
      <c r="K1999" s="47"/>
      <c r="L1999" s="47"/>
      <c r="M1999" s="47"/>
      <c r="N1999" s="47"/>
      <c r="O1999" s="47"/>
      <c r="P1999" s="47"/>
      <c r="Q1999" s="47"/>
      <c r="R1999" s="47"/>
      <c r="S1999" s="47"/>
      <c r="T1999" s="47"/>
      <c r="U1999" s="47"/>
      <c r="V1999" s="47"/>
      <c r="W1999" s="47"/>
      <c r="X1999" s="47"/>
      <c r="Y1999" s="47"/>
      <c r="Z1999" s="47"/>
      <c r="AA1999" s="47"/>
      <c r="AB1999" s="47"/>
      <c r="AC1999" s="47"/>
      <c r="AD1999" s="47"/>
      <c r="AE1999" s="47"/>
      <c r="AF1999" s="47"/>
      <c r="AG1999" s="47"/>
      <c r="AH1999" s="47"/>
    </row>
    <row r="2000" spans="1:34" x14ac:dyDescent="0.25">
      <c r="A2000" s="125"/>
      <c r="B2000" s="47"/>
      <c r="C2000" s="47"/>
      <c r="D2000" s="47"/>
      <c r="E2000" s="56"/>
      <c r="F2000" s="56"/>
      <c r="G2000" s="47"/>
      <c r="H2000" s="47"/>
      <c r="I2000" s="47"/>
      <c r="J2000" s="47"/>
      <c r="K2000" s="47"/>
      <c r="L2000" s="47"/>
      <c r="M2000" s="47"/>
      <c r="N2000" s="47"/>
      <c r="O2000" s="47"/>
      <c r="P2000" s="47"/>
      <c r="Q2000" s="47"/>
      <c r="R2000" s="47"/>
      <c r="S2000" s="47"/>
      <c r="T2000" s="47"/>
      <c r="U2000" s="47"/>
      <c r="V2000" s="47"/>
      <c r="W2000" s="47"/>
      <c r="X2000" s="47"/>
      <c r="Y2000" s="47"/>
      <c r="Z2000" s="47"/>
      <c r="AA2000" s="47"/>
      <c r="AB2000" s="47"/>
      <c r="AC2000" s="47"/>
      <c r="AD2000" s="47"/>
      <c r="AE2000" s="47"/>
      <c r="AF2000" s="47"/>
      <c r="AG2000" s="47"/>
      <c r="AH2000" s="47"/>
    </row>
    <row r="2001" spans="1:34" x14ac:dyDescent="0.25">
      <c r="A2001" s="125"/>
      <c r="B2001" s="47"/>
      <c r="C2001" s="47"/>
      <c r="D2001" s="47"/>
      <c r="E2001" s="56"/>
      <c r="F2001" s="56"/>
      <c r="G2001" s="47"/>
      <c r="H2001" s="47"/>
      <c r="I2001" s="47"/>
      <c r="J2001" s="47"/>
      <c r="K2001" s="47"/>
      <c r="L2001" s="47"/>
      <c r="M2001" s="47"/>
      <c r="N2001" s="47"/>
      <c r="O2001" s="47"/>
      <c r="P2001" s="47"/>
      <c r="Q2001" s="47"/>
      <c r="R2001" s="47"/>
      <c r="S2001" s="47"/>
      <c r="T2001" s="47"/>
      <c r="U2001" s="47"/>
      <c r="V2001" s="47"/>
      <c r="W2001" s="47"/>
      <c r="X2001" s="47"/>
      <c r="Y2001" s="47"/>
      <c r="Z2001" s="47"/>
      <c r="AA2001" s="47"/>
      <c r="AB2001" s="47"/>
      <c r="AC2001" s="47"/>
      <c r="AD2001" s="47"/>
      <c r="AE2001" s="47"/>
      <c r="AF2001" s="47"/>
      <c r="AG2001" s="47"/>
      <c r="AH2001" s="47"/>
    </row>
    <row r="2002" spans="1:34" x14ac:dyDescent="0.25">
      <c r="A2002" s="125"/>
      <c r="B2002" s="47"/>
      <c r="C2002" s="47"/>
      <c r="D2002" s="47"/>
      <c r="E2002" s="56"/>
      <c r="F2002" s="56"/>
      <c r="G2002" s="47"/>
      <c r="H2002" s="47"/>
      <c r="I2002" s="47"/>
      <c r="J2002" s="47"/>
      <c r="K2002" s="47"/>
      <c r="L2002" s="47"/>
      <c r="M2002" s="47"/>
      <c r="N2002" s="47"/>
      <c r="O2002" s="47"/>
      <c r="P2002" s="47"/>
      <c r="Q2002" s="47"/>
      <c r="R2002" s="47"/>
      <c r="S2002" s="47"/>
      <c r="T2002" s="47"/>
      <c r="U2002" s="47"/>
      <c r="V2002" s="47"/>
      <c r="W2002" s="47"/>
      <c r="X2002" s="47"/>
      <c r="Y2002" s="47"/>
      <c r="Z2002" s="47"/>
      <c r="AA2002" s="47"/>
      <c r="AB2002" s="47"/>
      <c r="AC2002" s="47"/>
      <c r="AD2002" s="47"/>
      <c r="AE2002" s="47"/>
      <c r="AF2002" s="47"/>
      <c r="AG2002" s="47"/>
      <c r="AH2002" s="47"/>
    </row>
    <row r="2003" spans="1:34" x14ac:dyDescent="0.25">
      <c r="A2003" s="125"/>
      <c r="B2003" s="47"/>
      <c r="C2003" s="47"/>
      <c r="D2003" s="47"/>
      <c r="E2003" s="56"/>
      <c r="F2003" s="56"/>
      <c r="G2003" s="47"/>
      <c r="H2003" s="47"/>
      <c r="I2003" s="47"/>
      <c r="J2003" s="47"/>
      <c r="K2003" s="47"/>
      <c r="L2003" s="47"/>
      <c r="M2003" s="47"/>
      <c r="N2003" s="47"/>
      <c r="O2003" s="47"/>
      <c r="P2003" s="47"/>
      <c r="Q2003" s="47"/>
      <c r="R2003" s="47"/>
      <c r="S2003" s="47"/>
      <c r="T2003" s="47"/>
      <c r="U2003" s="47"/>
      <c r="V2003" s="47"/>
      <c r="W2003" s="47"/>
      <c r="X2003" s="47"/>
      <c r="Y2003" s="47"/>
      <c r="Z2003" s="47"/>
      <c r="AA2003" s="47"/>
      <c r="AB2003" s="47"/>
      <c r="AC2003" s="47"/>
      <c r="AD2003" s="47"/>
      <c r="AE2003" s="47"/>
      <c r="AF2003" s="47"/>
      <c r="AG2003" s="47"/>
      <c r="AH2003" s="47"/>
    </row>
    <row r="2004" spans="1:34" x14ac:dyDescent="0.25">
      <c r="A2004" s="125"/>
      <c r="B2004" s="47"/>
      <c r="C2004" s="47"/>
      <c r="D2004" s="47"/>
      <c r="E2004" s="56"/>
      <c r="F2004" s="56"/>
      <c r="G2004" s="47"/>
      <c r="H2004" s="47"/>
      <c r="I2004" s="47"/>
      <c r="J2004" s="47"/>
      <c r="K2004" s="47"/>
      <c r="L2004" s="47"/>
      <c r="M2004" s="47"/>
      <c r="N2004" s="47"/>
      <c r="O2004" s="47"/>
      <c r="P2004" s="47"/>
      <c r="Q2004" s="47"/>
      <c r="R2004" s="47"/>
      <c r="S2004" s="47"/>
      <c r="T2004" s="47"/>
      <c r="U2004" s="47"/>
      <c r="V2004" s="47"/>
      <c r="W2004" s="47"/>
      <c r="X2004" s="47"/>
      <c r="Y2004" s="47"/>
      <c r="Z2004" s="47"/>
      <c r="AA2004" s="47"/>
      <c r="AB2004" s="47"/>
      <c r="AC2004" s="47"/>
      <c r="AD2004" s="47"/>
      <c r="AE2004" s="47"/>
      <c r="AF2004" s="47"/>
      <c r="AG2004" s="47"/>
      <c r="AH2004" s="47"/>
    </row>
    <row r="2005" spans="1:34" x14ac:dyDescent="0.25">
      <c r="A2005" s="125"/>
      <c r="B2005" s="47"/>
      <c r="C2005" s="47"/>
      <c r="D2005" s="47"/>
      <c r="E2005" s="56"/>
      <c r="F2005" s="56"/>
      <c r="G2005" s="47"/>
      <c r="H2005" s="47"/>
      <c r="I2005" s="47"/>
      <c r="J2005" s="47"/>
      <c r="K2005" s="47"/>
      <c r="L2005" s="47"/>
      <c r="M2005" s="47"/>
      <c r="N2005" s="47"/>
      <c r="O2005" s="47"/>
      <c r="P2005" s="47"/>
      <c r="Q2005" s="47"/>
      <c r="R2005" s="47"/>
      <c r="S2005" s="47"/>
      <c r="T2005" s="47"/>
      <c r="U2005" s="47"/>
      <c r="V2005" s="47"/>
      <c r="W2005" s="47"/>
      <c r="X2005" s="47"/>
      <c r="Y2005" s="47"/>
      <c r="Z2005" s="47"/>
      <c r="AA2005" s="47"/>
      <c r="AB2005" s="47"/>
      <c r="AC2005" s="47"/>
      <c r="AD2005" s="47"/>
      <c r="AE2005" s="47"/>
      <c r="AF2005" s="47"/>
      <c r="AG2005" s="47"/>
      <c r="AH2005" s="47"/>
    </row>
    <row r="2006" spans="1:34" x14ac:dyDescent="0.25">
      <c r="A2006" s="125"/>
      <c r="B2006" s="47"/>
      <c r="C2006" s="47"/>
      <c r="D2006" s="47"/>
      <c r="E2006" s="56"/>
      <c r="F2006" s="56"/>
      <c r="G2006" s="47"/>
      <c r="H2006" s="47"/>
      <c r="I2006" s="47"/>
      <c r="J2006" s="47"/>
      <c r="K2006" s="47"/>
      <c r="L2006" s="47"/>
      <c r="M2006" s="47"/>
      <c r="N2006" s="47"/>
      <c r="O2006" s="47"/>
      <c r="P2006" s="47"/>
      <c r="Q2006" s="47"/>
      <c r="R2006" s="47"/>
      <c r="S2006" s="47"/>
      <c r="T2006" s="47"/>
      <c r="U2006" s="47"/>
      <c r="V2006" s="47"/>
      <c r="W2006" s="47"/>
      <c r="X2006" s="47"/>
      <c r="Y2006" s="47"/>
      <c r="Z2006" s="47"/>
      <c r="AA2006" s="47"/>
      <c r="AB2006" s="47"/>
      <c r="AC2006" s="47"/>
      <c r="AD2006" s="47"/>
      <c r="AE2006" s="47"/>
      <c r="AF2006" s="47"/>
      <c r="AG2006" s="47"/>
      <c r="AH2006" s="47"/>
    </row>
    <row r="2007" spans="1:34" x14ac:dyDescent="0.25">
      <c r="A2007" s="125"/>
      <c r="B2007" s="47"/>
      <c r="C2007" s="47"/>
      <c r="D2007" s="47"/>
      <c r="E2007" s="56"/>
      <c r="F2007" s="56"/>
      <c r="G2007" s="47"/>
      <c r="H2007" s="47"/>
      <c r="I2007" s="47"/>
      <c r="J2007" s="47"/>
      <c r="K2007" s="47"/>
      <c r="L2007" s="47"/>
      <c r="M2007" s="47"/>
      <c r="N2007" s="47"/>
      <c r="O2007" s="47"/>
      <c r="P2007" s="47"/>
      <c r="Q2007" s="47"/>
      <c r="R2007" s="47"/>
      <c r="S2007" s="47"/>
      <c r="T2007" s="47"/>
      <c r="U2007" s="47"/>
      <c r="V2007" s="47"/>
      <c r="W2007" s="47"/>
      <c r="X2007" s="47"/>
      <c r="Y2007" s="47"/>
      <c r="Z2007" s="47"/>
      <c r="AA2007" s="47"/>
      <c r="AB2007" s="47"/>
      <c r="AC2007" s="47"/>
      <c r="AD2007" s="47"/>
      <c r="AE2007" s="47"/>
      <c r="AF2007" s="47"/>
      <c r="AG2007" s="47"/>
      <c r="AH2007" s="47"/>
    </row>
    <row r="2008" spans="1:34" x14ac:dyDescent="0.25">
      <c r="A2008" s="125"/>
      <c r="B2008" s="47"/>
      <c r="C2008" s="47"/>
      <c r="D2008" s="47"/>
      <c r="E2008" s="56"/>
      <c r="F2008" s="56"/>
      <c r="G2008" s="47"/>
      <c r="H2008" s="47"/>
      <c r="I2008" s="47"/>
      <c r="J2008" s="47"/>
      <c r="K2008" s="47"/>
      <c r="L2008" s="47"/>
      <c r="M2008" s="47"/>
      <c r="N2008" s="47"/>
      <c r="O2008" s="47"/>
      <c r="P2008" s="47"/>
      <c r="Q2008" s="47"/>
      <c r="R2008" s="47"/>
      <c r="S2008" s="47"/>
      <c r="T2008" s="47"/>
      <c r="U2008" s="47"/>
      <c r="V2008" s="47"/>
      <c r="W2008" s="47"/>
      <c r="X2008" s="47"/>
      <c r="Y2008" s="47"/>
      <c r="Z2008" s="47"/>
      <c r="AA2008" s="47"/>
      <c r="AB2008" s="47"/>
      <c r="AC2008" s="47"/>
      <c r="AD2008" s="47"/>
      <c r="AE2008" s="47"/>
      <c r="AF2008" s="47"/>
      <c r="AG2008" s="47"/>
      <c r="AH2008" s="47"/>
    </row>
    <row r="2009" spans="1:34" x14ac:dyDescent="0.25">
      <c r="A2009" s="125"/>
      <c r="B2009" s="47"/>
      <c r="C2009" s="47"/>
      <c r="D2009" s="47"/>
      <c r="E2009" s="56"/>
      <c r="F2009" s="56"/>
      <c r="G2009" s="47"/>
      <c r="H2009" s="47"/>
      <c r="I2009" s="47"/>
      <c r="J2009" s="47"/>
      <c r="K2009" s="47"/>
      <c r="L2009" s="47"/>
      <c r="M2009" s="47"/>
      <c r="N2009" s="47"/>
      <c r="O2009" s="47"/>
      <c r="P2009" s="47"/>
      <c r="Q2009" s="47"/>
      <c r="R2009" s="47"/>
      <c r="S2009" s="47"/>
      <c r="T2009" s="47"/>
      <c r="U2009" s="47"/>
      <c r="V2009" s="47"/>
      <c r="W2009" s="47"/>
      <c r="X2009" s="47"/>
      <c r="Y2009" s="47"/>
      <c r="Z2009" s="47"/>
      <c r="AA2009" s="47"/>
      <c r="AB2009" s="47"/>
      <c r="AC2009" s="47"/>
      <c r="AD2009" s="47"/>
      <c r="AE2009" s="47"/>
      <c r="AF2009" s="47"/>
      <c r="AG2009" s="47"/>
      <c r="AH2009" s="47"/>
    </row>
    <row r="2010" spans="1:34" x14ac:dyDescent="0.25">
      <c r="A2010" s="125"/>
      <c r="B2010" s="47"/>
      <c r="C2010" s="47"/>
      <c r="D2010" s="47"/>
      <c r="E2010" s="56"/>
      <c r="F2010" s="56"/>
      <c r="G2010" s="47"/>
      <c r="H2010" s="47"/>
      <c r="I2010" s="47"/>
      <c r="J2010" s="47"/>
      <c r="K2010" s="47"/>
      <c r="L2010" s="47"/>
      <c r="M2010" s="47"/>
      <c r="N2010" s="47"/>
      <c r="O2010" s="47"/>
      <c r="P2010" s="47"/>
      <c r="Q2010" s="47"/>
      <c r="R2010" s="47"/>
      <c r="S2010" s="47"/>
      <c r="T2010" s="47"/>
      <c r="U2010" s="47"/>
      <c r="V2010" s="47"/>
      <c r="W2010" s="47"/>
      <c r="X2010" s="47"/>
      <c r="Y2010" s="47"/>
      <c r="Z2010" s="47"/>
      <c r="AA2010" s="47"/>
      <c r="AB2010" s="47"/>
      <c r="AC2010" s="47"/>
      <c r="AD2010" s="47"/>
      <c r="AE2010" s="47"/>
      <c r="AF2010" s="47"/>
      <c r="AG2010" s="47"/>
      <c r="AH2010" s="47"/>
    </row>
    <row r="2011" spans="1:34" x14ac:dyDescent="0.25">
      <c r="A2011" s="125"/>
      <c r="B2011" s="47"/>
      <c r="C2011" s="47"/>
      <c r="D2011" s="47"/>
      <c r="E2011" s="56"/>
      <c r="F2011" s="56"/>
      <c r="G2011" s="47"/>
      <c r="H2011" s="47"/>
      <c r="I2011" s="47"/>
      <c r="J2011" s="47"/>
      <c r="K2011" s="47"/>
      <c r="L2011" s="47"/>
      <c r="M2011" s="47"/>
      <c r="N2011" s="47"/>
      <c r="O2011" s="47"/>
      <c r="P2011" s="47"/>
      <c r="Q2011" s="47"/>
      <c r="R2011" s="47"/>
      <c r="S2011" s="47"/>
      <c r="T2011" s="47"/>
      <c r="U2011" s="47"/>
      <c r="V2011" s="47"/>
      <c r="W2011" s="47"/>
      <c r="X2011" s="47"/>
      <c r="Y2011" s="47"/>
      <c r="Z2011" s="47"/>
      <c r="AA2011" s="47"/>
      <c r="AB2011" s="47"/>
      <c r="AC2011" s="47"/>
      <c r="AD2011" s="47"/>
      <c r="AE2011" s="47"/>
      <c r="AF2011" s="47"/>
      <c r="AG2011" s="47"/>
      <c r="AH2011" s="47"/>
    </row>
    <row r="2012" spans="1:34" x14ac:dyDescent="0.25">
      <c r="A2012" s="125"/>
      <c r="B2012" s="47"/>
      <c r="C2012" s="47"/>
      <c r="D2012" s="47"/>
      <c r="E2012" s="56"/>
      <c r="F2012" s="56"/>
      <c r="G2012" s="47"/>
      <c r="H2012" s="47"/>
      <c r="I2012" s="47"/>
      <c r="J2012" s="47"/>
      <c r="K2012" s="47"/>
      <c r="L2012" s="47"/>
      <c r="M2012" s="47"/>
      <c r="N2012" s="47"/>
      <c r="O2012" s="47"/>
      <c r="P2012" s="47"/>
      <c r="Q2012" s="47"/>
      <c r="R2012" s="47"/>
      <c r="S2012" s="47"/>
      <c r="T2012" s="47"/>
      <c r="U2012" s="47"/>
      <c r="V2012" s="47"/>
      <c r="W2012" s="47"/>
      <c r="X2012" s="47"/>
      <c r="Y2012" s="47"/>
      <c r="Z2012" s="47"/>
      <c r="AA2012" s="47"/>
      <c r="AB2012" s="47"/>
      <c r="AC2012" s="47"/>
      <c r="AD2012" s="47"/>
      <c r="AE2012" s="47"/>
      <c r="AF2012" s="47"/>
      <c r="AG2012" s="47"/>
      <c r="AH2012" s="47"/>
    </row>
    <row r="2013" spans="1:34" x14ac:dyDescent="0.25">
      <c r="A2013" s="125"/>
      <c r="B2013" s="47"/>
      <c r="C2013" s="47"/>
      <c r="D2013" s="47"/>
      <c r="E2013" s="56"/>
      <c r="F2013" s="56"/>
      <c r="G2013" s="47"/>
      <c r="H2013" s="47"/>
      <c r="I2013" s="47"/>
      <c r="J2013" s="47"/>
      <c r="K2013" s="47"/>
      <c r="L2013" s="47"/>
      <c r="M2013" s="47"/>
      <c r="N2013" s="47"/>
      <c r="O2013" s="47"/>
      <c r="P2013" s="47"/>
      <c r="Q2013" s="47"/>
      <c r="R2013" s="47"/>
      <c r="S2013" s="47"/>
      <c r="T2013" s="47"/>
      <c r="U2013" s="47"/>
      <c r="V2013" s="47"/>
      <c r="W2013" s="47"/>
      <c r="X2013" s="47"/>
      <c r="Y2013" s="47"/>
      <c r="Z2013" s="47"/>
      <c r="AA2013" s="47"/>
      <c r="AB2013" s="47"/>
      <c r="AC2013" s="47"/>
      <c r="AD2013" s="47"/>
      <c r="AE2013" s="47"/>
      <c r="AF2013" s="47"/>
      <c r="AG2013" s="47"/>
      <c r="AH2013" s="47"/>
    </row>
    <row r="2014" spans="1:34" x14ac:dyDescent="0.25">
      <c r="A2014" s="125"/>
      <c r="B2014" s="47"/>
      <c r="C2014" s="47"/>
      <c r="D2014" s="47"/>
      <c r="E2014" s="56"/>
      <c r="F2014" s="56"/>
      <c r="G2014" s="47"/>
      <c r="H2014" s="47"/>
      <c r="I2014" s="47"/>
      <c r="J2014" s="47"/>
      <c r="K2014" s="47"/>
      <c r="L2014" s="47"/>
      <c r="M2014" s="47"/>
      <c r="N2014" s="47"/>
      <c r="O2014" s="47"/>
      <c r="P2014" s="47"/>
      <c r="Q2014" s="47"/>
      <c r="R2014" s="47"/>
      <c r="S2014" s="47"/>
      <c r="T2014" s="47"/>
      <c r="U2014" s="47"/>
      <c r="V2014" s="47"/>
      <c r="W2014" s="47"/>
      <c r="X2014" s="47"/>
      <c r="Y2014" s="47"/>
      <c r="Z2014" s="47"/>
      <c r="AA2014" s="47"/>
      <c r="AB2014" s="47"/>
      <c r="AC2014" s="47"/>
      <c r="AD2014" s="47"/>
      <c r="AE2014" s="47"/>
      <c r="AF2014" s="47"/>
      <c r="AG2014" s="47"/>
      <c r="AH2014" s="47"/>
    </row>
    <row r="2015" spans="1:34" x14ac:dyDescent="0.25">
      <c r="A2015" s="125"/>
      <c r="B2015" s="47"/>
      <c r="C2015" s="47"/>
      <c r="D2015" s="47"/>
      <c r="E2015" s="56"/>
      <c r="F2015" s="56"/>
      <c r="G2015" s="47"/>
      <c r="H2015" s="47"/>
      <c r="I2015" s="47"/>
      <c r="J2015" s="47"/>
      <c r="K2015" s="47"/>
      <c r="L2015" s="47"/>
      <c r="M2015" s="47"/>
      <c r="N2015" s="47"/>
      <c r="O2015" s="47"/>
      <c r="P2015" s="47"/>
      <c r="Q2015" s="47"/>
      <c r="R2015" s="47"/>
      <c r="S2015" s="47"/>
      <c r="T2015" s="47"/>
      <c r="U2015" s="47"/>
      <c r="V2015" s="47"/>
      <c r="W2015" s="47"/>
      <c r="X2015" s="47"/>
      <c r="Y2015" s="47"/>
      <c r="Z2015" s="47"/>
      <c r="AA2015" s="47"/>
      <c r="AB2015" s="47"/>
      <c r="AC2015" s="47"/>
      <c r="AD2015" s="47"/>
      <c r="AE2015" s="47"/>
      <c r="AF2015" s="47"/>
      <c r="AG2015" s="47"/>
      <c r="AH2015" s="47"/>
    </row>
    <row r="2016" spans="1:34" x14ac:dyDescent="0.25">
      <c r="A2016" s="125"/>
      <c r="B2016" s="47"/>
      <c r="C2016" s="47"/>
      <c r="D2016" s="47"/>
      <c r="E2016" s="56"/>
      <c r="F2016" s="56"/>
      <c r="G2016" s="47"/>
      <c r="H2016" s="47"/>
      <c r="I2016" s="47"/>
      <c r="J2016" s="47"/>
      <c r="K2016" s="47"/>
      <c r="L2016" s="47"/>
      <c r="M2016" s="47"/>
      <c r="N2016" s="47"/>
      <c r="O2016" s="47"/>
      <c r="P2016" s="47"/>
      <c r="Q2016" s="47"/>
      <c r="R2016" s="47"/>
      <c r="S2016" s="47"/>
      <c r="T2016" s="47"/>
      <c r="U2016" s="47"/>
      <c r="V2016" s="47"/>
      <c r="W2016" s="47"/>
      <c r="X2016" s="47"/>
      <c r="Y2016" s="47"/>
      <c r="Z2016" s="47"/>
      <c r="AA2016" s="47"/>
      <c r="AB2016" s="47"/>
      <c r="AC2016" s="47"/>
      <c r="AD2016" s="47"/>
      <c r="AE2016" s="47"/>
      <c r="AF2016" s="47"/>
      <c r="AG2016" s="47"/>
      <c r="AH2016" s="47"/>
    </row>
    <row r="2017" spans="1:34" x14ac:dyDescent="0.25">
      <c r="A2017" s="125"/>
      <c r="B2017" s="47"/>
      <c r="C2017" s="47"/>
      <c r="D2017" s="47"/>
      <c r="E2017" s="56"/>
      <c r="F2017" s="56"/>
      <c r="G2017" s="47"/>
      <c r="H2017" s="47"/>
      <c r="I2017" s="47"/>
      <c r="J2017" s="47"/>
      <c r="K2017" s="47"/>
      <c r="L2017" s="47"/>
      <c r="M2017" s="47"/>
      <c r="N2017" s="47"/>
      <c r="O2017" s="47"/>
      <c r="P2017" s="47"/>
      <c r="Q2017" s="47"/>
      <c r="R2017" s="47"/>
      <c r="S2017" s="47"/>
      <c r="T2017" s="47"/>
      <c r="U2017" s="47"/>
      <c r="V2017" s="47"/>
      <c r="W2017" s="47"/>
      <c r="X2017" s="47"/>
      <c r="Y2017" s="47"/>
      <c r="Z2017" s="47"/>
      <c r="AA2017" s="47"/>
      <c r="AB2017" s="47"/>
      <c r="AC2017" s="47"/>
      <c r="AD2017" s="47"/>
      <c r="AE2017" s="47"/>
      <c r="AF2017" s="47"/>
      <c r="AG2017" s="47"/>
      <c r="AH2017" s="47"/>
    </row>
    <row r="2018" spans="1:34" x14ac:dyDescent="0.25">
      <c r="A2018" s="125"/>
      <c r="B2018" s="47"/>
      <c r="C2018" s="47"/>
      <c r="D2018" s="47"/>
      <c r="E2018" s="56"/>
      <c r="F2018" s="56"/>
      <c r="G2018" s="47"/>
      <c r="H2018" s="47"/>
      <c r="I2018" s="47"/>
      <c r="J2018" s="47"/>
      <c r="K2018" s="47"/>
      <c r="L2018" s="47"/>
      <c r="M2018" s="47"/>
      <c r="N2018" s="47"/>
      <c r="O2018" s="47"/>
      <c r="P2018" s="47"/>
      <c r="Q2018" s="47"/>
      <c r="R2018" s="47"/>
      <c r="S2018" s="47"/>
      <c r="T2018" s="47"/>
      <c r="U2018" s="47"/>
      <c r="V2018" s="47"/>
      <c r="W2018" s="47"/>
      <c r="X2018" s="47"/>
      <c r="Y2018" s="47"/>
      <c r="Z2018" s="47"/>
      <c r="AA2018" s="47"/>
      <c r="AB2018" s="47"/>
      <c r="AC2018" s="47"/>
      <c r="AD2018" s="47"/>
      <c r="AE2018" s="47"/>
      <c r="AF2018" s="47"/>
      <c r="AG2018" s="47"/>
      <c r="AH2018" s="47"/>
    </row>
    <row r="2019" spans="1:34" x14ac:dyDescent="0.25">
      <c r="A2019" s="125"/>
      <c r="B2019" s="47"/>
      <c r="C2019" s="47"/>
      <c r="D2019" s="47"/>
      <c r="E2019" s="56"/>
      <c r="F2019" s="56"/>
      <c r="G2019" s="47"/>
      <c r="H2019" s="47"/>
      <c r="I2019" s="47"/>
      <c r="J2019" s="47"/>
      <c r="K2019" s="47"/>
      <c r="L2019" s="47"/>
      <c r="M2019" s="47"/>
      <c r="N2019" s="47"/>
      <c r="O2019" s="47"/>
      <c r="P2019" s="47"/>
      <c r="Q2019" s="47"/>
      <c r="R2019" s="47"/>
      <c r="S2019" s="47"/>
      <c r="T2019" s="47"/>
      <c r="U2019" s="47"/>
      <c r="V2019" s="47"/>
      <c r="W2019" s="47"/>
      <c r="X2019" s="47"/>
      <c r="Y2019" s="47"/>
      <c r="Z2019" s="47"/>
      <c r="AA2019" s="47"/>
      <c r="AB2019" s="47"/>
      <c r="AC2019" s="47"/>
      <c r="AD2019" s="47"/>
      <c r="AE2019" s="47"/>
      <c r="AF2019" s="47"/>
      <c r="AG2019" s="47"/>
      <c r="AH2019" s="47"/>
    </row>
    <row r="2020" spans="1:34" x14ac:dyDescent="0.25">
      <c r="A2020" s="125"/>
      <c r="B2020" s="47"/>
      <c r="C2020" s="47"/>
      <c r="D2020" s="47"/>
      <c r="E2020" s="56"/>
      <c r="F2020" s="56"/>
      <c r="G2020" s="47"/>
      <c r="H2020" s="47"/>
      <c r="I2020" s="47"/>
      <c r="J2020" s="47"/>
      <c r="K2020" s="47"/>
      <c r="L2020" s="47"/>
      <c r="M2020" s="47"/>
      <c r="N2020" s="47"/>
      <c r="O2020" s="47"/>
      <c r="P2020" s="47"/>
      <c r="Q2020" s="47"/>
      <c r="R2020" s="47"/>
      <c r="S2020" s="47"/>
      <c r="T2020" s="47"/>
      <c r="U2020" s="47"/>
      <c r="V2020" s="47"/>
      <c r="W2020" s="47"/>
      <c r="X2020" s="47"/>
      <c r="Y2020" s="47"/>
      <c r="Z2020" s="47"/>
      <c r="AA2020" s="47"/>
      <c r="AB2020" s="47"/>
      <c r="AC2020" s="47"/>
      <c r="AD2020" s="47"/>
      <c r="AE2020" s="47"/>
      <c r="AF2020" s="47"/>
      <c r="AG2020" s="47"/>
      <c r="AH2020" s="47"/>
    </row>
    <row r="2021" spans="1:34" x14ac:dyDescent="0.25">
      <c r="A2021" s="125"/>
      <c r="B2021" s="47"/>
      <c r="C2021" s="47"/>
      <c r="D2021" s="47"/>
      <c r="E2021" s="56"/>
      <c r="F2021" s="56"/>
      <c r="G2021" s="47"/>
      <c r="H2021" s="47"/>
      <c r="I2021" s="47"/>
      <c r="J2021" s="47"/>
      <c r="K2021" s="47"/>
      <c r="L2021" s="47"/>
      <c r="M2021" s="47"/>
      <c r="N2021" s="47"/>
      <c r="O2021" s="47"/>
      <c r="P2021" s="47"/>
      <c r="Q2021" s="47"/>
      <c r="R2021" s="47"/>
      <c r="S2021" s="47"/>
      <c r="T2021" s="47"/>
      <c r="U2021" s="47"/>
      <c r="V2021" s="47"/>
      <c r="W2021" s="47"/>
      <c r="X2021" s="47"/>
      <c r="Y2021" s="47"/>
      <c r="Z2021" s="47"/>
      <c r="AA2021" s="47"/>
      <c r="AB2021" s="47"/>
      <c r="AC2021" s="47"/>
      <c r="AD2021" s="47"/>
      <c r="AE2021" s="47"/>
      <c r="AF2021" s="47"/>
      <c r="AG2021" s="47"/>
      <c r="AH2021" s="47"/>
    </row>
    <row r="2022" spans="1:34" x14ac:dyDescent="0.25">
      <c r="A2022" s="125"/>
      <c r="B2022" s="47"/>
      <c r="C2022" s="47"/>
      <c r="D2022" s="47"/>
      <c r="E2022" s="56"/>
      <c r="F2022" s="56"/>
      <c r="G2022" s="47"/>
      <c r="H2022" s="47"/>
      <c r="I2022" s="47"/>
      <c r="J2022" s="47"/>
      <c r="K2022" s="47"/>
      <c r="L2022" s="47"/>
      <c r="M2022" s="47"/>
      <c r="N2022" s="47"/>
      <c r="O2022" s="47"/>
      <c r="P2022" s="47"/>
      <c r="Q2022" s="47"/>
      <c r="R2022" s="47"/>
      <c r="S2022" s="47"/>
      <c r="T2022" s="47"/>
      <c r="U2022" s="47"/>
      <c r="V2022" s="47"/>
      <c r="W2022" s="47"/>
      <c r="X2022" s="47"/>
      <c r="Y2022" s="47"/>
      <c r="Z2022" s="47"/>
      <c r="AA2022" s="47"/>
      <c r="AB2022" s="47"/>
      <c r="AC2022" s="47"/>
      <c r="AD2022" s="47"/>
      <c r="AE2022" s="47"/>
      <c r="AF2022" s="47"/>
      <c r="AG2022" s="47"/>
      <c r="AH2022" s="47"/>
    </row>
    <row r="2023" spans="1:34" x14ac:dyDescent="0.25">
      <c r="A2023" s="125"/>
      <c r="B2023" s="47"/>
      <c r="C2023" s="47"/>
      <c r="D2023" s="47"/>
      <c r="E2023" s="56"/>
      <c r="F2023" s="56"/>
      <c r="G2023" s="47"/>
      <c r="H2023" s="47"/>
      <c r="I2023" s="47"/>
      <c r="J2023" s="47"/>
      <c r="K2023" s="47"/>
      <c r="L2023" s="47"/>
      <c r="M2023" s="47"/>
      <c r="N2023" s="47"/>
      <c r="O2023" s="47"/>
      <c r="P2023" s="47"/>
      <c r="Q2023" s="47"/>
      <c r="R2023" s="47"/>
      <c r="S2023" s="47"/>
      <c r="T2023" s="47"/>
      <c r="U2023" s="47"/>
      <c r="V2023" s="47"/>
      <c r="W2023" s="47"/>
      <c r="X2023" s="47"/>
      <c r="Y2023" s="47"/>
      <c r="Z2023" s="47"/>
      <c r="AA2023" s="47"/>
      <c r="AB2023" s="47"/>
      <c r="AC2023" s="47"/>
      <c r="AD2023" s="47"/>
      <c r="AE2023" s="47"/>
      <c r="AF2023" s="47"/>
      <c r="AG2023" s="47"/>
      <c r="AH2023" s="47"/>
    </row>
    <row r="2024" spans="1:34" x14ac:dyDescent="0.25">
      <c r="A2024" s="125"/>
      <c r="B2024" s="47"/>
      <c r="C2024" s="47"/>
      <c r="D2024" s="47"/>
      <c r="E2024" s="56"/>
      <c r="F2024" s="56"/>
      <c r="G2024" s="47"/>
      <c r="H2024" s="47"/>
      <c r="I2024" s="47"/>
      <c r="J2024" s="47"/>
      <c r="K2024" s="47"/>
      <c r="L2024" s="47"/>
      <c r="M2024" s="47"/>
      <c r="N2024" s="47"/>
      <c r="O2024" s="47"/>
      <c r="P2024" s="47"/>
      <c r="Q2024" s="47"/>
      <c r="R2024" s="47"/>
      <c r="S2024" s="47"/>
      <c r="T2024" s="47"/>
      <c r="U2024" s="47"/>
      <c r="V2024" s="47"/>
      <c r="W2024" s="47"/>
      <c r="X2024" s="47"/>
      <c r="Y2024" s="47"/>
      <c r="Z2024" s="47"/>
      <c r="AA2024" s="47"/>
      <c r="AB2024" s="47"/>
      <c r="AC2024" s="47"/>
      <c r="AD2024" s="47"/>
      <c r="AE2024" s="47"/>
      <c r="AF2024" s="47"/>
      <c r="AG2024" s="47"/>
      <c r="AH2024" s="47"/>
    </row>
    <row r="2025" spans="1:34" x14ac:dyDescent="0.25">
      <c r="A2025" s="125"/>
      <c r="B2025" s="47"/>
      <c r="C2025" s="47"/>
      <c r="D2025" s="47"/>
      <c r="E2025" s="56"/>
      <c r="F2025" s="56"/>
      <c r="G2025" s="47"/>
      <c r="H2025" s="47"/>
      <c r="I2025" s="47"/>
      <c r="J2025" s="47"/>
      <c r="K2025" s="47"/>
      <c r="L2025" s="47"/>
      <c r="M2025" s="47"/>
      <c r="N2025" s="47"/>
      <c r="O2025" s="47"/>
      <c r="P2025" s="47"/>
      <c r="Q2025" s="47"/>
      <c r="R2025" s="47"/>
      <c r="S2025" s="47"/>
      <c r="T2025" s="47"/>
      <c r="U2025" s="47"/>
      <c r="V2025" s="47"/>
      <c r="W2025" s="47"/>
      <c r="X2025" s="47"/>
      <c r="Y2025" s="47"/>
      <c r="Z2025" s="47"/>
      <c r="AA2025" s="47"/>
      <c r="AB2025" s="47"/>
      <c r="AC2025" s="47"/>
      <c r="AD2025" s="47"/>
      <c r="AE2025" s="47"/>
      <c r="AF2025" s="47"/>
      <c r="AG2025" s="47"/>
      <c r="AH2025" s="47"/>
    </row>
    <row r="2026" spans="1:34" x14ac:dyDescent="0.25">
      <c r="A2026" s="125"/>
      <c r="B2026" s="47"/>
      <c r="C2026" s="47"/>
      <c r="D2026" s="47"/>
      <c r="E2026" s="56"/>
      <c r="F2026" s="56"/>
      <c r="G2026" s="47"/>
      <c r="H2026" s="47"/>
      <c r="I2026" s="47"/>
      <c r="J2026" s="47"/>
      <c r="K2026" s="47"/>
      <c r="L2026" s="47"/>
      <c r="M2026" s="47"/>
      <c r="N2026" s="47"/>
      <c r="O2026" s="47"/>
      <c r="P2026" s="47"/>
      <c r="Q2026" s="47"/>
      <c r="R2026" s="47"/>
      <c r="S2026" s="47"/>
      <c r="T2026" s="47"/>
      <c r="U2026" s="47"/>
      <c r="V2026" s="47"/>
      <c r="W2026" s="47"/>
      <c r="X2026" s="47"/>
      <c r="Y2026" s="47"/>
      <c r="Z2026" s="47"/>
      <c r="AA2026" s="47"/>
      <c r="AB2026" s="47"/>
      <c r="AC2026" s="47"/>
      <c r="AD2026" s="47"/>
      <c r="AE2026" s="47"/>
      <c r="AF2026" s="47"/>
      <c r="AG2026" s="47"/>
      <c r="AH2026" s="47"/>
    </row>
    <row r="2027" spans="1:34" x14ac:dyDescent="0.25">
      <c r="A2027" s="125"/>
      <c r="B2027" s="47"/>
      <c r="C2027" s="47"/>
      <c r="D2027" s="47"/>
      <c r="E2027" s="56"/>
      <c r="F2027" s="56"/>
      <c r="G2027" s="47"/>
      <c r="H2027" s="47"/>
      <c r="I2027" s="47"/>
      <c r="J2027" s="47"/>
      <c r="K2027" s="47"/>
      <c r="L2027" s="47"/>
      <c r="M2027" s="47"/>
      <c r="N2027" s="47"/>
      <c r="O2027" s="47"/>
      <c r="P2027" s="47"/>
      <c r="Q2027" s="47"/>
      <c r="R2027" s="47"/>
      <c r="S2027" s="47"/>
      <c r="T2027" s="47"/>
      <c r="U2027" s="47"/>
      <c r="V2027" s="47"/>
      <c r="W2027" s="47"/>
      <c r="X2027" s="47"/>
      <c r="Y2027" s="47"/>
      <c r="Z2027" s="47"/>
      <c r="AA2027" s="47"/>
      <c r="AB2027" s="47"/>
      <c r="AC2027" s="47"/>
      <c r="AD2027" s="47"/>
      <c r="AE2027" s="47"/>
      <c r="AF2027" s="47"/>
      <c r="AG2027" s="47"/>
      <c r="AH2027" s="47"/>
    </row>
    <row r="2028" spans="1:34" x14ac:dyDescent="0.25">
      <c r="A2028" s="125"/>
      <c r="B2028" s="47"/>
      <c r="C2028" s="47"/>
      <c r="D2028" s="47"/>
      <c r="E2028" s="56"/>
      <c r="F2028" s="56"/>
      <c r="G2028" s="47"/>
      <c r="H2028" s="47"/>
      <c r="I2028" s="47"/>
      <c r="J2028" s="47"/>
      <c r="K2028" s="47"/>
      <c r="L2028" s="47"/>
      <c r="M2028" s="47"/>
      <c r="N2028" s="47"/>
      <c r="O2028" s="47"/>
      <c r="P2028" s="47"/>
      <c r="Q2028" s="47"/>
      <c r="R2028" s="47"/>
      <c r="S2028" s="47"/>
      <c r="T2028" s="47"/>
      <c r="U2028" s="47"/>
      <c r="V2028" s="47"/>
      <c r="W2028" s="47"/>
      <c r="X2028" s="47"/>
      <c r="Y2028" s="47"/>
      <c r="Z2028" s="47"/>
      <c r="AA2028" s="47"/>
      <c r="AB2028" s="47"/>
      <c r="AC2028" s="47"/>
      <c r="AD2028" s="47"/>
      <c r="AE2028" s="47"/>
      <c r="AF2028" s="47"/>
      <c r="AG2028" s="47"/>
      <c r="AH2028" s="47"/>
    </row>
    <row r="2029" spans="1:34" x14ac:dyDescent="0.25">
      <c r="A2029" s="125"/>
      <c r="B2029" s="47"/>
      <c r="C2029" s="47"/>
      <c r="D2029" s="47"/>
      <c r="E2029" s="56"/>
      <c r="F2029" s="56"/>
      <c r="G2029" s="47"/>
      <c r="H2029" s="47"/>
      <c r="I2029" s="47"/>
      <c r="J2029" s="47"/>
      <c r="K2029" s="47"/>
      <c r="L2029" s="47"/>
      <c r="M2029" s="47"/>
      <c r="N2029" s="47"/>
      <c r="O2029" s="47"/>
      <c r="P2029" s="47"/>
      <c r="Q2029" s="47"/>
      <c r="R2029" s="47"/>
      <c r="S2029" s="47"/>
      <c r="T2029" s="47"/>
      <c r="U2029" s="47"/>
      <c r="V2029" s="47"/>
      <c r="W2029" s="47"/>
      <c r="X2029" s="47"/>
      <c r="Y2029" s="47"/>
      <c r="Z2029" s="47"/>
      <c r="AA2029" s="47"/>
      <c r="AB2029" s="47"/>
      <c r="AC2029" s="47"/>
      <c r="AD2029" s="47"/>
      <c r="AE2029" s="47"/>
      <c r="AF2029" s="47"/>
      <c r="AG2029" s="47"/>
      <c r="AH2029" s="47"/>
    </row>
    <row r="2030" spans="1:34" x14ac:dyDescent="0.25">
      <c r="A2030" s="125"/>
      <c r="B2030" s="47"/>
      <c r="C2030" s="47"/>
      <c r="D2030" s="47"/>
      <c r="E2030" s="56"/>
      <c r="F2030" s="56"/>
      <c r="G2030" s="47"/>
      <c r="H2030" s="47"/>
      <c r="I2030" s="47"/>
      <c r="J2030" s="47"/>
      <c r="K2030" s="47"/>
      <c r="L2030" s="47"/>
      <c r="M2030" s="47"/>
      <c r="N2030" s="47"/>
      <c r="O2030" s="47"/>
      <c r="P2030" s="47"/>
      <c r="Q2030" s="47"/>
      <c r="R2030" s="47"/>
      <c r="S2030" s="47"/>
      <c r="T2030" s="47"/>
      <c r="U2030" s="47"/>
      <c r="V2030" s="47"/>
      <c r="W2030" s="47"/>
      <c r="X2030" s="47"/>
      <c r="Y2030" s="47"/>
      <c r="Z2030" s="47"/>
      <c r="AA2030" s="47"/>
      <c r="AB2030" s="47"/>
      <c r="AC2030" s="47"/>
      <c r="AD2030" s="47"/>
      <c r="AE2030" s="47"/>
      <c r="AF2030" s="47"/>
      <c r="AG2030" s="47"/>
      <c r="AH2030" s="47"/>
    </row>
    <row r="2031" spans="1:34" x14ac:dyDescent="0.25">
      <c r="A2031" s="125"/>
      <c r="B2031" s="47"/>
      <c r="C2031" s="47"/>
      <c r="D2031" s="47"/>
      <c r="E2031" s="56"/>
      <c r="F2031" s="56"/>
      <c r="G2031" s="47"/>
      <c r="H2031" s="47"/>
      <c r="I2031" s="47"/>
      <c r="J2031" s="47"/>
      <c r="K2031" s="47"/>
      <c r="L2031" s="47"/>
      <c r="M2031" s="47"/>
      <c r="N2031" s="47"/>
      <c r="O2031" s="47"/>
      <c r="P2031" s="47"/>
      <c r="Q2031" s="47"/>
      <c r="R2031" s="47"/>
      <c r="S2031" s="47"/>
      <c r="T2031" s="47"/>
      <c r="U2031" s="47"/>
      <c r="V2031" s="47"/>
      <c r="W2031" s="47"/>
      <c r="X2031" s="47"/>
      <c r="Y2031" s="47"/>
      <c r="Z2031" s="47"/>
      <c r="AA2031" s="47"/>
      <c r="AB2031" s="47"/>
      <c r="AC2031" s="47"/>
      <c r="AD2031" s="47"/>
      <c r="AE2031" s="47"/>
      <c r="AF2031" s="47"/>
      <c r="AG2031" s="47"/>
      <c r="AH2031" s="47"/>
    </row>
    <row r="2032" spans="1:34" x14ac:dyDescent="0.25">
      <c r="A2032" s="125"/>
      <c r="B2032" s="47"/>
      <c r="C2032" s="47"/>
      <c r="D2032" s="47"/>
      <c r="E2032" s="56"/>
      <c r="F2032" s="56"/>
      <c r="G2032" s="47"/>
      <c r="H2032" s="47"/>
      <c r="I2032" s="47"/>
      <c r="J2032" s="47"/>
      <c r="K2032" s="47"/>
      <c r="L2032" s="47"/>
      <c r="M2032" s="47"/>
      <c r="N2032" s="47"/>
      <c r="O2032" s="47"/>
      <c r="P2032" s="47"/>
      <c r="Q2032" s="47"/>
      <c r="R2032" s="47"/>
      <c r="S2032" s="47"/>
      <c r="T2032" s="47"/>
      <c r="U2032" s="47"/>
      <c r="V2032" s="47"/>
      <c r="W2032" s="47"/>
      <c r="X2032" s="47"/>
      <c r="Y2032" s="47"/>
      <c r="Z2032" s="47"/>
      <c r="AA2032" s="47"/>
      <c r="AB2032" s="47"/>
      <c r="AC2032" s="47"/>
      <c r="AD2032" s="47"/>
      <c r="AE2032" s="47"/>
      <c r="AF2032" s="47"/>
      <c r="AG2032" s="47"/>
      <c r="AH2032" s="47"/>
    </row>
    <row r="2033" spans="1:34" x14ac:dyDescent="0.25">
      <c r="A2033" s="125"/>
      <c r="B2033" s="47"/>
      <c r="C2033" s="47"/>
      <c r="D2033" s="47"/>
      <c r="E2033" s="56"/>
      <c r="F2033" s="56"/>
      <c r="G2033" s="47"/>
      <c r="H2033" s="47"/>
      <c r="I2033" s="47"/>
      <c r="J2033" s="47"/>
      <c r="K2033" s="47"/>
      <c r="L2033" s="47"/>
      <c r="M2033" s="47"/>
      <c r="N2033" s="47"/>
      <c r="O2033" s="47"/>
      <c r="P2033" s="47"/>
      <c r="Q2033" s="47"/>
      <c r="R2033" s="47"/>
      <c r="S2033" s="47"/>
      <c r="T2033" s="47"/>
      <c r="U2033" s="47"/>
      <c r="V2033" s="47"/>
      <c r="W2033" s="47"/>
      <c r="X2033" s="47"/>
      <c r="Y2033" s="47"/>
      <c r="Z2033" s="47"/>
      <c r="AA2033" s="47"/>
      <c r="AB2033" s="47"/>
      <c r="AC2033" s="47"/>
      <c r="AD2033" s="47"/>
      <c r="AE2033" s="47"/>
      <c r="AF2033" s="47"/>
      <c r="AG2033" s="47"/>
      <c r="AH2033" s="47"/>
    </row>
    <row r="2034" spans="1:34" x14ac:dyDescent="0.25">
      <c r="A2034" s="125"/>
      <c r="B2034" s="47"/>
      <c r="C2034" s="47"/>
      <c r="D2034" s="47"/>
      <c r="E2034" s="56"/>
      <c r="F2034" s="56"/>
      <c r="G2034" s="47"/>
      <c r="H2034" s="47"/>
      <c r="I2034" s="47"/>
      <c r="J2034" s="47"/>
      <c r="K2034" s="47"/>
      <c r="L2034" s="47"/>
      <c r="M2034" s="47"/>
      <c r="N2034" s="47"/>
      <c r="O2034" s="47"/>
      <c r="P2034" s="47"/>
      <c r="Q2034" s="47"/>
      <c r="R2034" s="47"/>
      <c r="S2034" s="47"/>
      <c r="T2034" s="47"/>
      <c r="U2034" s="47"/>
      <c r="V2034" s="47"/>
      <c r="W2034" s="47"/>
      <c r="X2034" s="47"/>
      <c r="Y2034" s="47"/>
      <c r="Z2034" s="47"/>
      <c r="AA2034" s="47"/>
      <c r="AB2034" s="47"/>
      <c r="AC2034" s="47"/>
      <c r="AD2034" s="47"/>
      <c r="AE2034" s="47"/>
      <c r="AF2034" s="47"/>
      <c r="AG2034" s="47"/>
      <c r="AH2034" s="47"/>
    </row>
    <row r="2035" spans="1:34" x14ac:dyDescent="0.25">
      <c r="A2035" s="125"/>
      <c r="B2035" s="47"/>
      <c r="C2035" s="47"/>
      <c r="D2035" s="47"/>
      <c r="E2035" s="56"/>
      <c r="F2035" s="56"/>
      <c r="G2035" s="47"/>
      <c r="H2035" s="47"/>
      <c r="I2035" s="47"/>
      <c r="J2035" s="47"/>
      <c r="K2035" s="47"/>
      <c r="L2035" s="47"/>
      <c r="M2035" s="47"/>
      <c r="N2035" s="47"/>
      <c r="O2035" s="47"/>
      <c r="P2035" s="47"/>
      <c r="Q2035" s="47"/>
      <c r="R2035" s="47"/>
      <c r="S2035" s="47"/>
      <c r="T2035" s="47"/>
      <c r="U2035" s="47"/>
      <c r="V2035" s="47"/>
      <c r="W2035" s="47"/>
      <c r="X2035" s="47"/>
      <c r="Y2035" s="47"/>
      <c r="Z2035" s="47"/>
      <c r="AA2035" s="47"/>
      <c r="AB2035" s="47"/>
      <c r="AC2035" s="47"/>
      <c r="AD2035" s="47"/>
      <c r="AE2035" s="47"/>
      <c r="AF2035" s="47"/>
      <c r="AG2035" s="47"/>
      <c r="AH2035" s="47"/>
    </row>
    <row r="2036" spans="1:34" x14ac:dyDescent="0.25">
      <c r="A2036" s="125"/>
      <c r="B2036" s="47"/>
      <c r="C2036" s="47"/>
      <c r="D2036" s="47"/>
      <c r="E2036" s="56"/>
      <c r="F2036" s="56"/>
      <c r="G2036" s="47"/>
      <c r="H2036" s="47"/>
      <c r="I2036" s="47"/>
      <c r="J2036" s="47"/>
      <c r="K2036" s="47"/>
      <c r="L2036" s="47"/>
      <c r="M2036" s="47"/>
      <c r="N2036" s="47"/>
      <c r="O2036" s="47"/>
      <c r="P2036" s="47"/>
      <c r="Q2036" s="47"/>
      <c r="R2036" s="47"/>
      <c r="S2036" s="47"/>
      <c r="T2036" s="47"/>
      <c r="U2036" s="47"/>
      <c r="V2036" s="47"/>
      <c r="W2036" s="47"/>
      <c r="X2036" s="47"/>
      <c r="Y2036" s="47"/>
      <c r="Z2036" s="47"/>
      <c r="AA2036" s="47"/>
      <c r="AB2036" s="47"/>
      <c r="AC2036" s="47"/>
      <c r="AD2036" s="47"/>
      <c r="AE2036" s="47"/>
      <c r="AF2036" s="47"/>
      <c r="AG2036" s="47"/>
      <c r="AH2036" s="47"/>
    </row>
    <row r="2037" spans="1:34" x14ac:dyDescent="0.25">
      <c r="A2037" s="125"/>
      <c r="B2037" s="47"/>
      <c r="C2037" s="47"/>
      <c r="D2037" s="47"/>
      <c r="E2037" s="56"/>
      <c r="F2037" s="56"/>
      <c r="G2037" s="47"/>
      <c r="H2037" s="47"/>
      <c r="I2037" s="47"/>
      <c r="J2037" s="47"/>
      <c r="K2037" s="47"/>
      <c r="L2037" s="47"/>
      <c r="M2037" s="47"/>
      <c r="N2037" s="47"/>
      <c r="O2037" s="47"/>
      <c r="P2037" s="47"/>
      <c r="Q2037" s="47"/>
      <c r="R2037" s="47"/>
      <c r="S2037" s="47"/>
      <c r="T2037" s="47"/>
      <c r="U2037" s="47"/>
      <c r="V2037" s="47"/>
      <c r="W2037" s="47"/>
      <c r="X2037" s="47"/>
      <c r="Y2037" s="47"/>
      <c r="Z2037" s="47"/>
      <c r="AA2037" s="47"/>
      <c r="AB2037" s="47"/>
      <c r="AC2037" s="47"/>
      <c r="AD2037" s="47"/>
      <c r="AE2037" s="47"/>
      <c r="AF2037" s="47"/>
      <c r="AG2037" s="47"/>
      <c r="AH2037" s="47"/>
    </row>
    <row r="2038" spans="1:34" x14ac:dyDescent="0.25">
      <c r="A2038" s="125"/>
      <c r="B2038" s="47"/>
      <c r="C2038" s="47"/>
      <c r="D2038" s="47"/>
      <c r="E2038" s="56"/>
      <c r="F2038" s="56"/>
      <c r="G2038" s="47"/>
      <c r="H2038" s="47"/>
      <c r="I2038" s="47"/>
      <c r="J2038" s="47"/>
      <c r="K2038" s="47"/>
      <c r="L2038" s="47"/>
      <c r="M2038" s="47"/>
      <c r="N2038" s="47"/>
      <c r="O2038" s="47"/>
      <c r="P2038" s="47"/>
      <c r="Q2038" s="47"/>
      <c r="R2038" s="47"/>
      <c r="S2038" s="47"/>
      <c r="T2038" s="47"/>
      <c r="U2038" s="47"/>
      <c r="V2038" s="47"/>
      <c r="W2038" s="47"/>
      <c r="X2038" s="47"/>
      <c r="Y2038" s="47"/>
      <c r="Z2038" s="47"/>
      <c r="AA2038" s="47"/>
      <c r="AB2038" s="47"/>
      <c r="AC2038" s="47"/>
      <c r="AD2038" s="47"/>
      <c r="AE2038" s="47"/>
      <c r="AF2038" s="47"/>
      <c r="AG2038" s="47"/>
      <c r="AH2038" s="47"/>
    </row>
    <row r="2039" spans="1:34" x14ac:dyDescent="0.25">
      <c r="A2039" s="125"/>
      <c r="B2039" s="47"/>
      <c r="C2039" s="47"/>
      <c r="D2039" s="47"/>
      <c r="E2039" s="56"/>
      <c r="F2039" s="56"/>
      <c r="G2039" s="47"/>
      <c r="H2039" s="47"/>
      <c r="I2039" s="47"/>
      <c r="J2039" s="47"/>
      <c r="K2039" s="47"/>
      <c r="L2039" s="47"/>
      <c r="M2039" s="47"/>
      <c r="N2039" s="47"/>
      <c r="O2039" s="47"/>
      <c r="P2039" s="47"/>
      <c r="Q2039" s="47"/>
      <c r="R2039" s="47"/>
      <c r="S2039" s="47"/>
      <c r="T2039" s="47"/>
      <c r="U2039" s="47"/>
      <c r="V2039" s="47"/>
      <c r="W2039" s="47"/>
      <c r="X2039" s="47"/>
      <c r="Y2039" s="47"/>
      <c r="Z2039" s="47"/>
      <c r="AA2039" s="47"/>
      <c r="AB2039" s="47"/>
      <c r="AC2039" s="47"/>
      <c r="AD2039" s="47"/>
      <c r="AE2039" s="47"/>
      <c r="AF2039" s="47"/>
      <c r="AG2039" s="47"/>
      <c r="AH2039" s="47"/>
    </row>
    <row r="2040" spans="1:34" x14ac:dyDescent="0.25">
      <c r="A2040" s="125"/>
      <c r="B2040" s="47"/>
      <c r="C2040" s="47"/>
      <c r="D2040" s="47"/>
      <c r="E2040" s="56"/>
      <c r="F2040" s="56"/>
      <c r="G2040" s="47"/>
      <c r="H2040" s="47"/>
      <c r="I2040" s="47"/>
      <c r="J2040" s="47"/>
      <c r="K2040" s="47"/>
      <c r="L2040" s="47"/>
      <c r="M2040" s="47"/>
      <c r="N2040" s="47"/>
      <c r="O2040" s="47"/>
      <c r="P2040" s="47"/>
      <c r="Q2040" s="47"/>
      <c r="R2040" s="47"/>
      <c r="S2040" s="47"/>
      <c r="T2040" s="47"/>
      <c r="U2040" s="47"/>
      <c r="V2040" s="47"/>
      <c r="W2040" s="47"/>
      <c r="X2040" s="47"/>
      <c r="Y2040" s="47"/>
      <c r="Z2040" s="47"/>
      <c r="AA2040" s="47"/>
      <c r="AB2040" s="47"/>
      <c r="AC2040" s="47"/>
      <c r="AD2040" s="47"/>
      <c r="AE2040" s="47"/>
      <c r="AF2040" s="47"/>
      <c r="AG2040" s="47"/>
      <c r="AH2040" s="47"/>
    </row>
    <row r="2041" spans="1:34" x14ac:dyDescent="0.25">
      <c r="A2041" s="125"/>
      <c r="B2041" s="47"/>
      <c r="C2041" s="47"/>
      <c r="D2041" s="47"/>
      <c r="E2041" s="56"/>
      <c r="F2041" s="56"/>
      <c r="G2041" s="47"/>
      <c r="H2041" s="47"/>
      <c r="I2041" s="47"/>
      <c r="J2041" s="47"/>
      <c r="K2041" s="47"/>
      <c r="L2041" s="47"/>
      <c r="M2041" s="47"/>
      <c r="N2041" s="47"/>
      <c r="O2041" s="47"/>
      <c r="P2041" s="47"/>
      <c r="Q2041" s="47"/>
      <c r="R2041" s="47"/>
      <c r="S2041" s="47"/>
      <c r="T2041" s="47"/>
      <c r="U2041" s="47"/>
      <c r="V2041" s="47"/>
      <c r="W2041" s="47"/>
      <c r="X2041" s="47"/>
      <c r="Y2041" s="47"/>
      <c r="Z2041" s="47"/>
      <c r="AA2041" s="47"/>
      <c r="AB2041" s="47"/>
      <c r="AC2041" s="47"/>
      <c r="AD2041" s="47"/>
      <c r="AE2041" s="47"/>
      <c r="AF2041" s="47"/>
      <c r="AG2041" s="47"/>
      <c r="AH2041" s="47"/>
    </row>
    <row r="2042" spans="1:34" x14ac:dyDescent="0.25">
      <c r="A2042" s="125"/>
      <c r="B2042" s="47"/>
      <c r="C2042" s="47"/>
      <c r="D2042" s="47"/>
      <c r="E2042" s="56"/>
      <c r="F2042" s="56"/>
      <c r="G2042" s="47"/>
      <c r="H2042" s="47"/>
      <c r="I2042" s="47"/>
      <c r="J2042" s="47"/>
      <c r="K2042" s="47"/>
      <c r="L2042" s="47"/>
      <c r="M2042" s="47"/>
      <c r="N2042" s="47"/>
      <c r="O2042" s="47"/>
      <c r="P2042" s="47"/>
      <c r="Q2042" s="47"/>
      <c r="R2042" s="47"/>
      <c r="S2042" s="47"/>
      <c r="T2042" s="47"/>
      <c r="U2042" s="47"/>
      <c r="V2042" s="47"/>
      <c r="W2042" s="47"/>
      <c r="X2042" s="47"/>
      <c r="Y2042" s="47"/>
      <c r="Z2042" s="47"/>
      <c r="AA2042" s="47"/>
      <c r="AB2042" s="47"/>
      <c r="AC2042" s="47"/>
      <c r="AD2042" s="47"/>
      <c r="AE2042" s="47"/>
      <c r="AF2042" s="47"/>
      <c r="AG2042" s="47"/>
      <c r="AH2042" s="47"/>
    </row>
    <row r="2043" spans="1:34" x14ac:dyDescent="0.25">
      <c r="A2043" s="125"/>
      <c r="B2043" s="47"/>
      <c r="C2043" s="47"/>
      <c r="D2043" s="47"/>
      <c r="E2043" s="56"/>
      <c r="F2043" s="56"/>
      <c r="G2043" s="47"/>
      <c r="H2043" s="47"/>
      <c r="I2043" s="47"/>
      <c r="J2043" s="47"/>
      <c r="K2043" s="47"/>
      <c r="L2043" s="47"/>
      <c r="M2043" s="47"/>
      <c r="N2043" s="47"/>
      <c r="O2043" s="47"/>
      <c r="P2043" s="47"/>
      <c r="Q2043" s="47"/>
      <c r="R2043" s="47"/>
      <c r="S2043" s="47"/>
      <c r="T2043" s="47"/>
      <c r="U2043" s="47"/>
      <c r="V2043" s="47"/>
      <c r="W2043" s="47"/>
      <c r="X2043" s="47"/>
      <c r="Y2043" s="47"/>
      <c r="Z2043" s="47"/>
      <c r="AA2043" s="47"/>
      <c r="AB2043" s="47"/>
      <c r="AC2043" s="47"/>
      <c r="AD2043" s="47"/>
      <c r="AE2043" s="47"/>
      <c r="AF2043" s="47"/>
      <c r="AG2043" s="47"/>
      <c r="AH2043" s="47"/>
    </row>
    <row r="2044" spans="1:34" x14ac:dyDescent="0.25">
      <c r="A2044" s="125"/>
      <c r="B2044" s="47"/>
      <c r="C2044" s="47"/>
      <c r="D2044" s="47"/>
      <c r="E2044" s="56"/>
      <c r="F2044" s="56"/>
      <c r="G2044" s="47"/>
      <c r="H2044" s="47"/>
      <c r="I2044" s="47"/>
      <c r="J2044" s="47"/>
      <c r="K2044" s="47"/>
      <c r="L2044" s="47"/>
      <c r="M2044" s="47"/>
      <c r="N2044" s="47"/>
      <c r="O2044" s="47"/>
      <c r="P2044" s="47"/>
      <c r="Q2044" s="47"/>
      <c r="R2044" s="47"/>
      <c r="S2044" s="47"/>
      <c r="T2044" s="47"/>
      <c r="U2044" s="47"/>
      <c r="V2044" s="47"/>
      <c r="W2044" s="47"/>
      <c r="X2044" s="47"/>
      <c r="Y2044" s="47"/>
      <c r="Z2044" s="47"/>
      <c r="AA2044" s="47"/>
      <c r="AB2044" s="47"/>
      <c r="AC2044" s="47"/>
      <c r="AD2044" s="47"/>
      <c r="AE2044" s="47"/>
      <c r="AF2044" s="47"/>
      <c r="AG2044" s="47"/>
      <c r="AH2044" s="47"/>
    </row>
    <row r="2045" spans="1:34" x14ac:dyDescent="0.25">
      <c r="A2045" s="125"/>
      <c r="B2045" s="47"/>
      <c r="C2045" s="47"/>
      <c r="D2045" s="47"/>
      <c r="E2045" s="56"/>
      <c r="F2045" s="56"/>
      <c r="G2045" s="47"/>
      <c r="H2045" s="47"/>
      <c r="I2045" s="47"/>
      <c r="J2045" s="47"/>
      <c r="K2045" s="47"/>
      <c r="L2045" s="47"/>
      <c r="M2045" s="47"/>
      <c r="N2045" s="47"/>
      <c r="O2045" s="47"/>
      <c r="P2045" s="47"/>
      <c r="Q2045" s="47"/>
      <c r="R2045" s="47"/>
      <c r="S2045" s="47"/>
      <c r="T2045" s="47"/>
      <c r="U2045" s="47"/>
      <c r="V2045" s="47"/>
      <c r="W2045" s="47"/>
      <c r="X2045" s="47"/>
      <c r="Y2045" s="47"/>
      <c r="Z2045" s="47"/>
      <c r="AA2045" s="47"/>
      <c r="AB2045" s="47"/>
      <c r="AC2045" s="47"/>
      <c r="AD2045" s="47"/>
      <c r="AE2045" s="47"/>
      <c r="AF2045" s="47"/>
      <c r="AG2045" s="47"/>
      <c r="AH2045" s="47"/>
    </row>
    <row r="2046" spans="1:34" x14ac:dyDescent="0.25">
      <c r="A2046" s="125"/>
      <c r="B2046" s="47"/>
      <c r="C2046" s="47"/>
      <c r="D2046" s="47"/>
      <c r="E2046" s="56"/>
      <c r="F2046" s="56"/>
      <c r="G2046" s="47"/>
      <c r="H2046" s="47"/>
      <c r="I2046" s="47"/>
      <c r="J2046" s="47"/>
      <c r="K2046" s="47"/>
      <c r="L2046" s="47"/>
      <c r="M2046" s="47"/>
      <c r="N2046" s="47"/>
      <c r="O2046" s="47"/>
      <c r="P2046" s="47"/>
      <c r="Q2046" s="47"/>
      <c r="R2046" s="47"/>
      <c r="S2046" s="47"/>
      <c r="T2046" s="47"/>
      <c r="U2046" s="47"/>
      <c r="V2046" s="47"/>
      <c r="W2046" s="47"/>
      <c r="X2046" s="47"/>
      <c r="Y2046" s="47"/>
      <c r="Z2046" s="47"/>
      <c r="AA2046" s="47"/>
      <c r="AB2046" s="47"/>
      <c r="AC2046" s="47"/>
      <c r="AD2046" s="47"/>
      <c r="AE2046" s="47"/>
      <c r="AF2046" s="47"/>
      <c r="AG2046" s="47"/>
      <c r="AH2046" s="47"/>
    </row>
    <row r="2047" spans="1:34" x14ac:dyDescent="0.25">
      <c r="A2047" s="125"/>
      <c r="B2047" s="47"/>
      <c r="C2047" s="47"/>
      <c r="D2047" s="47"/>
      <c r="E2047" s="56"/>
      <c r="F2047" s="56"/>
      <c r="G2047" s="47"/>
      <c r="H2047" s="47"/>
      <c r="I2047" s="47"/>
      <c r="J2047" s="47"/>
      <c r="K2047" s="47"/>
      <c r="L2047" s="47"/>
      <c r="M2047" s="47"/>
      <c r="N2047" s="47"/>
      <c r="O2047" s="47"/>
      <c r="P2047" s="47"/>
      <c r="Q2047" s="47"/>
      <c r="R2047" s="47"/>
      <c r="S2047" s="47"/>
      <c r="T2047" s="47"/>
      <c r="U2047" s="47"/>
      <c r="V2047" s="47"/>
      <c r="W2047" s="47"/>
      <c r="X2047" s="47"/>
      <c r="Y2047" s="47"/>
      <c r="Z2047" s="47"/>
      <c r="AA2047" s="47"/>
      <c r="AB2047" s="47"/>
      <c r="AC2047" s="47"/>
      <c r="AD2047" s="47"/>
      <c r="AE2047" s="47"/>
      <c r="AF2047" s="47"/>
      <c r="AG2047" s="47"/>
      <c r="AH2047" s="47"/>
    </row>
    <row r="2048" spans="1:34" x14ac:dyDescent="0.25">
      <c r="A2048" s="125"/>
      <c r="B2048" s="47"/>
      <c r="C2048" s="47"/>
      <c r="D2048" s="47"/>
      <c r="E2048" s="56"/>
      <c r="F2048" s="56"/>
      <c r="G2048" s="47"/>
      <c r="H2048" s="47"/>
      <c r="I2048" s="47"/>
      <c r="J2048" s="47"/>
      <c r="K2048" s="47"/>
      <c r="L2048" s="47"/>
      <c r="M2048" s="47"/>
      <c r="N2048" s="47"/>
      <c r="O2048" s="47"/>
      <c r="P2048" s="47"/>
      <c r="Q2048" s="47"/>
      <c r="R2048" s="47"/>
      <c r="S2048" s="47"/>
      <c r="T2048" s="47"/>
      <c r="U2048" s="47"/>
      <c r="V2048" s="47"/>
      <c r="W2048" s="47"/>
      <c r="X2048" s="47"/>
      <c r="Y2048" s="47"/>
      <c r="Z2048" s="47"/>
      <c r="AA2048" s="47"/>
      <c r="AB2048" s="47"/>
      <c r="AC2048" s="47"/>
      <c r="AD2048" s="47"/>
      <c r="AE2048" s="47"/>
      <c r="AF2048" s="47"/>
      <c r="AG2048" s="47"/>
      <c r="AH2048" s="47"/>
    </row>
    <row r="2049" spans="1:34" x14ac:dyDescent="0.25">
      <c r="A2049" s="125"/>
      <c r="B2049" s="47"/>
      <c r="C2049" s="47"/>
      <c r="D2049" s="47"/>
      <c r="E2049" s="56"/>
      <c r="F2049" s="56"/>
      <c r="G2049" s="47"/>
      <c r="H2049" s="47"/>
      <c r="I2049" s="47"/>
      <c r="J2049" s="47"/>
      <c r="K2049" s="47"/>
      <c r="L2049" s="47"/>
      <c r="M2049" s="47"/>
      <c r="N2049" s="47"/>
      <c r="O2049" s="47"/>
      <c r="P2049" s="47"/>
      <c r="Q2049" s="47"/>
      <c r="R2049" s="47"/>
      <c r="S2049" s="47"/>
      <c r="T2049" s="47"/>
      <c r="U2049" s="47"/>
      <c r="V2049" s="47"/>
      <c r="W2049" s="47"/>
      <c r="X2049" s="47"/>
      <c r="Y2049" s="47"/>
      <c r="Z2049" s="47"/>
      <c r="AA2049" s="47"/>
      <c r="AB2049" s="47"/>
      <c r="AC2049" s="47"/>
      <c r="AD2049" s="47"/>
      <c r="AE2049" s="47"/>
      <c r="AF2049" s="47"/>
      <c r="AG2049" s="47"/>
      <c r="AH2049" s="47"/>
    </row>
    <row r="2050" spans="1:34" x14ac:dyDescent="0.25">
      <c r="A2050" s="125"/>
      <c r="B2050" s="47"/>
      <c r="C2050" s="47"/>
      <c r="D2050" s="47"/>
      <c r="E2050" s="56"/>
      <c r="F2050" s="56"/>
      <c r="G2050" s="47"/>
      <c r="H2050" s="47"/>
      <c r="I2050" s="47"/>
      <c r="J2050" s="47"/>
      <c r="K2050" s="47"/>
      <c r="L2050" s="47"/>
      <c r="M2050" s="47"/>
      <c r="N2050" s="47"/>
      <c r="O2050" s="47"/>
      <c r="P2050" s="47"/>
      <c r="Q2050" s="47"/>
      <c r="R2050" s="47"/>
      <c r="S2050" s="47"/>
      <c r="T2050" s="47"/>
      <c r="U2050" s="47"/>
      <c r="V2050" s="47"/>
      <c r="W2050" s="47"/>
      <c r="X2050" s="47"/>
      <c r="Y2050" s="47"/>
      <c r="Z2050" s="47"/>
      <c r="AA2050" s="47"/>
      <c r="AB2050" s="47"/>
      <c r="AC2050" s="47"/>
      <c r="AD2050" s="47"/>
      <c r="AE2050" s="47"/>
      <c r="AF2050" s="47"/>
      <c r="AG2050" s="47"/>
      <c r="AH2050" s="47"/>
    </row>
    <row r="2051" spans="1:34" x14ac:dyDescent="0.25">
      <c r="A2051" s="125"/>
      <c r="B2051" s="47"/>
      <c r="C2051" s="47"/>
      <c r="D2051" s="47"/>
      <c r="E2051" s="56"/>
      <c r="F2051" s="56"/>
      <c r="G2051" s="47"/>
      <c r="H2051" s="47"/>
      <c r="I2051" s="47"/>
      <c r="J2051" s="47"/>
      <c r="K2051" s="47"/>
      <c r="L2051" s="47"/>
      <c r="M2051" s="47"/>
      <c r="N2051" s="47"/>
      <c r="O2051" s="47"/>
      <c r="P2051" s="47"/>
      <c r="Q2051" s="47"/>
      <c r="R2051" s="47"/>
      <c r="S2051" s="47"/>
      <c r="T2051" s="47"/>
      <c r="U2051" s="47"/>
      <c r="V2051" s="47"/>
      <c r="W2051" s="47"/>
      <c r="X2051" s="47"/>
      <c r="Y2051" s="47"/>
      <c r="Z2051" s="47"/>
      <c r="AA2051" s="47"/>
      <c r="AB2051" s="47"/>
      <c r="AC2051" s="47"/>
      <c r="AD2051" s="47"/>
      <c r="AE2051" s="47"/>
      <c r="AF2051" s="47"/>
      <c r="AG2051" s="47"/>
      <c r="AH2051" s="47"/>
    </row>
    <row r="2052" spans="1:34" x14ac:dyDescent="0.25">
      <c r="A2052" s="125"/>
      <c r="B2052" s="47"/>
      <c r="C2052" s="47"/>
      <c r="D2052" s="47"/>
      <c r="E2052" s="56"/>
      <c r="F2052" s="56"/>
      <c r="G2052" s="47"/>
      <c r="H2052" s="47"/>
      <c r="I2052" s="47"/>
      <c r="J2052" s="47"/>
      <c r="K2052" s="47"/>
      <c r="L2052" s="47"/>
      <c r="M2052" s="47"/>
      <c r="N2052" s="47"/>
      <c r="O2052" s="47"/>
      <c r="P2052" s="47"/>
      <c r="Q2052" s="47"/>
      <c r="R2052" s="47"/>
      <c r="S2052" s="47"/>
      <c r="T2052" s="47"/>
      <c r="U2052" s="47"/>
      <c r="V2052" s="47"/>
      <c r="W2052" s="47"/>
      <c r="X2052" s="47"/>
      <c r="Y2052" s="47"/>
      <c r="Z2052" s="47"/>
      <c r="AA2052" s="47"/>
      <c r="AB2052" s="47"/>
      <c r="AC2052" s="47"/>
      <c r="AD2052" s="47"/>
      <c r="AE2052" s="47"/>
      <c r="AF2052" s="47"/>
      <c r="AG2052" s="47"/>
      <c r="AH2052" s="47"/>
    </row>
    <row r="2053" spans="1:34" x14ac:dyDescent="0.25">
      <c r="A2053" s="125"/>
      <c r="B2053" s="47"/>
      <c r="C2053" s="47"/>
      <c r="D2053" s="47"/>
      <c r="E2053" s="56"/>
      <c r="F2053" s="56"/>
      <c r="G2053" s="47"/>
      <c r="H2053" s="47"/>
      <c r="I2053" s="47"/>
      <c r="J2053" s="47"/>
      <c r="K2053" s="47"/>
      <c r="L2053" s="47"/>
      <c r="M2053" s="47"/>
      <c r="N2053" s="47"/>
      <c r="O2053" s="47"/>
      <c r="P2053" s="47"/>
      <c r="Q2053" s="47"/>
      <c r="R2053" s="47"/>
      <c r="S2053" s="47"/>
      <c r="T2053" s="47"/>
      <c r="U2053" s="47"/>
      <c r="V2053" s="47"/>
      <c r="W2053" s="47"/>
      <c r="X2053" s="47"/>
      <c r="Y2053" s="47"/>
      <c r="Z2053" s="47"/>
      <c r="AA2053" s="47"/>
      <c r="AB2053" s="47"/>
      <c r="AC2053" s="47"/>
      <c r="AD2053" s="47"/>
      <c r="AE2053" s="47"/>
      <c r="AF2053" s="47"/>
      <c r="AG2053" s="47"/>
      <c r="AH2053" s="47"/>
    </row>
    <row r="2054" spans="1:34" x14ac:dyDescent="0.25">
      <c r="A2054" s="125"/>
      <c r="B2054" s="47"/>
      <c r="C2054" s="47"/>
      <c r="D2054" s="47"/>
      <c r="E2054" s="56"/>
      <c r="F2054" s="56"/>
      <c r="G2054" s="47"/>
      <c r="H2054" s="47"/>
      <c r="I2054" s="47"/>
      <c r="J2054" s="47"/>
      <c r="K2054" s="47"/>
      <c r="L2054" s="47"/>
      <c r="M2054" s="47"/>
      <c r="N2054" s="47"/>
      <c r="O2054" s="47"/>
      <c r="P2054" s="47"/>
      <c r="Q2054" s="47"/>
      <c r="R2054" s="47"/>
      <c r="S2054" s="47"/>
      <c r="T2054" s="47"/>
      <c r="U2054" s="47"/>
      <c r="V2054" s="47"/>
      <c r="W2054" s="47"/>
      <c r="X2054" s="47"/>
      <c r="Y2054" s="47"/>
      <c r="Z2054" s="47"/>
      <c r="AA2054" s="47"/>
      <c r="AB2054" s="47"/>
      <c r="AC2054" s="47"/>
      <c r="AD2054" s="47"/>
      <c r="AE2054" s="47"/>
      <c r="AF2054" s="47"/>
      <c r="AG2054" s="47"/>
      <c r="AH2054" s="47"/>
    </row>
    <row r="2055" spans="1:34" x14ac:dyDescent="0.25">
      <c r="A2055" s="125"/>
      <c r="B2055" s="47"/>
      <c r="C2055" s="47"/>
      <c r="D2055" s="47"/>
      <c r="E2055" s="56"/>
      <c r="F2055" s="56"/>
      <c r="G2055" s="47"/>
      <c r="H2055" s="47"/>
      <c r="I2055" s="47"/>
      <c r="J2055" s="47"/>
      <c r="K2055" s="47"/>
      <c r="L2055" s="47"/>
      <c r="M2055" s="47"/>
      <c r="N2055" s="47"/>
      <c r="O2055" s="47"/>
      <c r="P2055" s="47"/>
      <c r="Q2055" s="47"/>
      <c r="R2055" s="47"/>
      <c r="S2055" s="47"/>
      <c r="T2055" s="47"/>
      <c r="U2055" s="47"/>
      <c r="V2055" s="47"/>
      <c r="W2055" s="47"/>
      <c r="X2055" s="47"/>
      <c r="Y2055" s="47"/>
      <c r="Z2055" s="47"/>
      <c r="AA2055" s="47"/>
      <c r="AB2055" s="47"/>
      <c r="AC2055" s="47"/>
      <c r="AD2055" s="47"/>
      <c r="AE2055" s="47"/>
      <c r="AF2055" s="47"/>
      <c r="AG2055" s="47"/>
      <c r="AH2055" s="47"/>
    </row>
    <row r="2056" spans="1:34" x14ac:dyDescent="0.25">
      <c r="A2056" s="125"/>
      <c r="B2056" s="47"/>
      <c r="C2056" s="47"/>
      <c r="D2056" s="47"/>
      <c r="E2056" s="56"/>
      <c r="F2056" s="56"/>
      <c r="G2056" s="47"/>
      <c r="H2056" s="47"/>
      <c r="I2056" s="47"/>
      <c r="J2056" s="47"/>
      <c r="K2056" s="47"/>
      <c r="L2056" s="47"/>
      <c r="M2056" s="47"/>
      <c r="N2056" s="47"/>
      <c r="O2056" s="47"/>
      <c r="P2056" s="47"/>
      <c r="Q2056" s="47"/>
      <c r="R2056" s="47"/>
      <c r="S2056" s="47"/>
      <c r="T2056" s="47"/>
      <c r="U2056" s="47"/>
      <c r="V2056" s="47"/>
      <c r="W2056" s="47"/>
      <c r="X2056" s="47"/>
      <c r="Y2056" s="47"/>
      <c r="Z2056" s="47"/>
      <c r="AA2056" s="47"/>
      <c r="AB2056" s="47"/>
      <c r="AC2056" s="47"/>
      <c r="AD2056" s="47"/>
      <c r="AE2056" s="47"/>
      <c r="AF2056" s="47"/>
      <c r="AG2056" s="47"/>
      <c r="AH2056" s="47"/>
    </row>
    <row r="2057" spans="1:34" x14ac:dyDescent="0.25">
      <c r="A2057" s="125"/>
      <c r="B2057" s="47"/>
      <c r="C2057" s="47"/>
      <c r="D2057" s="47"/>
      <c r="E2057" s="56"/>
      <c r="F2057" s="56"/>
      <c r="G2057" s="47"/>
      <c r="H2057" s="47"/>
      <c r="I2057" s="47"/>
      <c r="J2057" s="47"/>
      <c r="K2057" s="47"/>
      <c r="L2057" s="47"/>
      <c r="M2057" s="47"/>
      <c r="N2057" s="47"/>
      <c r="O2057" s="47"/>
      <c r="P2057" s="47"/>
      <c r="Q2057" s="47"/>
      <c r="R2057" s="47"/>
      <c r="S2057" s="47"/>
      <c r="T2057" s="47"/>
      <c r="U2057" s="47"/>
      <c r="V2057" s="47"/>
      <c r="W2057" s="47"/>
      <c r="X2057" s="47"/>
      <c r="Y2057" s="47"/>
      <c r="Z2057" s="47"/>
      <c r="AA2057" s="47"/>
      <c r="AB2057" s="47"/>
      <c r="AC2057" s="47"/>
      <c r="AD2057" s="47"/>
      <c r="AE2057" s="47"/>
      <c r="AF2057" s="47"/>
      <c r="AG2057" s="47"/>
      <c r="AH2057" s="47"/>
    </row>
    <row r="2058" spans="1:34" x14ac:dyDescent="0.25">
      <c r="A2058" s="125"/>
      <c r="B2058" s="47"/>
      <c r="C2058" s="47"/>
      <c r="D2058" s="47"/>
      <c r="E2058" s="56"/>
      <c r="F2058" s="56"/>
      <c r="G2058" s="47"/>
      <c r="H2058" s="47"/>
      <c r="I2058" s="47"/>
      <c r="J2058" s="47"/>
      <c r="K2058" s="47"/>
      <c r="L2058" s="47"/>
      <c r="M2058" s="47"/>
      <c r="N2058" s="47"/>
      <c r="O2058" s="47"/>
      <c r="P2058" s="47"/>
      <c r="Q2058" s="47"/>
      <c r="R2058" s="47"/>
      <c r="S2058" s="47"/>
      <c r="T2058" s="47"/>
      <c r="U2058" s="47"/>
      <c r="V2058" s="47"/>
      <c r="W2058" s="47"/>
      <c r="X2058" s="47"/>
      <c r="Y2058" s="47"/>
      <c r="Z2058" s="47"/>
      <c r="AA2058" s="47"/>
      <c r="AB2058" s="47"/>
      <c r="AC2058" s="47"/>
      <c r="AD2058" s="47"/>
      <c r="AE2058" s="47"/>
      <c r="AF2058" s="47"/>
      <c r="AG2058" s="47"/>
      <c r="AH2058" s="47"/>
    </row>
    <row r="2059" spans="1:34" x14ac:dyDescent="0.25">
      <c r="A2059" s="125"/>
      <c r="B2059" s="47"/>
      <c r="C2059" s="47"/>
      <c r="D2059" s="47"/>
      <c r="E2059" s="56"/>
      <c r="F2059" s="56"/>
      <c r="G2059" s="47"/>
      <c r="H2059" s="47"/>
      <c r="I2059" s="47"/>
      <c r="J2059" s="47"/>
      <c r="K2059" s="47"/>
      <c r="L2059" s="47"/>
      <c r="M2059" s="47"/>
      <c r="N2059" s="47"/>
      <c r="O2059" s="47"/>
      <c r="P2059" s="47"/>
      <c r="Q2059" s="47"/>
      <c r="R2059" s="47"/>
      <c r="S2059" s="47"/>
      <c r="T2059" s="47"/>
      <c r="U2059" s="47"/>
      <c r="V2059" s="47"/>
      <c r="W2059" s="47"/>
      <c r="X2059" s="47"/>
      <c r="Y2059" s="47"/>
      <c r="Z2059" s="47"/>
      <c r="AA2059" s="47"/>
      <c r="AB2059" s="47"/>
      <c r="AC2059" s="47"/>
      <c r="AD2059" s="47"/>
      <c r="AE2059" s="47"/>
      <c r="AF2059" s="47"/>
      <c r="AG2059" s="47"/>
      <c r="AH2059" s="47"/>
    </row>
    <row r="2060" spans="1:34" x14ac:dyDescent="0.25">
      <c r="A2060" s="125"/>
      <c r="B2060" s="47"/>
      <c r="C2060" s="47"/>
      <c r="D2060" s="47"/>
      <c r="E2060" s="56"/>
      <c r="F2060" s="56"/>
      <c r="G2060" s="47"/>
      <c r="H2060" s="47"/>
      <c r="I2060" s="47"/>
      <c r="J2060" s="47"/>
      <c r="K2060" s="47"/>
      <c r="L2060" s="47"/>
      <c r="M2060" s="47"/>
      <c r="N2060" s="47"/>
      <c r="O2060" s="47"/>
      <c r="P2060" s="47"/>
      <c r="Q2060" s="47"/>
      <c r="R2060" s="47"/>
      <c r="S2060" s="47"/>
      <c r="T2060" s="47"/>
      <c r="U2060" s="47"/>
      <c r="V2060" s="47"/>
      <c r="W2060" s="47"/>
      <c r="X2060" s="47"/>
      <c r="Y2060" s="47"/>
      <c r="Z2060" s="47"/>
      <c r="AA2060" s="47"/>
      <c r="AB2060" s="47"/>
      <c r="AC2060" s="47"/>
      <c r="AD2060" s="47"/>
      <c r="AE2060" s="47"/>
      <c r="AF2060" s="47"/>
      <c r="AG2060" s="47"/>
      <c r="AH2060" s="47"/>
    </row>
    <row r="2061" spans="1:34" x14ac:dyDescent="0.25">
      <c r="A2061" s="125"/>
      <c r="B2061" s="47"/>
      <c r="C2061" s="47"/>
      <c r="D2061" s="47"/>
      <c r="E2061" s="56"/>
      <c r="F2061" s="56"/>
      <c r="G2061" s="47"/>
      <c r="H2061" s="47"/>
      <c r="I2061" s="47"/>
      <c r="J2061" s="47"/>
      <c r="K2061" s="47"/>
      <c r="L2061" s="47"/>
      <c r="M2061" s="47"/>
      <c r="N2061" s="47"/>
      <c r="O2061" s="47"/>
      <c r="P2061" s="47"/>
      <c r="Q2061" s="47"/>
      <c r="R2061" s="47"/>
      <c r="S2061" s="47"/>
      <c r="T2061" s="47"/>
      <c r="U2061" s="47"/>
      <c r="V2061" s="47"/>
      <c r="W2061" s="47"/>
      <c r="X2061" s="47"/>
      <c r="Y2061" s="47"/>
      <c r="Z2061" s="47"/>
      <c r="AA2061" s="47"/>
      <c r="AB2061" s="47"/>
      <c r="AC2061" s="47"/>
      <c r="AD2061" s="47"/>
      <c r="AE2061" s="47"/>
      <c r="AF2061" s="47"/>
      <c r="AG2061" s="47"/>
      <c r="AH2061" s="47"/>
    </row>
    <row r="2062" spans="1:34" x14ac:dyDescent="0.25">
      <c r="A2062" s="125"/>
      <c r="B2062" s="47"/>
      <c r="C2062" s="47"/>
      <c r="D2062" s="47"/>
      <c r="E2062" s="56"/>
      <c r="F2062" s="56"/>
      <c r="G2062" s="47"/>
      <c r="H2062" s="47"/>
      <c r="I2062" s="47"/>
      <c r="J2062" s="47"/>
      <c r="K2062" s="47"/>
      <c r="L2062" s="47"/>
      <c r="M2062" s="47"/>
      <c r="N2062" s="47"/>
      <c r="O2062" s="47"/>
      <c r="P2062" s="47"/>
      <c r="Q2062" s="47"/>
      <c r="R2062" s="47"/>
      <c r="S2062" s="47"/>
      <c r="T2062" s="47"/>
      <c r="U2062" s="47"/>
      <c r="V2062" s="47"/>
      <c r="W2062" s="47"/>
      <c r="X2062" s="47"/>
      <c r="Y2062" s="47"/>
      <c r="Z2062" s="47"/>
      <c r="AA2062" s="47"/>
      <c r="AB2062" s="47"/>
      <c r="AC2062" s="47"/>
      <c r="AD2062" s="47"/>
      <c r="AE2062" s="47"/>
      <c r="AF2062" s="47"/>
      <c r="AG2062" s="47"/>
      <c r="AH2062" s="47"/>
    </row>
    <row r="2063" spans="1:34" x14ac:dyDescent="0.25">
      <c r="A2063" s="125"/>
      <c r="B2063" s="47"/>
      <c r="C2063" s="47"/>
      <c r="D2063" s="47"/>
      <c r="E2063" s="56"/>
      <c r="F2063" s="56"/>
      <c r="G2063" s="47"/>
      <c r="H2063" s="47"/>
      <c r="I2063" s="47"/>
      <c r="J2063" s="47"/>
      <c r="K2063" s="47"/>
      <c r="L2063" s="47"/>
      <c r="M2063" s="47"/>
      <c r="N2063" s="47"/>
      <c r="O2063" s="47"/>
      <c r="P2063" s="47"/>
      <c r="Q2063" s="47"/>
      <c r="R2063" s="47"/>
      <c r="S2063" s="47"/>
      <c r="T2063" s="47"/>
      <c r="U2063" s="47"/>
      <c r="V2063" s="47"/>
      <c r="W2063" s="47"/>
      <c r="X2063" s="47"/>
      <c r="Y2063" s="47"/>
      <c r="Z2063" s="47"/>
      <c r="AA2063" s="47"/>
      <c r="AB2063" s="47"/>
      <c r="AC2063" s="47"/>
      <c r="AD2063" s="47"/>
      <c r="AE2063" s="47"/>
      <c r="AF2063" s="47"/>
      <c r="AG2063" s="47"/>
      <c r="AH2063" s="47"/>
    </row>
    <row r="2064" spans="1:34" x14ac:dyDescent="0.25">
      <c r="A2064" s="125"/>
      <c r="B2064" s="47"/>
      <c r="C2064" s="47"/>
      <c r="D2064" s="47"/>
      <c r="E2064" s="56"/>
      <c r="F2064" s="56"/>
      <c r="G2064" s="47"/>
      <c r="H2064" s="47"/>
      <c r="I2064" s="47"/>
      <c r="J2064" s="47"/>
      <c r="K2064" s="47"/>
      <c r="L2064" s="47"/>
      <c r="M2064" s="47"/>
      <c r="N2064" s="47"/>
      <c r="O2064" s="47"/>
      <c r="P2064" s="47"/>
      <c r="Q2064" s="47"/>
      <c r="R2064" s="47"/>
      <c r="S2064" s="47"/>
      <c r="T2064" s="47"/>
      <c r="U2064" s="47"/>
      <c r="V2064" s="47"/>
      <c r="W2064" s="47"/>
      <c r="X2064" s="47"/>
      <c r="Y2064" s="47"/>
      <c r="Z2064" s="47"/>
      <c r="AA2064" s="47"/>
      <c r="AB2064" s="47"/>
      <c r="AC2064" s="47"/>
      <c r="AD2064" s="47"/>
      <c r="AE2064" s="47"/>
      <c r="AF2064" s="47"/>
      <c r="AG2064" s="47"/>
      <c r="AH2064" s="47"/>
    </row>
    <row r="2065" spans="1:34" x14ac:dyDescent="0.25">
      <c r="A2065" s="125"/>
      <c r="B2065" s="47"/>
      <c r="C2065" s="47"/>
      <c r="D2065" s="47"/>
      <c r="E2065" s="56"/>
      <c r="F2065" s="56"/>
      <c r="G2065" s="47"/>
      <c r="H2065" s="47"/>
      <c r="I2065" s="47"/>
      <c r="J2065" s="47"/>
      <c r="K2065" s="47"/>
      <c r="L2065" s="47"/>
      <c r="M2065" s="47"/>
      <c r="N2065" s="47"/>
      <c r="O2065" s="47"/>
      <c r="P2065" s="47"/>
      <c r="Q2065" s="47"/>
      <c r="R2065" s="47"/>
      <c r="S2065" s="47"/>
      <c r="T2065" s="47"/>
      <c r="U2065" s="47"/>
      <c r="V2065" s="47"/>
      <c r="W2065" s="47"/>
      <c r="X2065" s="47"/>
      <c r="Y2065" s="47"/>
      <c r="Z2065" s="47"/>
      <c r="AA2065" s="47"/>
      <c r="AB2065" s="47"/>
      <c r="AC2065" s="47"/>
      <c r="AD2065" s="47"/>
      <c r="AE2065" s="47"/>
      <c r="AF2065" s="47"/>
      <c r="AG2065" s="47"/>
      <c r="AH2065" s="47"/>
    </row>
    <row r="2066" spans="1:34" x14ac:dyDescent="0.25">
      <c r="A2066" s="125"/>
      <c r="B2066" s="47"/>
      <c r="C2066" s="47"/>
      <c r="D2066" s="47"/>
      <c r="E2066" s="56"/>
      <c r="F2066" s="56"/>
      <c r="G2066" s="47"/>
      <c r="H2066" s="47"/>
      <c r="I2066" s="47"/>
      <c r="J2066" s="47"/>
      <c r="K2066" s="47"/>
      <c r="L2066" s="47"/>
      <c r="M2066" s="47"/>
      <c r="N2066" s="47"/>
      <c r="O2066" s="47"/>
      <c r="P2066" s="47"/>
      <c r="Q2066" s="47"/>
      <c r="R2066" s="47"/>
      <c r="S2066" s="47"/>
      <c r="T2066" s="47"/>
      <c r="U2066" s="47"/>
      <c r="V2066" s="47"/>
      <c r="W2066" s="47"/>
      <c r="X2066" s="47"/>
      <c r="Y2066" s="47"/>
      <c r="Z2066" s="47"/>
      <c r="AA2066" s="47"/>
      <c r="AB2066" s="47"/>
      <c r="AC2066" s="47"/>
      <c r="AD2066" s="47"/>
      <c r="AE2066" s="47"/>
      <c r="AF2066" s="47"/>
      <c r="AG2066" s="47"/>
      <c r="AH2066" s="47"/>
    </row>
    <row r="2067" spans="1:34" x14ac:dyDescent="0.25">
      <c r="A2067" s="125"/>
      <c r="B2067" s="47"/>
      <c r="C2067" s="47"/>
      <c r="D2067" s="47"/>
      <c r="E2067" s="56"/>
      <c r="F2067" s="56"/>
      <c r="G2067" s="47"/>
      <c r="H2067" s="47"/>
      <c r="I2067" s="47"/>
      <c r="J2067" s="47"/>
      <c r="K2067" s="47"/>
      <c r="L2067" s="47"/>
      <c r="M2067" s="47"/>
      <c r="N2067" s="47"/>
      <c r="O2067" s="47"/>
      <c r="P2067" s="47"/>
      <c r="Q2067" s="47"/>
      <c r="R2067" s="47"/>
      <c r="S2067" s="47"/>
      <c r="T2067" s="47"/>
      <c r="U2067" s="47"/>
      <c r="V2067" s="47"/>
      <c r="W2067" s="47"/>
      <c r="X2067" s="47"/>
      <c r="Y2067" s="47"/>
      <c r="Z2067" s="47"/>
      <c r="AA2067" s="47"/>
      <c r="AB2067" s="47"/>
      <c r="AC2067" s="47"/>
      <c r="AD2067" s="47"/>
      <c r="AE2067" s="47"/>
      <c r="AF2067" s="47"/>
      <c r="AG2067" s="47"/>
      <c r="AH2067" s="47"/>
    </row>
    <row r="2068" spans="1:34" x14ac:dyDescent="0.25">
      <c r="A2068" s="125"/>
      <c r="B2068" s="47"/>
      <c r="C2068" s="47"/>
      <c r="D2068" s="47"/>
      <c r="E2068" s="56"/>
      <c r="F2068" s="56"/>
      <c r="G2068" s="47"/>
      <c r="H2068" s="47"/>
      <c r="I2068" s="47"/>
      <c r="J2068" s="47"/>
      <c r="K2068" s="47"/>
      <c r="L2068" s="47"/>
      <c r="M2068" s="47"/>
      <c r="N2068" s="47"/>
      <c r="O2068" s="47"/>
      <c r="P2068" s="47"/>
      <c r="Q2068" s="47"/>
      <c r="R2068" s="47"/>
      <c r="S2068" s="47"/>
      <c r="T2068" s="47"/>
      <c r="U2068" s="47"/>
      <c r="V2068" s="47"/>
      <c r="W2068" s="47"/>
      <c r="X2068" s="47"/>
      <c r="Y2068" s="47"/>
      <c r="Z2068" s="47"/>
      <c r="AA2068" s="47"/>
      <c r="AB2068" s="47"/>
      <c r="AC2068" s="47"/>
      <c r="AD2068" s="47"/>
      <c r="AE2068" s="47"/>
      <c r="AF2068" s="47"/>
      <c r="AG2068" s="47"/>
      <c r="AH2068" s="47"/>
    </row>
    <row r="2069" spans="1:34" x14ac:dyDescent="0.25">
      <c r="A2069" s="125"/>
      <c r="B2069" s="47"/>
      <c r="C2069" s="47"/>
      <c r="D2069" s="47"/>
      <c r="E2069" s="56"/>
      <c r="F2069" s="56"/>
      <c r="G2069" s="47"/>
      <c r="H2069" s="47"/>
      <c r="I2069" s="47"/>
      <c r="J2069" s="47"/>
      <c r="K2069" s="47"/>
      <c r="L2069" s="47"/>
      <c r="M2069" s="47"/>
      <c r="N2069" s="47"/>
      <c r="O2069" s="47"/>
      <c r="P2069" s="47"/>
      <c r="Q2069" s="47"/>
      <c r="R2069" s="47"/>
      <c r="S2069" s="47"/>
      <c r="T2069" s="47"/>
      <c r="U2069" s="47"/>
      <c r="V2069" s="47"/>
      <c r="W2069" s="47"/>
      <c r="X2069" s="47"/>
      <c r="Y2069" s="47"/>
      <c r="Z2069" s="47"/>
      <c r="AA2069" s="47"/>
      <c r="AB2069" s="47"/>
      <c r="AC2069" s="47"/>
      <c r="AD2069" s="47"/>
      <c r="AE2069" s="47"/>
      <c r="AF2069" s="47"/>
      <c r="AG2069" s="47"/>
      <c r="AH2069" s="47"/>
    </row>
    <row r="2070" spans="1:34" x14ac:dyDescent="0.25">
      <c r="A2070" s="125"/>
      <c r="B2070" s="47"/>
      <c r="C2070" s="47"/>
      <c r="D2070" s="47"/>
      <c r="E2070" s="56"/>
      <c r="F2070" s="56"/>
      <c r="G2070" s="47"/>
      <c r="H2070" s="47"/>
      <c r="I2070" s="47"/>
      <c r="J2070" s="47"/>
      <c r="K2070" s="47"/>
      <c r="L2070" s="47"/>
      <c r="M2070" s="47"/>
      <c r="N2070" s="47"/>
      <c r="O2070" s="47"/>
      <c r="P2070" s="47"/>
      <c r="Q2070" s="47"/>
      <c r="R2070" s="47"/>
      <c r="S2070" s="47"/>
      <c r="T2070" s="47"/>
      <c r="U2070" s="47"/>
      <c r="V2070" s="47"/>
      <c r="W2070" s="47"/>
      <c r="X2070" s="47"/>
      <c r="Y2070" s="47"/>
      <c r="Z2070" s="47"/>
      <c r="AA2070" s="47"/>
      <c r="AB2070" s="47"/>
      <c r="AC2070" s="47"/>
      <c r="AD2070" s="47"/>
      <c r="AE2070" s="47"/>
      <c r="AF2070" s="47"/>
      <c r="AG2070" s="47"/>
      <c r="AH2070" s="47"/>
    </row>
    <row r="2071" spans="1:34" x14ac:dyDescent="0.25">
      <c r="A2071" s="125"/>
      <c r="B2071" s="47"/>
      <c r="C2071" s="47"/>
      <c r="D2071" s="47"/>
      <c r="E2071" s="56"/>
      <c r="F2071" s="56"/>
      <c r="G2071" s="47"/>
      <c r="H2071" s="47"/>
      <c r="I2071" s="47"/>
      <c r="J2071" s="47"/>
      <c r="K2071" s="47"/>
      <c r="L2071" s="47"/>
      <c r="M2071" s="47"/>
      <c r="N2071" s="47"/>
      <c r="O2071" s="47"/>
      <c r="P2071" s="47"/>
      <c r="Q2071" s="47"/>
      <c r="R2071" s="47"/>
      <c r="S2071" s="47"/>
      <c r="T2071" s="47"/>
      <c r="U2071" s="47"/>
      <c r="V2071" s="47"/>
      <c r="W2071" s="47"/>
      <c r="X2071" s="47"/>
      <c r="Y2071" s="47"/>
      <c r="Z2071" s="47"/>
      <c r="AA2071" s="47"/>
      <c r="AB2071" s="47"/>
      <c r="AC2071" s="47"/>
      <c r="AD2071" s="47"/>
      <c r="AE2071" s="47"/>
      <c r="AF2071" s="47"/>
      <c r="AG2071" s="47"/>
      <c r="AH2071" s="47"/>
    </row>
    <row r="2072" spans="1:34" x14ac:dyDescent="0.25">
      <c r="A2072" s="125"/>
      <c r="B2072" s="47"/>
      <c r="C2072" s="47"/>
      <c r="D2072" s="47"/>
      <c r="E2072" s="56"/>
      <c r="F2072" s="56"/>
      <c r="G2072" s="47"/>
      <c r="H2072" s="47"/>
      <c r="I2072" s="47"/>
      <c r="J2072" s="47"/>
      <c r="K2072" s="47"/>
      <c r="L2072" s="47"/>
      <c r="M2072" s="47"/>
      <c r="N2072" s="47"/>
      <c r="O2072" s="47"/>
      <c r="P2072" s="47"/>
      <c r="Q2072" s="47"/>
      <c r="R2072" s="47"/>
      <c r="S2072" s="47"/>
      <c r="T2072" s="47"/>
      <c r="U2072" s="47"/>
      <c r="V2072" s="47"/>
      <c r="W2072" s="47"/>
      <c r="X2072" s="47"/>
      <c r="Y2072" s="47"/>
      <c r="Z2072" s="47"/>
      <c r="AA2072" s="47"/>
      <c r="AB2072" s="47"/>
      <c r="AC2072" s="47"/>
      <c r="AD2072" s="47"/>
      <c r="AE2072" s="47"/>
      <c r="AF2072" s="47"/>
      <c r="AG2072" s="47"/>
      <c r="AH2072" s="47"/>
    </row>
    <row r="2073" spans="1:34" x14ac:dyDescent="0.25">
      <c r="A2073" s="125"/>
      <c r="B2073" s="47"/>
      <c r="C2073" s="47"/>
      <c r="D2073" s="47"/>
      <c r="E2073" s="56"/>
      <c r="F2073" s="56"/>
      <c r="G2073" s="47"/>
      <c r="H2073" s="47"/>
      <c r="I2073" s="47"/>
      <c r="J2073" s="47"/>
      <c r="K2073" s="47"/>
      <c r="L2073" s="47"/>
      <c r="M2073" s="47"/>
      <c r="N2073" s="47"/>
      <c r="O2073" s="47"/>
      <c r="P2073" s="47"/>
      <c r="Q2073" s="47"/>
      <c r="R2073" s="47"/>
      <c r="S2073" s="47"/>
      <c r="T2073" s="47"/>
      <c r="U2073" s="47"/>
      <c r="V2073" s="47"/>
      <c r="W2073" s="47"/>
      <c r="X2073" s="47"/>
      <c r="Y2073" s="47"/>
      <c r="Z2073" s="47"/>
      <c r="AA2073" s="47"/>
      <c r="AB2073" s="47"/>
      <c r="AC2073" s="47"/>
      <c r="AD2073" s="47"/>
      <c r="AE2073" s="47"/>
      <c r="AF2073" s="47"/>
      <c r="AG2073" s="47"/>
      <c r="AH2073" s="47"/>
    </row>
    <row r="2074" spans="1:34" x14ac:dyDescent="0.25">
      <c r="A2074" s="125"/>
      <c r="B2074" s="47"/>
      <c r="C2074" s="47"/>
      <c r="D2074" s="47"/>
      <c r="E2074" s="56"/>
      <c r="F2074" s="56"/>
      <c r="G2074" s="47"/>
      <c r="H2074" s="47"/>
      <c r="I2074" s="47"/>
      <c r="J2074" s="47"/>
      <c r="K2074" s="47"/>
      <c r="L2074" s="47"/>
      <c r="M2074" s="47"/>
      <c r="N2074" s="47"/>
      <c r="O2074" s="47"/>
      <c r="P2074" s="47"/>
      <c r="Q2074" s="47"/>
      <c r="R2074" s="47"/>
      <c r="S2074" s="47"/>
      <c r="T2074" s="47"/>
      <c r="U2074" s="47"/>
      <c r="V2074" s="47"/>
      <c r="W2074" s="47"/>
      <c r="X2074" s="47"/>
      <c r="Y2074" s="47"/>
      <c r="Z2074" s="47"/>
      <c r="AA2074" s="47"/>
      <c r="AB2074" s="47"/>
      <c r="AC2074" s="47"/>
      <c r="AD2074" s="47"/>
      <c r="AE2074" s="47"/>
      <c r="AF2074" s="47"/>
      <c r="AG2074" s="47"/>
      <c r="AH2074" s="47"/>
    </row>
    <row r="2075" spans="1:34" x14ac:dyDescent="0.25">
      <c r="A2075" s="125"/>
      <c r="B2075" s="47"/>
      <c r="C2075" s="47"/>
      <c r="D2075" s="47"/>
      <c r="E2075" s="56"/>
      <c r="F2075" s="56"/>
      <c r="G2075" s="47"/>
      <c r="H2075" s="47"/>
      <c r="I2075" s="47"/>
      <c r="J2075" s="47"/>
      <c r="K2075" s="47"/>
      <c r="L2075" s="47"/>
      <c r="M2075" s="47"/>
      <c r="N2075" s="47"/>
      <c r="O2075" s="47"/>
      <c r="P2075" s="47"/>
      <c r="Q2075" s="47"/>
      <c r="R2075" s="47"/>
      <c r="S2075" s="47"/>
      <c r="T2075" s="47"/>
      <c r="U2075" s="47"/>
      <c r="V2075" s="47"/>
      <c r="W2075" s="47"/>
      <c r="X2075" s="47"/>
      <c r="Y2075" s="47"/>
      <c r="Z2075" s="47"/>
      <c r="AA2075" s="47"/>
      <c r="AB2075" s="47"/>
      <c r="AC2075" s="47"/>
      <c r="AD2075" s="47"/>
      <c r="AE2075" s="47"/>
      <c r="AF2075" s="47"/>
      <c r="AG2075" s="47"/>
      <c r="AH2075" s="47"/>
    </row>
    <row r="2076" spans="1:34" x14ac:dyDescent="0.25">
      <c r="A2076" s="125"/>
      <c r="B2076" s="47"/>
      <c r="C2076" s="47"/>
      <c r="D2076" s="47"/>
      <c r="E2076" s="56"/>
      <c r="F2076" s="56"/>
      <c r="G2076" s="47"/>
      <c r="H2076" s="47"/>
      <c r="I2076" s="47"/>
      <c r="J2076" s="47"/>
      <c r="K2076" s="47"/>
      <c r="L2076" s="47"/>
      <c r="M2076" s="47"/>
      <c r="N2076" s="47"/>
      <c r="O2076" s="47"/>
      <c r="P2076" s="47"/>
      <c r="Q2076" s="47"/>
      <c r="R2076" s="47"/>
      <c r="S2076" s="47"/>
      <c r="T2076" s="47"/>
      <c r="U2076" s="47"/>
      <c r="V2076" s="47"/>
      <c r="W2076" s="47"/>
      <c r="X2076" s="47"/>
      <c r="Y2076" s="47"/>
      <c r="Z2076" s="47"/>
      <c r="AA2076" s="47"/>
      <c r="AB2076" s="47"/>
      <c r="AC2076" s="47"/>
      <c r="AD2076" s="47"/>
      <c r="AE2076" s="47"/>
      <c r="AF2076" s="47"/>
      <c r="AG2076" s="47"/>
      <c r="AH2076" s="47"/>
    </row>
    <row r="2077" spans="1:34" x14ac:dyDescent="0.25">
      <c r="A2077" s="125"/>
      <c r="B2077" s="47"/>
      <c r="C2077" s="47"/>
      <c r="D2077" s="47"/>
      <c r="E2077" s="56"/>
      <c r="F2077" s="56"/>
      <c r="G2077" s="47"/>
      <c r="H2077" s="47"/>
      <c r="I2077" s="47"/>
      <c r="J2077" s="47"/>
      <c r="K2077" s="47"/>
      <c r="L2077" s="47"/>
      <c r="M2077" s="47"/>
      <c r="N2077" s="47"/>
      <c r="O2077" s="47"/>
      <c r="P2077" s="47"/>
      <c r="Q2077" s="47"/>
      <c r="R2077" s="47"/>
      <c r="S2077" s="47"/>
      <c r="T2077" s="47"/>
      <c r="U2077" s="47"/>
      <c r="V2077" s="47"/>
      <c r="W2077" s="47"/>
      <c r="X2077" s="47"/>
      <c r="Y2077" s="47"/>
      <c r="Z2077" s="47"/>
      <c r="AA2077" s="47"/>
      <c r="AB2077" s="47"/>
      <c r="AC2077" s="47"/>
      <c r="AD2077" s="47"/>
      <c r="AE2077" s="47"/>
      <c r="AF2077" s="47"/>
      <c r="AG2077" s="47"/>
      <c r="AH2077" s="47"/>
    </row>
    <row r="2078" spans="1:34" x14ac:dyDescent="0.25">
      <c r="A2078" s="125"/>
      <c r="B2078" s="47"/>
      <c r="C2078" s="47"/>
      <c r="D2078" s="47"/>
      <c r="E2078" s="56"/>
      <c r="F2078" s="56"/>
      <c r="G2078" s="47"/>
      <c r="H2078" s="47"/>
      <c r="I2078" s="47"/>
      <c r="J2078" s="47"/>
      <c r="K2078" s="47"/>
      <c r="L2078" s="47"/>
      <c r="M2078" s="47"/>
      <c r="N2078" s="47"/>
      <c r="O2078" s="47"/>
      <c r="P2078" s="47"/>
      <c r="Q2078" s="47"/>
      <c r="R2078" s="47"/>
      <c r="S2078" s="47"/>
      <c r="T2078" s="47"/>
      <c r="U2078" s="47"/>
      <c r="V2078" s="47"/>
      <c r="W2078" s="47"/>
      <c r="X2078" s="47"/>
      <c r="Y2078" s="47"/>
      <c r="Z2078" s="47"/>
      <c r="AA2078" s="47"/>
      <c r="AB2078" s="47"/>
      <c r="AC2078" s="47"/>
      <c r="AD2078" s="47"/>
      <c r="AE2078" s="47"/>
      <c r="AF2078" s="47"/>
      <c r="AG2078" s="47"/>
      <c r="AH2078" s="47"/>
    </row>
    <row r="2079" spans="1:34" x14ac:dyDescent="0.25">
      <c r="A2079" s="125"/>
      <c r="B2079" s="47"/>
      <c r="C2079" s="47"/>
      <c r="D2079" s="47"/>
      <c r="E2079" s="56"/>
      <c r="F2079" s="56"/>
      <c r="G2079" s="47"/>
      <c r="H2079" s="47"/>
      <c r="I2079" s="47"/>
      <c r="J2079" s="47"/>
      <c r="K2079" s="47"/>
      <c r="L2079" s="47"/>
      <c r="M2079" s="47"/>
      <c r="N2079" s="47"/>
      <c r="O2079" s="47"/>
      <c r="P2079" s="47"/>
      <c r="Q2079" s="47"/>
      <c r="R2079" s="47"/>
      <c r="S2079" s="47"/>
      <c r="T2079" s="47"/>
      <c r="U2079" s="47"/>
      <c r="V2079" s="47"/>
      <c r="W2079" s="47"/>
      <c r="X2079" s="47"/>
      <c r="Y2079" s="47"/>
      <c r="Z2079" s="47"/>
      <c r="AA2079" s="47"/>
      <c r="AB2079" s="47"/>
      <c r="AC2079" s="47"/>
      <c r="AD2079" s="47"/>
      <c r="AE2079" s="47"/>
      <c r="AF2079" s="47"/>
      <c r="AG2079" s="47"/>
      <c r="AH2079" s="47"/>
    </row>
    <row r="2080" spans="1:34" x14ac:dyDescent="0.25">
      <c r="A2080" s="125"/>
      <c r="B2080" s="47"/>
      <c r="C2080" s="47"/>
      <c r="D2080" s="47"/>
      <c r="E2080" s="56"/>
      <c r="F2080" s="56"/>
      <c r="G2080" s="47"/>
      <c r="H2080" s="47"/>
      <c r="I2080" s="47"/>
      <c r="J2080" s="47"/>
      <c r="K2080" s="47"/>
      <c r="L2080" s="47"/>
      <c r="M2080" s="47"/>
      <c r="N2080" s="47"/>
      <c r="O2080" s="47"/>
      <c r="P2080" s="47"/>
      <c r="Q2080" s="47"/>
      <c r="R2080" s="47"/>
      <c r="S2080" s="47"/>
      <c r="T2080" s="47"/>
      <c r="U2080" s="47"/>
      <c r="V2080" s="47"/>
      <c r="W2080" s="47"/>
      <c r="X2080" s="47"/>
      <c r="Y2080" s="47"/>
      <c r="Z2080" s="47"/>
      <c r="AA2080" s="47"/>
      <c r="AB2080" s="47"/>
      <c r="AC2080" s="47"/>
      <c r="AD2080" s="47"/>
      <c r="AE2080" s="47"/>
      <c r="AF2080" s="47"/>
      <c r="AG2080" s="47"/>
      <c r="AH2080" s="47"/>
    </row>
    <row r="2081" spans="1:34" x14ac:dyDescent="0.25">
      <c r="A2081" s="125"/>
      <c r="B2081" s="47"/>
      <c r="C2081" s="47"/>
      <c r="D2081" s="47"/>
      <c r="E2081" s="56"/>
      <c r="F2081" s="56"/>
      <c r="G2081" s="47"/>
      <c r="H2081" s="47"/>
      <c r="I2081" s="47"/>
      <c r="J2081" s="47"/>
      <c r="K2081" s="47"/>
      <c r="L2081" s="47"/>
      <c r="M2081" s="47"/>
      <c r="N2081" s="47"/>
      <c r="O2081" s="47"/>
      <c r="P2081" s="47"/>
      <c r="Q2081" s="47"/>
      <c r="R2081" s="47"/>
      <c r="S2081" s="47"/>
      <c r="T2081" s="47"/>
      <c r="U2081" s="47"/>
      <c r="V2081" s="47"/>
      <c r="W2081" s="47"/>
      <c r="X2081" s="47"/>
      <c r="Y2081" s="47"/>
      <c r="Z2081" s="47"/>
      <c r="AA2081" s="47"/>
      <c r="AB2081" s="47"/>
      <c r="AC2081" s="47"/>
      <c r="AD2081" s="47"/>
      <c r="AE2081" s="47"/>
      <c r="AF2081" s="47"/>
      <c r="AG2081" s="47"/>
      <c r="AH2081" s="47"/>
    </row>
    <row r="2082" spans="1:34" x14ac:dyDescent="0.25">
      <c r="A2082" s="125"/>
      <c r="B2082" s="47"/>
      <c r="C2082" s="47"/>
      <c r="D2082" s="47"/>
      <c r="E2082" s="56"/>
      <c r="F2082" s="56"/>
      <c r="G2082" s="47"/>
      <c r="H2082" s="47"/>
      <c r="I2082" s="47"/>
      <c r="J2082" s="47"/>
      <c r="K2082" s="47"/>
      <c r="L2082" s="47"/>
      <c r="M2082" s="47"/>
      <c r="N2082" s="47"/>
      <c r="O2082" s="47"/>
      <c r="P2082" s="47"/>
      <c r="Q2082" s="47"/>
      <c r="R2082" s="47"/>
      <c r="S2082" s="47"/>
      <c r="T2082" s="47"/>
      <c r="U2082" s="47"/>
      <c r="V2082" s="47"/>
      <c r="W2082" s="47"/>
      <c r="X2082" s="47"/>
      <c r="Y2082" s="47"/>
      <c r="Z2082" s="47"/>
      <c r="AA2082" s="47"/>
      <c r="AB2082" s="47"/>
      <c r="AC2082" s="47"/>
      <c r="AD2082" s="47"/>
      <c r="AE2082" s="47"/>
      <c r="AF2082" s="47"/>
      <c r="AG2082" s="47"/>
      <c r="AH2082" s="47"/>
    </row>
    <row r="2083" spans="1:34" x14ac:dyDescent="0.25">
      <c r="A2083" s="125"/>
      <c r="B2083" s="47"/>
      <c r="C2083" s="47"/>
      <c r="D2083" s="47"/>
      <c r="E2083" s="56"/>
      <c r="F2083" s="56"/>
      <c r="G2083" s="47"/>
      <c r="H2083" s="47"/>
      <c r="I2083" s="47"/>
      <c r="J2083" s="47"/>
      <c r="K2083" s="47"/>
      <c r="L2083" s="47"/>
      <c r="M2083" s="47"/>
      <c r="N2083" s="47"/>
      <c r="O2083" s="47"/>
      <c r="P2083" s="47"/>
      <c r="Q2083" s="47"/>
      <c r="R2083" s="47"/>
      <c r="S2083" s="47"/>
      <c r="T2083" s="47"/>
      <c r="U2083" s="47"/>
      <c r="V2083" s="47"/>
      <c r="W2083" s="47"/>
      <c r="X2083" s="47"/>
      <c r="Y2083" s="47"/>
      <c r="Z2083" s="47"/>
      <c r="AA2083" s="47"/>
      <c r="AB2083" s="47"/>
      <c r="AC2083" s="47"/>
      <c r="AD2083" s="47"/>
      <c r="AE2083" s="47"/>
      <c r="AF2083" s="47"/>
      <c r="AG2083" s="47"/>
      <c r="AH2083" s="47"/>
    </row>
    <row r="2084" spans="1:34" x14ac:dyDescent="0.25">
      <c r="A2084" s="125"/>
      <c r="B2084" s="47"/>
      <c r="C2084" s="47"/>
      <c r="D2084" s="47"/>
      <c r="E2084" s="56"/>
      <c r="F2084" s="56"/>
      <c r="G2084" s="47"/>
      <c r="H2084" s="47"/>
      <c r="I2084" s="47"/>
      <c r="J2084" s="47"/>
      <c r="K2084" s="47"/>
      <c r="L2084" s="47"/>
      <c r="M2084" s="47"/>
      <c r="N2084" s="47"/>
      <c r="O2084" s="47"/>
      <c r="P2084" s="47"/>
      <c r="Q2084" s="47"/>
      <c r="R2084" s="47"/>
      <c r="S2084" s="47"/>
      <c r="T2084" s="47"/>
      <c r="U2084" s="47"/>
      <c r="V2084" s="47"/>
      <c r="W2084" s="47"/>
      <c r="X2084" s="47"/>
      <c r="Y2084" s="47"/>
      <c r="Z2084" s="47"/>
      <c r="AA2084" s="47"/>
      <c r="AB2084" s="47"/>
      <c r="AC2084" s="47"/>
      <c r="AD2084" s="47"/>
      <c r="AE2084" s="47"/>
      <c r="AF2084" s="47"/>
      <c r="AG2084" s="47"/>
      <c r="AH2084" s="47"/>
    </row>
    <row r="2085" spans="1:34" x14ac:dyDescent="0.25">
      <c r="A2085" s="125"/>
      <c r="B2085" s="47"/>
      <c r="C2085" s="47"/>
      <c r="D2085" s="47"/>
      <c r="E2085" s="56"/>
      <c r="F2085" s="56"/>
      <c r="G2085" s="47"/>
      <c r="H2085" s="47"/>
      <c r="I2085" s="47"/>
      <c r="J2085" s="47"/>
      <c r="K2085" s="47"/>
      <c r="L2085" s="47"/>
      <c r="M2085" s="47"/>
      <c r="N2085" s="47"/>
      <c r="O2085" s="47"/>
      <c r="P2085" s="47"/>
      <c r="Q2085" s="47"/>
      <c r="R2085" s="47"/>
      <c r="S2085" s="47"/>
      <c r="T2085" s="47"/>
      <c r="U2085" s="47"/>
      <c r="V2085" s="47"/>
      <c r="W2085" s="47"/>
      <c r="X2085" s="47"/>
      <c r="Y2085" s="47"/>
      <c r="Z2085" s="47"/>
      <c r="AA2085" s="47"/>
      <c r="AB2085" s="47"/>
      <c r="AC2085" s="47"/>
      <c r="AD2085" s="47"/>
      <c r="AE2085" s="47"/>
      <c r="AF2085" s="47"/>
      <c r="AG2085" s="47"/>
      <c r="AH2085" s="47"/>
    </row>
    <row r="2086" spans="1:34" x14ac:dyDescent="0.25">
      <c r="A2086" s="125"/>
      <c r="B2086" s="47"/>
      <c r="C2086" s="47"/>
      <c r="D2086" s="47"/>
      <c r="E2086" s="56"/>
      <c r="F2086" s="56"/>
      <c r="G2086" s="47"/>
      <c r="H2086" s="47"/>
      <c r="I2086" s="47"/>
      <c r="J2086" s="47"/>
      <c r="K2086" s="47"/>
      <c r="L2086" s="47"/>
      <c r="M2086" s="47"/>
      <c r="N2086" s="47"/>
      <c r="O2086" s="47"/>
      <c r="P2086" s="47"/>
      <c r="Q2086" s="47"/>
      <c r="R2086" s="47"/>
      <c r="S2086" s="47"/>
      <c r="T2086" s="47"/>
      <c r="U2086" s="47"/>
      <c r="V2086" s="47"/>
      <c r="W2086" s="47"/>
      <c r="X2086" s="47"/>
      <c r="Y2086" s="47"/>
      <c r="Z2086" s="47"/>
      <c r="AA2086" s="47"/>
      <c r="AB2086" s="47"/>
      <c r="AC2086" s="47"/>
      <c r="AD2086" s="47"/>
      <c r="AE2086" s="47"/>
      <c r="AF2086" s="47"/>
      <c r="AG2086" s="47"/>
      <c r="AH2086" s="47"/>
    </row>
    <row r="2087" spans="1:34" x14ac:dyDescent="0.25">
      <c r="A2087" s="125"/>
      <c r="B2087" s="47"/>
      <c r="C2087" s="47"/>
      <c r="D2087" s="47"/>
      <c r="E2087" s="56"/>
      <c r="F2087" s="56"/>
      <c r="G2087" s="47"/>
      <c r="H2087" s="47"/>
      <c r="I2087" s="47"/>
      <c r="J2087" s="47"/>
      <c r="K2087" s="47"/>
      <c r="L2087" s="47"/>
      <c r="M2087" s="47"/>
      <c r="N2087" s="47"/>
      <c r="O2087" s="47"/>
      <c r="P2087" s="47"/>
      <c r="Q2087" s="47"/>
      <c r="R2087" s="47"/>
      <c r="S2087" s="47"/>
      <c r="T2087" s="47"/>
      <c r="U2087" s="47"/>
      <c r="V2087" s="47"/>
      <c r="W2087" s="47"/>
      <c r="X2087" s="47"/>
      <c r="Y2087" s="47"/>
      <c r="Z2087" s="47"/>
      <c r="AA2087" s="47"/>
      <c r="AB2087" s="47"/>
      <c r="AC2087" s="47"/>
      <c r="AD2087" s="47"/>
      <c r="AE2087" s="47"/>
      <c r="AF2087" s="47"/>
      <c r="AG2087" s="47"/>
      <c r="AH2087" s="47"/>
    </row>
    <row r="2088" spans="1:34" x14ac:dyDescent="0.25">
      <c r="A2088" s="125"/>
      <c r="B2088" s="47"/>
      <c r="C2088" s="47"/>
      <c r="D2088" s="47"/>
      <c r="E2088" s="56"/>
      <c r="F2088" s="56"/>
      <c r="G2088" s="47"/>
      <c r="H2088" s="47"/>
      <c r="I2088" s="47"/>
      <c r="J2088" s="47"/>
      <c r="K2088" s="47"/>
      <c r="L2088" s="47"/>
      <c r="M2088" s="47"/>
      <c r="N2088" s="47"/>
      <c r="O2088" s="47"/>
      <c r="P2088" s="47"/>
      <c r="Q2088" s="47"/>
      <c r="R2088" s="47"/>
      <c r="S2088" s="47"/>
      <c r="T2088" s="47"/>
      <c r="U2088" s="47"/>
      <c r="V2088" s="47"/>
      <c r="W2088" s="47"/>
      <c r="X2088" s="47"/>
      <c r="Y2088" s="47"/>
      <c r="Z2088" s="47"/>
      <c r="AA2088" s="47"/>
      <c r="AB2088" s="47"/>
      <c r="AC2088" s="47"/>
      <c r="AD2088" s="47"/>
      <c r="AE2088" s="47"/>
      <c r="AF2088" s="47"/>
      <c r="AG2088" s="47"/>
      <c r="AH2088" s="47"/>
    </row>
    <row r="2089" spans="1:34" x14ac:dyDescent="0.25">
      <c r="A2089" s="125"/>
      <c r="B2089" s="47"/>
      <c r="C2089" s="47"/>
      <c r="D2089" s="47"/>
      <c r="E2089" s="56"/>
      <c r="F2089" s="56"/>
      <c r="G2089" s="47"/>
      <c r="H2089" s="47"/>
      <c r="I2089" s="47"/>
      <c r="J2089" s="47"/>
      <c r="K2089" s="47"/>
      <c r="L2089" s="47"/>
      <c r="M2089" s="47"/>
      <c r="N2089" s="47"/>
      <c r="O2089" s="47"/>
      <c r="P2089" s="47"/>
      <c r="Q2089" s="47"/>
      <c r="R2089" s="47"/>
      <c r="S2089" s="47"/>
      <c r="T2089" s="47"/>
      <c r="U2089" s="47"/>
      <c r="V2089" s="47"/>
      <c r="W2089" s="47"/>
      <c r="X2089" s="47"/>
      <c r="Y2089" s="47"/>
      <c r="Z2089" s="47"/>
      <c r="AA2089" s="47"/>
      <c r="AB2089" s="47"/>
      <c r="AC2089" s="47"/>
      <c r="AD2089" s="47"/>
      <c r="AE2089" s="47"/>
      <c r="AF2089" s="47"/>
      <c r="AG2089" s="47"/>
      <c r="AH2089" s="47"/>
    </row>
    <row r="2090" spans="1:34" x14ac:dyDescent="0.25">
      <c r="A2090" s="125"/>
      <c r="B2090" s="47"/>
      <c r="C2090" s="47"/>
      <c r="D2090" s="47"/>
      <c r="E2090" s="56"/>
      <c r="F2090" s="56"/>
      <c r="G2090" s="47"/>
      <c r="H2090" s="47"/>
      <c r="I2090" s="47"/>
      <c r="J2090" s="47"/>
      <c r="K2090" s="47"/>
      <c r="L2090" s="47"/>
      <c r="M2090" s="47"/>
      <c r="N2090" s="47"/>
      <c r="O2090" s="47"/>
      <c r="P2090" s="47"/>
      <c r="Q2090" s="47"/>
      <c r="R2090" s="47"/>
      <c r="S2090" s="47"/>
      <c r="T2090" s="47"/>
      <c r="U2090" s="47"/>
      <c r="V2090" s="47"/>
      <c r="W2090" s="47"/>
      <c r="X2090" s="47"/>
      <c r="Y2090" s="47"/>
      <c r="Z2090" s="47"/>
      <c r="AA2090" s="47"/>
      <c r="AB2090" s="47"/>
      <c r="AC2090" s="47"/>
      <c r="AD2090" s="47"/>
      <c r="AE2090" s="47"/>
      <c r="AF2090" s="47"/>
      <c r="AG2090" s="47"/>
      <c r="AH2090" s="47"/>
    </row>
    <row r="2091" spans="1:34" x14ac:dyDescent="0.25">
      <c r="A2091" s="125"/>
      <c r="B2091" s="47"/>
      <c r="C2091" s="47"/>
      <c r="D2091" s="47"/>
      <c r="E2091" s="56"/>
      <c r="F2091" s="56"/>
      <c r="G2091" s="47"/>
      <c r="H2091" s="47"/>
      <c r="I2091" s="47"/>
      <c r="J2091" s="47"/>
      <c r="K2091" s="47"/>
      <c r="L2091" s="47"/>
      <c r="M2091" s="47"/>
      <c r="N2091" s="47"/>
      <c r="O2091" s="47"/>
      <c r="P2091" s="47"/>
      <c r="Q2091" s="47"/>
      <c r="R2091" s="47"/>
      <c r="S2091" s="47"/>
      <c r="T2091" s="47"/>
      <c r="U2091" s="47"/>
      <c r="V2091" s="47"/>
      <c r="W2091" s="47"/>
      <c r="X2091" s="47"/>
      <c r="Y2091" s="47"/>
      <c r="Z2091" s="47"/>
      <c r="AA2091" s="47"/>
      <c r="AB2091" s="47"/>
      <c r="AC2091" s="47"/>
      <c r="AD2091" s="47"/>
      <c r="AE2091" s="47"/>
      <c r="AF2091" s="47"/>
      <c r="AG2091" s="47"/>
      <c r="AH2091" s="47"/>
    </row>
    <row r="2092" spans="1:34" x14ac:dyDescent="0.25">
      <c r="A2092" s="125"/>
      <c r="B2092" s="47"/>
      <c r="C2092" s="47"/>
      <c r="D2092" s="47"/>
      <c r="E2092" s="56"/>
      <c r="F2092" s="56"/>
      <c r="G2092" s="47"/>
      <c r="H2092" s="47"/>
      <c r="I2092" s="47"/>
      <c r="J2092" s="47"/>
      <c r="K2092" s="47"/>
      <c r="L2092" s="47"/>
      <c r="M2092" s="47"/>
      <c r="N2092" s="47"/>
      <c r="O2092" s="47"/>
      <c r="P2092" s="47"/>
      <c r="Q2092" s="47"/>
      <c r="R2092" s="47"/>
      <c r="S2092" s="47"/>
      <c r="T2092" s="47"/>
      <c r="U2092" s="47"/>
      <c r="V2092" s="47"/>
      <c r="W2092" s="47"/>
      <c r="X2092" s="47"/>
      <c r="Y2092" s="47"/>
      <c r="Z2092" s="47"/>
      <c r="AA2092" s="47"/>
      <c r="AB2092" s="47"/>
      <c r="AC2092" s="47"/>
      <c r="AD2092" s="47"/>
      <c r="AE2092" s="47"/>
      <c r="AF2092" s="47"/>
      <c r="AG2092" s="47"/>
      <c r="AH2092" s="47"/>
    </row>
    <row r="2093" spans="1:34" x14ac:dyDescent="0.25">
      <c r="A2093" s="125"/>
      <c r="B2093" s="47"/>
      <c r="C2093" s="47"/>
      <c r="D2093" s="47"/>
      <c r="E2093" s="56"/>
      <c r="F2093" s="56"/>
      <c r="G2093" s="47"/>
      <c r="H2093" s="47"/>
      <c r="I2093" s="47"/>
      <c r="J2093" s="47"/>
      <c r="K2093" s="47"/>
      <c r="L2093" s="47"/>
      <c r="M2093" s="47"/>
      <c r="N2093" s="47"/>
      <c r="O2093" s="47"/>
      <c r="P2093" s="47"/>
      <c r="Q2093" s="47"/>
      <c r="R2093" s="47"/>
      <c r="S2093" s="47"/>
      <c r="T2093" s="47"/>
      <c r="U2093" s="47"/>
      <c r="V2093" s="47"/>
      <c r="W2093" s="47"/>
      <c r="X2093" s="47"/>
      <c r="Y2093" s="47"/>
      <c r="Z2093" s="47"/>
      <c r="AA2093" s="47"/>
      <c r="AB2093" s="47"/>
      <c r="AC2093" s="47"/>
      <c r="AD2093" s="47"/>
      <c r="AE2093" s="47"/>
      <c r="AF2093" s="47"/>
      <c r="AG2093" s="47"/>
      <c r="AH2093" s="47"/>
    </row>
    <row r="2094" spans="1:34" x14ac:dyDescent="0.25">
      <c r="A2094" s="125"/>
      <c r="B2094" s="47"/>
      <c r="C2094" s="47"/>
      <c r="D2094" s="47"/>
      <c r="E2094" s="56"/>
      <c r="F2094" s="56"/>
      <c r="G2094" s="47"/>
      <c r="H2094" s="47"/>
      <c r="I2094" s="47"/>
      <c r="J2094" s="47"/>
      <c r="K2094" s="47"/>
      <c r="L2094" s="47"/>
      <c r="M2094" s="47"/>
      <c r="N2094" s="47"/>
      <c r="O2094" s="47"/>
      <c r="P2094" s="47"/>
      <c r="Q2094" s="47"/>
      <c r="R2094" s="47"/>
      <c r="S2094" s="47"/>
      <c r="T2094" s="47"/>
      <c r="U2094" s="47"/>
      <c r="V2094" s="47"/>
      <c r="W2094" s="47"/>
      <c r="X2094" s="47"/>
      <c r="Y2094" s="47"/>
      <c r="Z2094" s="47"/>
      <c r="AA2094" s="47"/>
      <c r="AB2094" s="47"/>
      <c r="AC2094" s="47"/>
      <c r="AD2094" s="47"/>
      <c r="AE2094" s="47"/>
      <c r="AF2094" s="47"/>
      <c r="AG2094" s="47"/>
      <c r="AH2094" s="47"/>
    </row>
    <row r="2095" spans="1:34" x14ac:dyDescent="0.25">
      <c r="A2095" s="125"/>
      <c r="B2095" s="47"/>
      <c r="C2095" s="47"/>
      <c r="D2095" s="47"/>
      <c r="E2095" s="56"/>
      <c r="F2095" s="56"/>
      <c r="G2095" s="47"/>
      <c r="H2095" s="47"/>
      <c r="I2095" s="47"/>
      <c r="J2095" s="47"/>
      <c r="K2095" s="47"/>
      <c r="L2095" s="47"/>
      <c r="M2095" s="47"/>
      <c r="N2095" s="47"/>
      <c r="O2095" s="47"/>
      <c r="P2095" s="47"/>
      <c r="Q2095" s="47"/>
      <c r="R2095" s="47"/>
      <c r="S2095" s="47"/>
      <c r="T2095" s="47"/>
      <c r="U2095" s="47"/>
      <c r="V2095" s="47"/>
      <c r="W2095" s="47"/>
      <c r="X2095" s="47"/>
      <c r="Y2095" s="47"/>
      <c r="Z2095" s="47"/>
      <c r="AA2095" s="47"/>
      <c r="AB2095" s="47"/>
      <c r="AC2095" s="47"/>
      <c r="AD2095" s="47"/>
      <c r="AE2095" s="47"/>
      <c r="AF2095" s="47"/>
      <c r="AG2095" s="47"/>
      <c r="AH2095" s="47"/>
    </row>
    <row r="2096" spans="1:34" x14ac:dyDescent="0.25">
      <c r="A2096" s="125"/>
      <c r="B2096" s="47"/>
      <c r="C2096" s="47"/>
      <c r="D2096" s="47"/>
      <c r="E2096" s="56"/>
      <c r="F2096" s="56"/>
      <c r="G2096" s="47"/>
      <c r="H2096" s="47"/>
      <c r="I2096" s="47"/>
      <c r="J2096" s="47"/>
      <c r="K2096" s="47"/>
      <c r="L2096" s="47"/>
      <c r="M2096" s="47"/>
      <c r="N2096" s="47"/>
      <c r="O2096" s="47"/>
      <c r="P2096" s="47"/>
      <c r="Q2096" s="47"/>
      <c r="R2096" s="47"/>
      <c r="S2096" s="47"/>
      <c r="T2096" s="47"/>
      <c r="U2096" s="47"/>
      <c r="V2096" s="47"/>
      <c r="W2096" s="47"/>
      <c r="X2096" s="47"/>
      <c r="Y2096" s="47"/>
      <c r="Z2096" s="47"/>
      <c r="AA2096" s="47"/>
      <c r="AB2096" s="47"/>
      <c r="AC2096" s="47"/>
      <c r="AD2096" s="47"/>
      <c r="AE2096" s="47"/>
      <c r="AF2096" s="47"/>
      <c r="AG2096" s="47"/>
      <c r="AH2096" s="47"/>
    </row>
    <row r="2097" spans="1:34" x14ac:dyDescent="0.25">
      <c r="A2097" s="125"/>
      <c r="B2097" s="47"/>
      <c r="C2097" s="47"/>
      <c r="D2097" s="47"/>
      <c r="E2097" s="56"/>
      <c r="F2097" s="56"/>
      <c r="G2097" s="47"/>
      <c r="H2097" s="47"/>
      <c r="I2097" s="47"/>
      <c r="J2097" s="47"/>
      <c r="K2097" s="47"/>
      <c r="L2097" s="47"/>
      <c r="M2097" s="47"/>
      <c r="N2097" s="47"/>
      <c r="O2097" s="47"/>
      <c r="P2097" s="47"/>
      <c r="Q2097" s="47"/>
      <c r="R2097" s="47"/>
      <c r="S2097" s="47"/>
      <c r="T2097" s="47"/>
      <c r="U2097" s="47"/>
      <c r="V2097" s="47"/>
      <c r="W2097" s="47"/>
      <c r="X2097" s="47"/>
      <c r="Y2097" s="47"/>
      <c r="Z2097" s="47"/>
      <c r="AA2097" s="47"/>
      <c r="AB2097" s="47"/>
      <c r="AC2097" s="47"/>
      <c r="AD2097" s="47"/>
      <c r="AE2097" s="47"/>
      <c r="AF2097" s="47"/>
      <c r="AG2097" s="47"/>
      <c r="AH2097" s="47"/>
    </row>
    <row r="2098" spans="1:34" x14ac:dyDescent="0.25">
      <c r="A2098" s="125"/>
      <c r="B2098" s="47"/>
      <c r="C2098" s="47"/>
      <c r="D2098" s="47"/>
      <c r="E2098" s="56"/>
      <c r="F2098" s="56"/>
      <c r="G2098" s="47"/>
      <c r="H2098" s="47"/>
      <c r="I2098" s="47"/>
      <c r="J2098" s="47"/>
      <c r="K2098" s="47"/>
      <c r="L2098" s="47"/>
      <c r="M2098" s="47"/>
      <c r="N2098" s="47"/>
      <c r="O2098" s="47"/>
      <c r="P2098" s="47"/>
      <c r="Q2098" s="47"/>
      <c r="R2098" s="47"/>
      <c r="S2098" s="47"/>
      <c r="T2098" s="47"/>
      <c r="U2098" s="47"/>
      <c r="V2098" s="47"/>
      <c r="W2098" s="47"/>
      <c r="X2098" s="47"/>
      <c r="Y2098" s="47"/>
      <c r="Z2098" s="47"/>
      <c r="AA2098" s="47"/>
      <c r="AB2098" s="47"/>
      <c r="AC2098" s="47"/>
      <c r="AD2098" s="47"/>
      <c r="AE2098" s="47"/>
      <c r="AF2098" s="47"/>
      <c r="AG2098" s="47"/>
      <c r="AH2098" s="47"/>
    </row>
    <row r="2099" spans="1:34" x14ac:dyDescent="0.25">
      <c r="A2099" s="125"/>
      <c r="B2099" s="47"/>
      <c r="C2099" s="47"/>
      <c r="D2099" s="47"/>
      <c r="E2099" s="56"/>
      <c r="F2099" s="56"/>
      <c r="G2099" s="47"/>
      <c r="H2099" s="47"/>
      <c r="I2099" s="47"/>
      <c r="J2099" s="47"/>
      <c r="K2099" s="47"/>
      <c r="L2099" s="47"/>
      <c r="M2099" s="47"/>
      <c r="N2099" s="47"/>
      <c r="O2099" s="47"/>
      <c r="P2099" s="47"/>
      <c r="Q2099" s="47"/>
      <c r="R2099" s="47"/>
      <c r="S2099" s="47"/>
      <c r="T2099" s="47"/>
      <c r="U2099" s="47"/>
      <c r="V2099" s="47"/>
      <c r="W2099" s="47"/>
      <c r="X2099" s="47"/>
      <c r="Y2099" s="47"/>
      <c r="Z2099" s="47"/>
      <c r="AA2099" s="47"/>
      <c r="AB2099" s="47"/>
      <c r="AC2099" s="47"/>
      <c r="AD2099" s="47"/>
      <c r="AE2099" s="47"/>
      <c r="AF2099" s="47"/>
      <c r="AG2099" s="47"/>
      <c r="AH2099" s="47"/>
    </row>
    <row r="2100" spans="1:34" x14ac:dyDescent="0.25">
      <c r="A2100" s="125"/>
      <c r="B2100" s="47"/>
      <c r="C2100" s="47"/>
      <c r="D2100" s="47"/>
      <c r="E2100" s="56"/>
      <c r="F2100" s="56"/>
      <c r="G2100" s="47"/>
      <c r="H2100" s="47"/>
      <c r="I2100" s="47"/>
      <c r="J2100" s="47"/>
      <c r="K2100" s="47"/>
      <c r="L2100" s="47"/>
      <c r="M2100" s="47"/>
      <c r="N2100" s="47"/>
      <c r="O2100" s="47"/>
      <c r="P2100" s="47"/>
      <c r="Q2100" s="47"/>
      <c r="R2100" s="47"/>
      <c r="S2100" s="47"/>
      <c r="T2100" s="47"/>
      <c r="U2100" s="47"/>
      <c r="V2100" s="47"/>
      <c r="W2100" s="47"/>
      <c r="X2100" s="47"/>
      <c r="Y2100" s="47"/>
      <c r="Z2100" s="47"/>
      <c r="AA2100" s="47"/>
      <c r="AB2100" s="47"/>
      <c r="AC2100" s="47"/>
      <c r="AD2100" s="47"/>
      <c r="AE2100" s="47"/>
      <c r="AF2100" s="47"/>
      <c r="AG2100" s="47"/>
      <c r="AH2100" s="47"/>
    </row>
    <row r="2101" spans="1:34" x14ac:dyDescent="0.25">
      <c r="A2101" s="125"/>
      <c r="B2101" s="47"/>
      <c r="C2101" s="47"/>
      <c r="D2101" s="47"/>
      <c r="E2101" s="56"/>
      <c r="F2101" s="56"/>
      <c r="G2101" s="47"/>
      <c r="H2101" s="47"/>
      <c r="I2101" s="47"/>
      <c r="J2101" s="47"/>
      <c r="K2101" s="47"/>
      <c r="L2101" s="47"/>
      <c r="M2101" s="47"/>
      <c r="N2101" s="47"/>
      <c r="O2101" s="47"/>
      <c r="P2101" s="47"/>
      <c r="Q2101" s="47"/>
      <c r="R2101" s="47"/>
      <c r="S2101" s="47"/>
      <c r="T2101" s="47"/>
      <c r="U2101" s="47"/>
      <c r="V2101" s="47"/>
      <c r="W2101" s="47"/>
      <c r="X2101" s="47"/>
      <c r="Y2101" s="47"/>
      <c r="Z2101" s="47"/>
      <c r="AA2101" s="47"/>
      <c r="AB2101" s="47"/>
      <c r="AC2101" s="47"/>
      <c r="AD2101" s="47"/>
      <c r="AE2101" s="47"/>
      <c r="AF2101" s="47"/>
      <c r="AG2101" s="47"/>
      <c r="AH2101" s="47"/>
    </row>
    <row r="2102" spans="1:34" x14ac:dyDescent="0.25">
      <c r="A2102" s="125"/>
      <c r="B2102" s="47"/>
      <c r="C2102" s="47"/>
      <c r="D2102" s="47"/>
      <c r="E2102" s="56"/>
      <c r="F2102" s="56"/>
      <c r="G2102" s="47"/>
      <c r="H2102" s="47"/>
      <c r="I2102" s="47"/>
      <c r="J2102" s="47"/>
      <c r="K2102" s="47"/>
      <c r="L2102" s="47"/>
      <c r="M2102" s="47"/>
      <c r="N2102" s="47"/>
      <c r="O2102" s="47"/>
      <c r="P2102" s="47"/>
      <c r="Q2102" s="47"/>
      <c r="R2102" s="47"/>
      <c r="S2102" s="47"/>
      <c r="T2102" s="47"/>
      <c r="U2102" s="47"/>
      <c r="V2102" s="47"/>
      <c r="W2102" s="47"/>
      <c r="X2102" s="47"/>
      <c r="Y2102" s="47"/>
      <c r="Z2102" s="47"/>
      <c r="AA2102" s="47"/>
      <c r="AB2102" s="47"/>
      <c r="AC2102" s="47"/>
      <c r="AD2102" s="47"/>
      <c r="AE2102" s="47"/>
      <c r="AF2102" s="47"/>
      <c r="AG2102" s="47"/>
      <c r="AH2102" s="47"/>
    </row>
    <row r="2103" spans="1:34" x14ac:dyDescent="0.25">
      <c r="A2103" s="125"/>
      <c r="B2103" s="47"/>
      <c r="C2103" s="47"/>
      <c r="D2103" s="47"/>
      <c r="E2103" s="56"/>
      <c r="F2103" s="56"/>
      <c r="G2103" s="47"/>
      <c r="H2103" s="47"/>
      <c r="I2103" s="47"/>
      <c r="J2103" s="47"/>
      <c r="K2103" s="47"/>
      <c r="L2103" s="47"/>
      <c r="M2103" s="47"/>
      <c r="N2103" s="47"/>
      <c r="O2103" s="47"/>
      <c r="P2103" s="47"/>
      <c r="Q2103" s="47"/>
      <c r="R2103" s="47"/>
      <c r="S2103" s="47"/>
      <c r="T2103" s="47"/>
      <c r="U2103" s="47"/>
      <c r="V2103" s="47"/>
      <c r="W2103" s="47"/>
      <c r="X2103" s="47"/>
      <c r="Y2103" s="47"/>
      <c r="Z2103" s="47"/>
      <c r="AA2103" s="47"/>
      <c r="AB2103" s="47"/>
      <c r="AC2103" s="47"/>
      <c r="AD2103" s="47"/>
      <c r="AE2103" s="47"/>
      <c r="AF2103" s="47"/>
      <c r="AG2103" s="47"/>
      <c r="AH2103" s="47"/>
    </row>
    <row r="2104" spans="1:34" x14ac:dyDescent="0.25">
      <c r="A2104" s="125"/>
      <c r="B2104" s="47"/>
      <c r="C2104" s="47"/>
      <c r="D2104" s="47"/>
      <c r="E2104" s="56"/>
      <c r="F2104" s="56"/>
      <c r="G2104" s="47"/>
      <c r="H2104" s="47"/>
      <c r="I2104" s="47"/>
      <c r="J2104" s="47"/>
      <c r="K2104" s="47"/>
      <c r="L2104" s="47"/>
      <c r="M2104" s="47"/>
      <c r="N2104" s="47"/>
      <c r="O2104" s="47"/>
      <c r="P2104" s="47"/>
      <c r="Q2104" s="47"/>
      <c r="R2104" s="47"/>
      <c r="S2104" s="47"/>
      <c r="T2104" s="47"/>
      <c r="U2104" s="47"/>
      <c r="V2104" s="47"/>
      <c r="W2104" s="47"/>
      <c r="X2104" s="47"/>
      <c r="Y2104" s="47"/>
      <c r="Z2104" s="47"/>
      <c r="AA2104" s="47"/>
      <c r="AB2104" s="47"/>
      <c r="AC2104" s="47"/>
      <c r="AD2104" s="47"/>
      <c r="AE2104" s="47"/>
      <c r="AF2104" s="47"/>
      <c r="AG2104" s="47"/>
      <c r="AH2104" s="47"/>
    </row>
    <row r="2105" spans="1:34" x14ac:dyDescent="0.25">
      <c r="A2105" s="125"/>
      <c r="B2105" s="47"/>
      <c r="C2105" s="47"/>
      <c r="D2105" s="47"/>
      <c r="E2105" s="56"/>
      <c r="F2105" s="56"/>
      <c r="G2105" s="47"/>
      <c r="H2105" s="47"/>
      <c r="I2105" s="47"/>
      <c r="J2105" s="47"/>
      <c r="K2105" s="47"/>
      <c r="L2105" s="47"/>
      <c r="M2105" s="47"/>
      <c r="N2105" s="47"/>
      <c r="O2105" s="47"/>
      <c r="P2105" s="47"/>
      <c r="Q2105" s="47"/>
      <c r="R2105" s="47"/>
      <c r="S2105" s="47"/>
      <c r="T2105" s="47"/>
      <c r="U2105" s="47"/>
      <c r="V2105" s="47"/>
      <c r="W2105" s="47"/>
      <c r="X2105" s="47"/>
      <c r="Y2105" s="47"/>
      <c r="Z2105" s="47"/>
      <c r="AA2105" s="47"/>
      <c r="AB2105" s="47"/>
      <c r="AC2105" s="47"/>
      <c r="AD2105" s="47"/>
      <c r="AE2105" s="47"/>
      <c r="AF2105" s="47"/>
      <c r="AG2105" s="47"/>
      <c r="AH2105" s="47"/>
    </row>
    <row r="2106" spans="1:34" x14ac:dyDescent="0.25">
      <c r="A2106" s="125"/>
      <c r="B2106" s="47"/>
      <c r="C2106" s="47"/>
      <c r="D2106" s="47"/>
      <c r="E2106" s="56"/>
      <c r="F2106" s="56"/>
      <c r="G2106" s="47"/>
      <c r="H2106" s="47"/>
      <c r="I2106" s="47"/>
      <c r="J2106" s="47"/>
      <c r="K2106" s="47"/>
      <c r="L2106" s="47"/>
      <c r="M2106" s="47"/>
      <c r="N2106" s="47"/>
      <c r="O2106" s="47"/>
      <c r="P2106" s="47"/>
      <c r="Q2106" s="47"/>
      <c r="R2106" s="47"/>
      <c r="S2106" s="47"/>
      <c r="T2106" s="47"/>
      <c r="U2106" s="47"/>
      <c r="V2106" s="47"/>
      <c r="W2106" s="47"/>
      <c r="X2106" s="47"/>
      <c r="Y2106" s="47"/>
      <c r="Z2106" s="47"/>
      <c r="AA2106" s="47"/>
      <c r="AB2106" s="47"/>
      <c r="AC2106" s="47"/>
      <c r="AD2106" s="47"/>
      <c r="AE2106" s="47"/>
      <c r="AF2106" s="47"/>
      <c r="AG2106" s="47"/>
      <c r="AH2106" s="47"/>
    </row>
    <row r="2107" spans="1:34" x14ac:dyDescent="0.25">
      <c r="A2107" s="125"/>
      <c r="B2107" s="47"/>
      <c r="C2107" s="47"/>
      <c r="D2107" s="47"/>
      <c r="E2107" s="56"/>
      <c r="F2107" s="56"/>
      <c r="G2107" s="47"/>
      <c r="H2107" s="47"/>
      <c r="I2107" s="47"/>
      <c r="J2107" s="47"/>
      <c r="K2107" s="47"/>
      <c r="L2107" s="47"/>
      <c r="M2107" s="47"/>
      <c r="N2107" s="47"/>
      <c r="O2107" s="47"/>
      <c r="P2107" s="47"/>
      <c r="Q2107" s="47"/>
      <c r="R2107" s="47"/>
      <c r="S2107" s="47"/>
      <c r="T2107" s="47"/>
      <c r="U2107" s="47"/>
      <c r="V2107" s="47"/>
      <c r="W2107" s="47"/>
      <c r="X2107" s="47"/>
      <c r="Y2107" s="47"/>
      <c r="Z2107" s="47"/>
      <c r="AA2107" s="47"/>
      <c r="AB2107" s="47"/>
      <c r="AC2107" s="47"/>
      <c r="AD2107" s="47"/>
      <c r="AE2107" s="47"/>
      <c r="AF2107" s="47"/>
      <c r="AG2107" s="47"/>
      <c r="AH2107" s="47"/>
    </row>
    <row r="2108" spans="1:34" x14ac:dyDescent="0.25">
      <c r="A2108" s="125"/>
      <c r="B2108" s="47"/>
      <c r="C2108" s="47"/>
      <c r="D2108" s="47"/>
      <c r="E2108" s="56"/>
      <c r="F2108" s="56"/>
      <c r="G2108" s="47"/>
      <c r="H2108" s="47"/>
      <c r="I2108" s="47"/>
      <c r="J2108" s="47"/>
      <c r="K2108" s="47"/>
      <c r="L2108" s="47"/>
      <c r="M2108" s="47"/>
      <c r="N2108" s="47"/>
      <c r="O2108" s="47"/>
      <c r="P2108" s="47"/>
      <c r="Q2108" s="47"/>
      <c r="R2108" s="47"/>
      <c r="S2108" s="47"/>
      <c r="T2108" s="47"/>
      <c r="U2108" s="47"/>
      <c r="V2108" s="47"/>
      <c r="W2108" s="47"/>
      <c r="X2108" s="47"/>
      <c r="Y2108" s="47"/>
      <c r="Z2108" s="47"/>
      <c r="AA2108" s="47"/>
      <c r="AB2108" s="47"/>
      <c r="AC2108" s="47"/>
      <c r="AD2108" s="47"/>
      <c r="AE2108" s="47"/>
      <c r="AF2108" s="47"/>
      <c r="AG2108" s="47"/>
      <c r="AH2108" s="47"/>
    </row>
    <row r="2109" spans="1:34" x14ac:dyDescent="0.25">
      <c r="A2109" s="125"/>
      <c r="B2109" s="47"/>
      <c r="C2109" s="47"/>
      <c r="D2109" s="47"/>
      <c r="E2109" s="56"/>
      <c r="F2109" s="56"/>
      <c r="G2109" s="47"/>
      <c r="H2109" s="47"/>
      <c r="I2109" s="47"/>
      <c r="J2109" s="47"/>
      <c r="K2109" s="47"/>
      <c r="L2109" s="47"/>
      <c r="M2109" s="47"/>
      <c r="N2109" s="47"/>
      <c r="O2109" s="47"/>
      <c r="P2109" s="47"/>
      <c r="Q2109" s="47"/>
      <c r="R2109" s="47"/>
      <c r="S2109" s="47"/>
      <c r="T2109" s="47"/>
      <c r="U2109" s="47"/>
      <c r="V2109" s="47"/>
      <c r="W2109" s="47"/>
      <c r="X2109" s="47"/>
      <c r="Y2109" s="47"/>
      <c r="Z2109" s="47"/>
      <c r="AA2109" s="47"/>
      <c r="AB2109" s="47"/>
      <c r="AC2109" s="47"/>
      <c r="AD2109" s="47"/>
      <c r="AE2109" s="47"/>
      <c r="AF2109" s="47"/>
      <c r="AG2109" s="47"/>
      <c r="AH2109" s="47"/>
    </row>
    <row r="2110" spans="1:34" x14ac:dyDescent="0.25">
      <c r="A2110" s="125"/>
      <c r="B2110" s="47"/>
      <c r="C2110" s="47"/>
      <c r="D2110" s="47"/>
      <c r="E2110" s="56"/>
      <c r="F2110" s="56"/>
      <c r="G2110" s="47"/>
      <c r="H2110" s="47"/>
      <c r="I2110" s="47"/>
      <c r="J2110" s="47"/>
      <c r="K2110" s="47"/>
      <c r="L2110" s="47"/>
      <c r="M2110" s="47"/>
      <c r="N2110" s="47"/>
      <c r="O2110" s="47"/>
      <c r="P2110" s="47"/>
      <c r="Q2110" s="47"/>
      <c r="R2110" s="47"/>
      <c r="S2110" s="47"/>
      <c r="T2110" s="47"/>
      <c r="U2110" s="47"/>
      <c r="V2110" s="47"/>
      <c r="W2110" s="47"/>
      <c r="X2110" s="47"/>
      <c r="Y2110" s="47"/>
      <c r="Z2110" s="47"/>
      <c r="AA2110" s="47"/>
      <c r="AB2110" s="47"/>
      <c r="AC2110" s="47"/>
      <c r="AD2110" s="47"/>
      <c r="AE2110" s="47"/>
      <c r="AF2110" s="47"/>
      <c r="AG2110" s="47"/>
      <c r="AH2110" s="47"/>
    </row>
    <row r="2111" spans="1:34" x14ac:dyDescent="0.25">
      <c r="A2111" s="125"/>
      <c r="B2111" s="47"/>
      <c r="C2111" s="47"/>
      <c r="D2111" s="47"/>
      <c r="E2111" s="56"/>
      <c r="F2111" s="56"/>
      <c r="G2111" s="47"/>
      <c r="H2111" s="47"/>
      <c r="I2111" s="47"/>
      <c r="J2111" s="47"/>
      <c r="K2111" s="47"/>
      <c r="L2111" s="47"/>
      <c r="M2111" s="47"/>
      <c r="N2111" s="47"/>
      <c r="O2111" s="47"/>
      <c r="P2111" s="47"/>
      <c r="Q2111" s="47"/>
      <c r="R2111" s="47"/>
      <c r="S2111" s="47"/>
      <c r="T2111" s="47"/>
      <c r="U2111" s="47"/>
      <c r="V2111" s="47"/>
      <c r="W2111" s="47"/>
      <c r="X2111" s="47"/>
      <c r="Y2111" s="47"/>
      <c r="Z2111" s="47"/>
      <c r="AA2111" s="47"/>
      <c r="AB2111" s="47"/>
      <c r="AC2111" s="47"/>
      <c r="AD2111" s="47"/>
      <c r="AE2111" s="47"/>
      <c r="AF2111" s="47"/>
      <c r="AG2111" s="47"/>
      <c r="AH2111" s="47"/>
    </row>
    <row r="2112" spans="1:34" x14ac:dyDescent="0.25">
      <c r="A2112" s="125"/>
      <c r="B2112" s="47"/>
      <c r="C2112" s="47"/>
      <c r="D2112" s="47"/>
      <c r="E2112" s="56"/>
      <c r="F2112" s="56"/>
      <c r="G2112" s="47"/>
      <c r="H2112" s="47"/>
      <c r="I2112" s="47"/>
      <c r="J2112" s="47"/>
      <c r="K2112" s="47"/>
      <c r="L2112" s="47"/>
      <c r="M2112" s="47"/>
      <c r="N2112" s="47"/>
      <c r="O2112" s="47"/>
      <c r="P2112" s="47"/>
      <c r="Q2112" s="47"/>
      <c r="R2112" s="47"/>
      <c r="S2112" s="47"/>
      <c r="T2112" s="47"/>
      <c r="U2112" s="47"/>
      <c r="V2112" s="47"/>
      <c r="W2112" s="47"/>
      <c r="X2112" s="47"/>
      <c r="Y2112" s="47"/>
      <c r="Z2112" s="47"/>
      <c r="AA2112" s="47"/>
      <c r="AB2112" s="47"/>
      <c r="AC2112" s="47"/>
      <c r="AD2112" s="47"/>
      <c r="AE2112" s="47"/>
      <c r="AF2112" s="47"/>
      <c r="AG2112" s="47"/>
      <c r="AH2112" s="47"/>
    </row>
    <row r="2113" spans="1:34" x14ac:dyDescent="0.25">
      <c r="A2113" s="125"/>
      <c r="B2113" s="47"/>
      <c r="C2113" s="47"/>
      <c r="D2113" s="47"/>
      <c r="E2113" s="56"/>
      <c r="F2113" s="56"/>
      <c r="G2113" s="47"/>
      <c r="H2113" s="47"/>
      <c r="I2113" s="47"/>
      <c r="J2113" s="47"/>
      <c r="K2113" s="47"/>
      <c r="L2113" s="47"/>
      <c r="M2113" s="47"/>
      <c r="N2113" s="47"/>
      <c r="O2113" s="47"/>
      <c r="P2113" s="47"/>
      <c r="Q2113" s="47"/>
      <c r="R2113" s="47"/>
      <c r="S2113" s="47"/>
      <c r="T2113" s="47"/>
      <c r="U2113" s="47"/>
      <c r="V2113" s="47"/>
      <c r="W2113" s="47"/>
      <c r="X2113" s="47"/>
      <c r="Y2113" s="47"/>
      <c r="Z2113" s="47"/>
      <c r="AA2113" s="47"/>
      <c r="AB2113" s="47"/>
      <c r="AC2113" s="47"/>
      <c r="AD2113" s="47"/>
      <c r="AE2113" s="47"/>
      <c r="AF2113" s="47"/>
      <c r="AG2113" s="47"/>
      <c r="AH2113" s="47"/>
    </row>
    <row r="2114" spans="1:34" x14ac:dyDescent="0.25">
      <c r="A2114" s="125"/>
      <c r="B2114" s="47"/>
      <c r="C2114" s="47"/>
      <c r="D2114" s="47"/>
      <c r="E2114" s="56"/>
      <c r="F2114" s="56"/>
      <c r="G2114" s="47"/>
      <c r="H2114" s="47"/>
      <c r="I2114" s="47"/>
      <c r="J2114" s="47"/>
      <c r="K2114" s="47"/>
      <c r="L2114" s="47"/>
      <c r="M2114" s="47"/>
      <c r="N2114" s="47"/>
      <c r="O2114" s="47"/>
      <c r="P2114" s="47"/>
      <c r="Q2114" s="47"/>
      <c r="R2114" s="47"/>
      <c r="S2114" s="47"/>
      <c r="T2114" s="47"/>
      <c r="U2114" s="47"/>
      <c r="V2114" s="47"/>
      <c r="W2114" s="47"/>
      <c r="X2114" s="47"/>
      <c r="Y2114" s="47"/>
      <c r="Z2114" s="47"/>
      <c r="AA2114" s="47"/>
      <c r="AB2114" s="47"/>
      <c r="AC2114" s="47"/>
      <c r="AD2114" s="47"/>
      <c r="AE2114" s="47"/>
      <c r="AF2114" s="47"/>
      <c r="AG2114" s="47"/>
      <c r="AH2114" s="47"/>
    </row>
    <row r="2115" spans="1:34" x14ac:dyDescent="0.25">
      <c r="A2115" s="125"/>
      <c r="B2115" s="47"/>
      <c r="C2115" s="47"/>
      <c r="D2115" s="47"/>
      <c r="E2115" s="56"/>
      <c r="F2115" s="56"/>
      <c r="G2115" s="47"/>
      <c r="H2115" s="47"/>
      <c r="I2115" s="47"/>
      <c r="J2115" s="47"/>
      <c r="K2115" s="47"/>
      <c r="L2115" s="47"/>
      <c r="M2115" s="47"/>
      <c r="N2115" s="47"/>
      <c r="O2115" s="47"/>
      <c r="P2115" s="47"/>
      <c r="Q2115" s="47"/>
      <c r="R2115" s="47"/>
      <c r="S2115" s="47"/>
      <c r="T2115" s="47"/>
      <c r="U2115" s="47"/>
      <c r="V2115" s="47"/>
      <c r="W2115" s="47"/>
      <c r="X2115" s="47"/>
      <c r="Y2115" s="47"/>
      <c r="Z2115" s="47"/>
      <c r="AA2115" s="47"/>
      <c r="AB2115" s="47"/>
      <c r="AC2115" s="47"/>
      <c r="AD2115" s="47"/>
      <c r="AE2115" s="47"/>
      <c r="AF2115" s="47"/>
      <c r="AG2115" s="47"/>
      <c r="AH2115" s="47"/>
    </row>
    <row r="2116" spans="1:34" x14ac:dyDescent="0.25">
      <c r="A2116" s="125"/>
      <c r="B2116" s="47"/>
      <c r="C2116" s="47"/>
      <c r="D2116" s="47"/>
      <c r="E2116" s="56"/>
      <c r="F2116" s="56"/>
      <c r="G2116" s="47"/>
      <c r="H2116" s="47"/>
      <c r="I2116" s="47"/>
      <c r="J2116" s="47"/>
      <c r="K2116" s="47"/>
      <c r="L2116" s="47"/>
      <c r="M2116" s="47"/>
      <c r="N2116" s="47"/>
      <c r="O2116" s="47"/>
      <c r="P2116" s="47"/>
      <c r="Q2116" s="47"/>
      <c r="R2116" s="47"/>
      <c r="S2116" s="47"/>
      <c r="T2116" s="47"/>
      <c r="U2116" s="47"/>
      <c r="V2116" s="47"/>
      <c r="W2116" s="47"/>
      <c r="X2116" s="47"/>
      <c r="Y2116" s="47"/>
      <c r="Z2116" s="47"/>
      <c r="AA2116" s="47"/>
      <c r="AB2116" s="47"/>
      <c r="AC2116" s="47"/>
      <c r="AD2116" s="47"/>
      <c r="AE2116" s="47"/>
      <c r="AF2116" s="47"/>
      <c r="AG2116" s="47"/>
      <c r="AH2116" s="47"/>
    </row>
    <row r="2117" spans="1:34" x14ac:dyDescent="0.25">
      <c r="A2117" s="125"/>
      <c r="B2117" s="47"/>
      <c r="C2117" s="47"/>
      <c r="D2117" s="47"/>
      <c r="E2117" s="56"/>
      <c r="F2117" s="56"/>
      <c r="G2117" s="47"/>
      <c r="H2117" s="47"/>
      <c r="I2117" s="47"/>
      <c r="J2117" s="47"/>
      <c r="K2117" s="47"/>
      <c r="L2117" s="47"/>
      <c r="M2117" s="47"/>
      <c r="N2117" s="47"/>
      <c r="O2117" s="47"/>
      <c r="P2117" s="47"/>
      <c r="Q2117" s="47"/>
      <c r="R2117" s="47"/>
      <c r="S2117" s="47"/>
      <c r="T2117" s="47"/>
      <c r="U2117" s="47"/>
      <c r="V2117" s="47"/>
      <c r="W2117" s="47"/>
      <c r="X2117" s="47"/>
      <c r="Y2117" s="47"/>
      <c r="Z2117" s="47"/>
      <c r="AA2117" s="47"/>
      <c r="AB2117" s="47"/>
      <c r="AC2117" s="47"/>
      <c r="AD2117" s="47"/>
      <c r="AE2117" s="47"/>
      <c r="AF2117" s="47"/>
      <c r="AG2117" s="47"/>
      <c r="AH2117" s="47"/>
    </row>
    <row r="2118" spans="1:34" x14ac:dyDescent="0.25">
      <c r="A2118" s="125"/>
      <c r="B2118" s="47"/>
      <c r="C2118" s="47"/>
      <c r="D2118" s="47"/>
      <c r="E2118" s="56"/>
      <c r="F2118" s="56"/>
      <c r="G2118" s="47"/>
      <c r="H2118" s="47"/>
      <c r="I2118" s="47"/>
      <c r="J2118" s="47"/>
      <c r="K2118" s="47"/>
      <c r="L2118" s="47"/>
      <c r="M2118" s="47"/>
      <c r="N2118" s="47"/>
      <c r="O2118" s="47"/>
      <c r="P2118" s="47"/>
      <c r="Q2118" s="47"/>
      <c r="R2118" s="47"/>
      <c r="S2118" s="47"/>
      <c r="T2118" s="47"/>
      <c r="U2118" s="47"/>
      <c r="V2118" s="47"/>
      <c r="W2118" s="47"/>
      <c r="X2118" s="47"/>
      <c r="Y2118" s="47"/>
      <c r="Z2118" s="47"/>
      <c r="AA2118" s="47"/>
      <c r="AB2118" s="47"/>
      <c r="AC2118" s="47"/>
      <c r="AD2118" s="47"/>
      <c r="AE2118" s="47"/>
      <c r="AF2118" s="47"/>
      <c r="AG2118" s="47"/>
      <c r="AH2118" s="47"/>
    </row>
    <row r="2119" spans="1:34" x14ac:dyDescent="0.25">
      <c r="A2119" s="125"/>
      <c r="B2119" s="47"/>
      <c r="C2119" s="47"/>
      <c r="D2119" s="47"/>
      <c r="E2119" s="56"/>
      <c r="F2119" s="56"/>
      <c r="G2119" s="47"/>
      <c r="H2119" s="47"/>
      <c r="I2119" s="47"/>
      <c r="J2119" s="47"/>
      <c r="K2119" s="47"/>
      <c r="L2119" s="47"/>
      <c r="M2119" s="47"/>
      <c r="N2119" s="47"/>
      <c r="O2119" s="47"/>
      <c r="P2119" s="47"/>
      <c r="Q2119" s="47"/>
      <c r="R2119" s="47"/>
      <c r="S2119" s="47"/>
      <c r="T2119" s="47"/>
      <c r="U2119" s="47"/>
      <c r="V2119" s="47"/>
      <c r="W2119" s="47"/>
      <c r="X2119" s="47"/>
      <c r="Y2119" s="47"/>
      <c r="Z2119" s="47"/>
      <c r="AA2119" s="47"/>
      <c r="AB2119" s="47"/>
      <c r="AC2119" s="47"/>
      <c r="AD2119" s="47"/>
      <c r="AE2119" s="47"/>
      <c r="AF2119" s="47"/>
      <c r="AG2119" s="47"/>
      <c r="AH2119" s="47"/>
    </row>
    <row r="2120" spans="1:34" x14ac:dyDescent="0.25">
      <c r="A2120" s="125"/>
      <c r="B2120" s="47"/>
      <c r="C2120" s="47"/>
      <c r="D2120" s="47"/>
      <c r="E2120" s="56"/>
      <c r="F2120" s="56"/>
      <c r="G2120" s="47"/>
      <c r="H2120" s="47"/>
      <c r="I2120" s="47"/>
      <c r="J2120" s="47"/>
      <c r="K2120" s="47"/>
      <c r="L2120" s="47"/>
      <c r="M2120" s="47"/>
      <c r="N2120" s="47"/>
      <c r="O2120" s="47"/>
      <c r="P2120" s="47"/>
      <c r="Q2120" s="47"/>
      <c r="R2120" s="47"/>
      <c r="S2120" s="47"/>
      <c r="T2120" s="47"/>
      <c r="U2120" s="47"/>
      <c r="V2120" s="47"/>
      <c r="W2120" s="47"/>
      <c r="X2120" s="47"/>
      <c r="Y2120" s="47"/>
      <c r="Z2120" s="47"/>
      <c r="AA2120" s="47"/>
      <c r="AB2120" s="47"/>
      <c r="AC2120" s="47"/>
      <c r="AD2120" s="47"/>
      <c r="AE2120" s="47"/>
      <c r="AF2120" s="47"/>
      <c r="AG2120" s="47"/>
      <c r="AH2120" s="47"/>
    </row>
    <row r="2121" spans="1:34" x14ac:dyDescent="0.25">
      <c r="A2121" s="125"/>
      <c r="B2121" s="47"/>
      <c r="C2121" s="47"/>
      <c r="D2121" s="47"/>
      <c r="E2121" s="56"/>
      <c r="F2121" s="56"/>
      <c r="G2121" s="47"/>
      <c r="H2121" s="47"/>
      <c r="I2121" s="47"/>
      <c r="J2121" s="47"/>
      <c r="K2121" s="47"/>
      <c r="L2121" s="47"/>
      <c r="M2121" s="47"/>
      <c r="N2121" s="47"/>
      <c r="O2121" s="47"/>
      <c r="P2121" s="47"/>
      <c r="Q2121" s="47"/>
      <c r="R2121" s="47"/>
      <c r="S2121" s="47"/>
      <c r="T2121" s="47"/>
      <c r="U2121" s="47"/>
      <c r="V2121" s="47"/>
      <c r="W2121" s="47"/>
      <c r="X2121" s="47"/>
      <c r="Y2121" s="47"/>
      <c r="Z2121" s="47"/>
      <c r="AA2121" s="47"/>
      <c r="AB2121" s="47"/>
      <c r="AC2121" s="47"/>
      <c r="AD2121" s="47"/>
      <c r="AE2121" s="47"/>
      <c r="AF2121" s="47"/>
      <c r="AG2121" s="47"/>
      <c r="AH2121" s="47"/>
    </row>
    <row r="2122" spans="1:34" x14ac:dyDescent="0.25">
      <c r="A2122" s="125"/>
      <c r="B2122" s="47"/>
      <c r="C2122" s="47"/>
      <c r="D2122" s="47"/>
      <c r="E2122" s="56"/>
      <c r="F2122" s="56"/>
      <c r="G2122" s="47"/>
      <c r="H2122" s="47"/>
      <c r="I2122" s="47"/>
      <c r="J2122" s="47"/>
      <c r="K2122" s="47"/>
      <c r="L2122" s="47"/>
      <c r="M2122" s="47"/>
      <c r="N2122" s="47"/>
      <c r="O2122" s="47"/>
      <c r="P2122" s="47"/>
      <c r="Q2122" s="47"/>
      <c r="R2122" s="47"/>
      <c r="S2122" s="47"/>
      <c r="T2122" s="47"/>
      <c r="U2122" s="47"/>
      <c r="V2122" s="47"/>
      <c r="W2122" s="47"/>
      <c r="X2122" s="47"/>
      <c r="Y2122" s="47"/>
      <c r="Z2122" s="47"/>
      <c r="AA2122" s="47"/>
      <c r="AB2122" s="47"/>
      <c r="AC2122" s="47"/>
      <c r="AD2122" s="47"/>
      <c r="AE2122" s="47"/>
      <c r="AF2122" s="47"/>
      <c r="AG2122" s="47"/>
      <c r="AH2122" s="47"/>
    </row>
    <row r="2123" spans="1:34" x14ac:dyDescent="0.25">
      <c r="A2123" s="125"/>
      <c r="B2123" s="47"/>
      <c r="C2123" s="47"/>
      <c r="D2123" s="47"/>
      <c r="E2123" s="56"/>
      <c r="F2123" s="56"/>
      <c r="G2123" s="47"/>
      <c r="H2123" s="47"/>
      <c r="I2123" s="47"/>
      <c r="J2123" s="47"/>
      <c r="K2123" s="47"/>
      <c r="L2123" s="47"/>
      <c r="M2123" s="47"/>
      <c r="N2123" s="47"/>
      <c r="O2123" s="47"/>
      <c r="P2123" s="47"/>
      <c r="Q2123" s="47"/>
      <c r="R2123" s="47"/>
      <c r="S2123" s="47"/>
      <c r="T2123" s="47"/>
      <c r="U2123" s="47"/>
      <c r="V2123" s="47"/>
      <c r="W2123" s="47"/>
      <c r="X2123" s="47"/>
      <c r="Y2123" s="47"/>
      <c r="Z2123" s="47"/>
      <c r="AA2123" s="47"/>
      <c r="AB2123" s="47"/>
      <c r="AC2123" s="47"/>
      <c r="AD2123" s="47"/>
      <c r="AE2123" s="47"/>
      <c r="AF2123" s="47"/>
      <c r="AG2123" s="47"/>
      <c r="AH2123" s="47"/>
    </row>
    <row r="2124" spans="1:34" x14ac:dyDescent="0.25">
      <c r="A2124" s="125"/>
      <c r="B2124" s="47"/>
      <c r="C2124" s="47"/>
      <c r="D2124" s="47"/>
      <c r="E2124" s="56"/>
      <c r="F2124" s="56"/>
      <c r="G2124" s="47"/>
      <c r="H2124" s="47"/>
      <c r="I2124" s="47"/>
      <c r="J2124" s="47"/>
      <c r="K2124" s="47"/>
      <c r="L2124" s="47"/>
      <c r="M2124" s="47"/>
      <c r="N2124" s="47"/>
      <c r="O2124" s="47"/>
      <c r="P2124" s="47"/>
      <c r="Q2124" s="47"/>
      <c r="R2124" s="47"/>
      <c r="S2124" s="47"/>
      <c r="T2124" s="47"/>
      <c r="U2124" s="47"/>
      <c r="V2124" s="47"/>
      <c r="W2124" s="47"/>
      <c r="X2124" s="47"/>
      <c r="Y2124" s="47"/>
      <c r="Z2124" s="47"/>
      <c r="AA2124" s="47"/>
      <c r="AB2124" s="47"/>
      <c r="AC2124" s="47"/>
      <c r="AD2124" s="47"/>
      <c r="AE2124" s="47"/>
      <c r="AF2124" s="47"/>
      <c r="AG2124" s="47"/>
      <c r="AH2124" s="47"/>
    </row>
    <row r="2125" spans="1:34" x14ac:dyDescent="0.25">
      <c r="A2125" s="125"/>
      <c r="B2125" s="47"/>
      <c r="C2125" s="47"/>
      <c r="D2125" s="47"/>
      <c r="E2125" s="56"/>
      <c r="F2125" s="56"/>
      <c r="G2125" s="47"/>
      <c r="H2125" s="47"/>
      <c r="I2125" s="47"/>
      <c r="J2125" s="47"/>
      <c r="K2125" s="47"/>
      <c r="L2125" s="47"/>
      <c r="M2125" s="47"/>
      <c r="N2125" s="47"/>
      <c r="O2125" s="47"/>
      <c r="P2125" s="47"/>
      <c r="Q2125" s="47"/>
      <c r="R2125" s="47"/>
      <c r="S2125" s="47"/>
      <c r="T2125" s="47"/>
      <c r="U2125" s="47"/>
      <c r="V2125" s="47"/>
      <c r="W2125" s="47"/>
      <c r="X2125" s="47"/>
      <c r="Y2125" s="47"/>
      <c r="Z2125" s="47"/>
      <c r="AA2125" s="47"/>
      <c r="AB2125" s="47"/>
      <c r="AC2125" s="47"/>
      <c r="AD2125" s="47"/>
      <c r="AE2125" s="47"/>
      <c r="AF2125" s="47"/>
      <c r="AG2125" s="47"/>
      <c r="AH2125" s="47"/>
    </row>
    <row r="2126" spans="1:34" x14ac:dyDescent="0.25">
      <c r="A2126" s="125"/>
      <c r="B2126" s="47"/>
      <c r="C2126" s="47"/>
      <c r="D2126" s="47"/>
      <c r="E2126" s="56"/>
      <c r="F2126" s="56"/>
      <c r="G2126" s="47"/>
      <c r="H2126" s="47"/>
      <c r="I2126" s="47"/>
      <c r="J2126" s="47"/>
      <c r="K2126" s="47"/>
      <c r="L2126" s="47"/>
      <c r="M2126" s="47"/>
      <c r="N2126" s="47"/>
      <c r="O2126" s="47"/>
      <c r="P2126" s="47"/>
      <c r="Q2126" s="47"/>
      <c r="R2126" s="47"/>
      <c r="S2126" s="47"/>
      <c r="T2126" s="47"/>
      <c r="U2126" s="47"/>
      <c r="V2126" s="47"/>
      <c r="W2126" s="47"/>
      <c r="X2126" s="47"/>
      <c r="Y2126" s="47"/>
      <c r="Z2126" s="47"/>
      <c r="AA2126" s="47"/>
      <c r="AB2126" s="47"/>
      <c r="AC2126" s="47"/>
      <c r="AD2126" s="47"/>
      <c r="AE2126" s="47"/>
      <c r="AF2126" s="47"/>
      <c r="AG2126" s="47"/>
      <c r="AH2126" s="47"/>
    </row>
    <row r="2127" spans="1:34" x14ac:dyDescent="0.25">
      <c r="A2127" s="125"/>
      <c r="B2127" s="47"/>
      <c r="C2127" s="47"/>
      <c r="D2127" s="47"/>
      <c r="E2127" s="56"/>
      <c r="F2127" s="56"/>
      <c r="G2127" s="47"/>
      <c r="H2127" s="47"/>
      <c r="I2127" s="47"/>
      <c r="J2127" s="47"/>
      <c r="K2127" s="47"/>
      <c r="L2127" s="47"/>
      <c r="M2127" s="47"/>
      <c r="N2127" s="47"/>
      <c r="O2127" s="47"/>
      <c r="P2127" s="47"/>
      <c r="Q2127" s="47"/>
      <c r="R2127" s="47"/>
      <c r="S2127" s="47"/>
      <c r="T2127" s="47"/>
      <c r="U2127" s="47"/>
      <c r="V2127" s="47"/>
      <c r="W2127" s="47"/>
      <c r="X2127" s="47"/>
      <c r="Y2127" s="47"/>
      <c r="Z2127" s="47"/>
      <c r="AA2127" s="47"/>
      <c r="AB2127" s="47"/>
      <c r="AC2127" s="47"/>
      <c r="AD2127" s="47"/>
      <c r="AE2127" s="47"/>
      <c r="AF2127" s="47"/>
      <c r="AG2127" s="47"/>
      <c r="AH2127" s="47"/>
    </row>
    <row r="2128" spans="1:34" x14ac:dyDescent="0.25">
      <c r="A2128" s="125"/>
      <c r="B2128" s="47"/>
      <c r="C2128" s="47"/>
      <c r="D2128" s="47"/>
      <c r="E2128" s="56"/>
      <c r="F2128" s="56"/>
      <c r="G2128" s="47"/>
      <c r="H2128" s="47"/>
      <c r="I2128" s="47"/>
      <c r="J2128" s="47"/>
      <c r="K2128" s="47"/>
      <c r="L2128" s="47"/>
      <c r="M2128" s="47"/>
      <c r="N2128" s="47"/>
      <c r="O2128" s="47"/>
      <c r="P2128" s="47"/>
      <c r="Q2128" s="47"/>
      <c r="R2128" s="47"/>
      <c r="S2128" s="47"/>
      <c r="T2128" s="47"/>
      <c r="U2128" s="47"/>
      <c r="V2128" s="47"/>
      <c r="W2128" s="47"/>
      <c r="X2128" s="47"/>
      <c r="Y2128" s="47"/>
      <c r="Z2128" s="47"/>
      <c r="AA2128" s="47"/>
      <c r="AB2128" s="47"/>
      <c r="AC2128" s="47"/>
      <c r="AD2128" s="47"/>
      <c r="AE2128" s="47"/>
      <c r="AF2128" s="47"/>
      <c r="AG2128" s="47"/>
      <c r="AH2128" s="47"/>
    </row>
    <row r="2129" spans="1:34" x14ac:dyDescent="0.25">
      <c r="A2129" s="125"/>
      <c r="B2129" s="47"/>
      <c r="C2129" s="47"/>
      <c r="D2129" s="47"/>
      <c r="E2129" s="56"/>
      <c r="F2129" s="56"/>
      <c r="G2129" s="47"/>
      <c r="H2129" s="47"/>
      <c r="I2129" s="47"/>
      <c r="J2129" s="47"/>
      <c r="K2129" s="47"/>
      <c r="L2129" s="47"/>
      <c r="M2129" s="47"/>
      <c r="N2129" s="47"/>
      <c r="O2129" s="47"/>
      <c r="P2129" s="47"/>
      <c r="Q2129" s="47"/>
      <c r="R2129" s="47"/>
      <c r="S2129" s="47"/>
      <c r="T2129" s="47"/>
      <c r="U2129" s="47"/>
      <c r="V2129" s="47"/>
      <c r="W2129" s="47"/>
      <c r="X2129" s="47"/>
      <c r="Y2129" s="47"/>
      <c r="Z2129" s="47"/>
      <c r="AA2129" s="47"/>
      <c r="AB2129" s="47"/>
      <c r="AC2129" s="47"/>
      <c r="AD2129" s="47"/>
      <c r="AE2129" s="47"/>
      <c r="AF2129" s="47"/>
      <c r="AG2129" s="47"/>
      <c r="AH2129" s="47"/>
    </row>
    <row r="2130" spans="1:34" x14ac:dyDescent="0.25">
      <c r="A2130" s="125"/>
      <c r="B2130" s="47"/>
      <c r="C2130" s="47"/>
      <c r="D2130" s="47"/>
      <c r="E2130" s="56"/>
      <c r="F2130" s="56"/>
      <c r="G2130" s="47"/>
      <c r="H2130" s="47"/>
      <c r="I2130" s="47"/>
      <c r="J2130" s="47"/>
      <c r="K2130" s="47"/>
      <c r="L2130" s="47"/>
      <c r="M2130" s="47"/>
      <c r="N2130" s="47"/>
      <c r="O2130" s="47"/>
      <c r="P2130" s="47"/>
      <c r="Q2130" s="47"/>
      <c r="R2130" s="47"/>
      <c r="S2130" s="47"/>
      <c r="T2130" s="47"/>
      <c r="U2130" s="47"/>
      <c r="V2130" s="47"/>
      <c r="W2130" s="47"/>
      <c r="X2130" s="47"/>
      <c r="Y2130" s="47"/>
      <c r="Z2130" s="47"/>
      <c r="AA2130" s="47"/>
      <c r="AB2130" s="47"/>
      <c r="AC2130" s="47"/>
      <c r="AD2130" s="47"/>
      <c r="AE2130" s="47"/>
      <c r="AF2130" s="47"/>
      <c r="AG2130" s="47"/>
      <c r="AH2130" s="47"/>
    </row>
    <row r="2131" spans="1:34" x14ac:dyDescent="0.25">
      <c r="A2131" s="125"/>
      <c r="B2131" s="47"/>
      <c r="C2131" s="47"/>
      <c r="D2131" s="47"/>
      <c r="E2131" s="56"/>
      <c r="F2131" s="56"/>
      <c r="G2131" s="47"/>
      <c r="H2131" s="47"/>
      <c r="I2131" s="47"/>
      <c r="J2131" s="47"/>
      <c r="K2131" s="47"/>
      <c r="L2131" s="47"/>
      <c r="M2131" s="47"/>
      <c r="N2131" s="47"/>
      <c r="O2131" s="47"/>
      <c r="P2131" s="47"/>
      <c r="Q2131" s="47"/>
      <c r="R2131" s="47"/>
      <c r="S2131" s="47"/>
      <c r="T2131" s="47"/>
      <c r="U2131" s="47"/>
      <c r="V2131" s="47"/>
      <c r="W2131" s="47"/>
      <c r="X2131" s="47"/>
      <c r="Y2131" s="47"/>
      <c r="Z2131" s="47"/>
      <c r="AA2131" s="47"/>
      <c r="AB2131" s="47"/>
      <c r="AC2131" s="47"/>
      <c r="AD2131" s="47"/>
      <c r="AE2131" s="47"/>
      <c r="AF2131" s="47"/>
      <c r="AG2131" s="47"/>
      <c r="AH2131" s="47"/>
    </row>
    <row r="2132" spans="1:34" x14ac:dyDescent="0.25">
      <c r="A2132" s="125"/>
      <c r="B2132" s="47"/>
      <c r="C2132" s="47"/>
      <c r="D2132" s="47"/>
      <c r="E2132" s="56"/>
      <c r="F2132" s="56"/>
      <c r="G2132" s="47"/>
      <c r="H2132" s="47"/>
      <c r="I2132" s="47"/>
      <c r="J2132" s="47"/>
      <c r="K2132" s="47"/>
      <c r="L2132" s="47"/>
      <c r="M2132" s="47"/>
      <c r="N2132" s="47"/>
      <c r="O2132" s="47"/>
      <c r="P2132" s="47"/>
      <c r="Q2132" s="47"/>
      <c r="R2132" s="47"/>
      <c r="S2132" s="47"/>
      <c r="T2132" s="47"/>
      <c r="U2132" s="47"/>
      <c r="V2132" s="47"/>
      <c r="W2132" s="47"/>
      <c r="X2132" s="47"/>
      <c r="Y2132" s="47"/>
      <c r="Z2132" s="47"/>
      <c r="AA2132" s="47"/>
      <c r="AB2132" s="47"/>
      <c r="AC2132" s="47"/>
      <c r="AD2132" s="47"/>
      <c r="AE2132" s="47"/>
      <c r="AF2132" s="47"/>
      <c r="AG2132" s="47"/>
      <c r="AH2132" s="47"/>
    </row>
    <row r="2133" spans="1:34" x14ac:dyDescent="0.25">
      <c r="A2133" s="125"/>
      <c r="B2133" s="47"/>
      <c r="C2133" s="47"/>
      <c r="D2133" s="47"/>
      <c r="E2133" s="56"/>
      <c r="F2133" s="56"/>
      <c r="G2133" s="47"/>
      <c r="H2133" s="47"/>
      <c r="I2133" s="47"/>
      <c r="J2133" s="47"/>
      <c r="K2133" s="47"/>
      <c r="L2133" s="47"/>
      <c r="M2133" s="47"/>
      <c r="N2133" s="47"/>
      <c r="O2133" s="47"/>
      <c r="P2133" s="47"/>
      <c r="Q2133" s="47"/>
      <c r="R2133" s="47"/>
      <c r="S2133" s="47"/>
      <c r="T2133" s="47"/>
      <c r="U2133" s="47"/>
      <c r="V2133" s="47"/>
      <c r="W2133" s="47"/>
      <c r="X2133" s="47"/>
      <c r="Y2133" s="47"/>
      <c r="Z2133" s="47"/>
      <c r="AA2133" s="47"/>
      <c r="AB2133" s="47"/>
      <c r="AC2133" s="47"/>
      <c r="AD2133" s="47"/>
      <c r="AE2133" s="47"/>
      <c r="AF2133" s="47"/>
      <c r="AG2133" s="47"/>
      <c r="AH2133" s="47"/>
    </row>
    <row r="2134" spans="1:34" x14ac:dyDescent="0.25">
      <c r="A2134" s="125"/>
      <c r="B2134" s="47"/>
      <c r="C2134" s="47"/>
      <c r="D2134" s="47"/>
      <c r="E2134" s="56"/>
      <c r="F2134" s="56"/>
      <c r="G2134" s="47"/>
      <c r="H2134" s="47"/>
      <c r="I2134" s="47"/>
      <c r="J2134" s="47"/>
      <c r="K2134" s="47"/>
      <c r="L2134" s="47"/>
      <c r="M2134" s="47"/>
      <c r="N2134" s="47"/>
      <c r="O2134" s="47"/>
      <c r="P2134" s="47"/>
      <c r="Q2134" s="47"/>
      <c r="R2134" s="47"/>
      <c r="S2134" s="47"/>
      <c r="T2134" s="47"/>
      <c r="U2134" s="47"/>
      <c r="V2134" s="47"/>
      <c r="W2134" s="47"/>
      <c r="X2134" s="47"/>
      <c r="Y2134" s="47"/>
      <c r="Z2134" s="47"/>
      <c r="AA2134" s="47"/>
      <c r="AB2134" s="47"/>
      <c r="AC2134" s="47"/>
      <c r="AD2134" s="47"/>
      <c r="AE2134" s="47"/>
      <c r="AF2134" s="47"/>
      <c r="AG2134" s="47"/>
      <c r="AH2134" s="47"/>
    </row>
    <row r="2135" spans="1:34" x14ac:dyDescent="0.25">
      <c r="A2135" s="125"/>
      <c r="B2135" s="47"/>
      <c r="C2135" s="47"/>
      <c r="D2135" s="47"/>
      <c r="E2135" s="56"/>
      <c r="F2135" s="56"/>
      <c r="G2135" s="47"/>
      <c r="H2135" s="47"/>
      <c r="I2135" s="47"/>
      <c r="J2135" s="47"/>
      <c r="K2135" s="47"/>
      <c r="L2135" s="47"/>
      <c r="M2135" s="47"/>
      <c r="N2135" s="47"/>
      <c r="O2135" s="47"/>
      <c r="P2135" s="47"/>
      <c r="Q2135" s="47"/>
      <c r="R2135" s="47"/>
      <c r="S2135" s="47"/>
      <c r="T2135" s="47"/>
      <c r="U2135" s="47"/>
      <c r="V2135" s="47"/>
      <c r="W2135" s="47"/>
      <c r="X2135" s="47"/>
      <c r="Y2135" s="47"/>
      <c r="Z2135" s="47"/>
      <c r="AA2135" s="47"/>
      <c r="AB2135" s="47"/>
      <c r="AC2135" s="47"/>
      <c r="AD2135" s="47"/>
      <c r="AE2135" s="47"/>
      <c r="AF2135" s="47"/>
      <c r="AG2135" s="47"/>
      <c r="AH2135" s="47"/>
    </row>
    <row r="2136" spans="1:34" x14ac:dyDescent="0.25">
      <c r="A2136" s="125"/>
      <c r="B2136" s="47"/>
      <c r="C2136" s="47"/>
      <c r="D2136" s="47"/>
      <c r="E2136" s="56"/>
      <c r="F2136" s="56"/>
      <c r="G2136" s="47"/>
      <c r="H2136" s="47"/>
      <c r="I2136" s="47"/>
      <c r="J2136" s="47"/>
      <c r="K2136" s="47"/>
      <c r="L2136" s="47"/>
      <c r="M2136" s="47"/>
      <c r="N2136" s="47"/>
      <c r="O2136" s="47"/>
      <c r="P2136" s="47"/>
      <c r="Q2136" s="47"/>
      <c r="R2136" s="47"/>
      <c r="S2136" s="47"/>
      <c r="T2136" s="47"/>
      <c r="U2136" s="47"/>
      <c r="V2136" s="47"/>
      <c r="W2136" s="47"/>
      <c r="X2136" s="47"/>
      <c r="Y2136" s="47"/>
      <c r="Z2136" s="47"/>
      <c r="AA2136" s="47"/>
      <c r="AB2136" s="47"/>
      <c r="AC2136" s="47"/>
      <c r="AD2136" s="47"/>
      <c r="AE2136" s="47"/>
      <c r="AF2136" s="47"/>
      <c r="AG2136" s="47"/>
      <c r="AH2136" s="47"/>
    </row>
    <row r="2137" spans="1:34" x14ac:dyDescent="0.25">
      <c r="A2137" s="125"/>
      <c r="B2137" s="47"/>
      <c r="C2137" s="47"/>
      <c r="D2137" s="47"/>
      <c r="E2137" s="56"/>
      <c r="F2137" s="56"/>
      <c r="G2137" s="47"/>
      <c r="H2137" s="47"/>
      <c r="I2137" s="47"/>
      <c r="J2137" s="47"/>
      <c r="K2137" s="47"/>
      <c r="L2137" s="47"/>
      <c r="M2137" s="47"/>
      <c r="N2137" s="47"/>
      <c r="O2137" s="47"/>
      <c r="P2137" s="47"/>
      <c r="Q2137" s="47"/>
      <c r="R2137" s="47"/>
      <c r="S2137" s="47"/>
      <c r="T2137" s="47"/>
      <c r="U2137" s="47"/>
      <c r="V2137" s="47"/>
      <c r="W2137" s="47"/>
      <c r="X2137" s="47"/>
      <c r="Y2137" s="47"/>
      <c r="Z2137" s="47"/>
      <c r="AA2137" s="47"/>
      <c r="AB2137" s="47"/>
      <c r="AC2137" s="47"/>
      <c r="AD2137" s="47"/>
      <c r="AE2137" s="47"/>
      <c r="AF2137" s="47"/>
      <c r="AG2137" s="47"/>
      <c r="AH2137" s="47"/>
    </row>
    <row r="2138" spans="1:34" x14ac:dyDescent="0.25">
      <c r="A2138" s="125"/>
      <c r="B2138" s="47"/>
      <c r="C2138" s="47"/>
      <c r="D2138" s="47"/>
      <c r="E2138" s="56"/>
      <c r="F2138" s="56"/>
      <c r="G2138" s="47"/>
      <c r="H2138" s="47"/>
      <c r="I2138" s="47"/>
      <c r="J2138" s="47"/>
      <c r="K2138" s="47"/>
      <c r="L2138" s="47"/>
      <c r="M2138" s="47"/>
      <c r="N2138" s="47"/>
      <c r="O2138" s="47"/>
      <c r="P2138" s="47"/>
      <c r="Q2138" s="47"/>
      <c r="R2138" s="47"/>
      <c r="S2138" s="47"/>
      <c r="T2138" s="47"/>
      <c r="U2138" s="47"/>
      <c r="V2138" s="47"/>
      <c r="W2138" s="47"/>
      <c r="X2138" s="47"/>
      <c r="Y2138" s="47"/>
      <c r="Z2138" s="47"/>
      <c r="AA2138" s="47"/>
      <c r="AB2138" s="47"/>
      <c r="AC2138" s="47"/>
      <c r="AD2138" s="47"/>
      <c r="AE2138" s="47"/>
      <c r="AF2138" s="47"/>
      <c r="AG2138" s="47"/>
      <c r="AH2138" s="47"/>
    </row>
    <row r="2139" spans="1:34" x14ac:dyDescent="0.25">
      <c r="A2139" s="125"/>
      <c r="B2139" s="47"/>
      <c r="C2139" s="47"/>
      <c r="D2139" s="47"/>
      <c r="E2139" s="56"/>
      <c r="F2139" s="56"/>
      <c r="G2139" s="47"/>
      <c r="H2139" s="47"/>
      <c r="I2139" s="47"/>
      <c r="J2139" s="47"/>
      <c r="K2139" s="47"/>
      <c r="L2139" s="47"/>
      <c r="M2139" s="47"/>
      <c r="N2139" s="47"/>
      <c r="O2139" s="47"/>
      <c r="P2139" s="47"/>
      <c r="Q2139" s="47"/>
      <c r="R2139" s="47"/>
      <c r="S2139" s="47"/>
      <c r="T2139" s="47"/>
      <c r="U2139" s="47"/>
      <c r="V2139" s="47"/>
      <c r="W2139" s="47"/>
      <c r="X2139" s="47"/>
      <c r="Y2139" s="47"/>
      <c r="Z2139" s="47"/>
      <c r="AA2139" s="47"/>
      <c r="AB2139" s="47"/>
      <c r="AC2139" s="47"/>
      <c r="AD2139" s="47"/>
      <c r="AE2139" s="47"/>
      <c r="AF2139" s="47"/>
      <c r="AG2139" s="47"/>
      <c r="AH2139" s="47"/>
    </row>
    <row r="2140" spans="1:34" x14ac:dyDescent="0.25">
      <c r="A2140" s="125"/>
      <c r="B2140" s="47"/>
      <c r="C2140" s="47"/>
      <c r="D2140" s="47"/>
      <c r="E2140" s="56"/>
      <c r="F2140" s="56"/>
      <c r="G2140" s="47"/>
      <c r="H2140" s="47"/>
      <c r="I2140" s="47"/>
      <c r="J2140" s="47"/>
      <c r="K2140" s="47"/>
      <c r="L2140" s="47"/>
      <c r="M2140" s="47"/>
      <c r="N2140" s="47"/>
      <c r="O2140" s="47"/>
      <c r="P2140" s="47"/>
      <c r="Q2140" s="47"/>
      <c r="R2140" s="47"/>
      <c r="S2140" s="47"/>
      <c r="T2140" s="47"/>
      <c r="U2140" s="47"/>
      <c r="V2140" s="47"/>
      <c r="W2140" s="47"/>
      <c r="X2140" s="47"/>
      <c r="Y2140" s="47"/>
      <c r="Z2140" s="47"/>
      <c r="AA2140" s="47"/>
      <c r="AB2140" s="47"/>
      <c r="AC2140" s="47"/>
      <c r="AD2140" s="47"/>
      <c r="AE2140" s="47"/>
      <c r="AF2140" s="47"/>
      <c r="AG2140" s="47"/>
      <c r="AH2140" s="47"/>
    </row>
    <row r="2141" spans="1:34" x14ac:dyDescent="0.25">
      <c r="A2141" s="125"/>
      <c r="B2141" s="47"/>
      <c r="C2141" s="47"/>
      <c r="D2141" s="47"/>
      <c r="E2141" s="56"/>
      <c r="F2141" s="56"/>
      <c r="G2141" s="47"/>
      <c r="H2141" s="47"/>
      <c r="I2141" s="47"/>
      <c r="J2141" s="47"/>
      <c r="K2141" s="47"/>
      <c r="L2141" s="47"/>
      <c r="M2141" s="47"/>
      <c r="N2141" s="47"/>
      <c r="O2141" s="47"/>
      <c r="P2141" s="47"/>
      <c r="Q2141" s="47"/>
      <c r="R2141" s="47"/>
      <c r="S2141" s="47"/>
      <c r="T2141" s="47"/>
      <c r="U2141" s="47"/>
      <c r="V2141" s="47"/>
      <c r="W2141" s="47"/>
      <c r="X2141" s="47"/>
      <c r="Y2141" s="47"/>
      <c r="Z2141" s="47"/>
      <c r="AA2141" s="47"/>
      <c r="AB2141" s="47"/>
      <c r="AC2141" s="47"/>
      <c r="AD2141" s="47"/>
      <c r="AE2141" s="47"/>
      <c r="AF2141" s="47"/>
      <c r="AG2141" s="47"/>
      <c r="AH2141" s="47"/>
    </row>
    <row r="2142" spans="1:34" x14ac:dyDescent="0.25">
      <c r="A2142" s="125"/>
      <c r="B2142" s="47"/>
      <c r="C2142" s="47"/>
      <c r="D2142" s="47"/>
      <c r="E2142" s="56"/>
      <c r="F2142" s="56"/>
      <c r="G2142" s="47"/>
      <c r="H2142" s="47"/>
      <c r="I2142" s="47"/>
      <c r="J2142" s="47"/>
      <c r="K2142" s="47"/>
      <c r="L2142" s="47"/>
      <c r="M2142" s="47"/>
      <c r="N2142" s="47"/>
      <c r="O2142" s="47"/>
      <c r="P2142" s="47"/>
      <c r="Q2142" s="47"/>
      <c r="R2142" s="47"/>
      <c r="S2142" s="47"/>
      <c r="T2142" s="47"/>
      <c r="U2142" s="47"/>
      <c r="V2142" s="47"/>
      <c r="W2142" s="47"/>
      <c r="X2142" s="47"/>
      <c r="Y2142" s="47"/>
      <c r="Z2142" s="47"/>
      <c r="AA2142" s="47"/>
      <c r="AB2142" s="47"/>
      <c r="AC2142" s="47"/>
      <c r="AD2142" s="47"/>
      <c r="AE2142" s="47"/>
      <c r="AF2142" s="47"/>
      <c r="AG2142" s="47"/>
      <c r="AH2142" s="47"/>
    </row>
    <row r="2143" spans="1:34" x14ac:dyDescent="0.25">
      <c r="A2143" s="125"/>
      <c r="B2143" s="47"/>
      <c r="C2143" s="47"/>
      <c r="D2143" s="47"/>
      <c r="E2143" s="56"/>
      <c r="F2143" s="56"/>
      <c r="G2143" s="47"/>
      <c r="H2143" s="47"/>
      <c r="I2143" s="47"/>
      <c r="J2143" s="47"/>
      <c r="K2143" s="47"/>
      <c r="L2143" s="47"/>
      <c r="M2143" s="47"/>
      <c r="N2143" s="47"/>
      <c r="O2143" s="47"/>
      <c r="P2143" s="47"/>
      <c r="Q2143" s="47"/>
      <c r="R2143" s="47"/>
      <c r="S2143" s="47"/>
      <c r="T2143" s="47"/>
      <c r="U2143" s="47"/>
      <c r="V2143" s="47"/>
      <c r="W2143" s="47"/>
      <c r="X2143" s="47"/>
      <c r="Y2143" s="47"/>
      <c r="Z2143" s="47"/>
      <c r="AA2143" s="47"/>
      <c r="AB2143" s="47"/>
      <c r="AC2143" s="47"/>
      <c r="AD2143" s="47"/>
      <c r="AE2143" s="47"/>
      <c r="AF2143" s="47"/>
      <c r="AG2143" s="47"/>
      <c r="AH2143" s="47"/>
    </row>
    <row r="2144" spans="1:34" x14ac:dyDescent="0.25">
      <c r="A2144" s="125"/>
      <c r="B2144" s="47"/>
      <c r="C2144" s="47"/>
      <c r="D2144" s="47"/>
      <c r="E2144" s="56"/>
      <c r="F2144" s="56"/>
      <c r="G2144" s="47"/>
      <c r="H2144" s="47"/>
      <c r="I2144" s="47"/>
      <c r="J2144" s="47"/>
      <c r="K2144" s="47"/>
      <c r="L2144" s="47"/>
      <c r="M2144" s="47"/>
      <c r="N2144" s="47"/>
      <c r="O2144" s="47"/>
      <c r="P2144" s="47"/>
      <c r="Q2144" s="47"/>
      <c r="R2144" s="47"/>
      <c r="S2144" s="47"/>
      <c r="T2144" s="47"/>
      <c r="U2144" s="47"/>
      <c r="V2144" s="47"/>
      <c r="W2144" s="47"/>
      <c r="X2144" s="47"/>
      <c r="Y2144" s="47"/>
      <c r="Z2144" s="47"/>
      <c r="AA2144" s="47"/>
      <c r="AB2144" s="47"/>
      <c r="AC2144" s="47"/>
      <c r="AD2144" s="47"/>
      <c r="AE2144" s="47"/>
      <c r="AF2144" s="47"/>
      <c r="AG2144" s="47"/>
      <c r="AH2144" s="47"/>
    </row>
    <row r="2145" spans="1:34" x14ac:dyDescent="0.25">
      <c r="A2145" s="125"/>
      <c r="B2145" s="47"/>
      <c r="C2145" s="47"/>
      <c r="D2145" s="47"/>
      <c r="E2145" s="56"/>
      <c r="F2145" s="56"/>
      <c r="G2145" s="47"/>
      <c r="H2145" s="47"/>
      <c r="I2145" s="47"/>
      <c r="J2145" s="47"/>
      <c r="K2145" s="47"/>
      <c r="L2145" s="47"/>
      <c r="M2145" s="47"/>
      <c r="N2145" s="47"/>
      <c r="O2145" s="47"/>
      <c r="P2145" s="47"/>
      <c r="Q2145" s="47"/>
      <c r="R2145" s="47"/>
      <c r="S2145" s="47"/>
      <c r="T2145" s="47"/>
      <c r="U2145" s="47"/>
      <c r="V2145" s="47"/>
      <c r="W2145" s="47"/>
      <c r="X2145" s="47"/>
      <c r="Y2145" s="47"/>
      <c r="Z2145" s="47"/>
      <c r="AA2145" s="47"/>
      <c r="AB2145" s="47"/>
      <c r="AC2145" s="47"/>
      <c r="AD2145" s="47"/>
      <c r="AE2145" s="47"/>
      <c r="AF2145" s="47"/>
      <c r="AG2145" s="47"/>
      <c r="AH2145" s="47"/>
    </row>
    <row r="2146" spans="1:34" x14ac:dyDescent="0.25">
      <c r="A2146" s="125"/>
      <c r="B2146" s="47"/>
      <c r="C2146" s="47"/>
      <c r="D2146" s="47"/>
      <c r="E2146" s="56"/>
      <c r="F2146" s="56"/>
      <c r="G2146" s="47"/>
      <c r="H2146" s="47"/>
      <c r="I2146" s="47"/>
      <c r="J2146" s="47"/>
      <c r="K2146" s="47"/>
      <c r="L2146" s="47"/>
      <c r="M2146" s="47"/>
      <c r="N2146" s="47"/>
      <c r="O2146" s="47"/>
      <c r="P2146" s="47"/>
      <c r="Q2146" s="47"/>
      <c r="R2146" s="47"/>
      <c r="S2146" s="47"/>
      <c r="T2146" s="47"/>
      <c r="U2146" s="47"/>
      <c r="V2146" s="47"/>
      <c r="W2146" s="47"/>
      <c r="X2146" s="47"/>
      <c r="Y2146" s="47"/>
      <c r="Z2146" s="47"/>
      <c r="AA2146" s="47"/>
      <c r="AB2146" s="47"/>
      <c r="AC2146" s="47"/>
      <c r="AD2146" s="47"/>
      <c r="AE2146" s="47"/>
      <c r="AF2146" s="47"/>
      <c r="AG2146" s="47"/>
      <c r="AH2146" s="47"/>
    </row>
    <row r="2147" spans="1:34" x14ac:dyDescent="0.25">
      <c r="A2147" s="125"/>
      <c r="B2147" s="47"/>
      <c r="C2147" s="47"/>
      <c r="D2147" s="47"/>
      <c r="E2147" s="56"/>
      <c r="F2147" s="56"/>
      <c r="G2147" s="47"/>
      <c r="H2147" s="47"/>
      <c r="I2147" s="47"/>
      <c r="J2147" s="47"/>
      <c r="K2147" s="47"/>
      <c r="L2147" s="47"/>
      <c r="M2147" s="47"/>
      <c r="N2147" s="47"/>
      <c r="O2147" s="47"/>
      <c r="P2147" s="47"/>
      <c r="Q2147" s="47"/>
      <c r="R2147" s="47"/>
      <c r="S2147" s="47"/>
      <c r="T2147" s="47"/>
      <c r="U2147" s="47"/>
      <c r="V2147" s="47"/>
      <c r="W2147" s="47"/>
      <c r="X2147" s="47"/>
      <c r="Y2147" s="47"/>
      <c r="Z2147" s="47"/>
      <c r="AA2147" s="47"/>
      <c r="AB2147" s="47"/>
      <c r="AC2147" s="47"/>
      <c r="AD2147" s="47"/>
      <c r="AE2147" s="47"/>
      <c r="AF2147" s="47"/>
      <c r="AG2147" s="47"/>
      <c r="AH2147" s="47"/>
    </row>
    <row r="2148" spans="1:34" x14ac:dyDescent="0.25">
      <c r="A2148" s="125"/>
      <c r="B2148" s="47"/>
      <c r="C2148" s="47"/>
      <c r="D2148" s="47"/>
      <c r="E2148" s="56"/>
      <c r="F2148" s="56"/>
      <c r="G2148" s="47"/>
      <c r="H2148" s="47"/>
      <c r="I2148" s="47"/>
      <c r="J2148" s="47"/>
      <c r="K2148" s="47"/>
      <c r="L2148" s="47"/>
      <c r="M2148" s="47"/>
      <c r="N2148" s="47"/>
      <c r="O2148" s="47"/>
      <c r="P2148" s="47"/>
      <c r="Q2148" s="47"/>
      <c r="R2148" s="47"/>
      <c r="S2148" s="47"/>
      <c r="T2148" s="47"/>
      <c r="U2148" s="47"/>
      <c r="V2148" s="47"/>
      <c r="W2148" s="47"/>
      <c r="X2148" s="47"/>
      <c r="Y2148" s="47"/>
      <c r="Z2148" s="47"/>
      <c r="AA2148" s="47"/>
      <c r="AB2148" s="47"/>
      <c r="AC2148" s="47"/>
      <c r="AD2148" s="47"/>
      <c r="AE2148" s="47"/>
      <c r="AF2148" s="47"/>
      <c r="AG2148" s="47"/>
      <c r="AH2148" s="47"/>
    </row>
    <row r="2149" spans="1:34" x14ac:dyDescent="0.25">
      <c r="A2149" s="125"/>
      <c r="B2149" s="47"/>
      <c r="C2149" s="47"/>
      <c r="D2149" s="47"/>
      <c r="E2149" s="56"/>
      <c r="F2149" s="56"/>
      <c r="G2149" s="47"/>
      <c r="H2149" s="47"/>
      <c r="I2149" s="47"/>
      <c r="J2149" s="47"/>
      <c r="K2149" s="47"/>
      <c r="L2149" s="47"/>
      <c r="M2149" s="47"/>
      <c r="N2149" s="47"/>
      <c r="O2149" s="47"/>
      <c r="P2149" s="47"/>
      <c r="Q2149" s="47"/>
      <c r="R2149" s="47"/>
      <c r="S2149" s="47"/>
      <c r="T2149" s="47"/>
      <c r="U2149" s="47"/>
      <c r="V2149" s="47"/>
      <c r="W2149" s="47"/>
      <c r="X2149" s="47"/>
      <c r="Y2149" s="47"/>
      <c r="Z2149" s="47"/>
      <c r="AA2149" s="47"/>
      <c r="AB2149" s="47"/>
      <c r="AC2149" s="47"/>
      <c r="AD2149" s="47"/>
      <c r="AE2149" s="47"/>
      <c r="AF2149" s="47"/>
      <c r="AG2149" s="47"/>
      <c r="AH2149" s="47"/>
    </row>
    <row r="2150" spans="1:34" x14ac:dyDescent="0.25">
      <c r="A2150" s="125"/>
      <c r="B2150" s="47"/>
      <c r="C2150" s="47"/>
      <c r="D2150" s="47"/>
      <c r="E2150" s="56"/>
      <c r="F2150" s="56"/>
      <c r="G2150" s="47"/>
      <c r="H2150" s="47"/>
      <c r="I2150" s="47"/>
      <c r="J2150" s="47"/>
      <c r="K2150" s="47"/>
      <c r="L2150" s="47"/>
      <c r="M2150" s="47"/>
      <c r="N2150" s="47"/>
      <c r="O2150" s="47"/>
      <c r="P2150" s="47"/>
      <c r="Q2150" s="47"/>
      <c r="R2150" s="47"/>
      <c r="S2150" s="47"/>
      <c r="T2150" s="47"/>
      <c r="U2150" s="47"/>
      <c r="V2150" s="47"/>
      <c r="W2150" s="47"/>
      <c r="X2150" s="47"/>
      <c r="Y2150" s="47"/>
      <c r="Z2150" s="47"/>
      <c r="AA2150" s="47"/>
      <c r="AB2150" s="47"/>
      <c r="AC2150" s="47"/>
      <c r="AD2150" s="47"/>
      <c r="AE2150" s="47"/>
      <c r="AF2150" s="47"/>
      <c r="AG2150" s="47"/>
      <c r="AH2150" s="47"/>
    </row>
    <row r="2151" spans="1:34" x14ac:dyDescent="0.25">
      <c r="A2151" s="125"/>
      <c r="B2151" s="47"/>
      <c r="C2151" s="47"/>
      <c r="D2151" s="47"/>
      <c r="E2151" s="56"/>
      <c r="F2151" s="56"/>
      <c r="G2151" s="47"/>
      <c r="H2151" s="47"/>
      <c r="I2151" s="47"/>
      <c r="J2151" s="47"/>
      <c r="K2151" s="47"/>
      <c r="L2151" s="47"/>
      <c r="M2151" s="47"/>
      <c r="N2151" s="47"/>
      <c r="O2151" s="47"/>
      <c r="P2151" s="47"/>
      <c r="Q2151" s="47"/>
      <c r="R2151" s="47"/>
      <c r="S2151" s="47"/>
      <c r="T2151" s="47"/>
      <c r="U2151" s="47"/>
      <c r="V2151" s="47"/>
      <c r="W2151" s="47"/>
      <c r="X2151" s="47"/>
      <c r="Y2151" s="47"/>
      <c r="Z2151" s="47"/>
      <c r="AA2151" s="47"/>
      <c r="AB2151" s="47"/>
      <c r="AC2151" s="47"/>
      <c r="AD2151" s="47"/>
      <c r="AE2151" s="47"/>
      <c r="AF2151" s="47"/>
      <c r="AG2151" s="47"/>
      <c r="AH2151" s="47"/>
    </row>
    <row r="2152" spans="1:34" x14ac:dyDescent="0.25">
      <c r="A2152" s="125"/>
      <c r="B2152" s="47"/>
      <c r="C2152" s="47"/>
      <c r="D2152" s="47"/>
      <c r="E2152" s="56"/>
      <c r="F2152" s="56"/>
      <c r="G2152" s="47"/>
      <c r="H2152" s="47"/>
      <c r="I2152" s="47"/>
      <c r="J2152" s="47"/>
      <c r="K2152" s="47"/>
      <c r="L2152" s="47"/>
      <c r="M2152" s="47"/>
      <c r="N2152" s="47"/>
      <c r="O2152" s="47"/>
      <c r="P2152" s="47"/>
      <c r="Q2152" s="47"/>
      <c r="R2152" s="47"/>
      <c r="S2152" s="47"/>
      <c r="T2152" s="47"/>
      <c r="U2152" s="47"/>
      <c r="V2152" s="47"/>
      <c r="W2152" s="47"/>
      <c r="X2152" s="47"/>
      <c r="Y2152" s="47"/>
      <c r="Z2152" s="47"/>
      <c r="AA2152" s="47"/>
      <c r="AB2152" s="47"/>
      <c r="AC2152" s="47"/>
      <c r="AD2152" s="47"/>
      <c r="AE2152" s="47"/>
      <c r="AF2152" s="47"/>
      <c r="AG2152" s="47"/>
      <c r="AH2152" s="47"/>
    </row>
    <row r="2153" spans="1:34" x14ac:dyDescent="0.25">
      <c r="A2153" s="125"/>
      <c r="B2153" s="47"/>
      <c r="C2153" s="47"/>
      <c r="D2153" s="47"/>
      <c r="E2153" s="56"/>
      <c r="F2153" s="56"/>
      <c r="G2153" s="47"/>
      <c r="H2153" s="47"/>
      <c r="I2153" s="47"/>
      <c r="J2153" s="47"/>
      <c r="K2153" s="47"/>
      <c r="L2153" s="47"/>
      <c r="M2153" s="47"/>
      <c r="N2153" s="47"/>
      <c r="O2153" s="47"/>
      <c r="P2153" s="47"/>
      <c r="Q2153" s="47"/>
      <c r="R2153" s="47"/>
      <c r="S2153" s="47"/>
      <c r="T2153" s="47"/>
      <c r="U2153" s="47"/>
      <c r="V2153" s="47"/>
      <c r="W2153" s="47"/>
      <c r="X2153" s="47"/>
      <c r="Y2153" s="47"/>
      <c r="Z2153" s="47"/>
      <c r="AA2153" s="47"/>
      <c r="AB2153" s="47"/>
      <c r="AC2153" s="47"/>
      <c r="AD2153" s="47"/>
      <c r="AE2153" s="47"/>
      <c r="AF2153" s="47"/>
      <c r="AG2153" s="47"/>
      <c r="AH2153" s="47"/>
    </row>
    <row r="2154" spans="1:34" x14ac:dyDescent="0.25">
      <c r="A2154" s="125"/>
      <c r="B2154" s="47"/>
      <c r="C2154" s="47"/>
      <c r="D2154" s="47"/>
      <c r="E2154" s="56"/>
      <c r="F2154" s="56"/>
      <c r="G2154" s="47"/>
      <c r="H2154" s="47"/>
      <c r="I2154" s="47"/>
      <c r="J2154" s="47"/>
      <c r="K2154" s="47"/>
      <c r="L2154" s="47"/>
      <c r="M2154" s="47"/>
      <c r="N2154" s="47"/>
      <c r="O2154" s="47"/>
      <c r="P2154" s="47"/>
      <c r="Q2154" s="47"/>
      <c r="R2154" s="47"/>
      <c r="S2154" s="47"/>
      <c r="T2154" s="47"/>
      <c r="U2154" s="47"/>
      <c r="V2154" s="47"/>
      <c r="W2154" s="47"/>
      <c r="X2154" s="47"/>
      <c r="Y2154" s="47"/>
      <c r="Z2154" s="47"/>
      <c r="AA2154" s="47"/>
      <c r="AB2154" s="47"/>
      <c r="AC2154" s="47"/>
      <c r="AD2154" s="47"/>
      <c r="AE2154" s="47"/>
      <c r="AF2154" s="47"/>
      <c r="AG2154" s="47"/>
      <c r="AH2154" s="47"/>
    </row>
    <row r="2155" spans="1:34" x14ac:dyDescent="0.25">
      <c r="A2155" s="125"/>
      <c r="B2155" s="47"/>
      <c r="C2155" s="47"/>
      <c r="D2155" s="47"/>
      <c r="E2155" s="56"/>
      <c r="F2155" s="56"/>
      <c r="G2155" s="47"/>
      <c r="H2155" s="47"/>
      <c r="I2155" s="47"/>
      <c r="J2155" s="47"/>
      <c r="K2155" s="47"/>
      <c r="L2155" s="47"/>
      <c r="M2155" s="47"/>
      <c r="N2155" s="47"/>
      <c r="O2155" s="47"/>
      <c r="P2155" s="47"/>
      <c r="Q2155" s="47"/>
      <c r="R2155" s="47"/>
      <c r="S2155" s="47"/>
      <c r="T2155" s="47"/>
      <c r="U2155" s="47"/>
      <c r="V2155" s="47"/>
      <c r="W2155" s="47"/>
      <c r="X2155" s="47"/>
      <c r="Y2155" s="47"/>
      <c r="Z2155" s="47"/>
      <c r="AA2155" s="47"/>
      <c r="AB2155" s="47"/>
      <c r="AC2155" s="47"/>
      <c r="AD2155" s="47"/>
      <c r="AE2155" s="47"/>
      <c r="AF2155" s="47"/>
      <c r="AG2155" s="47"/>
      <c r="AH2155" s="47"/>
    </row>
    <row r="2156" spans="1:34" x14ac:dyDescent="0.25">
      <c r="A2156" s="125"/>
      <c r="B2156" s="47"/>
      <c r="C2156" s="47"/>
      <c r="D2156" s="47"/>
      <c r="E2156" s="56"/>
      <c r="F2156" s="56"/>
      <c r="G2156" s="47"/>
      <c r="H2156" s="47"/>
      <c r="I2156" s="47"/>
      <c r="J2156" s="47"/>
      <c r="K2156" s="47"/>
      <c r="L2156" s="47"/>
      <c r="M2156" s="47"/>
      <c r="N2156" s="47"/>
      <c r="O2156" s="47"/>
      <c r="P2156" s="47"/>
      <c r="Q2156" s="47"/>
      <c r="R2156" s="47"/>
      <c r="S2156" s="47"/>
      <c r="T2156" s="47"/>
      <c r="U2156" s="47"/>
      <c r="V2156" s="47"/>
      <c r="W2156" s="47"/>
      <c r="X2156" s="47"/>
      <c r="Y2156" s="47"/>
      <c r="Z2156" s="47"/>
      <c r="AA2156" s="47"/>
      <c r="AB2156" s="47"/>
      <c r="AC2156" s="47"/>
      <c r="AD2156" s="47"/>
      <c r="AE2156" s="47"/>
      <c r="AF2156" s="47"/>
      <c r="AG2156" s="47"/>
      <c r="AH2156" s="47"/>
    </row>
    <row r="2157" spans="1:34" x14ac:dyDescent="0.25">
      <c r="A2157" s="125"/>
      <c r="B2157" s="47"/>
      <c r="C2157" s="47"/>
      <c r="D2157" s="47"/>
      <c r="E2157" s="56"/>
      <c r="F2157" s="56"/>
      <c r="G2157" s="47"/>
      <c r="H2157" s="47"/>
      <c r="I2157" s="47"/>
      <c r="J2157" s="47"/>
      <c r="K2157" s="47"/>
      <c r="L2157" s="47"/>
      <c r="M2157" s="47"/>
      <c r="N2157" s="47"/>
      <c r="O2157" s="47"/>
      <c r="P2157" s="47"/>
      <c r="Q2157" s="47"/>
      <c r="R2157" s="47"/>
      <c r="S2157" s="47"/>
      <c r="T2157" s="47"/>
      <c r="U2157" s="47"/>
      <c r="V2157" s="47"/>
      <c r="W2157" s="47"/>
      <c r="X2157" s="47"/>
      <c r="Y2157" s="47"/>
      <c r="Z2157" s="47"/>
      <c r="AA2157" s="47"/>
      <c r="AB2157" s="47"/>
      <c r="AC2157" s="47"/>
      <c r="AD2157" s="47"/>
      <c r="AE2157" s="47"/>
      <c r="AF2157" s="47"/>
      <c r="AG2157" s="47"/>
      <c r="AH2157" s="47"/>
    </row>
    <row r="2158" spans="1:34" x14ac:dyDescent="0.25">
      <c r="A2158" s="125"/>
      <c r="B2158" s="47"/>
      <c r="C2158" s="47"/>
      <c r="D2158" s="47"/>
      <c r="E2158" s="56"/>
      <c r="F2158" s="56"/>
      <c r="G2158" s="47"/>
      <c r="H2158" s="47"/>
      <c r="I2158" s="47"/>
      <c r="J2158" s="47"/>
      <c r="K2158" s="47"/>
      <c r="L2158" s="47"/>
      <c r="M2158" s="47"/>
      <c r="N2158" s="47"/>
      <c r="O2158" s="47"/>
      <c r="P2158" s="47"/>
      <c r="Q2158" s="47"/>
      <c r="R2158" s="47"/>
      <c r="S2158" s="47"/>
      <c r="T2158" s="47"/>
      <c r="U2158" s="47"/>
      <c r="V2158" s="47"/>
      <c r="W2158" s="47"/>
      <c r="X2158" s="47"/>
      <c r="Y2158" s="47"/>
      <c r="Z2158" s="47"/>
      <c r="AA2158" s="47"/>
      <c r="AB2158" s="47"/>
      <c r="AC2158" s="47"/>
      <c r="AD2158" s="47"/>
      <c r="AE2158" s="47"/>
      <c r="AF2158" s="47"/>
      <c r="AG2158" s="47"/>
      <c r="AH2158" s="47"/>
    </row>
    <row r="2159" spans="1:34" x14ac:dyDescent="0.25">
      <c r="A2159" s="125"/>
      <c r="B2159" s="47"/>
      <c r="C2159" s="47"/>
      <c r="D2159" s="47"/>
      <c r="E2159" s="56"/>
      <c r="F2159" s="56"/>
      <c r="G2159" s="47"/>
      <c r="H2159" s="47"/>
      <c r="I2159" s="47"/>
      <c r="J2159" s="47"/>
      <c r="K2159" s="47"/>
      <c r="L2159" s="47"/>
      <c r="M2159" s="47"/>
      <c r="N2159" s="47"/>
      <c r="O2159" s="47"/>
      <c r="P2159" s="47"/>
      <c r="Q2159" s="47"/>
      <c r="R2159" s="47"/>
      <c r="S2159" s="47"/>
      <c r="T2159" s="47"/>
      <c r="U2159" s="47"/>
      <c r="V2159" s="47"/>
      <c r="W2159" s="47"/>
      <c r="X2159" s="47"/>
      <c r="Y2159" s="47"/>
      <c r="Z2159" s="47"/>
      <c r="AA2159" s="47"/>
      <c r="AB2159" s="47"/>
      <c r="AC2159" s="47"/>
      <c r="AD2159" s="47"/>
      <c r="AE2159" s="47"/>
      <c r="AF2159" s="47"/>
      <c r="AG2159" s="47"/>
      <c r="AH2159" s="47"/>
    </row>
    <row r="2160" spans="1:34" x14ac:dyDescent="0.25">
      <c r="A2160" s="125"/>
      <c r="B2160" s="47"/>
      <c r="C2160" s="47"/>
      <c r="D2160" s="47"/>
      <c r="E2160" s="56"/>
      <c r="F2160" s="56"/>
      <c r="G2160" s="47"/>
      <c r="H2160" s="47"/>
      <c r="I2160" s="47"/>
      <c r="J2160" s="47"/>
      <c r="K2160" s="47"/>
      <c r="L2160" s="47"/>
      <c r="M2160" s="47"/>
      <c r="N2160" s="47"/>
      <c r="O2160" s="47"/>
      <c r="P2160" s="47"/>
      <c r="Q2160" s="47"/>
      <c r="R2160" s="47"/>
      <c r="S2160" s="47"/>
      <c r="T2160" s="47"/>
      <c r="U2160" s="47"/>
      <c r="V2160" s="47"/>
      <c r="W2160" s="47"/>
      <c r="X2160" s="47"/>
      <c r="Y2160" s="47"/>
      <c r="Z2160" s="47"/>
      <c r="AA2160" s="47"/>
      <c r="AB2160" s="47"/>
      <c r="AC2160" s="47"/>
      <c r="AD2160" s="47"/>
      <c r="AE2160" s="47"/>
      <c r="AF2160" s="47"/>
      <c r="AG2160" s="47"/>
      <c r="AH2160" s="47"/>
    </row>
    <row r="2161" spans="1:34" x14ac:dyDescent="0.25">
      <c r="A2161" s="125"/>
      <c r="B2161" s="47"/>
      <c r="C2161" s="47"/>
      <c r="D2161" s="47"/>
      <c r="E2161" s="56"/>
      <c r="F2161" s="56"/>
      <c r="G2161" s="47"/>
      <c r="H2161" s="47"/>
      <c r="I2161" s="47"/>
      <c r="J2161" s="47"/>
      <c r="K2161" s="47"/>
      <c r="L2161" s="47"/>
      <c r="M2161" s="47"/>
      <c r="N2161" s="47"/>
      <c r="O2161" s="47"/>
      <c r="P2161" s="47"/>
      <c r="Q2161" s="47"/>
      <c r="R2161" s="47"/>
      <c r="S2161" s="47"/>
      <c r="T2161" s="47"/>
      <c r="U2161" s="47"/>
      <c r="V2161" s="47"/>
      <c r="W2161" s="47"/>
      <c r="X2161" s="47"/>
      <c r="Y2161" s="47"/>
      <c r="Z2161" s="47"/>
      <c r="AA2161" s="47"/>
      <c r="AB2161" s="47"/>
      <c r="AC2161" s="47"/>
      <c r="AD2161" s="47"/>
      <c r="AE2161" s="47"/>
      <c r="AF2161" s="47"/>
      <c r="AG2161" s="47"/>
      <c r="AH2161" s="47"/>
    </row>
    <row r="2162" spans="1:34" x14ac:dyDescent="0.25">
      <c r="A2162" s="125"/>
      <c r="B2162" s="47"/>
      <c r="C2162" s="47"/>
      <c r="D2162" s="47"/>
      <c r="E2162" s="56"/>
      <c r="F2162" s="56"/>
      <c r="G2162" s="47"/>
      <c r="H2162" s="47"/>
      <c r="I2162" s="47"/>
      <c r="J2162" s="47"/>
      <c r="K2162" s="47"/>
      <c r="L2162" s="47"/>
      <c r="M2162" s="47"/>
      <c r="N2162" s="47"/>
      <c r="O2162" s="47"/>
      <c r="P2162" s="47"/>
      <c r="Q2162" s="47"/>
      <c r="R2162" s="47"/>
      <c r="S2162" s="47"/>
      <c r="T2162" s="47"/>
      <c r="U2162" s="47"/>
      <c r="V2162" s="47"/>
      <c r="W2162" s="47"/>
      <c r="X2162" s="47"/>
      <c r="Y2162" s="47"/>
      <c r="Z2162" s="47"/>
      <c r="AA2162" s="47"/>
      <c r="AB2162" s="47"/>
      <c r="AC2162" s="47"/>
      <c r="AD2162" s="47"/>
      <c r="AE2162" s="47"/>
      <c r="AF2162" s="47"/>
      <c r="AG2162" s="47"/>
      <c r="AH2162" s="47"/>
    </row>
    <row r="2163" spans="1:34" x14ac:dyDescent="0.25">
      <c r="A2163" s="125"/>
      <c r="B2163" s="47"/>
      <c r="C2163" s="47"/>
      <c r="D2163" s="47"/>
      <c r="E2163" s="56"/>
      <c r="F2163" s="56"/>
      <c r="G2163" s="47"/>
      <c r="H2163" s="47"/>
      <c r="I2163" s="47"/>
      <c r="J2163" s="47"/>
      <c r="K2163" s="47"/>
      <c r="L2163" s="47"/>
      <c r="M2163" s="47"/>
      <c r="N2163" s="47"/>
      <c r="O2163" s="47"/>
      <c r="P2163" s="47"/>
      <c r="Q2163" s="47"/>
      <c r="R2163" s="47"/>
      <c r="S2163" s="47"/>
      <c r="T2163" s="47"/>
      <c r="U2163" s="47"/>
      <c r="V2163" s="47"/>
      <c r="W2163" s="47"/>
      <c r="X2163" s="47"/>
      <c r="Y2163" s="47"/>
      <c r="Z2163" s="47"/>
      <c r="AA2163" s="47"/>
      <c r="AB2163" s="47"/>
      <c r="AC2163" s="47"/>
      <c r="AD2163" s="47"/>
      <c r="AE2163" s="47"/>
      <c r="AF2163" s="47"/>
      <c r="AG2163" s="47"/>
      <c r="AH2163" s="47"/>
    </row>
    <row r="2164" spans="1:34" x14ac:dyDescent="0.25">
      <c r="A2164" s="125"/>
      <c r="B2164" s="47"/>
      <c r="C2164" s="47"/>
      <c r="D2164" s="47"/>
      <c r="E2164" s="56"/>
      <c r="F2164" s="56"/>
      <c r="G2164" s="47"/>
      <c r="H2164" s="47"/>
      <c r="I2164" s="47"/>
      <c r="J2164" s="47"/>
      <c r="K2164" s="47"/>
      <c r="L2164" s="47"/>
      <c r="M2164" s="47"/>
      <c r="N2164" s="47"/>
      <c r="O2164" s="47"/>
      <c r="P2164" s="47"/>
      <c r="Q2164" s="47"/>
      <c r="R2164" s="47"/>
      <c r="S2164" s="47"/>
      <c r="T2164" s="47"/>
      <c r="U2164" s="47"/>
      <c r="V2164" s="47"/>
      <c r="W2164" s="47"/>
      <c r="X2164" s="47"/>
      <c r="Y2164" s="47"/>
      <c r="Z2164" s="47"/>
      <c r="AA2164" s="47"/>
      <c r="AB2164" s="47"/>
      <c r="AC2164" s="47"/>
      <c r="AD2164" s="47"/>
      <c r="AE2164" s="47"/>
      <c r="AF2164" s="47"/>
      <c r="AG2164" s="47"/>
      <c r="AH2164" s="47"/>
    </row>
    <row r="2165" spans="1:34" x14ac:dyDescent="0.25">
      <c r="A2165" s="125"/>
      <c r="B2165" s="47"/>
      <c r="C2165" s="47"/>
      <c r="D2165" s="47"/>
      <c r="E2165" s="56"/>
      <c r="F2165" s="56"/>
      <c r="G2165" s="47"/>
      <c r="H2165" s="47"/>
      <c r="I2165" s="47"/>
      <c r="J2165" s="47"/>
      <c r="K2165" s="47"/>
      <c r="L2165" s="47"/>
      <c r="M2165" s="47"/>
      <c r="N2165" s="47"/>
      <c r="O2165" s="47"/>
      <c r="P2165" s="47"/>
      <c r="Q2165" s="47"/>
      <c r="R2165" s="47"/>
      <c r="S2165" s="47"/>
      <c r="T2165" s="47"/>
      <c r="U2165" s="47"/>
      <c r="V2165" s="47"/>
      <c r="W2165" s="47"/>
      <c r="X2165" s="47"/>
      <c r="Y2165" s="47"/>
      <c r="Z2165" s="47"/>
      <c r="AA2165" s="47"/>
      <c r="AB2165" s="47"/>
      <c r="AC2165" s="47"/>
      <c r="AD2165" s="47"/>
      <c r="AE2165" s="47"/>
      <c r="AF2165" s="47"/>
      <c r="AG2165" s="47"/>
      <c r="AH2165" s="47"/>
    </row>
    <row r="2166" spans="1:34" x14ac:dyDescent="0.25">
      <c r="A2166" s="125"/>
      <c r="B2166" s="47"/>
      <c r="C2166" s="47"/>
      <c r="D2166" s="47"/>
      <c r="E2166" s="56"/>
      <c r="F2166" s="56"/>
      <c r="G2166" s="47"/>
      <c r="H2166" s="47"/>
      <c r="I2166" s="47"/>
      <c r="J2166" s="47"/>
      <c r="K2166" s="47"/>
      <c r="L2166" s="47"/>
      <c r="M2166" s="47"/>
      <c r="N2166" s="47"/>
      <c r="O2166" s="47"/>
      <c r="P2166" s="47"/>
      <c r="Q2166" s="47"/>
      <c r="R2166" s="47"/>
      <c r="S2166" s="47"/>
      <c r="T2166" s="47"/>
      <c r="U2166" s="47"/>
      <c r="V2166" s="47"/>
      <c r="W2166" s="47"/>
      <c r="X2166" s="47"/>
      <c r="Y2166" s="47"/>
      <c r="Z2166" s="47"/>
      <c r="AA2166" s="47"/>
      <c r="AB2166" s="47"/>
      <c r="AC2166" s="47"/>
      <c r="AD2166" s="47"/>
      <c r="AE2166" s="47"/>
      <c r="AF2166" s="47"/>
      <c r="AG2166" s="47"/>
      <c r="AH2166" s="47"/>
    </row>
    <row r="2167" spans="1:34" x14ac:dyDescent="0.25">
      <c r="A2167" s="125"/>
      <c r="B2167" s="47"/>
      <c r="C2167" s="47"/>
      <c r="D2167" s="47"/>
      <c r="E2167" s="56"/>
      <c r="F2167" s="56"/>
      <c r="G2167" s="47"/>
      <c r="H2167" s="47"/>
      <c r="I2167" s="47"/>
      <c r="J2167" s="47"/>
      <c r="K2167" s="47"/>
      <c r="L2167" s="47"/>
      <c r="M2167" s="47"/>
      <c r="N2167" s="47"/>
      <c r="O2167" s="47"/>
      <c r="P2167" s="47"/>
      <c r="Q2167" s="47"/>
      <c r="R2167" s="47"/>
      <c r="S2167" s="47"/>
      <c r="T2167" s="47"/>
      <c r="U2167" s="47"/>
      <c r="V2167" s="47"/>
      <c r="W2167" s="47"/>
      <c r="X2167" s="47"/>
      <c r="Y2167" s="47"/>
      <c r="Z2167" s="47"/>
      <c r="AA2167" s="47"/>
      <c r="AB2167" s="47"/>
      <c r="AC2167" s="47"/>
      <c r="AD2167" s="47"/>
      <c r="AE2167" s="47"/>
      <c r="AF2167" s="47"/>
      <c r="AG2167" s="47"/>
      <c r="AH2167" s="47"/>
    </row>
    <row r="2168" spans="1:34" x14ac:dyDescent="0.25">
      <c r="A2168" s="125"/>
      <c r="B2168" s="47"/>
      <c r="C2168" s="47"/>
      <c r="D2168" s="47"/>
      <c r="E2168" s="56"/>
      <c r="F2168" s="56"/>
      <c r="G2168" s="47"/>
      <c r="H2168" s="47"/>
      <c r="I2168" s="47"/>
      <c r="J2168" s="47"/>
      <c r="K2168" s="47"/>
      <c r="L2168" s="47"/>
      <c r="M2168" s="47"/>
      <c r="N2168" s="47"/>
      <c r="O2168" s="47"/>
      <c r="P2168" s="47"/>
      <c r="Q2168" s="47"/>
      <c r="R2168" s="47"/>
      <c r="S2168" s="47"/>
      <c r="T2168" s="47"/>
      <c r="U2168" s="47"/>
      <c r="V2168" s="47"/>
      <c r="W2168" s="47"/>
      <c r="X2168" s="47"/>
      <c r="Y2168" s="47"/>
      <c r="Z2168" s="47"/>
      <c r="AA2168" s="47"/>
      <c r="AB2168" s="47"/>
      <c r="AC2168" s="47"/>
      <c r="AD2168" s="47"/>
      <c r="AE2168" s="47"/>
      <c r="AF2168" s="47"/>
      <c r="AG2168" s="47"/>
      <c r="AH2168" s="47"/>
    </row>
    <row r="2169" spans="1:34" x14ac:dyDescent="0.25">
      <c r="A2169" s="125"/>
      <c r="B2169" s="47"/>
      <c r="C2169" s="47"/>
      <c r="D2169" s="47"/>
      <c r="E2169" s="56"/>
      <c r="F2169" s="56"/>
      <c r="G2169" s="47"/>
      <c r="H2169" s="47"/>
      <c r="I2169" s="47"/>
      <c r="J2169" s="47"/>
      <c r="K2169" s="47"/>
      <c r="L2169" s="47"/>
      <c r="M2169" s="47"/>
      <c r="N2169" s="47"/>
      <c r="O2169" s="47"/>
      <c r="P2169" s="47"/>
      <c r="Q2169" s="47"/>
      <c r="R2169" s="47"/>
      <c r="S2169" s="47"/>
      <c r="T2169" s="47"/>
      <c r="U2169" s="47"/>
      <c r="V2169" s="47"/>
      <c r="W2169" s="47"/>
      <c r="X2169" s="47"/>
      <c r="Y2169" s="47"/>
      <c r="Z2169" s="47"/>
      <c r="AA2169" s="47"/>
      <c r="AB2169" s="47"/>
      <c r="AC2169" s="47"/>
      <c r="AD2169" s="47"/>
      <c r="AE2169" s="47"/>
      <c r="AF2169" s="47"/>
      <c r="AG2169" s="47"/>
      <c r="AH2169" s="47"/>
    </row>
    <row r="2170" spans="1:34" x14ac:dyDescent="0.25">
      <c r="A2170" s="125"/>
      <c r="B2170" s="47"/>
      <c r="C2170" s="47"/>
      <c r="D2170" s="47"/>
      <c r="E2170" s="56"/>
      <c r="F2170" s="56"/>
      <c r="G2170" s="47"/>
      <c r="H2170" s="47"/>
      <c r="I2170" s="47"/>
      <c r="J2170" s="47"/>
      <c r="K2170" s="47"/>
      <c r="L2170" s="47"/>
      <c r="M2170" s="47"/>
      <c r="N2170" s="47"/>
      <c r="O2170" s="47"/>
      <c r="P2170" s="47"/>
      <c r="Q2170" s="47"/>
      <c r="R2170" s="47"/>
      <c r="S2170" s="47"/>
      <c r="T2170" s="47"/>
      <c r="U2170" s="47"/>
      <c r="V2170" s="47"/>
      <c r="W2170" s="47"/>
      <c r="X2170" s="47"/>
      <c r="Y2170" s="47"/>
      <c r="Z2170" s="47"/>
      <c r="AA2170" s="47"/>
      <c r="AB2170" s="47"/>
      <c r="AC2170" s="47"/>
      <c r="AD2170" s="47"/>
      <c r="AE2170" s="47"/>
      <c r="AF2170" s="47"/>
      <c r="AG2170" s="47"/>
      <c r="AH2170" s="47"/>
    </row>
    <row r="2171" spans="1:34" x14ac:dyDescent="0.25">
      <c r="A2171" s="125"/>
      <c r="B2171" s="47"/>
      <c r="C2171" s="47"/>
      <c r="D2171" s="47"/>
      <c r="E2171" s="56"/>
      <c r="F2171" s="56"/>
      <c r="G2171" s="47"/>
      <c r="H2171" s="47"/>
      <c r="I2171" s="47"/>
      <c r="J2171" s="47"/>
      <c r="K2171" s="47"/>
      <c r="L2171" s="47"/>
      <c r="M2171" s="47"/>
      <c r="N2171" s="47"/>
      <c r="O2171" s="47"/>
      <c r="P2171" s="47"/>
      <c r="Q2171" s="47"/>
      <c r="R2171" s="47"/>
      <c r="S2171" s="47"/>
      <c r="T2171" s="47"/>
      <c r="U2171" s="47"/>
      <c r="V2171" s="47"/>
      <c r="W2171" s="47"/>
      <c r="X2171" s="47"/>
      <c r="Y2171" s="47"/>
      <c r="Z2171" s="47"/>
      <c r="AA2171" s="47"/>
      <c r="AB2171" s="47"/>
      <c r="AC2171" s="47"/>
      <c r="AD2171" s="47"/>
      <c r="AE2171" s="47"/>
      <c r="AF2171" s="47"/>
      <c r="AG2171" s="47"/>
      <c r="AH2171" s="47"/>
    </row>
    <row r="2172" spans="1:34" x14ac:dyDescent="0.25">
      <c r="A2172" s="125"/>
      <c r="B2172" s="47"/>
      <c r="C2172" s="47"/>
      <c r="D2172" s="47"/>
      <c r="E2172" s="56"/>
      <c r="F2172" s="56"/>
      <c r="G2172" s="47"/>
      <c r="H2172" s="47"/>
      <c r="I2172" s="47"/>
      <c r="J2172" s="47"/>
      <c r="K2172" s="47"/>
      <c r="L2172" s="47"/>
      <c r="M2172" s="47"/>
      <c r="N2172" s="47"/>
      <c r="O2172" s="47"/>
      <c r="P2172" s="47"/>
      <c r="Q2172" s="47"/>
      <c r="R2172" s="47"/>
      <c r="S2172" s="47"/>
      <c r="T2172" s="47"/>
      <c r="U2172" s="47"/>
      <c r="V2172" s="47"/>
      <c r="W2172" s="47"/>
      <c r="X2172" s="47"/>
      <c r="Y2172" s="47"/>
      <c r="Z2172" s="47"/>
      <c r="AA2172" s="47"/>
      <c r="AB2172" s="47"/>
      <c r="AC2172" s="47"/>
      <c r="AD2172" s="47"/>
      <c r="AE2172" s="47"/>
      <c r="AF2172" s="47"/>
      <c r="AG2172" s="47"/>
      <c r="AH2172" s="47"/>
    </row>
    <row r="2173" spans="1:34" x14ac:dyDescent="0.25">
      <c r="A2173" s="125"/>
      <c r="B2173" s="47"/>
      <c r="C2173" s="47"/>
      <c r="D2173" s="47"/>
      <c r="E2173" s="56"/>
      <c r="F2173" s="56"/>
      <c r="G2173" s="47"/>
      <c r="H2173" s="47"/>
      <c r="I2173" s="47"/>
      <c r="J2173" s="47"/>
      <c r="K2173" s="47"/>
      <c r="L2173" s="47"/>
      <c r="M2173" s="47"/>
      <c r="N2173" s="47"/>
      <c r="O2173" s="47"/>
      <c r="P2173" s="47"/>
      <c r="Q2173" s="47"/>
      <c r="R2173" s="47"/>
      <c r="S2173" s="47"/>
      <c r="T2173" s="47"/>
      <c r="U2173" s="47"/>
      <c r="V2173" s="47"/>
      <c r="W2173" s="47"/>
      <c r="X2173" s="47"/>
      <c r="Y2173" s="47"/>
      <c r="Z2173" s="47"/>
      <c r="AA2173" s="47"/>
      <c r="AB2173" s="47"/>
      <c r="AC2173" s="47"/>
      <c r="AD2173" s="47"/>
      <c r="AE2173" s="47"/>
      <c r="AF2173" s="47"/>
      <c r="AG2173" s="47"/>
      <c r="AH2173" s="47"/>
    </row>
    <row r="2174" spans="1:34" x14ac:dyDescent="0.25">
      <c r="A2174" s="125"/>
      <c r="B2174" s="47"/>
      <c r="C2174" s="47"/>
      <c r="D2174" s="47"/>
      <c r="E2174" s="56"/>
      <c r="F2174" s="56"/>
      <c r="G2174" s="47"/>
      <c r="H2174" s="47"/>
      <c r="I2174" s="47"/>
      <c r="J2174" s="47"/>
      <c r="K2174" s="47"/>
      <c r="L2174" s="47"/>
      <c r="M2174" s="47"/>
      <c r="N2174" s="47"/>
      <c r="O2174" s="47"/>
      <c r="P2174" s="47"/>
      <c r="Q2174" s="47"/>
      <c r="R2174" s="47"/>
      <c r="S2174" s="47"/>
      <c r="T2174" s="47"/>
      <c r="U2174" s="47"/>
      <c r="V2174" s="47"/>
      <c r="W2174" s="47"/>
      <c r="X2174" s="47"/>
      <c r="Y2174" s="47"/>
      <c r="Z2174" s="47"/>
      <c r="AA2174" s="47"/>
      <c r="AB2174" s="47"/>
      <c r="AC2174" s="47"/>
      <c r="AD2174" s="47"/>
      <c r="AE2174" s="47"/>
      <c r="AF2174" s="47"/>
      <c r="AG2174" s="47"/>
      <c r="AH2174" s="47"/>
    </row>
    <row r="2175" spans="1:34" x14ac:dyDescent="0.25">
      <c r="A2175" s="125"/>
      <c r="B2175" s="47"/>
      <c r="C2175" s="47"/>
      <c r="D2175" s="47"/>
      <c r="E2175" s="56"/>
      <c r="F2175" s="56"/>
      <c r="G2175" s="47"/>
      <c r="H2175" s="47"/>
      <c r="I2175" s="47"/>
      <c r="J2175" s="47"/>
      <c r="K2175" s="47"/>
      <c r="L2175" s="47"/>
      <c r="M2175" s="47"/>
      <c r="N2175" s="47"/>
      <c r="O2175" s="47"/>
      <c r="P2175" s="47"/>
      <c r="Q2175" s="47"/>
      <c r="R2175" s="47"/>
      <c r="S2175" s="47"/>
      <c r="T2175" s="47"/>
      <c r="U2175" s="47"/>
      <c r="V2175" s="47"/>
      <c r="W2175" s="47"/>
      <c r="X2175" s="47"/>
      <c r="Y2175" s="47"/>
      <c r="Z2175" s="47"/>
      <c r="AA2175" s="47"/>
      <c r="AB2175" s="47"/>
      <c r="AC2175" s="47"/>
      <c r="AD2175" s="47"/>
      <c r="AE2175" s="47"/>
      <c r="AF2175" s="47"/>
      <c r="AG2175" s="47"/>
      <c r="AH2175" s="47"/>
    </row>
    <row r="2176" spans="1:34" x14ac:dyDescent="0.25">
      <c r="A2176" s="125"/>
      <c r="B2176" s="47"/>
      <c r="C2176" s="47"/>
      <c r="D2176" s="47"/>
      <c r="E2176" s="56"/>
      <c r="F2176" s="56"/>
      <c r="G2176" s="47"/>
      <c r="H2176" s="47"/>
      <c r="I2176" s="47"/>
      <c r="J2176" s="47"/>
      <c r="K2176" s="47"/>
      <c r="L2176" s="47"/>
      <c r="M2176" s="47"/>
      <c r="N2176" s="47"/>
      <c r="O2176" s="47"/>
      <c r="P2176" s="47"/>
      <c r="Q2176" s="47"/>
      <c r="R2176" s="47"/>
      <c r="S2176" s="47"/>
      <c r="T2176" s="47"/>
      <c r="U2176" s="47"/>
      <c r="V2176" s="47"/>
      <c r="W2176" s="47"/>
      <c r="X2176" s="47"/>
      <c r="Y2176" s="47"/>
      <c r="Z2176" s="47"/>
      <c r="AA2176" s="47"/>
      <c r="AB2176" s="47"/>
      <c r="AC2176" s="47"/>
      <c r="AD2176" s="47"/>
      <c r="AE2176" s="47"/>
      <c r="AF2176" s="47"/>
      <c r="AG2176" s="47"/>
      <c r="AH2176" s="47"/>
    </row>
    <row r="2177" spans="2:2" s="48" customFormat="1" x14ac:dyDescent="0.25">
      <c r="B2177" s="24"/>
    </row>
  </sheetData>
  <autoFilter ref="A11:D150" xr:uid="{00000000-0009-0000-0000-000001000000}"/>
  <conditionalFormatting sqref="G54:AK67">
    <cfRule type="cellIs" dxfId="444" priority="73" operator="lessThan">
      <formula>0.9</formula>
    </cfRule>
    <cfRule type="cellIs" dxfId="443" priority="80" operator="between">
      <formula>0.9</formula>
      <formula>1</formula>
    </cfRule>
  </conditionalFormatting>
  <conditionalFormatting sqref="G68:AK81">
    <cfRule type="cellIs" dxfId="442" priority="78" operator="lessThan">
      <formula>0.000694444444444444</formula>
    </cfRule>
    <cfRule type="cellIs" dxfId="441" priority="79" operator="between">
      <formula>0.000694444444444444</formula>
      <formula>0.0416666666666667</formula>
    </cfRule>
  </conditionalFormatting>
  <conditionalFormatting sqref="G82:AK95">
    <cfRule type="cellIs" dxfId="440" priority="76" operator="lessThan">
      <formula>0.0104166666666667</formula>
    </cfRule>
    <cfRule type="cellIs" dxfId="439" priority="77" operator="between">
      <formula>0.0104166666666667</formula>
      <formula>0.208333333333333</formula>
    </cfRule>
  </conditionalFormatting>
  <conditionalFormatting sqref="G252:AK252 S152:AK153 G138:AK151">
    <cfRule type="cellIs" dxfId="438" priority="74" operator="lessThanOrEqual">
      <formula>0.03</formula>
    </cfRule>
    <cfRule type="cellIs" dxfId="437" priority="75" operator="between">
      <formula>0.03</formula>
      <formula>1</formula>
    </cfRule>
  </conditionalFormatting>
  <conditionalFormatting sqref="E54:E67">
    <cfRule type="cellIs" dxfId="436" priority="65" operator="lessThan">
      <formula>0.9</formula>
    </cfRule>
    <cfRule type="cellIs" dxfId="435" priority="72" operator="between">
      <formula>0.9</formula>
      <formula>1</formula>
    </cfRule>
  </conditionalFormatting>
  <conditionalFormatting sqref="E68:E81">
    <cfRule type="cellIs" dxfId="434" priority="70" operator="lessThan">
      <formula>0.000694444444444444</formula>
    </cfRule>
    <cfRule type="cellIs" dxfId="433" priority="71" operator="between">
      <formula>0.000694444444444444</formula>
      <formula>0.0416666666666667</formula>
    </cfRule>
  </conditionalFormatting>
  <conditionalFormatting sqref="E82:E95">
    <cfRule type="cellIs" dxfId="432" priority="68" operator="lessThan">
      <formula>0.0104166666666667</formula>
    </cfRule>
    <cfRule type="cellIs" dxfId="431" priority="69" operator="between">
      <formula>0.0104166666666667</formula>
      <formula>0.208333333333333</formula>
    </cfRule>
  </conditionalFormatting>
  <conditionalFormatting sqref="E138:F138 E252 E139:E151">
    <cfRule type="cellIs" dxfId="430" priority="66" operator="lessThanOrEqual">
      <formula>0.03</formula>
    </cfRule>
    <cfRule type="cellIs" dxfId="429" priority="67" operator="between">
      <formula>0.03</formula>
      <formula>1</formula>
    </cfRule>
  </conditionalFormatting>
  <conditionalFormatting sqref="F260:F261 AL256:AT262 F262:AK262 E256:AK256 F259:AK259">
    <cfRule type="cellIs" dxfId="428" priority="63" operator="lessThan">
      <formula>0.035</formula>
    </cfRule>
    <cfRule type="cellIs" dxfId="427" priority="64" operator="between">
      <formula>0.035</formula>
      <formula>1</formula>
    </cfRule>
  </conditionalFormatting>
  <conditionalFormatting sqref="F68:F81">
    <cfRule type="cellIs" dxfId="426" priority="60" operator="lessThan">
      <formula>0.000694444444444444</formula>
    </cfRule>
    <cfRule type="cellIs" dxfId="425" priority="61" operator="between">
      <formula>0.000694444444444444</formula>
      <formula>0.0416666666666667</formula>
    </cfRule>
  </conditionalFormatting>
  <conditionalFormatting sqref="F82:F95">
    <cfRule type="cellIs" dxfId="424" priority="58" operator="lessThan">
      <formula>0.0104166666666667</formula>
    </cfRule>
    <cfRule type="cellIs" dxfId="423" priority="59" operator="between">
      <formula>0.0104166666666667</formula>
      <formula>0.208333333333333</formula>
    </cfRule>
  </conditionalFormatting>
  <conditionalFormatting sqref="G284:AK284">
    <cfRule type="cellIs" dxfId="422" priority="55" operator="lessThanOrEqual">
      <formula>0.32</formula>
    </cfRule>
    <cfRule type="cellIs" dxfId="421" priority="56" operator="between">
      <formula>0.32</formula>
      <formula>1</formula>
    </cfRule>
  </conditionalFormatting>
  <conditionalFormatting sqref="E284">
    <cfRule type="cellIs" dxfId="420" priority="53" operator="lessThan">
      <formula>0.32</formula>
    </cfRule>
    <cfRule type="cellIs" dxfId="419" priority="54" operator="greaterThan">
      <formula>0.32</formula>
    </cfRule>
  </conditionalFormatting>
  <conditionalFormatting sqref="G293:AK293">
    <cfRule type="cellIs" dxfId="418" priority="51" operator="lessThanOrEqual">
      <formula>0.32</formula>
    </cfRule>
    <cfRule type="cellIs" dxfId="417" priority="52" operator="between">
      <formula>0.32</formula>
      <formula>1</formula>
    </cfRule>
  </conditionalFormatting>
  <conditionalFormatting sqref="E293:E299">
    <cfRule type="cellIs" dxfId="416" priority="49" operator="lessThan">
      <formula>0.32</formula>
    </cfRule>
    <cfRule type="cellIs" dxfId="415" priority="50" operator="greaterThan">
      <formula>0.32</formula>
    </cfRule>
  </conditionalFormatting>
  <conditionalFormatting sqref="G11:AK11">
    <cfRule type="expression" dxfId="414" priority="48">
      <formula>WEEKDAY(G11,2)&gt;5</formula>
    </cfRule>
  </conditionalFormatting>
  <conditionalFormatting sqref="E259">
    <cfRule type="cellIs" dxfId="413" priority="46" operator="lessThan">
      <formula>0.035</formula>
    </cfRule>
    <cfRule type="cellIs" dxfId="412" priority="47" operator="between">
      <formula>0.035</formula>
      <formula>1</formula>
    </cfRule>
  </conditionalFormatting>
  <conditionalFormatting sqref="E262">
    <cfRule type="cellIs" dxfId="411" priority="44" operator="lessThan">
      <formula>0.035</formula>
    </cfRule>
    <cfRule type="cellIs" dxfId="410" priority="45" operator="between">
      <formula>0.035</formula>
      <formula>1</formula>
    </cfRule>
  </conditionalFormatting>
  <conditionalFormatting sqref="G260:P260 R260:AK260">
    <cfRule type="cellIs" dxfId="409" priority="42" operator="lessThan">
      <formula>0.02</formula>
    </cfRule>
    <cfRule type="cellIs" dxfId="408" priority="43" operator="between">
      <formula>0.02</formula>
      <formula>1</formula>
    </cfRule>
  </conditionalFormatting>
  <conditionalFormatting sqref="G300:AK300">
    <cfRule type="cellIs" dxfId="407" priority="36" operator="lessThanOrEqual">
      <formula>0.32</formula>
    </cfRule>
    <cfRule type="cellIs" dxfId="406" priority="37" operator="between">
      <formula>0.32</formula>
      <formula>1</formula>
    </cfRule>
  </conditionalFormatting>
  <conditionalFormatting sqref="Q260">
    <cfRule type="cellIs" dxfId="405" priority="30" operator="lessThan">
      <formula>0.02</formula>
    </cfRule>
    <cfRule type="cellIs" dxfId="404" priority="31" operator="between">
      <formula>0.02</formula>
      <formula>1</formula>
    </cfRule>
  </conditionalFormatting>
  <conditionalFormatting sqref="G263:AK263">
    <cfRule type="cellIs" dxfId="403" priority="26" operator="equal">
      <formula>0.6</formula>
    </cfRule>
    <cfRule type="cellIs" dxfId="402" priority="27" operator="greaterThan">
      <formula>0.6</formula>
    </cfRule>
    <cfRule type="cellIs" dxfId="401" priority="28" operator="lessThan">
      <formula>0.6</formula>
    </cfRule>
  </conditionalFormatting>
  <conditionalFormatting sqref="E263">
    <cfRule type="cellIs" dxfId="400" priority="23" operator="greaterThan">
      <formula>0.7</formula>
    </cfRule>
    <cfRule type="cellIs" dxfId="399" priority="24" operator="equal">
      <formula>0.7</formula>
    </cfRule>
    <cfRule type="cellIs" dxfId="398" priority="25" operator="lessThan">
      <formula>0.7</formula>
    </cfRule>
  </conditionalFormatting>
  <conditionalFormatting sqref="G275:AK275">
    <cfRule type="cellIs" dxfId="397" priority="21" operator="lessThanOrEqual">
      <formula>0.32</formula>
    </cfRule>
    <cfRule type="cellIs" dxfId="396" priority="22" operator="between">
      <formula>0.32</formula>
      <formula>1</formula>
    </cfRule>
  </conditionalFormatting>
  <conditionalFormatting sqref="E275">
    <cfRule type="cellIs" dxfId="395" priority="19" operator="lessThan">
      <formula>0.32</formula>
    </cfRule>
    <cfRule type="cellIs" dxfId="394" priority="20" operator="greaterThan">
      <formula>0.32</formula>
    </cfRule>
  </conditionalFormatting>
  <conditionalFormatting sqref="E266">
    <cfRule type="cellIs" dxfId="393" priority="16" operator="greaterThan">
      <formula>0.85</formula>
    </cfRule>
    <cfRule type="cellIs" dxfId="392" priority="17" operator="equal">
      <formula>0.85</formula>
    </cfRule>
    <cfRule type="cellIs" dxfId="391" priority="18" operator="lessThan">
      <formula>0.85</formula>
    </cfRule>
  </conditionalFormatting>
  <conditionalFormatting sqref="G266:AK266">
    <cfRule type="cellIs" dxfId="390" priority="13" operator="equal">
      <formula>0.85</formula>
    </cfRule>
    <cfRule type="cellIs" dxfId="389" priority="14" operator="greaterThan">
      <formula>0.85</formula>
    </cfRule>
    <cfRule type="cellIs" dxfId="388" priority="15" operator="lessThan">
      <formula>0.85</formula>
    </cfRule>
  </conditionalFormatting>
  <conditionalFormatting sqref="E238:F238 E239:E251">
    <cfRule type="cellIs" dxfId="387" priority="9" operator="lessThanOrEqual">
      <formula>0.03</formula>
    </cfRule>
    <cfRule type="cellIs" dxfId="386" priority="10" operator="between">
      <formula>0.03</formula>
      <formula>1</formula>
    </cfRule>
  </conditionalFormatting>
  <conditionalFormatting sqref="G239:AK239">
    <cfRule type="cellIs" dxfId="385" priority="7" operator="lessThanOrEqual">
      <formula>0.03</formula>
    </cfRule>
    <cfRule type="cellIs" dxfId="384" priority="8" operator="between">
      <formula>0.03</formula>
      <formula>1</formula>
    </cfRule>
  </conditionalFormatting>
  <conditionalFormatting sqref="G240:AK251">
    <cfRule type="cellIs" dxfId="383" priority="3" operator="lessThanOrEqual">
      <formula>0.03</formula>
    </cfRule>
    <cfRule type="cellIs" dxfId="382" priority="4" operator="between">
      <formula>0.03</formula>
      <formula>1</formula>
    </cfRule>
  </conditionalFormatting>
  <conditionalFormatting sqref="G238:AK238">
    <cfRule type="cellIs" dxfId="381" priority="1" operator="lessThanOrEqual">
      <formula>0.03</formula>
    </cfRule>
    <cfRule type="cellIs" dxfId="380" priority="2" operator="between">
      <formula>0.03</formula>
      <formula>1</formula>
    </cfRule>
  </conditionalFormatting>
  <hyperlinks>
    <hyperlink ref="B13" location="'Chart - EMEA English'!A1" display="EMEA_English" xr:uid="{00000000-0004-0000-0100-000000000000}"/>
    <hyperlink ref="B14" location="'Chart - EMEA Dutch'!A1" display="EMEABUD-Dutch" xr:uid="{00000000-0004-0000-0100-000001000000}"/>
    <hyperlink ref="B15" location="'Chart - EMEA French'!A1" display="EMEABUD-French" xr:uid="{00000000-0004-0000-0100-000002000000}"/>
    <hyperlink ref="B16" location="'Chart - EMEA German'!A1" display="EMEABUD-German" xr:uid="{00000000-0004-0000-0100-000003000000}"/>
    <hyperlink ref="B17" location="'Chart - EMEA Hungarian'!A1" display="EMEABUD-Hungarian" xr:uid="{00000000-0004-0000-0100-000004000000}"/>
    <hyperlink ref="B18" location="'Chart - EMEA Italian'!A1" display="EMEABUD-Italian" xr:uid="{00000000-0004-0000-0100-000005000000}"/>
    <hyperlink ref="B19" location="'Chart - EMEA Polish'!A1" display="EMEABUD-Polish" xr:uid="{00000000-0004-0000-0100-000006000000}"/>
    <hyperlink ref="B20" location="'Chart - EMEA Portugese'!A1" display="EMEABUD-Portugese" xr:uid="{00000000-0004-0000-0100-000007000000}"/>
    <hyperlink ref="B21" location="'Chart - EMEA Romanian'!A1" display="EMEABUD-Romanian" xr:uid="{00000000-0004-0000-0100-000008000000}"/>
    <hyperlink ref="B22" location="'Chart - EMEA Russian'!A1" display="EMEABUD-Russian" xr:uid="{00000000-0004-0000-0100-000009000000}"/>
    <hyperlink ref="B23" location="'Chart - EMEA Spanish'!A1" display="EMEABUD-Spanish" xr:uid="{00000000-0004-0000-0100-00000A000000}"/>
    <hyperlink ref="B24" location="'Chart - EMEA Turkish'!A1" display="EMEABUD-Turkish" xr:uid="{00000000-0004-0000-0100-00000B000000}"/>
    <hyperlink ref="B27" location="'Chart - EMEA English'!A1" display="EMEA_English" xr:uid="{00000000-0004-0000-0100-00000C000000}"/>
    <hyperlink ref="B28" location="'Chart - EMEA Dutch'!A1" display="EMEABUD-Dutch" xr:uid="{00000000-0004-0000-0100-00000D000000}"/>
    <hyperlink ref="B29" location="'Chart - EMEA French'!A1" display="EMEABUD-French" xr:uid="{00000000-0004-0000-0100-00000E000000}"/>
    <hyperlink ref="B30" location="'Chart - EMEA German'!A1" display="EMEABUD-German" xr:uid="{00000000-0004-0000-0100-00000F000000}"/>
    <hyperlink ref="B31" location="'Chart - EMEA Hungarian'!A1" display="EMEABUD-Hungarian" xr:uid="{00000000-0004-0000-0100-000010000000}"/>
    <hyperlink ref="B32" location="'Chart - EMEA Italian'!A1" display="EMEABUD-Italian" xr:uid="{00000000-0004-0000-0100-000011000000}"/>
    <hyperlink ref="B33" location="'Chart - EMEA Polish'!A1" display="EMEABUD-Polish" xr:uid="{00000000-0004-0000-0100-000012000000}"/>
    <hyperlink ref="B34" location="'Chart - EMEA Portugese'!A1" display="EMEABUD-Portugese" xr:uid="{00000000-0004-0000-0100-000013000000}"/>
    <hyperlink ref="B35" location="'Chart - EMEA Romanian'!A1" display="EMEABUD-Romanian" xr:uid="{00000000-0004-0000-0100-000014000000}"/>
    <hyperlink ref="B36" location="'Chart - EMEA Russian'!A1" display="EMEABUD-Russian" xr:uid="{00000000-0004-0000-0100-000015000000}"/>
    <hyperlink ref="B37" location="'Chart - EMEA Spanish'!A1" display="EMEABUD-Spanish" xr:uid="{00000000-0004-0000-0100-000016000000}"/>
    <hyperlink ref="B38" location="'Chart - EMEA Turkish'!A1" display="EMEABUD-Turkish" xr:uid="{00000000-0004-0000-0100-000017000000}"/>
    <hyperlink ref="B41" location="'Chart - EMEA English'!A1" display="EMEA_English" xr:uid="{00000000-0004-0000-0100-000018000000}"/>
    <hyperlink ref="B42" location="'Chart - EMEA Dutch'!A1" display="EMEABUD-Dutch" xr:uid="{00000000-0004-0000-0100-000019000000}"/>
    <hyperlink ref="B43" location="'Chart - EMEA French'!A1" display="EMEABUD-French" xr:uid="{00000000-0004-0000-0100-00001A000000}"/>
    <hyperlink ref="B44" location="'Chart - EMEA German'!A1" display="EMEABUD-German" xr:uid="{00000000-0004-0000-0100-00001B000000}"/>
    <hyperlink ref="B45" location="'Chart - EMEA Hungarian'!A1" display="EMEABUD-Hungarian" xr:uid="{00000000-0004-0000-0100-00001C000000}"/>
    <hyperlink ref="B46" location="'Chart - EMEA Italian'!A1" display="EMEABUD-Italian" xr:uid="{00000000-0004-0000-0100-00001D000000}"/>
    <hyperlink ref="B47" location="'Chart - EMEA Polish'!A1" display="EMEABUD-Polish" xr:uid="{00000000-0004-0000-0100-00001E000000}"/>
    <hyperlink ref="B48" location="'Chart - EMEA Portugese'!A1" display="EMEABUD-Portugese" xr:uid="{00000000-0004-0000-0100-00001F000000}"/>
    <hyperlink ref="B49" location="'Chart - EMEA Romanian'!A1" display="EMEABUD-Romanian" xr:uid="{00000000-0004-0000-0100-000020000000}"/>
    <hyperlink ref="B50" location="'Chart - EMEA Russian'!A1" display="EMEABUD-Russian" xr:uid="{00000000-0004-0000-0100-000021000000}"/>
    <hyperlink ref="B51" location="'Chart - EMEA Spanish'!A1" display="EMEABUD-Spanish" xr:uid="{00000000-0004-0000-0100-000022000000}"/>
    <hyperlink ref="B52" location="'Chart - EMEA Turkish'!A1" display="EMEABUD-Turkish" xr:uid="{00000000-0004-0000-0100-000023000000}"/>
    <hyperlink ref="B55" location="'Chart - EMEA English'!A1" display="EMEA_English" xr:uid="{00000000-0004-0000-0100-000024000000}"/>
    <hyperlink ref="B56" location="'Chart - EMEA Dutch'!A1" display="EMEABUD-Dutch" xr:uid="{00000000-0004-0000-0100-000025000000}"/>
    <hyperlink ref="B57" location="'Chart - EMEA French'!A1" display="EMEABUD-French" xr:uid="{00000000-0004-0000-0100-000026000000}"/>
    <hyperlink ref="B58" location="'Chart - EMEA German'!A1" display="EMEABUD-German" xr:uid="{00000000-0004-0000-0100-000027000000}"/>
    <hyperlink ref="B59" location="'Chart - EMEA Hungarian'!A1" display="EMEABUD-Hungarian" xr:uid="{00000000-0004-0000-0100-000028000000}"/>
    <hyperlink ref="B60" location="'Chart - EMEA Italian'!A1" display="EMEABUD-Italian" xr:uid="{00000000-0004-0000-0100-000029000000}"/>
    <hyperlink ref="B61" location="'Chart - EMEA Polish'!A1" display="EMEABUD-Polish" xr:uid="{00000000-0004-0000-0100-00002A000000}"/>
    <hyperlink ref="B62" location="'Chart - EMEA Portugese'!A1" display="EMEABUD-Portugese" xr:uid="{00000000-0004-0000-0100-00002B000000}"/>
    <hyperlink ref="B63" location="'Chart - EMEA Romanian'!A1" display="EMEABUD-Romanian" xr:uid="{00000000-0004-0000-0100-00002C000000}"/>
    <hyperlink ref="B64" location="'Chart - EMEA Russian'!A1" display="EMEABUD-Russian" xr:uid="{00000000-0004-0000-0100-00002D000000}"/>
    <hyperlink ref="B65" location="'Chart - EMEA Spanish'!A1" display="EMEABUD-Spanish" xr:uid="{00000000-0004-0000-0100-00002E000000}"/>
    <hyperlink ref="B66" location="'Chart - EMEA Turkish'!A1" display="EMEABUD-Turkish" xr:uid="{00000000-0004-0000-0100-00002F000000}"/>
    <hyperlink ref="B69" location="'Chart - EMEA English'!A1" display="EMEA_English" xr:uid="{00000000-0004-0000-0100-000030000000}"/>
    <hyperlink ref="B70" location="'Chart - EMEA Dutch'!A1" display="EMEABUD-Dutch" xr:uid="{00000000-0004-0000-0100-000031000000}"/>
    <hyperlink ref="B71" location="'Chart - EMEA French'!A1" display="EMEABUD-French" xr:uid="{00000000-0004-0000-0100-000032000000}"/>
    <hyperlink ref="B72" location="'Chart - EMEA German'!A1" display="EMEABUD-German" xr:uid="{00000000-0004-0000-0100-000033000000}"/>
    <hyperlink ref="B73" location="'Chart - EMEA Hungarian'!A1" display="EMEABUD-Hungarian" xr:uid="{00000000-0004-0000-0100-000034000000}"/>
    <hyperlink ref="B74" location="'Chart - EMEA Italian'!A1" display="EMEABUD-Italian" xr:uid="{00000000-0004-0000-0100-000035000000}"/>
    <hyperlink ref="B75" location="'Chart - EMEA Polish'!A1" display="EMEABUD-Polish" xr:uid="{00000000-0004-0000-0100-000036000000}"/>
    <hyperlink ref="B76" location="'Chart - EMEA Portugese'!A1" display="EMEABUD-Portugese" xr:uid="{00000000-0004-0000-0100-000037000000}"/>
    <hyperlink ref="B77" location="'Chart - EMEA Romanian'!A1" display="EMEABUD-Romanian" xr:uid="{00000000-0004-0000-0100-000038000000}"/>
    <hyperlink ref="B78" location="'Chart - EMEA Russian'!A1" display="EMEABUD-Russian" xr:uid="{00000000-0004-0000-0100-000039000000}"/>
    <hyperlink ref="B79" location="'Chart - EMEA Spanish'!A1" display="EMEABUD-Spanish" xr:uid="{00000000-0004-0000-0100-00003A000000}"/>
    <hyperlink ref="B80" location="'Chart - EMEA Turkish'!A1" display="EMEABUD-Turkish" xr:uid="{00000000-0004-0000-0100-00003B000000}"/>
    <hyperlink ref="B83" location="'Chart - EMEA English'!A1" display="EMEA_English" xr:uid="{00000000-0004-0000-0100-00003C000000}"/>
    <hyperlink ref="B84" location="'Chart - EMEA Dutch'!A1" display="EMEABUD-Dutch" xr:uid="{00000000-0004-0000-0100-00003D000000}"/>
    <hyperlink ref="B85" location="'Chart - EMEA French'!A1" display="EMEABUD-French" xr:uid="{00000000-0004-0000-0100-00003E000000}"/>
    <hyperlink ref="B86" location="'Chart - EMEA German'!A1" display="EMEABUD-German" xr:uid="{00000000-0004-0000-0100-00003F000000}"/>
    <hyperlink ref="B87" location="'Chart - EMEA Hungarian'!A1" display="EMEABUD-Hungarian" xr:uid="{00000000-0004-0000-0100-000040000000}"/>
    <hyperlink ref="B88" location="'Chart - EMEA Italian'!A1" display="EMEABUD-Italian" xr:uid="{00000000-0004-0000-0100-000041000000}"/>
    <hyperlink ref="B89" location="'Chart - EMEA Polish'!A1" display="EMEABUD-Polish" xr:uid="{00000000-0004-0000-0100-000042000000}"/>
    <hyperlink ref="B90" location="'Chart - EMEA Portugese'!A1" display="EMEABUD-Portugese" xr:uid="{00000000-0004-0000-0100-000043000000}"/>
    <hyperlink ref="B91" location="'Chart - EMEA Romanian'!A1" display="EMEABUD-Romanian" xr:uid="{00000000-0004-0000-0100-000044000000}"/>
    <hyperlink ref="B92" location="'Chart - EMEA Russian'!A1" display="EMEABUD-Russian" xr:uid="{00000000-0004-0000-0100-000045000000}"/>
    <hyperlink ref="B93" location="'Chart - EMEA Spanish'!A1" display="EMEABUD-Spanish" xr:uid="{00000000-0004-0000-0100-000046000000}"/>
    <hyperlink ref="B94" location="'Chart - EMEA Turkish'!A1" display="EMEABUD-Turkish" xr:uid="{00000000-0004-0000-0100-000047000000}"/>
    <hyperlink ref="B97" location="'Chart - EMEA English'!A1" display="EMEA_English" xr:uid="{00000000-0004-0000-0100-000048000000}"/>
    <hyperlink ref="B98" location="'Chart - EMEA Dutch'!A1" display="EMEABUD-Dutch" xr:uid="{00000000-0004-0000-0100-000049000000}"/>
    <hyperlink ref="B99" location="'Chart - EMEA French'!A1" display="EMEABUD-French" xr:uid="{00000000-0004-0000-0100-00004A000000}"/>
    <hyperlink ref="B100" location="'Chart - EMEA German'!A1" display="EMEABUD-German" xr:uid="{00000000-0004-0000-0100-00004B000000}"/>
    <hyperlink ref="B101" location="'Chart - EMEA Hungarian'!A1" display="EMEABUD-Hungarian" xr:uid="{00000000-0004-0000-0100-00004C000000}"/>
    <hyperlink ref="B102" location="'Chart - EMEA Italian'!A1" display="EMEABUD-Italian" xr:uid="{00000000-0004-0000-0100-00004D000000}"/>
    <hyperlink ref="B103" location="'Chart - EMEA Polish'!A1" display="EMEABUD-Polish" xr:uid="{00000000-0004-0000-0100-00004E000000}"/>
    <hyperlink ref="B104" location="'Chart - EMEA Portugese'!A1" display="EMEABUD-Portugese" xr:uid="{00000000-0004-0000-0100-00004F000000}"/>
    <hyperlink ref="B105" location="'Chart - EMEA Romanian'!A1" display="EMEABUD-Romanian" xr:uid="{00000000-0004-0000-0100-000050000000}"/>
    <hyperlink ref="B106" location="'Chart - EMEA Russian'!A1" display="EMEABUD-Russian" xr:uid="{00000000-0004-0000-0100-000051000000}"/>
    <hyperlink ref="B107" location="'Chart - EMEA Spanish'!A1" display="EMEABUD-Spanish" xr:uid="{00000000-0004-0000-0100-000052000000}"/>
    <hyperlink ref="B108" location="'Chart - EMEA Turkish'!A1" display="EMEABUD-Turkish" xr:uid="{00000000-0004-0000-0100-000053000000}"/>
    <hyperlink ref="B111" location="'Chart - EMEA English'!A1" display="EMEA_English" xr:uid="{00000000-0004-0000-0100-000054000000}"/>
    <hyperlink ref="B112" location="'Chart - EMEA Dutch'!A1" display="EMEABUD-Dutch" xr:uid="{00000000-0004-0000-0100-000055000000}"/>
    <hyperlink ref="B113" location="'Chart - EMEA French'!A1" display="EMEABUD-French" xr:uid="{00000000-0004-0000-0100-000056000000}"/>
    <hyperlink ref="B114" location="'Chart - EMEA German'!A1" display="EMEABUD-German" xr:uid="{00000000-0004-0000-0100-000057000000}"/>
    <hyperlink ref="B115" location="'Chart - EMEA Hungarian'!A1" display="EMEABUD-Hungarian" xr:uid="{00000000-0004-0000-0100-000058000000}"/>
    <hyperlink ref="B116" location="'Chart - EMEA Italian'!A1" display="EMEABUD-Italian" xr:uid="{00000000-0004-0000-0100-000059000000}"/>
    <hyperlink ref="B117" location="'Chart - EMEA Polish'!A1" display="EMEABUD-Polish" xr:uid="{00000000-0004-0000-0100-00005A000000}"/>
    <hyperlink ref="B118" location="'Chart - EMEA Portugese'!A1" display="EMEABUD-Portugese" xr:uid="{00000000-0004-0000-0100-00005B000000}"/>
    <hyperlink ref="B119" location="'Chart - EMEA Romanian'!A1" display="EMEABUD-Romanian" xr:uid="{00000000-0004-0000-0100-00005C000000}"/>
    <hyperlink ref="B120" location="'Chart - EMEA Russian'!A1" display="EMEABUD-Russian" xr:uid="{00000000-0004-0000-0100-00005D000000}"/>
    <hyperlink ref="B121" location="'Chart - EMEA Spanish'!A1" display="EMEABUD-Spanish" xr:uid="{00000000-0004-0000-0100-00005E000000}"/>
    <hyperlink ref="B122" location="'Chart - EMEA Turkish'!A1" display="EMEABUD-Turkish" xr:uid="{00000000-0004-0000-0100-00005F000000}"/>
    <hyperlink ref="B125" location="'Chart - EMEA English'!A1" display="EMEA_English" xr:uid="{00000000-0004-0000-0100-000060000000}"/>
    <hyperlink ref="B126" location="'Chart - EMEA Dutch'!A1" display="EMEABUD-Dutch" xr:uid="{00000000-0004-0000-0100-000061000000}"/>
    <hyperlink ref="B127" location="'Chart - EMEA French'!A1" display="EMEABUD-French" xr:uid="{00000000-0004-0000-0100-000062000000}"/>
    <hyperlink ref="B128" location="'Chart - EMEA German'!A1" display="EMEABUD-German" xr:uid="{00000000-0004-0000-0100-000063000000}"/>
    <hyperlink ref="B129" location="'Chart - EMEA Hungarian'!A1" display="EMEABUD-Hungarian" xr:uid="{00000000-0004-0000-0100-000064000000}"/>
    <hyperlink ref="B130" location="'Chart - EMEA Italian'!A1" display="EMEABUD-Italian" xr:uid="{00000000-0004-0000-0100-000065000000}"/>
    <hyperlink ref="B131" location="'Chart - EMEA Polish'!A1" display="EMEABUD-Polish" xr:uid="{00000000-0004-0000-0100-000066000000}"/>
    <hyperlink ref="B132" location="'Chart - EMEA Portugese'!A1" display="EMEABUD-Portugese" xr:uid="{00000000-0004-0000-0100-000067000000}"/>
    <hyperlink ref="B133" location="'Chart - EMEA Romanian'!A1" display="EMEABUD-Romanian" xr:uid="{00000000-0004-0000-0100-000068000000}"/>
    <hyperlink ref="B134" location="'Chart - EMEA Russian'!A1" display="EMEABUD-Russian" xr:uid="{00000000-0004-0000-0100-000069000000}"/>
    <hyperlink ref="B135" location="'Chart - EMEA Spanish'!A1" display="EMEABUD-Spanish" xr:uid="{00000000-0004-0000-0100-00006A000000}"/>
    <hyperlink ref="B136" location="'Chart - EMEA Turkish'!A1" display="EMEABUD-Turkish" xr:uid="{00000000-0004-0000-0100-00006B000000}"/>
    <hyperlink ref="B139" location="'Chart - EMEA English'!A1" display="EMEA_English" xr:uid="{00000000-0004-0000-0100-00006C000000}"/>
    <hyperlink ref="B140" location="'Chart - EMEA Dutch'!A1" display="EMEABUD-Dutch" xr:uid="{00000000-0004-0000-0100-00006D000000}"/>
    <hyperlink ref="B141" location="'Chart - EMEA French'!A1" display="EMEABUD-French" xr:uid="{00000000-0004-0000-0100-00006E000000}"/>
    <hyperlink ref="B142" location="'Chart - EMEA German'!A1" display="EMEABUD-German" xr:uid="{00000000-0004-0000-0100-00006F000000}"/>
    <hyperlink ref="B143" location="'Chart - EMEA Hungarian'!A1" display="EMEABUD-Hungarian" xr:uid="{00000000-0004-0000-0100-000070000000}"/>
    <hyperlink ref="B144" location="'Chart - EMEA Italian'!A1" display="EMEABUD-Italian" xr:uid="{00000000-0004-0000-0100-000071000000}"/>
    <hyperlink ref="B145" location="'Chart - EMEA Polish'!A1" display="EMEABUD-Polish" xr:uid="{00000000-0004-0000-0100-000072000000}"/>
    <hyperlink ref="B146" location="'Chart - EMEA Portugese'!A1" display="EMEABUD-Portugese" xr:uid="{00000000-0004-0000-0100-000073000000}"/>
    <hyperlink ref="B147" location="'Chart - EMEA Romanian'!A1" display="EMEABUD-Romanian" xr:uid="{00000000-0004-0000-0100-000074000000}"/>
    <hyperlink ref="B148" location="'Chart - EMEA Russian'!A1" display="EMEABUD-Russian" xr:uid="{00000000-0004-0000-0100-000075000000}"/>
    <hyperlink ref="B149" location="'Chart - EMEA Spanish'!A1" display="EMEABUD-Spanish" xr:uid="{00000000-0004-0000-0100-000076000000}"/>
    <hyperlink ref="B150" location="'Chart - EMEA Turkish'!A1" display="EMEABUD-Turkish" xr:uid="{00000000-0004-0000-0100-000077000000}"/>
    <hyperlink ref="B9" location="Content!A1" display="Go to Content Sheet" xr:uid="{00000000-0004-0000-0100-000078000000}"/>
    <hyperlink ref="B301" location="'Chart - EMEA English'!A1" display="EMEA_English" xr:uid="{00000000-0004-0000-0100-000079000000}"/>
    <hyperlink ref="B302" location="'Chart - EMEA Dutch'!A1" display="EMEABUD-Dutch" xr:uid="{00000000-0004-0000-0100-00007A000000}"/>
    <hyperlink ref="B303" location="'Chart - EMEA French'!A1" display="EMEABUD-French" xr:uid="{00000000-0004-0000-0100-00007B000000}"/>
    <hyperlink ref="B304" location="'Chart - EMEA German'!A1" display="EMEABUD-German" xr:uid="{00000000-0004-0000-0100-00007C000000}"/>
    <hyperlink ref="B305" location="'Chart - EMEA Hungarian'!A1" display="EMEABUD-Hungarian" xr:uid="{00000000-0004-0000-0100-00007D000000}"/>
    <hyperlink ref="B306" location="'Chart - EMEA Italian'!A1" display="EMEABUD-Italian" xr:uid="{00000000-0004-0000-0100-00007E000000}"/>
    <hyperlink ref="B307" location="'Chart - EMEA Polish'!A1" display="EMEABUD-Polish" xr:uid="{00000000-0004-0000-0100-00007F000000}"/>
    <hyperlink ref="B308" location="'Chart - EMEA Portugese'!A1" display="EMEABUD-Portugese" xr:uid="{00000000-0004-0000-0100-000080000000}"/>
    <hyperlink ref="B309" location="'Chart - EMEA Romanian'!A1" display="EMEABUD-Romanian" xr:uid="{00000000-0004-0000-0100-000081000000}"/>
    <hyperlink ref="B310" location="'Chart - EMEA Russian'!A1" display="EMEABUD-Russian" xr:uid="{00000000-0004-0000-0100-000082000000}"/>
    <hyperlink ref="B311" location="'Chart - EMEA Spanish'!A1" display="EMEABUD-Spanish" xr:uid="{00000000-0004-0000-0100-000083000000}"/>
    <hyperlink ref="B312" location="'Chart - EMEA Turkish'!A1" display="EMEABUD-Turkish" xr:uid="{00000000-0004-0000-0100-000084000000}"/>
    <hyperlink ref="B25" location="'Chart - EMEA Norwegian'!A1" display="EMEABUD-Norwegian" xr:uid="{00000000-0004-0000-0100-000085000000}"/>
    <hyperlink ref="B39" location="'Chart - EMEA Norwegian'!A1" display="EMEABUD-Norwegian" xr:uid="{00000000-0004-0000-0100-000086000000}"/>
    <hyperlink ref="B53" location="'Chart - EMEA Norwegian'!A1" display="EMEABUD-Norwegian" xr:uid="{00000000-0004-0000-0100-000087000000}"/>
    <hyperlink ref="B67" location="'Chart - EMEA Norwegian'!A1" display="EMEABUD-Norwegian" xr:uid="{00000000-0004-0000-0100-000088000000}"/>
    <hyperlink ref="B81" location="'Chart - EMEA Norwegian'!A1" display="EMEABUD-Norwegian" xr:uid="{00000000-0004-0000-0100-000089000000}"/>
    <hyperlink ref="B95" location="'Chart - EMEA Norwegian'!A1" display="EMEABUD-Norwegian" xr:uid="{00000000-0004-0000-0100-00008A000000}"/>
    <hyperlink ref="B109" location="'Chart - EMEA Norwegian'!A1" display="EMEABUD-Norwegian" xr:uid="{00000000-0004-0000-0100-00008B000000}"/>
    <hyperlink ref="B123" location="'Chart - EMEA Norwegian'!A1" display="EMEABUD-Norwegian" xr:uid="{00000000-0004-0000-0100-00008C000000}"/>
    <hyperlink ref="B137" location="'Chart - EMEA Norwegian'!A1" display="EMEABUD-Norwegian" xr:uid="{00000000-0004-0000-0100-00008D000000}"/>
    <hyperlink ref="B151" location="'Chart - EMEA Norwegian'!A1" display="EMEABUD-Norwegian" xr:uid="{00000000-0004-0000-0100-00008E000000}"/>
    <hyperlink ref="B313" location="'Chart - EMEA Norwegian'!A1" display="EMEABUD-Norwegian" xr:uid="{00000000-0004-0000-0100-00008F000000}"/>
    <hyperlink ref="B155" location="'Chart - EMEA English'!A1" display="EMEA_English" xr:uid="{00000000-0004-0000-0100-000090000000}"/>
    <hyperlink ref="B156" location="'Chart - EMEA Dutch'!A1" display="EMEABUD-Dutch" xr:uid="{00000000-0004-0000-0100-000091000000}"/>
    <hyperlink ref="B157" location="'Chart - EMEA French'!A1" display="EMEABUD-French" xr:uid="{00000000-0004-0000-0100-000092000000}"/>
    <hyperlink ref="B158" location="'Chart - EMEA German'!A1" display="EMEABUD-German" xr:uid="{00000000-0004-0000-0100-000093000000}"/>
    <hyperlink ref="B159" location="'Chart - EMEA Hungarian'!A1" display="EMEABUD-Hungarian" xr:uid="{00000000-0004-0000-0100-000094000000}"/>
    <hyperlink ref="B160" location="'Chart - EMEA Italian'!A1" display="EMEABUD-Italian" xr:uid="{00000000-0004-0000-0100-000095000000}"/>
    <hyperlink ref="B161" location="'Chart - EMEA Polish'!A1" display="EMEABUD-Polish" xr:uid="{00000000-0004-0000-0100-000096000000}"/>
    <hyperlink ref="B162" location="'Chart - EMEA Portugese'!A1" display="EMEABUD-Portugese" xr:uid="{00000000-0004-0000-0100-000097000000}"/>
    <hyperlink ref="B163" location="'Chart - EMEA Romanian'!A1" display="EMEABUD-Romanian" xr:uid="{00000000-0004-0000-0100-000098000000}"/>
    <hyperlink ref="B164" location="'Chart - EMEA Russian'!A1" display="EMEABUD-Russian" xr:uid="{00000000-0004-0000-0100-000099000000}"/>
    <hyperlink ref="B165" location="'Chart - EMEA Spanish'!A1" display="EMEABUD-Spanish" xr:uid="{00000000-0004-0000-0100-00009A000000}"/>
    <hyperlink ref="B166" location="'Chart - EMEA Turkish'!A1" display="EMEABUD-Turkish" xr:uid="{00000000-0004-0000-0100-00009B000000}"/>
    <hyperlink ref="B167" location="'Chart - EMEA Norwegian'!A1" display="EMEABUD-Norwegian" xr:uid="{00000000-0004-0000-0100-00009C000000}"/>
    <hyperlink ref="B169" location="'Chart - EMEA English'!A1" display="EMEA_English" xr:uid="{00000000-0004-0000-0100-00009D000000}"/>
    <hyperlink ref="B170" location="'Chart - EMEA Dutch'!A1" display="EMEABUD-Dutch" xr:uid="{00000000-0004-0000-0100-00009E000000}"/>
    <hyperlink ref="B171" location="'Chart - EMEA French'!A1" display="EMEABUD-French" xr:uid="{00000000-0004-0000-0100-00009F000000}"/>
    <hyperlink ref="B172" location="'Chart - EMEA German'!A1" display="EMEABUD-German" xr:uid="{00000000-0004-0000-0100-0000A0000000}"/>
    <hyperlink ref="B173" location="'Chart - EMEA Hungarian'!A1" display="EMEABUD-Hungarian" xr:uid="{00000000-0004-0000-0100-0000A1000000}"/>
    <hyperlink ref="B174" location="'Chart - EMEA Italian'!A1" display="EMEABUD-Italian" xr:uid="{00000000-0004-0000-0100-0000A2000000}"/>
    <hyperlink ref="B175" location="'Chart - EMEA Polish'!A1" display="EMEABUD-Polish" xr:uid="{00000000-0004-0000-0100-0000A3000000}"/>
    <hyperlink ref="B176" location="'Chart - EMEA Portugese'!A1" display="EMEABUD-Portugese" xr:uid="{00000000-0004-0000-0100-0000A4000000}"/>
    <hyperlink ref="B177" location="'Chart - EMEA Romanian'!A1" display="EMEABUD-Romanian" xr:uid="{00000000-0004-0000-0100-0000A5000000}"/>
    <hyperlink ref="B178" location="'Chart - EMEA Russian'!A1" display="EMEABUD-Russian" xr:uid="{00000000-0004-0000-0100-0000A6000000}"/>
    <hyperlink ref="B179" location="'Chart - EMEA Spanish'!A1" display="EMEABUD-Spanish" xr:uid="{00000000-0004-0000-0100-0000A7000000}"/>
    <hyperlink ref="B180" location="'Chart - EMEA Turkish'!A1" display="EMEABUD-Turkish" xr:uid="{00000000-0004-0000-0100-0000A8000000}"/>
    <hyperlink ref="B181" location="'Chart - EMEA Norwegian'!A1" display="EMEABUD-Norwegian" xr:uid="{00000000-0004-0000-0100-0000A9000000}"/>
    <hyperlink ref="B183" location="'Chart - EMEA English'!A1" display="EMEA_English" xr:uid="{00000000-0004-0000-0100-0000AA000000}"/>
    <hyperlink ref="B184" location="'Chart - EMEA Dutch'!A1" display="EMEABUD-Dutch" xr:uid="{00000000-0004-0000-0100-0000AB000000}"/>
    <hyperlink ref="B185" location="'Chart - EMEA French'!A1" display="EMEABUD-French" xr:uid="{00000000-0004-0000-0100-0000AC000000}"/>
    <hyperlink ref="B186" location="'Chart - EMEA German'!A1" display="EMEABUD-German" xr:uid="{00000000-0004-0000-0100-0000AD000000}"/>
    <hyperlink ref="B187" location="'Chart - EMEA Hungarian'!A1" display="EMEABUD-Hungarian" xr:uid="{00000000-0004-0000-0100-0000AE000000}"/>
    <hyperlink ref="B188" location="'Chart - EMEA Italian'!A1" display="EMEABUD-Italian" xr:uid="{00000000-0004-0000-0100-0000AF000000}"/>
    <hyperlink ref="B189" location="'Chart - EMEA Polish'!A1" display="EMEABUD-Polish" xr:uid="{00000000-0004-0000-0100-0000B0000000}"/>
    <hyperlink ref="B190" location="'Chart - EMEA Portugese'!A1" display="EMEABUD-Portugese" xr:uid="{00000000-0004-0000-0100-0000B1000000}"/>
    <hyperlink ref="B191" location="'Chart - EMEA Romanian'!A1" display="EMEABUD-Romanian" xr:uid="{00000000-0004-0000-0100-0000B2000000}"/>
    <hyperlink ref="B192" location="'Chart - EMEA Russian'!A1" display="EMEABUD-Russian" xr:uid="{00000000-0004-0000-0100-0000B3000000}"/>
    <hyperlink ref="B193" location="'Chart - EMEA Spanish'!A1" display="EMEABUD-Spanish" xr:uid="{00000000-0004-0000-0100-0000B4000000}"/>
    <hyperlink ref="B194" location="'Chart - EMEA Turkish'!A1" display="EMEABUD-Turkish" xr:uid="{00000000-0004-0000-0100-0000B5000000}"/>
    <hyperlink ref="B195" location="'Chart - EMEA Norwegian'!A1" display="EMEABUD-Norwegian" xr:uid="{00000000-0004-0000-0100-0000B6000000}"/>
    <hyperlink ref="B197" location="'Chart - EMEA English'!A1" display="EMEA_English" xr:uid="{00000000-0004-0000-0100-0000B7000000}"/>
    <hyperlink ref="B198" location="'Chart - EMEA Dutch'!A1" display="EMEABUD-Dutch" xr:uid="{00000000-0004-0000-0100-0000B8000000}"/>
    <hyperlink ref="B199" location="'Chart - EMEA French'!A1" display="EMEABUD-French" xr:uid="{00000000-0004-0000-0100-0000B9000000}"/>
    <hyperlink ref="B200" location="'Chart - EMEA German'!A1" display="EMEABUD-German" xr:uid="{00000000-0004-0000-0100-0000BA000000}"/>
    <hyperlink ref="B201" location="'Chart - EMEA Hungarian'!A1" display="EMEABUD-Hungarian" xr:uid="{00000000-0004-0000-0100-0000BB000000}"/>
    <hyperlink ref="B202" location="'Chart - EMEA Italian'!A1" display="EMEABUD-Italian" xr:uid="{00000000-0004-0000-0100-0000BC000000}"/>
    <hyperlink ref="B203" location="'Chart - EMEA Polish'!A1" display="EMEABUD-Polish" xr:uid="{00000000-0004-0000-0100-0000BD000000}"/>
    <hyperlink ref="B204" location="'Chart - EMEA Portugese'!A1" display="EMEABUD-Portugese" xr:uid="{00000000-0004-0000-0100-0000BE000000}"/>
    <hyperlink ref="B205" location="'Chart - EMEA Romanian'!A1" display="EMEABUD-Romanian" xr:uid="{00000000-0004-0000-0100-0000BF000000}"/>
    <hyperlink ref="B206" location="'Chart - EMEA Russian'!A1" display="EMEABUD-Russian" xr:uid="{00000000-0004-0000-0100-0000C0000000}"/>
    <hyperlink ref="B207" location="'Chart - EMEA Spanish'!A1" display="EMEABUD-Spanish" xr:uid="{00000000-0004-0000-0100-0000C1000000}"/>
    <hyperlink ref="B208" location="'Chart - EMEA Turkish'!A1" display="EMEABUD-Turkish" xr:uid="{00000000-0004-0000-0100-0000C2000000}"/>
    <hyperlink ref="B209" location="'Chart - EMEA Norwegian'!A1" display="EMEABUD-Norwegian" xr:uid="{00000000-0004-0000-0100-0000C3000000}"/>
    <hyperlink ref="B211" location="'Chart - EMEA English'!A1" display="EMEA_English" xr:uid="{00000000-0004-0000-0100-0000C4000000}"/>
    <hyperlink ref="B212" location="'Chart - EMEA Dutch'!A1" display="EMEABUD-Dutch" xr:uid="{00000000-0004-0000-0100-0000C5000000}"/>
    <hyperlink ref="B213" location="'Chart - EMEA French'!A1" display="EMEABUD-French" xr:uid="{00000000-0004-0000-0100-0000C6000000}"/>
    <hyperlink ref="B214" location="'Chart - EMEA German'!A1" display="EMEABUD-German" xr:uid="{00000000-0004-0000-0100-0000C7000000}"/>
    <hyperlink ref="B215" location="'Chart - EMEA Hungarian'!A1" display="EMEABUD-Hungarian" xr:uid="{00000000-0004-0000-0100-0000C8000000}"/>
    <hyperlink ref="B216" location="'Chart - EMEA Italian'!A1" display="EMEABUD-Italian" xr:uid="{00000000-0004-0000-0100-0000C9000000}"/>
    <hyperlink ref="B217" location="'Chart - EMEA Polish'!A1" display="EMEABUD-Polish" xr:uid="{00000000-0004-0000-0100-0000CA000000}"/>
    <hyperlink ref="B218" location="'Chart - EMEA Portugese'!A1" display="EMEABUD-Portugese" xr:uid="{00000000-0004-0000-0100-0000CB000000}"/>
    <hyperlink ref="B219" location="'Chart - EMEA Romanian'!A1" display="EMEABUD-Romanian" xr:uid="{00000000-0004-0000-0100-0000CC000000}"/>
    <hyperlink ref="B220" location="'Chart - EMEA Russian'!A1" display="EMEABUD-Russian" xr:uid="{00000000-0004-0000-0100-0000CD000000}"/>
    <hyperlink ref="B221" location="'Chart - EMEA Spanish'!A1" display="EMEABUD-Spanish" xr:uid="{00000000-0004-0000-0100-0000CE000000}"/>
    <hyperlink ref="B222" location="'Chart - EMEA Turkish'!A1" display="EMEABUD-Turkish" xr:uid="{00000000-0004-0000-0100-0000CF000000}"/>
    <hyperlink ref="B223" location="'Chart - EMEA Norwegian'!A1" display="EMEABUD-Norwegian" xr:uid="{00000000-0004-0000-0100-0000D0000000}"/>
    <hyperlink ref="B225" location="'Chart - EMEA English'!A1" display="EMEA_English" xr:uid="{00000000-0004-0000-0100-0000D1000000}"/>
    <hyperlink ref="B226" location="'Chart - EMEA Dutch'!A1" display="EMEABUD-Dutch" xr:uid="{00000000-0004-0000-0100-0000D2000000}"/>
    <hyperlink ref="B227" location="'Chart - EMEA French'!A1" display="EMEABUD-French" xr:uid="{00000000-0004-0000-0100-0000D3000000}"/>
    <hyperlink ref="B228" location="'Chart - EMEA German'!A1" display="EMEABUD-German" xr:uid="{00000000-0004-0000-0100-0000D4000000}"/>
    <hyperlink ref="B229" location="'Chart - EMEA Hungarian'!A1" display="EMEABUD-Hungarian" xr:uid="{00000000-0004-0000-0100-0000D5000000}"/>
    <hyperlink ref="B230" location="'Chart - EMEA Italian'!A1" display="EMEABUD-Italian" xr:uid="{00000000-0004-0000-0100-0000D6000000}"/>
    <hyperlink ref="B231" location="'Chart - EMEA Polish'!A1" display="EMEABUD-Polish" xr:uid="{00000000-0004-0000-0100-0000D7000000}"/>
    <hyperlink ref="B232" location="'Chart - EMEA Portugese'!A1" display="EMEABUD-Portugese" xr:uid="{00000000-0004-0000-0100-0000D8000000}"/>
    <hyperlink ref="B233" location="'Chart - EMEA Romanian'!A1" display="EMEABUD-Romanian" xr:uid="{00000000-0004-0000-0100-0000D9000000}"/>
    <hyperlink ref="B234" location="'Chart - EMEA Russian'!A1" display="EMEABUD-Russian" xr:uid="{00000000-0004-0000-0100-0000DA000000}"/>
    <hyperlink ref="B235" location="'Chart - EMEA Spanish'!A1" display="EMEABUD-Spanish" xr:uid="{00000000-0004-0000-0100-0000DB000000}"/>
    <hyperlink ref="B236" location="'Chart - EMEA Turkish'!A1" display="EMEABUD-Turkish" xr:uid="{00000000-0004-0000-0100-0000DC000000}"/>
    <hyperlink ref="B237" location="'Chart - EMEA Norwegian'!A1" display="EMEABUD-Norwegian" xr:uid="{00000000-0004-0000-0100-0000DD000000}"/>
    <hyperlink ref="B239" location="'Chart - EMEA English'!A1" display="EMEA_English" xr:uid="{00000000-0004-0000-0100-0000DE000000}"/>
    <hyperlink ref="B240" location="'Chart - EMEA Dutch'!A1" display="EMEABUD-Dutch" xr:uid="{00000000-0004-0000-0100-0000DF000000}"/>
    <hyperlink ref="B241" location="'Chart - EMEA French'!A1" display="EMEABUD-French" xr:uid="{00000000-0004-0000-0100-0000E0000000}"/>
    <hyperlink ref="B242" location="'Chart - EMEA German'!A1" display="EMEABUD-German" xr:uid="{00000000-0004-0000-0100-0000E1000000}"/>
    <hyperlink ref="B243" location="'Chart - EMEA Hungarian'!A1" display="EMEABUD-Hungarian" xr:uid="{00000000-0004-0000-0100-0000E2000000}"/>
    <hyperlink ref="B244" location="'Chart - EMEA Italian'!A1" display="EMEABUD-Italian" xr:uid="{00000000-0004-0000-0100-0000E3000000}"/>
    <hyperlink ref="B245" location="'Chart - EMEA Polish'!A1" display="EMEABUD-Polish" xr:uid="{00000000-0004-0000-0100-0000E4000000}"/>
    <hyperlink ref="B246" location="'Chart - EMEA Portugese'!A1" display="EMEABUD-Portugese" xr:uid="{00000000-0004-0000-0100-0000E5000000}"/>
    <hyperlink ref="B247" location="'Chart - EMEA Romanian'!A1" display="EMEABUD-Romanian" xr:uid="{00000000-0004-0000-0100-0000E6000000}"/>
    <hyperlink ref="B248" location="'Chart - EMEA Russian'!A1" display="EMEABUD-Russian" xr:uid="{00000000-0004-0000-0100-0000E7000000}"/>
    <hyperlink ref="B249" location="'Chart - EMEA Spanish'!A1" display="EMEABUD-Spanish" xr:uid="{00000000-0004-0000-0100-0000E8000000}"/>
    <hyperlink ref="B250" location="'Chart - EMEA Turkish'!A1" display="EMEABUD-Turkish" xr:uid="{00000000-0004-0000-0100-0000E9000000}"/>
    <hyperlink ref="B251" location="'Chart - EMEA Norwegian'!A1" display="EMEABUD-Norwegian" xr:uid="{00000000-0004-0000-0100-0000EA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3:Q317"/>
  <sheetViews>
    <sheetView topLeftCell="B128" zoomScale="80" zoomScaleNormal="80" workbookViewId="0">
      <selection activeCell="F290" sqref="F290"/>
    </sheetView>
  </sheetViews>
  <sheetFormatPr defaultColWidth="10.7109375" defaultRowHeight="15" outlineLevelRow="1" x14ac:dyDescent="0.25"/>
  <cols>
    <col min="1" max="1" width="5.140625" customWidth="1"/>
    <col min="2" max="2" width="22.28515625" customWidth="1"/>
    <col min="3" max="3" width="48.7109375" customWidth="1"/>
    <col min="4" max="4" width="11.42578125" customWidth="1"/>
    <col min="5" max="5" width="13.7109375" customWidth="1"/>
    <col min="6" max="17" width="15.7109375" customWidth="1"/>
    <col min="18" max="18" width="9.7109375" bestFit="1" customWidth="1"/>
  </cols>
  <sheetData>
    <row r="3" spans="1:17" ht="36" x14ac:dyDescent="0.55000000000000004">
      <c r="J3" s="68" t="s">
        <v>190</v>
      </c>
    </row>
    <row r="4" spans="1:17" x14ac:dyDescent="0.25">
      <c r="A4" s="70" t="s">
        <v>74</v>
      </c>
    </row>
    <row r="5" spans="1:17" x14ac:dyDescent="0.25">
      <c r="A5" s="70"/>
    </row>
    <row r="7" spans="1:17" ht="5.0999999999999996" customHeight="1" thickBot="1" x14ac:dyDescent="0.3">
      <c r="A7" s="57" t="s">
        <v>9</v>
      </c>
      <c r="B7" s="58" t="s">
        <v>44</v>
      </c>
      <c r="C7" s="31" t="s">
        <v>6</v>
      </c>
      <c r="D7" s="59" t="s">
        <v>0</v>
      </c>
      <c r="E7" s="60" t="s">
        <v>181</v>
      </c>
      <c r="F7" s="60" t="s">
        <v>169</v>
      </c>
      <c r="G7" s="60" t="s">
        <v>170</v>
      </c>
      <c r="H7" s="60" t="s">
        <v>171</v>
      </c>
      <c r="I7" s="60" t="s">
        <v>172</v>
      </c>
      <c r="J7" s="60" t="s">
        <v>173</v>
      </c>
      <c r="K7" s="60" t="s">
        <v>174</v>
      </c>
      <c r="L7" s="60" t="s">
        <v>175</v>
      </c>
      <c r="M7" s="60" t="s">
        <v>176</v>
      </c>
      <c r="N7" s="60" t="s">
        <v>177</v>
      </c>
      <c r="O7" s="60" t="s">
        <v>178</v>
      </c>
      <c r="P7" s="60" t="s">
        <v>179</v>
      </c>
      <c r="Q7" s="60" t="s">
        <v>180</v>
      </c>
    </row>
    <row r="8" spans="1:17" ht="5.0999999999999996" customHeight="1" thickTop="1" thickBot="1" x14ac:dyDescent="0.3">
      <c r="A8" s="32" t="s">
        <v>9</v>
      </c>
      <c r="B8" s="32" t="s">
        <v>6</v>
      </c>
      <c r="C8" s="17" t="s">
        <v>7</v>
      </c>
      <c r="D8" s="18" t="s">
        <v>54</v>
      </c>
      <c r="E8" s="62">
        <v>0.9</v>
      </c>
      <c r="F8" s="62">
        <v>0.9</v>
      </c>
      <c r="G8" s="62">
        <v>0.9</v>
      </c>
      <c r="H8" s="62">
        <v>0.9</v>
      </c>
      <c r="I8" s="62">
        <v>0.9</v>
      </c>
      <c r="J8" s="62">
        <v>0.9</v>
      </c>
      <c r="K8" s="62">
        <v>0.9</v>
      </c>
      <c r="L8" s="62">
        <v>0.9</v>
      </c>
      <c r="M8" s="62">
        <v>0.9</v>
      </c>
      <c r="N8" s="62">
        <v>0.9</v>
      </c>
      <c r="O8" s="62">
        <v>0.9</v>
      </c>
      <c r="P8" s="62">
        <v>0.9</v>
      </c>
      <c r="Q8" s="62">
        <v>0.9</v>
      </c>
    </row>
    <row r="9" spans="1:17" ht="5.0999999999999996" customHeight="1" thickTop="1" thickBot="1" x14ac:dyDescent="0.3">
      <c r="A9" s="32" t="s">
        <v>9</v>
      </c>
      <c r="B9" s="32" t="s">
        <v>6</v>
      </c>
      <c r="C9" s="17" t="s">
        <v>3</v>
      </c>
      <c r="D9" s="18" t="s">
        <v>55</v>
      </c>
      <c r="E9" s="63">
        <v>6.9444444444444447E-4</v>
      </c>
      <c r="F9" s="63">
        <v>6.9444444444444447E-4</v>
      </c>
      <c r="G9" s="63">
        <v>6.9444444444444447E-4</v>
      </c>
      <c r="H9" s="63">
        <v>6.9444444444444447E-4</v>
      </c>
      <c r="I9" s="63">
        <v>6.9444444444444447E-4</v>
      </c>
      <c r="J9" s="63">
        <v>6.9444444444444447E-4</v>
      </c>
      <c r="K9" s="63">
        <v>6.9444444444444447E-4</v>
      </c>
      <c r="L9" s="63">
        <v>6.9444444444444447E-4</v>
      </c>
      <c r="M9" s="63">
        <v>6.9444444444444447E-4</v>
      </c>
      <c r="N9" s="63">
        <v>6.9444444444444447E-4</v>
      </c>
      <c r="O9" s="63">
        <v>6.9444444444444447E-4</v>
      </c>
      <c r="P9" s="63">
        <v>6.9444444444444447E-4</v>
      </c>
      <c r="Q9" s="63">
        <v>6.9444444444444447E-4</v>
      </c>
    </row>
    <row r="10" spans="1:17" ht="5.0999999999999996" customHeight="1" thickTop="1" thickBot="1" x14ac:dyDescent="0.3">
      <c r="A10" s="32" t="s">
        <v>10</v>
      </c>
      <c r="B10" s="32" t="s">
        <v>6</v>
      </c>
      <c r="C10" s="17" t="s">
        <v>4</v>
      </c>
      <c r="D10" s="18" t="s">
        <v>56</v>
      </c>
      <c r="E10" s="63">
        <v>1.0416666666666666E-2</v>
      </c>
      <c r="F10" s="63">
        <v>1.0416666666666666E-2</v>
      </c>
      <c r="G10" s="63">
        <v>1.0416666666666666E-2</v>
      </c>
      <c r="H10" s="63">
        <v>1.0416666666666666E-2</v>
      </c>
      <c r="I10" s="63">
        <v>1.0416666666666666E-2</v>
      </c>
      <c r="J10" s="63">
        <v>1.0416666666666666E-2</v>
      </c>
      <c r="K10" s="63">
        <v>1.0416666666666666E-2</v>
      </c>
      <c r="L10" s="63">
        <v>1.0416666666666666E-2</v>
      </c>
      <c r="M10" s="63">
        <v>1.0416666666666666E-2</v>
      </c>
      <c r="N10" s="63">
        <v>1.0416666666666666E-2</v>
      </c>
      <c r="O10" s="63">
        <v>1.0416666666666666E-2</v>
      </c>
      <c r="P10" s="63">
        <v>1.0416666666666666E-2</v>
      </c>
      <c r="Q10" s="63">
        <v>1.0416666666666666E-2</v>
      </c>
    </row>
    <row r="11" spans="1:17" ht="5.0999999999999996" customHeight="1" thickTop="1" thickBot="1" x14ac:dyDescent="0.3">
      <c r="A11" s="32" t="s">
        <v>10</v>
      </c>
      <c r="B11" s="32" t="s">
        <v>6</v>
      </c>
      <c r="C11" s="17" t="s">
        <v>14</v>
      </c>
      <c r="D11" s="21" t="s">
        <v>57</v>
      </c>
      <c r="E11" s="64">
        <v>0.03</v>
      </c>
      <c r="F11" s="64">
        <v>0.03</v>
      </c>
      <c r="G11" s="64">
        <v>0.03</v>
      </c>
      <c r="H11" s="64">
        <v>0.03</v>
      </c>
      <c r="I11" s="64">
        <v>0.03</v>
      </c>
      <c r="J11" s="64">
        <v>0.03</v>
      </c>
      <c r="K11" s="64">
        <v>0.03</v>
      </c>
      <c r="L11" s="64">
        <v>0.03</v>
      </c>
      <c r="M11" s="64">
        <v>0.03</v>
      </c>
      <c r="N11" s="64">
        <v>0.03</v>
      </c>
      <c r="O11" s="64">
        <v>0.03</v>
      </c>
      <c r="P11" s="64">
        <v>0.03</v>
      </c>
      <c r="Q11" s="64">
        <v>0.03</v>
      </c>
    </row>
    <row r="12" spans="1:17" ht="5.0999999999999996" customHeight="1" thickTop="1" thickBot="1" x14ac:dyDescent="0.3">
      <c r="A12" s="32" t="s">
        <v>10</v>
      </c>
      <c r="B12" s="32" t="s">
        <v>6</v>
      </c>
      <c r="C12" s="17" t="s">
        <v>49</v>
      </c>
      <c r="D12" s="21" t="s">
        <v>58</v>
      </c>
      <c r="E12" s="64">
        <v>0.02</v>
      </c>
      <c r="F12" s="64">
        <v>0.02</v>
      </c>
      <c r="G12" s="64">
        <v>0.02</v>
      </c>
      <c r="H12" s="64">
        <v>0.02</v>
      </c>
      <c r="I12" s="64">
        <v>0.02</v>
      </c>
      <c r="J12" s="64">
        <v>0.02</v>
      </c>
      <c r="K12" s="64">
        <v>0.02</v>
      </c>
      <c r="L12" s="64">
        <v>0.02</v>
      </c>
      <c r="M12" s="64">
        <v>0.02</v>
      </c>
      <c r="N12" s="64">
        <v>0.02</v>
      </c>
      <c r="O12" s="64">
        <v>0.02</v>
      </c>
      <c r="P12" s="64">
        <v>0.02</v>
      </c>
      <c r="Q12" s="64">
        <v>0.02</v>
      </c>
    </row>
    <row r="13" spans="1:17" ht="5.0999999999999996" customHeight="1" thickTop="1" thickBot="1" x14ac:dyDescent="0.3">
      <c r="A13" s="47"/>
      <c r="B13" s="32" t="s">
        <v>6</v>
      </c>
      <c r="C13" s="17" t="s">
        <v>84</v>
      </c>
      <c r="D13" s="21" t="s">
        <v>85</v>
      </c>
      <c r="E13" s="64">
        <v>0.32</v>
      </c>
      <c r="F13" s="62">
        <v>0.32</v>
      </c>
      <c r="G13" s="62">
        <v>0.32</v>
      </c>
      <c r="H13" s="62">
        <v>0.32</v>
      </c>
      <c r="I13" s="62">
        <v>0.32</v>
      </c>
      <c r="J13" s="62">
        <v>0.32</v>
      </c>
      <c r="K13" s="62">
        <v>0.32</v>
      </c>
      <c r="L13" s="62">
        <v>0.32</v>
      </c>
      <c r="M13" s="62">
        <v>0.32</v>
      </c>
      <c r="N13" s="62">
        <v>0.32</v>
      </c>
      <c r="O13" s="62">
        <v>0.32</v>
      </c>
      <c r="P13" s="62">
        <v>0.32</v>
      </c>
      <c r="Q13" s="62">
        <v>0.32</v>
      </c>
    </row>
    <row r="14" spans="1:17" ht="15.75" thickTop="1" x14ac:dyDescent="0.25"/>
    <row r="15" spans="1:17" ht="15.75" thickBot="1" x14ac:dyDescent="0.3">
      <c r="A15" s="51" t="s">
        <v>9</v>
      </c>
      <c r="B15" s="52" t="s">
        <v>44</v>
      </c>
      <c r="C15" s="53" t="s">
        <v>6</v>
      </c>
      <c r="D15" s="54" t="s">
        <v>0</v>
      </c>
      <c r="E15" s="55" t="s">
        <v>181</v>
      </c>
      <c r="F15" s="119" t="s">
        <v>169</v>
      </c>
      <c r="G15" s="55" t="s">
        <v>170</v>
      </c>
      <c r="H15" s="158" t="s">
        <v>171</v>
      </c>
      <c r="I15" s="158" t="s">
        <v>172</v>
      </c>
      <c r="J15" s="158" t="s">
        <v>173</v>
      </c>
      <c r="K15" s="157" t="s">
        <v>174</v>
      </c>
      <c r="L15" s="119" t="s">
        <v>175</v>
      </c>
      <c r="M15" s="119" t="s">
        <v>176</v>
      </c>
      <c r="N15" s="119" t="s">
        <v>177</v>
      </c>
      <c r="O15" s="119" t="s">
        <v>178</v>
      </c>
      <c r="P15" s="119" t="s">
        <v>179</v>
      </c>
      <c r="Q15" s="119" t="s">
        <v>180</v>
      </c>
    </row>
    <row r="16" spans="1:17" ht="16.5" thickTop="1" thickBot="1" x14ac:dyDescent="0.3">
      <c r="A16" s="32"/>
      <c r="B16" s="32" t="s">
        <v>6</v>
      </c>
      <c r="C16" s="15" t="s">
        <v>1</v>
      </c>
      <c r="D16" s="16"/>
      <c r="E16" s="38">
        <f>SUM(F16:Q16)</f>
        <v>52540</v>
      </c>
      <c r="F16" s="38">
        <v>8581</v>
      </c>
      <c r="G16" s="38">
        <v>8231</v>
      </c>
      <c r="H16" s="38">
        <v>6318</v>
      </c>
      <c r="I16" s="38">
        <v>6455</v>
      </c>
      <c r="J16" s="38">
        <v>5343</v>
      </c>
      <c r="K16" s="32">
        <v>5565</v>
      </c>
      <c r="L16" s="38">
        <v>6102</v>
      </c>
      <c r="M16" s="38">
        <v>5945</v>
      </c>
      <c r="N16" s="38"/>
      <c r="O16" s="38"/>
      <c r="P16" s="38"/>
      <c r="Q16" s="38"/>
    </row>
    <row r="17" spans="1:17" ht="15.75" outlineLevel="1" thickTop="1" x14ac:dyDescent="0.25">
      <c r="A17" s="24"/>
      <c r="B17" s="113" t="s">
        <v>15</v>
      </c>
      <c r="C17" s="10" t="s">
        <v>1</v>
      </c>
      <c r="D17" s="11"/>
      <c r="E17" s="39">
        <f t="shared" ref="E17:E57" si="0">SUM(F17:Q17)</f>
        <v>11693</v>
      </c>
      <c r="F17" s="39">
        <v>2045</v>
      </c>
      <c r="G17" s="39">
        <v>1931</v>
      </c>
      <c r="H17" s="39">
        <v>1433</v>
      </c>
      <c r="I17" s="39">
        <v>1454</v>
      </c>
      <c r="J17" s="39">
        <v>1193</v>
      </c>
      <c r="K17" s="159">
        <v>1220</v>
      </c>
      <c r="L17" s="39">
        <v>1278</v>
      </c>
      <c r="M17" s="39">
        <v>1139</v>
      </c>
      <c r="N17" s="39"/>
      <c r="O17" s="39"/>
      <c r="P17" s="39"/>
      <c r="Q17" s="39"/>
    </row>
    <row r="18" spans="1:17" outlineLevel="1" x14ac:dyDescent="0.25">
      <c r="A18" s="22"/>
      <c r="B18" s="114" t="s">
        <v>16</v>
      </c>
      <c r="C18" s="4" t="s">
        <v>1</v>
      </c>
      <c r="D18" s="1"/>
      <c r="E18" s="40">
        <f t="shared" si="0"/>
        <v>9474</v>
      </c>
      <c r="F18" s="40">
        <v>1713</v>
      </c>
      <c r="G18" s="40">
        <v>1449</v>
      </c>
      <c r="H18" s="40">
        <v>1207</v>
      </c>
      <c r="I18" s="40">
        <v>1068</v>
      </c>
      <c r="J18" s="40">
        <v>1000</v>
      </c>
      <c r="K18" s="40">
        <v>1068</v>
      </c>
      <c r="L18" s="40">
        <v>1021</v>
      </c>
      <c r="M18" s="40">
        <v>948</v>
      </c>
      <c r="N18" s="40"/>
      <c r="O18" s="40"/>
      <c r="P18" s="40"/>
      <c r="Q18" s="40"/>
    </row>
    <row r="19" spans="1:17" outlineLevel="1" x14ac:dyDescent="0.25">
      <c r="A19" s="22"/>
      <c r="B19" s="114" t="s">
        <v>17</v>
      </c>
      <c r="C19" s="4" t="s">
        <v>1</v>
      </c>
      <c r="D19" s="1"/>
      <c r="E19" s="40">
        <f t="shared" si="0"/>
        <v>6233</v>
      </c>
      <c r="F19" s="40">
        <v>1021</v>
      </c>
      <c r="G19" s="40">
        <v>969</v>
      </c>
      <c r="H19" s="40">
        <v>800</v>
      </c>
      <c r="I19" s="40">
        <v>785</v>
      </c>
      <c r="J19" s="40">
        <v>576</v>
      </c>
      <c r="K19" s="40">
        <v>698</v>
      </c>
      <c r="L19" s="40">
        <v>739</v>
      </c>
      <c r="M19" s="40">
        <v>645</v>
      </c>
      <c r="N19" s="40"/>
      <c r="O19" s="40"/>
      <c r="P19" s="40"/>
      <c r="Q19" s="40"/>
    </row>
    <row r="20" spans="1:17" outlineLevel="1" x14ac:dyDescent="0.25">
      <c r="A20" s="22"/>
      <c r="B20" s="114" t="s">
        <v>18</v>
      </c>
      <c r="C20" s="4" t="s">
        <v>1</v>
      </c>
      <c r="D20" s="1"/>
      <c r="E20" s="40">
        <f t="shared" si="0"/>
        <v>4345</v>
      </c>
      <c r="F20" s="40">
        <v>747</v>
      </c>
      <c r="G20" s="40">
        <v>526</v>
      </c>
      <c r="H20" s="40">
        <v>494</v>
      </c>
      <c r="I20" s="40">
        <v>599</v>
      </c>
      <c r="J20" s="40">
        <v>462</v>
      </c>
      <c r="K20" s="40">
        <v>485</v>
      </c>
      <c r="L20" s="40">
        <v>511</v>
      </c>
      <c r="M20" s="40">
        <v>521</v>
      </c>
      <c r="N20" s="40"/>
      <c r="O20" s="40"/>
      <c r="P20" s="40"/>
      <c r="Q20" s="40"/>
    </row>
    <row r="21" spans="1:17" outlineLevel="1" x14ac:dyDescent="0.25">
      <c r="A21" s="22"/>
      <c r="B21" s="114" t="s">
        <v>19</v>
      </c>
      <c r="C21" s="4" t="s">
        <v>1</v>
      </c>
      <c r="D21" s="1"/>
      <c r="E21" s="40">
        <f t="shared" si="0"/>
        <v>805</v>
      </c>
      <c r="F21" s="40">
        <v>128</v>
      </c>
      <c r="G21" s="40">
        <v>167</v>
      </c>
      <c r="H21" s="40">
        <v>99</v>
      </c>
      <c r="I21" s="40">
        <v>77</v>
      </c>
      <c r="J21" s="40">
        <v>68</v>
      </c>
      <c r="K21" s="40">
        <v>89</v>
      </c>
      <c r="L21" s="40">
        <v>89</v>
      </c>
      <c r="M21" s="40">
        <v>88</v>
      </c>
      <c r="N21" s="40"/>
      <c r="O21" s="40"/>
      <c r="P21" s="40"/>
      <c r="Q21" s="40"/>
    </row>
    <row r="22" spans="1:17" outlineLevel="1" x14ac:dyDescent="0.25">
      <c r="A22" s="22"/>
      <c r="B22" s="114" t="s">
        <v>20</v>
      </c>
      <c r="C22" s="4" t="s">
        <v>1</v>
      </c>
      <c r="D22" s="1"/>
      <c r="E22" s="40">
        <f t="shared" si="0"/>
        <v>1941</v>
      </c>
      <c r="F22" s="40">
        <v>331</v>
      </c>
      <c r="G22" s="40">
        <v>282</v>
      </c>
      <c r="H22" s="40">
        <v>283</v>
      </c>
      <c r="I22" s="40">
        <v>225</v>
      </c>
      <c r="J22" s="40">
        <v>181</v>
      </c>
      <c r="K22" s="40">
        <v>194</v>
      </c>
      <c r="L22" s="40">
        <v>236</v>
      </c>
      <c r="M22" s="40">
        <v>209</v>
      </c>
      <c r="N22" s="40"/>
      <c r="O22" s="40"/>
      <c r="P22" s="40"/>
      <c r="Q22" s="40"/>
    </row>
    <row r="23" spans="1:17" outlineLevel="1" x14ac:dyDescent="0.25">
      <c r="A23" s="22"/>
      <c r="B23" s="115" t="s">
        <v>21</v>
      </c>
      <c r="C23" s="4" t="s">
        <v>1</v>
      </c>
      <c r="D23" s="1"/>
      <c r="E23" s="40">
        <f t="shared" si="0"/>
        <v>3753</v>
      </c>
      <c r="F23" s="40">
        <v>536</v>
      </c>
      <c r="G23" s="40">
        <v>601</v>
      </c>
      <c r="H23" s="40">
        <v>332</v>
      </c>
      <c r="I23" s="40">
        <v>431</v>
      </c>
      <c r="J23" s="40">
        <v>317</v>
      </c>
      <c r="K23" s="40">
        <v>343</v>
      </c>
      <c r="L23" s="40">
        <v>394</v>
      </c>
      <c r="M23" s="40">
        <v>799</v>
      </c>
      <c r="N23" s="40"/>
      <c r="O23" s="40"/>
      <c r="P23" s="40"/>
      <c r="Q23" s="40"/>
    </row>
    <row r="24" spans="1:17" outlineLevel="1" x14ac:dyDescent="0.25">
      <c r="A24" s="22"/>
      <c r="B24" s="114" t="s">
        <v>22</v>
      </c>
      <c r="C24" s="4" t="s">
        <v>1</v>
      </c>
      <c r="D24" s="1"/>
      <c r="E24" s="40">
        <f t="shared" si="0"/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/>
      <c r="O24" s="40"/>
      <c r="P24" s="40"/>
      <c r="Q24" s="40"/>
    </row>
    <row r="25" spans="1:17" outlineLevel="1" x14ac:dyDescent="0.25">
      <c r="A25" s="22"/>
      <c r="B25" s="114" t="s">
        <v>23</v>
      </c>
      <c r="C25" s="4" t="s">
        <v>1</v>
      </c>
      <c r="D25" s="1"/>
      <c r="E25" s="40">
        <f t="shared" si="0"/>
        <v>476</v>
      </c>
      <c r="F25" s="40">
        <v>46</v>
      </c>
      <c r="G25" s="40">
        <v>114</v>
      </c>
      <c r="H25" s="40">
        <v>82</v>
      </c>
      <c r="I25" s="40">
        <v>71</v>
      </c>
      <c r="J25" s="40">
        <v>58</v>
      </c>
      <c r="K25" s="40">
        <v>42</v>
      </c>
      <c r="L25" s="40">
        <v>41</v>
      </c>
      <c r="M25" s="40">
        <v>22</v>
      </c>
      <c r="N25" s="40"/>
      <c r="O25" s="40"/>
      <c r="P25" s="40"/>
      <c r="Q25" s="40"/>
    </row>
    <row r="26" spans="1:17" outlineLevel="1" x14ac:dyDescent="0.25">
      <c r="A26" s="22"/>
      <c r="B26" s="114" t="s">
        <v>24</v>
      </c>
      <c r="C26" s="4" t="s">
        <v>1</v>
      </c>
      <c r="D26" s="1"/>
      <c r="E26" s="40">
        <f t="shared" si="0"/>
        <v>8658</v>
      </c>
      <c r="F26" s="40">
        <v>1184</v>
      </c>
      <c r="G26" s="40">
        <v>1225</v>
      </c>
      <c r="H26" s="40">
        <v>993</v>
      </c>
      <c r="I26" s="40">
        <v>1177</v>
      </c>
      <c r="J26" s="40">
        <v>900</v>
      </c>
      <c r="K26" s="40">
        <v>914</v>
      </c>
      <c r="L26" s="40">
        <v>1216</v>
      </c>
      <c r="M26" s="40">
        <v>1049</v>
      </c>
      <c r="N26" s="40"/>
      <c r="O26" s="40"/>
      <c r="P26" s="40"/>
      <c r="Q26" s="40"/>
    </row>
    <row r="27" spans="1:17" outlineLevel="1" x14ac:dyDescent="0.25">
      <c r="A27" s="22"/>
      <c r="B27" s="114" t="s">
        <v>25</v>
      </c>
      <c r="C27" s="4" t="s">
        <v>1</v>
      </c>
      <c r="D27" s="1"/>
      <c r="E27" s="40">
        <f t="shared" si="0"/>
        <v>2990</v>
      </c>
      <c r="F27" s="40">
        <v>508</v>
      </c>
      <c r="G27" s="40">
        <v>502</v>
      </c>
      <c r="H27" s="40">
        <v>371</v>
      </c>
      <c r="I27" s="40">
        <v>354</v>
      </c>
      <c r="J27" s="40">
        <v>353</v>
      </c>
      <c r="K27" s="40">
        <v>293</v>
      </c>
      <c r="L27" s="40">
        <v>326</v>
      </c>
      <c r="M27" s="40">
        <v>283</v>
      </c>
      <c r="N27" s="40"/>
      <c r="O27" s="40"/>
      <c r="P27" s="40"/>
      <c r="Q27" s="40"/>
    </row>
    <row r="28" spans="1:17" ht="15.75" outlineLevel="1" thickBot="1" x14ac:dyDescent="0.3">
      <c r="A28" s="25"/>
      <c r="B28" s="116" t="s">
        <v>26</v>
      </c>
      <c r="C28" s="6" t="s">
        <v>1</v>
      </c>
      <c r="D28" s="7"/>
      <c r="E28" s="40">
        <f t="shared" si="0"/>
        <v>461</v>
      </c>
      <c r="F28" s="40">
        <v>60</v>
      </c>
      <c r="G28" s="40">
        <v>107</v>
      </c>
      <c r="H28" s="40">
        <v>53</v>
      </c>
      <c r="I28" s="40">
        <v>67</v>
      </c>
      <c r="J28" s="40">
        <v>42</v>
      </c>
      <c r="K28" s="40">
        <v>31</v>
      </c>
      <c r="L28" s="40">
        <v>64</v>
      </c>
      <c r="M28" s="41">
        <v>37</v>
      </c>
      <c r="N28" s="40"/>
      <c r="O28" s="40"/>
      <c r="P28" s="40"/>
      <c r="Q28" s="40"/>
    </row>
    <row r="29" spans="1:17" s="175" customFormat="1" ht="16.5" outlineLevel="1" thickTop="1" thickBot="1" x14ac:dyDescent="0.3">
      <c r="A29" s="47"/>
      <c r="B29" s="114" t="s">
        <v>294</v>
      </c>
      <c r="C29" s="6" t="s">
        <v>1</v>
      </c>
      <c r="D29" s="7"/>
      <c r="E29" s="40">
        <f t="shared" si="0"/>
        <v>1613</v>
      </c>
      <c r="F29" s="220">
        <v>241</v>
      </c>
      <c r="G29" s="41">
        <v>337</v>
      </c>
      <c r="H29" s="220">
        <v>157</v>
      </c>
      <c r="I29" s="220">
        <v>142</v>
      </c>
      <c r="J29" s="220">
        <v>185</v>
      </c>
      <c r="K29" s="221">
        <v>174</v>
      </c>
      <c r="L29" s="220">
        <v>182</v>
      </c>
      <c r="M29" s="41">
        <v>195</v>
      </c>
      <c r="N29" s="220"/>
      <c r="O29" s="220"/>
      <c r="P29" s="220"/>
      <c r="Q29" s="220"/>
    </row>
    <row r="30" spans="1:17" ht="16.5" thickTop="1" thickBot="1" x14ac:dyDescent="0.3">
      <c r="A30" s="32"/>
      <c r="B30" s="32" t="s">
        <v>6</v>
      </c>
      <c r="C30" s="15" t="s">
        <v>87</v>
      </c>
      <c r="D30" s="16"/>
      <c r="E30" s="38">
        <f t="shared" si="0"/>
        <v>45961</v>
      </c>
      <c r="F30" s="38">
        <v>7675</v>
      </c>
      <c r="G30" s="38">
        <v>7252</v>
      </c>
      <c r="H30" s="38">
        <v>5761</v>
      </c>
      <c r="I30" s="38">
        <v>5678</v>
      </c>
      <c r="J30" s="38">
        <v>4803</v>
      </c>
      <c r="K30" s="32">
        <v>4887</v>
      </c>
      <c r="L30" s="38">
        <v>5175</v>
      </c>
      <c r="M30" s="38">
        <v>4730</v>
      </c>
      <c r="N30" s="38"/>
      <c r="O30" s="38"/>
      <c r="P30" s="38"/>
      <c r="Q30" s="38"/>
    </row>
    <row r="31" spans="1:17" ht="16.5" hidden="1" outlineLevel="1" thickTop="1" thickBot="1" x14ac:dyDescent="0.3">
      <c r="A31" s="24"/>
      <c r="B31" s="113" t="s">
        <v>15</v>
      </c>
      <c r="C31" s="10" t="s">
        <v>87</v>
      </c>
      <c r="D31" s="11"/>
      <c r="E31" s="39">
        <f t="shared" si="0"/>
        <v>11155</v>
      </c>
      <c r="F31" s="39">
        <v>1954</v>
      </c>
      <c r="G31" s="39">
        <v>1853</v>
      </c>
      <c r="H31" s="39">
        <v>1388</v>
      </c>
      <c r="I31" s="39">
        <v>1387</v>
      </c>
      <c r="J31" s="39">
        <v>1140</v>
      </c>
      <c r="K31" s="159">
        <v>1144</v>
      </c>
      <c r="L31" s="39">
        <v>1192</v>
      </c>
      <c r="M31" s="39">
        <v>1097</v>
      </c>
      <c r="N31" s="39"/>
      <c r="O31" s="39"/>
      <c r="P31" s="39"/>
      <c r="Q31" s="39"/>
    </row>
    <row r="32" spans="1:17" ht="16.5" hidden="1" outlineLevel="1" thickTop="1" thickBot="1" x14ac:dyDescent="0.3">
      <c r="A32" s="22"/>
      <c r="B32" s="114" t="s">
        <v>16</v>
      </c>
      <c r="C32" s="10" t="s">
        <v>87</v>
      </c>
      <c r="D32" s="1"/>
      <c r="E32" s="40">
        <f t="shared" si="0"/>
        <v>8844</v>
      </c>
      <c r="F32" s="40">
        <v>1662</v>
      </c>
      <c r="G32" s="40">
        <v>1345</v>
      </c>
      <c r="H32" s="40">
        <v>1136</v>
      </c>
      <c r="I32" s="40">
        <v>1007</v>
      </c>
      <c r="J32" s="40">
        <v>933</v>
      </c>
      <c r="K32" s="40">
        <v>1000</v>
      </c>
      <c r="L32" s="40">
        <v>925</v>
      </c>
      <c r="M32" s="40">
        <v>836</v>
      </c>
      <c r="N32" s="40"/>
      <c r="O32" s="40"/>
      <c r="P32" s="40"/>
      <c r="Q32" s="40"/>
    </row>
    <row r="33" spans="1:17" ht="16.5" hidden="1" outlineLevel="1" thickTop="1" thickBot="1" x14ac:dyDescent="0.3">
      <c r="A33" s="22"/>
      <c r="B33" s="114" t="s">
        <v>17</v>
      </c>
      <c r="C33" s="10" t="s">
        <v>87</v>
      </c>
      <c r="D33" s="1"/>
      <c r="E33" s="40">
        <f t="shared" si="0"/>
        <v>5308</v>
      </c>
      <c r="F33" s="40">
        <v>873</v>
      </c>
      <c r="G33" s="40">
        <v>824</v>
      </c>
      <c r="H33" s="40">
        <v>722</v>
      </c>
      <c r="I33" s="40">
        <v>660</v>
      </c>
      <c r="J33" s="40">
        <v>498</v>
      </c>
      <c r="K33" s="40">
        <v>565</v>
      </c>
      <c r="L33" s="40">
        <v>628</v>
      </c>
      <c r="M33" s="40">
        <v>538</v>
      </c>
      <c r="N33" s="40"/>
      <c r="O33" s="40"/>
      <c r="P33" s="40"/>
      <c r="Q33" s="40"/>
    </row>
    <row r="34" spans="1:17" ht="16.5" hidden="1" outlineLevel="1" thickTop="1" thickBot="1" x14ac:dyDescent="0.3">
      <c r="A34" s="22"/>
      <c r="B34" s="114" t="s">
        <v>18</v>
      </c>
      <c r="C34" s="10" t="s">
        <v>87</v>
      </c>
      <c r="D34" s="1"/>
      <c r="E34" s="40">
        <f t="shared" si="0"/>
        <v>3688</v>
      </c>
      <c r="F34" s="40">
        <v>632</v>
      </c>
      <c r="G34" s="40">
        <v>456</v>
      </c>
      <c r="H34" s="40">
        <v>432</v>
      </c>
      <c r="I34" s="40">
        <v>482</v>
      </c>
      <c r="J34" s="40">
        <v>394</v>
      </c>
      <c r="K34" s="40">
        <v>427</v>
      </c>
      <c r="L34" s="40">
        <v>429</v>
      </c>
      <c r="M34" s="40">
        <v>436</v>
      </c>
      <c r="N34" s="40"/>
      <c r="O34" s="40"/>
      <c r="P34" s="40"/>
      <c r="Q34" s="40"/>
    </row>
    <row r="35" spans="1:17" ht="16.5" hidden="1" outlineLevel="1" thickTop="1" thickBot="1" x14ac:dyDescent="0.3">
      <c r="A35" s="22"/>
      <c r="B35" s="114" t="s">
        <v>19</v>
      </c>
      <c r="C35" s="10" t="s">
        <v>87</v>
      </c>
      <c r="D35" s="1"/>
      <c r="E35" s="40">
        <f t="shared" si="0"/>
        <v>749</v>
      </c>
      <c r="F35" s="40">
        <v>123</v>
      </c>
      <c r="G35" s="40">
        <v>162</v>
      </c>
      <c r="H35" s="40">
        <v>95</v>
      </c>
      <c r="I35" s="40">
        <v>77</v>
      </c>
      <c r="J35" s="40">
        <v>66</v>
      </c>
      <c r="K35" s="40">
        <v>73</v>
      </c>
      <c r="L35" s="40">
        <v>80</v>
      </c>
      <c r="M35" s="40">
        <v>73</v>
      </c>
      <c r="N35" s="40"/>
      <c r="O35" s="40"/>
      <c r="P35" s="40"/>
      <c r="Q35" s="40"/>
    </row>
    <row r="36" spans="1:17" ht="16.5" hidden="1" outlineLevel="1" thickTop="1" thickBot="1" x14ac:dyDescent="0.3">
      <c r="A36" s="22"/>
      <c r="B36" s="114" t="s">
        <v>20</v>
      </c>
      <c r="C36" s="10" t="s">
        <v>87</v>
      </c>
      <c r="D36" s="1"/>
      <c r="E36" s="40">
        <f t="shared" si="0"/>
        <v>1519</v>
      </c>
      <c r="F36" s="40">
        <v>170</v>
      </c>
      <c r="G36" s="40">
        <v>252</v>
      </c>
      <c r="H36" s="40">
        <v>242</v>
      </c>
      <c r="I36" s="40">
        <v>191</v>
      </c>
      <c r="J36" s="40">
        <v>156</v>
      </c>
      <c r="K36" s="40">
        <v>162</v>
      </c>
      <c r="L36" s="40">
        <v>171</v>
      </c>
      <c r="M36" s="40">
        <v>175</v>
      </c>
      <c r="N36" s="40"/>
      <c r="O36" s="40"/>
      <c r="P36" s="40"/>
      <c r="Q36" s="40"/>
    </row>
    <row r="37" spans="1:17" ht="16.5" hidden="1" outlineLevel="1" thickTop="1" thickBot="1" x14ac:dyDescent="0.3">
      <c r="A37" s="22"/>
      <c r="B37" s="115" t="s">
        <v>21</v>
      </c>
      <c r="C37" s="10" t="s">
        <v>87</v>
      </c>
      <c r="D37" s="1"/>
      <c r="E37" s="40">
        <f t="shared" si="0"/>
        <v>2333</v>
      </c>
      <c r="F37" s="40">
        <v>434</v>
      </c>
      <c r="G37" s="40">
        <v>426</v>
      </c>
      <c r="H37" s="40">
        <v>264</v>
      </c>
      <c r="I37" s="40">
        <v>352</v>
      </c>
      <c r="J37" s="40">
        <v>246</v>
      </c>
      <c r="K37" s="40">
        <v>221</v>
      </c>
      <c r="L37" s="40">
        <v>213</v>
      </c>
      <c r="M37" s="40">
        <v>177</v>
      </c>
      <c r="N37" s="40"/>
      <c r="O37" s="40"/>
      <c r="P37" s="40"/>
      <c r="Q37" s="40"/>
    </row>
    <row r="38" spans="1:17" ht="16.5" hidden="1" outlineLevel="1" thickTop="1" thickBot="1" x14ac:dyDescent="0.3">
      <c r="A38" s="22"/>
      <c r="B38" s="114" t="s">
        <v>22</v>
      </c>
      <c r="C38" s="10" t="s">
        <v>87</v>
      </c>
      <c r="D38" s="1"/>
      <c r="E38" s="40">
        <f t="shared" si="0"/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  <c r="N38" s="40"/>
      <c r="O38" s="40"/>
      <c r="P38" s="40"/>
      <c r="Q38" s="40"/>
    </row>
    <row r="39" spans="1:17" ht="16.5" hidden="1" outlineLevel="1" thickTop="1" thickBot="1" x14ac:dyDescent="0.3">
      <c r="A39" s="22"/>
      <c r="B39" s="114" t="s">
        <v>23</v>
      </c>
      <c r="C39" s="10" t="s">
        <v>87</v>
      </c>
      <c r="D39" s="1"/>
      <c r="E39" s="40">
        <f t="shared" si="0"/>
        <v>296</v>
      </c>
      <c r="F39" s="40">
        <v>29</v>
      </c>
      <c r="G39" s="40">
        <v>60</v>
      </c>
      <c r="H39" s="40">
        <v>51</v>
      </c>
      <c r="I39" s="40">
        <v>38</v>
      </c>
      <c r="J39" s="40">
        <v>43</v>
      </c>
      <c r="K39" s="40">
        <v>33</v>
      </c>
      <c r="L39" s="40">
        <v>26</v>
      </c>
      <c r="M39" s="40">
        <v>16</v>
      </c>
      <c r="N39" s="40"/>
      <c r="O39" s="40"/>
      <c r="P39" s="40"/>
      <c r="Q39" s="40"/>
    </row>
    <row r="40" spans="1:17" ht="16.5" hidden="1" outlineLevel="1" thickTop="1" thickBot="1" x14ac:dyDescent="0.3">
      <c r="A40" s="22"/>
      <c r="B40" s="114" t="s">
        <v>24</v>
      </c>
      <c r="C40" s="10" t="s">
        <v>87</v>
      </c>
      <c r="D40" s="1"/>
      <c r="E40" s="40">
        <f t="shared" si="0"/>
        <v>7597</v>
      </c>
      <c r="F40" s="40">
        <v>1076</v>
      </c>
      <c r="G40" s="40">
        <v>1036</v>
      </c>
      <c r="H40" s="40">
        <v>887</v>
      </c>
      <c r="I40" s="40">
        <v>1003</v>
      </c>
      <c r="J40" s="40">
        <v>815</v>
      </c>
      <c r="K40" s="40">
        <v>813</v>
      </c>
      <c r="L40" s="40">
        <v>1023</v>
      </c>
      <c r="M40" s="40">
        <v>944</v>
      </c>
      <c r="N40" s="40"/>
      <c r="O40" s="40"/>
      <c r="P40" s="40"/>
      <c r="Q40" s="40"/>
    </row>
    <row r="41" spans="1:17" ht="16.5" hidden="1" outlineLevel="1" thickTop="1" thickBot="1" x14ac:dyDescent="0.3">
      <c r="A41" s="22"/>
      <c r="B41" s="114" t="s">
        <v>25</v>
      </c>
      <c r="C41" s="10" t="s">
        <v>87</v>
      </c>
      <c r="D41" s="1"/>
      <c r="E41" s="40">
        <f t="shared" si="0"/>
        <v>2645</v>
      </c>
      <c r="F41" s="40">
        <v>459</v>
      </c>
      <c r="G41" s="40">
        <v>465</v>
      </c>
      <c r="H41" s="40">
        <v>345</v>
      </c>
      <c r="I41" s="40">
        <v>288</v>
      </c>
      <c r="J41" s="40">
        <v>313</v>
      </c>
      <c r="K41" s="40">
        <v>264</v>
      </c>
      <c r="L41" s="40">
        <v>261</v>
      </c>
      <c r="M41" s="40">
        <v>250</v>
      </c>
      <c r="N41" s="40"/>
      <c r="O41" s="40"/>
      <c r="P41" s="40"/>
      <c r="Q41" s="40"/>
    </row>
    <row r="42" spans="1:17" ht="16.5" hidden="1" outlineLevel="1" thickTop="1" thickBot="1" x14ac:dyDescent="0.3">
      <c r="A42" s="25"/>
      <c r="B42" s="116" t="s">
        <v>26</v>
      </c>
      <c r="C42" s="10" t="s">
        <v>87</v>
      </c>
      <c r="D42" s="7"/>
      <c r="E42" s="40">
        <f t="shared" si="0"/>
        <v>396</v>
      </c>
      <c r="F42" s="40">
        <v>47</v>
      </c>
      <c r="G42" s="40">
        <v>81</v>
      </c>
      <c r="H42" s="40">
        <v>52</v>
      </c>
      <c r="I42" s="40">
        <v>61</v>
      </c>
      <c r="J42" s="40">
        <v>40</v>
      </c>
      <c r="K42" s="40">
        <v>31</v>
      </c>
      <c r="L42" s="40">
        <v>63</v>
      </c>
      <c r="M42" s="41">
        <v>21</v>
      </c>
      <c r="N42" s="40"/>
      <c r="O42" s="40"/>
      <c r="P42" s="40"/>
      <c r="Q42" s="40"/>
    </row>
    <row r="43" spans="1:17" s="175" customFormat="1" ht="16.5" hidden="1" outlineLevel="1" thickTop="1" thickBot="1" x14ac:dyDescent="0.3">
      <c r="A43" s="47"/>
      <c r="B43" s="114" t="s">
        <v>294</v>
      </c>
      <c r="C43" s="10" t="s">
        <v>87</v>
      </c>
      <c r="D43" s="7"/>
      <c r="E43" s="40">
        <f t="shared" si="0"/>
        <v>1334</v>
      </c>
      <c r="F43" s="220">
        <v>196</v>
      </c>
      <c r="G43" s="41">
        <v>271</v>
      </c>
      <c r="H43" s="220">
        <v>133</v>
      </c>
      <c r="I43" s="220">
        <v>127</v>
      </c>
      <c r="J43" s="220">
        <v>151</v>
      </c>
      <c r="K43" s="221">
        <v>140</v>
      </c>
      <c r="L43" s="220">
        <v>159</v>
      </c>
      <c r="M43" s="41">
        <v>157</v>
      </c>
      <c r="N43" s="220"/>
      <c r="O43" s="220"/>
      <c r="P43" s="220"/>
      <c r="Q43" s="220"/>
    </row>
    <row r="44" spans="1:17" ht="16.5" collapsed="1" thickTop="1" thickBot="1" x14ac:dyDescent="0.3">
      <c r="A44" s="32"/>
      <c r="B44" s="32" t="s">
        <v>6</v>
      </c>
      <c r="C44" s="15" t="s">
        <v>2</v>
      </c>
      <c r="D44" s="16"/>
      <c r="E44" s="38">
        <f t="shared" si="0"/>
        <v>40692</v>
      </c>
      <c r="F44" s="38">
        <v>6815</v>
      </c>
      <c r="G44" s="38">
        <v>6250</v>
      </c>
      <c r="H44" s="38">
        <v>5253</v>
      </c>
      <c r="I44" s="38">
        <v>5084</v>
      </c>
      <c r="J44" s="38">
        <v>4349</v>
      </c>
      <c r="K44" s="32">
        <v>4349</v>
      </c>
      <c r="L44" s="38">
        <v>4451</v>
      </c>
      <c r="M44" s="38">
        <v>4141</v>
      </c>
      <c r="N44" s="38"/>
      <c r="O44" s="38"/>
      <c r="P44" s="38"/>
      <c r="Q44" s="38"/>
    </row>
    <row r="45" spans="1:17" ht="16.5" hidden="1" outlineLevel="1" thickTop="1" thickBot="1" x14ac:dyDescent="0.3">
      <c r="A45" s="24"/>
      <c r="B45" s="113" t="s">
        <v>15</v>
      </c>
      <c r="C45" s="10" t="s">
        <v>2</v>
      </c>
      <c r="D45" s="11"/>
      <c r="E45" s="39">
        <f t="shared" si="0"/>
        <v>10098</v>
      </c>
      <c r="F45" s="39">
        <v>1769</v>
      </c>
      <c r="G45" s="39">
        <v>1651</v>
      </c>
      <c r="H45" s="39">
        <v>1265</v>
      </c>
      <c r="I45" s="39">
        <v>1244</v>
      </c>
      <c r="J45" s="39">
        <v>1046</v>
      </c>
      <c r="K45" s="159">
        <v>1044</v>
      </c>
      <c r="L45" s="39">
        <v>1073</v>
      </c>
      <c r="M45" s="39">
        <v>1006</v>
      </c>
      <c r="N45" s="39"/>
      <c r="O45" s="39"/>
      <c r="P45" s="39"/>
      <c r="Q45" s="39"/>
    </row>
    <row r="46" spans="1:17" ht="16.5" hidden="1" outlineLevel="1" thickTop="1" thickBot="1" x14ac:dyDescent="0.3">
      <c r="A46" s="22"/>
      <c r="B46" s="114" t="s">
        <v>16</v>
      </c>
      <c r="C46" s="4" t="s">
        <v>2</v>
      </c>
      <c r="D46" s="1"/>
      <c r="E46" s="40">
        <f t="shared" si="0"/>
        <v>7633</v>
      </c>
      <c r="F46" s="40">
        <v>1533</v>
      </c>
      <c r="G46" s="40">
        <v>1088</v>
      </c>
      <c r="H46" s="40">
        <v>1005</v>
      </c>
      <c r="I46" s="40">
        <v>906</v>
      </c>
      <c r="J46" s="40">
        <v>826</v>
      </c>
      <c r="K46" s="40">
        <v>861</v>
      </c>
      <c r="L46" s="40">
        <v>732</v>
      </c>
      <c r="M46" s="40">
        <v>682</v>
      </c>
      <c r="N46" s="40"/>
      <c r="O46" s="40"/>
      <c r="P46" s="40"/>
      <c r="Q46" s="40"/>
    </row>
    <row r="47" spans="1:17" ht="16.5" hidden="1" outlineLevel="1" thickTop="1" thickBot="1" x14ac:dyDescent="0.3">
      <c r="A47" s="22"/>
      <c r="B47" s="114" t="s">
        <v>17</v>
      </c>
      <c r="C47" s="4" t="s">
        <v>2</v>
      </c>
      <c r="D47" s="1"/>
      <c r="E47" s="40">
        <f t="shared" si="0"/>
        <v>4516</v>
      </c>
      <c r="F47" s="40">
        <v>699</v>
      </c>
      <c r="G47" s="40">
        <v>669</v>
      </c>
      <c r="H47" s="40">
        <v>661</v>
      </c>
      <c r="I47" s="40">
        <v>579</v>
      </c>
      <c r="J47" s="40">
        <v>444</v>
      </c>
      <c r="K47" s="40">
        <v>478</v>
      </c>
      <c r="L47" s="40">
        <v>537</v>
      </c>
      <c r="M47" s="40">
        <v>449</v>
      </c>
      <c r="N47" s="40"/>
      <c r="O47" s="40"/>
      <c r="P47" s="40"/>
      <c r="Q47" s="40"/>
    </row>
    <row r="48" spans="1:17" ht="16.5" hidden="1" outlineLevel="1" thickTop="1" thickBot="1" x14ac:dyDescent="0.3">
      <c r="A48" s="22"/>
      <c r="B48" s="114" t="s">
        <v>18</v>
      </c>
      <c r="C48" s="4" t="s">
        <v>2</v>
      </c>
      <c r="D48" s="1"/>
      <c r="E48" s="40">
        <f t="shared" si="0"/>
        <v>3198</v>
      </c>
      <c r="F48" s="40">
        <v>540</v>
      </c>
      <c r="G48" s="40">
        <v>386</v>
      </c>
      <c r="H48" s="40">
        <v>392</v>
      </c>
      <c r="I48" s="40">
        <v>389</v>
      </c>
      <c r="J48" s="40">
        <v>345</v>
      </c>
      <c r="K48" s="40">
        <v>375</v>
      </c>
      <c r="L48" s="40">
        <v>384</v>
      </c>
      <c r="M48" s="40">
        <v>387</v>
      </c>
      <c r="N48" s="40"/>
      <c r="O48" s="40"/>
      <c r="P48" s="40"/>
      <c r="Q48" s="40"/>
    </row>
    <row r="49" spans="1:17" ht="16.5" hidden="1" outlineLevel="1" thickTop="1" thickBot="1" x14ac:dyDescent="0.3">
      <c r="A49" s="22"/>
      <c r="B49" s="114" t="s">
        <v>19</v>
      </c>
      <c r="C49" s="4" t="s">
        <v>2</v>
      </c>
      <c r="D49" s="1"/>
      <c r="E49" s="40">
        <f t="shared" si="0"/>
        <v>716</v>
      </c>
      <c r="F49" s="40">
        <v>117</v>
      </c>
      <c r="G49" s="40">
        <v>152</v>
      </c>
      <c r="H49" s="40">
        <v>92</v>
      </c>
      <c r="I49" s="40">
        <v>77</v>
      </c>
      <c r="J49" s="40">
        <v>64</v>
      </c>
      <c r="K49" s="40">
        <v>71</v>
      </c>
      <c r="L49" s="40">
        <v>73</v>
      </c>
      <c r="M49" s="40">
        <v>70</v>
      </c>
      <c r="N49" s="40"/>
      <c r="O49" s="40"/>
      <c r="P49" s="40"/>
      <c r="Q49" s="40"/>
    </row>
    <row r="50" spans="1:17" ht="16.5" hidden="1" outlineLevel="1" thickTop="1" thickBot="1" x14ac:dyDescent="0.3">
      <c r="A50" s="22"/>
      <c r="B50" s="114" t="s">
        <v>20</v>
      </c>
      <c r="C50" s="4" t="s">
        <v>2</v>
      </c>
      <c r="D50" s="1"/>
      <c r="E50" s="40">
        <f t="shared" si="0"/>
        <v>1341</v>
      </c>
      <c r="F50" s="40">
        <v>128</v>
      </c>
      <c r="G50" s="40">
        <v>217</v>
      </c>
      <c r="H50" s="40">
        <v>221</v>
      </c>
      <c r="I50" s="40">
        <v>180</v>
      </c>
      <c r="J50" s="40">
        <v>142</v>
      </c>
      <c r="K50" s="40">
        <v>151</v>
      </c>
      <c r="L50" s="40">
        <v>142</v>
      </c>
      <c r="M50" s="40">
        <v>160</v>
      </c>
      <c r="N50" s="40"/>
      <c r="O50" s="40"/>
      <c r="P50" s="40"/>
      <c r="Q50" s="40"/>
    </row>
    <row r="51" spans="1:17" ht="16.5" hidden="1" outlineLevel="1" thickTop="1" thickBot="1" x14ac:dyDescent="0.3">
      <c r="A51" s="22"/>
      <c r="B51" s="115" t="s">
        <v>21</v>
      </c>
      <c r="C51" s="4" t="s">
        <v>2</v>
      </c>
      <c r="D51" s="1"/>
      <c r="E51" s="40">
        <f t="shared" si="0"/>
        <v>1962</v>
      </c>
      <c r="F51" s="40">
        <v>377</v>
      </c>
      <c r="G51" s="40">
        <v>365</v>
      </c>
      <c r="H51" s="40">
        <v>232</v>
      </c>
      <c r="I51" s="40">
        <v>321</v>
      </c>
      <c r="J51" s="40">
        <v>219</v>
      </c>
      <c r="K51" s="40">
        <v>180</v>
      </c>
      <c r="L51" s="40">
        <v>163</v>
      </c>
      <c r="M51" s="40">
        <v>105</v>
      </c>
      <c r="N51" s="40"/>
      <c r="O51" s="40"/>
      <c r="P51" s="40"/>
      <c r="Q51" s="40"/>
    </row>
    <row r="52" spans="1:17" ht="16.5" hidden="1" outlineLevel="1" thickTop="1" thickBot="1" x14ac:dyDescent="0.3">
      <c r="A52" s="22"/>
      <c r="B52" s="114" t="s">
        <v>22</v>
      </c>
      <c r="C52" s="4" t="s">
        <v>2</v>
      </c>
      <c r="D52" s="1"/>
      <c r="E52" s="40">
        <f t="shared" si="0"/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/>
      <c r="O52" s="40"/>
      <c r="P52" s="40"/>
      <c r="Q52" s="40"/>
    </row>
    <row r="53" spans="1:17" ht="16.5" hidden="1" outlineLevel="1" thickTop="1" thickBot="1" x14ac:dyDescent="0.3">
      <c r="A53" s="22"/>
      <c r="B53" s="114" t="s">
        <v>23</v>
      </c>
      <c r="C53" s="4" t="s">
        <v>2</v>
      </c>
      <c r="D53" s="1"/>
      <c r="E53" s="40">
        <f t="shared" si="0"/>
        <v>216</v>
      </c>
      <c r="F53" s="40">
        <v>24</v>
      </c>
      <c r="G53" s="40">
        <v>44</v>
      </c>
      <c r="H53" s="40">
        <v>42</v>
      </c>
      <c r="I53" s="40">
        <v>27</v>
      </c>
      <c r="J53" s="40">
        <v>35</v>
      </c>
      <c r="K53" s="40">
        <v>19</v>
      </c>
      <c r="L53" s="40">
        <v>16</v>
      </c>
      <c r="M53" s="40">
        <v>9</v>
      </c>
      <c r="N53" s="40"/>
      <c r="O53" s="40"/>
      <c r="P53" s="40"/>
      <c r="Q53" s="40"/>
    </row>
    <row r="54" spans="1:17" ht="16.5" hidden="1" outlineLevel="1" thickTop="1" thickBot="1" x14ac:dyDescent="0.3">
      <c r="A54" s="22"/>
      <c r="B54" s="114" t="s">
        <v>24</v>
      </c>
      <c r="C54" s="4" t="s">
        <v>2</v>
      </c>
      <c r="D54" s="1"/>
      <c r="E54" s="40">
        <f t="shared" si="0"/>
        <v>6975</v>
      </c>
      <c r="F54" s="40">
        <v>986</v>
      </c>
      <c r="G54" s="40">
        <v>920</v>
      </c>
      <c r="H54" s="40">
        <v>844</v>
      </c>
      <c r="I54" s="40">
        <v>920</v>
      </c>
      <c r="J54" s="40">
        <v>776</v>
      </c>
      <c r="K54" s="40">
        <v>761</v>
      </c>
      <c r="L54" s="40">
        <v>892</v>
      </c>
      <c r="M54" s="40">
        <v>876</v>
      </c>
      <c r="N54" s="40"/>
      <c r="O54" s="40"/>
      <c r="P54" s="40"/>
      <c r="Q54" s="40"/>
    </row>
    <row r="55" spans="1:17" ht="16.5" hidden="1" outlineLevel="1" thickTop="1" thickBot="1" x14ac:dyDescent="0.3">
      <c r="A55" s="22"/>
      <c r="B55" s="114" t="s">
        <v>25</v>
      </c>
      <c r="C55" s="4" t="s">
        <v>2</v>
      </c>
      <c r="D55" s="1"/>
      <c r="E55" s="40">
        <f t="shared" si="0"/>
        <v>2351</v>
      </c>
      <c r="F55" s="40">
        <v>401</v>
      </c>
      <c r="G55" s="40">
        <v>424</v>
      </c>
      <c r="H55" s="40">
        <v>312</v>
      </c>
      <c r="I55" s="40">
        <v>254</v>
      </c>
      <c r="J55" s="40">
        <v>271</v>
      </c>
      <c r="K55" s="40">
        <v>232</v>
      </c>
      <c r="L55" s="40">
        <v>231</v>
      </c>
      <c r="M55" s="40">
        <v>226</v>
      </c>
      <c r="N55" s="40"/>
      <c r="O55" s="40"/>
      <c r="P55" s="40"/>
      <c r="Q55" s="40"/>
    </row>
    <row r="56" spans="1:17" ht="16.5" hidden="1" outlineLevel="1" thickTop="1" thickBot="1" x14ac:dyDescent="0.3">
      <c r="A56" s="25"/>
      <c r="B56" s="116" t="s">
        <v>26</v>
      </c>
      <c r="C56" s="6" t="s">
        <v>2</v>
      </c>
      <c r="D56" s="7"/>
      <c r="E56" s="40">
        <f t="shared" si="0"/>
        <v>387</v>
      </c>
      <c r="F56" s="40">
        <v>45</v>
      </c>
      <c r="G56" s="40">
        <v>80</v>
      </c>
      <c r="H56" s="40">
        <v>51</v>
      </c>
      <c r="I56" s="40">
        <v>61</v>
      </c>
      <c r="J56" s="40">
        <v>39</v>
      </c>
      <c r="K56" s="40">
        <v>30</v>
      </c>
      <c r="L56" s="40">
        <v>61</v>
      </c>
      <c r="M56" s="41">
        <v>20</v>
      </c>
      <c r="N56" s="40"/>
      <c r="O56" s="40"/>
      <c r="P56" s="40"/>
      <c r="Q56" s="40"/>
    </row>
    <row r="57" spans="1:17" s="175" customFormat="1" ht="16.5" hidden="1" outlineLevel="1" thickTop="1" thickBot="1" x14ac:dyDescent="0.3">
      <c r="A57" s="47"/>
      <c r="B57" s="114" t="s">
        <v>294</v>
      </c>
      <c r="C57" s="219"/>
      <c r="D57" s="216"/>
      <c r="E57" s="40">
        <f t="shared" si="0"/>
        <v>1208</v>
      </c>
      <c r="F57" s="220">
        <v>177</v>
      </c>
      <c r="G57" s="41">
        <v>233</v>
      </c>
      <c r="H57" s="220">
        <v>123</v>
      </c>
      <c r="I57" s="220">
        <v>122</v>
      </c>
      <c r="J57" s="220">
        <v>135</v>
      </c>
      <c r="K57" s="221">
        <v>134</v>
      </c>
      <c r="L57" s="220">
        <v>142</v>
      </c>
      <c r="M57" s="41">
        <v>142</v>
      </c>
      <c r="N57" s="220"/>
      <c r="O57" s="220"/>
      <c r="P57" s="220"/>
      <c r="Q57" s="220"/>
    </row>
    <row r="58" spans="1:17" ht="16.5" collapsed="1" thickTop="1" thickBot="1" x14ac:dyDescent="0.3">
      <c r="A58" s="32" t="s">
        <v>9</v>
      </c>
      <c r="B58" s="32" t="s">
        <v>6</v>
      </c>
      <c r="C58" s="17" t="s">
        <v>7</v>
      </c>
      <c r="D58" s="18">
        <v>0.9</v>
      </c>
      <c r="E58" s="42">
        <f t="shared" ref="E58:E71" si="1">IFERROR(E44/E30,100%)</f>
        <v>0.8853593263854137</v>
      </c>
      <c r="F58" s="42">
        <v>0.88794788273615632</v>
      </c>
      <c r="G58" s="42">
        <v>0.86183121897407611</v>
      </c>
      <c r="H58" s="42">
        <v>0.91182086443325816</v>
      </c>
      <c r="I58" s="42">
        <v>0.89538569918985556</v>
      </c>
      <c r="J58" s="42">
        <v>0.90547574432646261</v>
      </c>
      <c r="K58" s="19">
        <v>0.88991201145897281</v>
      </c>
      <c r="L58" s="42">
        <v>0.86009661835748796</v>
      </c>
      <c r="M58" s="42">
        <v>0.87547568710359414</v>
      </c>
      <c r="N58" s="42"/>
      <c r="O58" s="42"/>
      <c r="P58" s="42"/>
      <c r="Q58" s="42"/>
    </row>
    <row r="59" spans="1:17" ht="16.5" hidden="1" outlineLevel="1" thickTop="1" thickBot="1" x14ac:dyDescent="0.3">
      <c r="A59" s="24"/>
      <c r="B59" s="113" t="s">
        <v>15</v>
      </c>
      <c r="C59" s="10" t="s">
        <v>7</v>
      </c>
      <c r="D59" s="12">
        <v>0.9</v>
      </c>
      <c r="E59" s="35">
        <f t="shared" si="1"/>
        <v>0.90524428507395782</v>
      </c>
      <c r="F59" s="35">
        <v>0.90532241555783011</v>
      </c>
      <c r="G59" s="35">
        <v>0.89098758769562869</v>
      </c>
      <c r="H59" s="35">
        <v>0.91138328530259372</v>
      </c>
      <c r="I59" s="35">
        <v>0.89689978370583989</v>
      </c>
      <c r="J59" s="35">
        <v>0.91754385964912277</v>
      </c>
      <c r="K59" s="35">
        <v>0.91258741258741261</v>
      </c>
      <c r="L59" s="35">
        <v>0.90016778523489938</v>
      </c>
      <c r="M59" s="35">
        <v>0.91704649042844122</v>
      </c>
      <c r="N59" s="36"/>
      <c r="O59" s="36"/>
      <c r="P59" s="36"/>
      <c r="Q59" s="36"/>
    </row>
    <row r="60" spans="1:17" ht="16.5" hidden="1" outlineLevel="1" thickTop="1" thickBot="1" x14ac:dyDescent="0.3">
      <c r="A60" s="22"/>
      <c r="B60" s="114" t="s">
        <v>16</v>
      </c>
      <c r="C60" s="4" t="s">
        <v>7</v>
      </c>
      <c r="D60" s="2">
        <v>0.9</v>
      </c>
      <c r="E60" s="36">
        <f t="shared" si="1"/>
        <v>0.86307100859339669</v>
      </c>
      <c r="F60" s="36">
        <v>0.92238267148014441</v>
      </c>
      <c r="G60" s="36">
        <v>0.80892193308550187</v>
      </c>
      <c r="H60" s="36">
        <v>0.88468309859154926</v>
      </c>
      <c r="I60" s="36">
        <v>0.89970208540218466</v>
      </c>
      <c r="J60" s="36">
        <v>0.88531618435155413</v>
      </c>
      <c r="K60" s="36">
        <v>0.86099999999999999</v>
      </c>
      <c r="L60" s="36">
        <v>0.79135135135135137</v>
      </c>
      <c r="M60" s="36">
        <v>0.81578947368421051</v>
      </c>
      <c r="N60" s="36"/>
      <c r="O60" s="36"/>
      <c r="P60" s="36"/>
      <c r="Q60" s="36"/>
    </row>
    <row r="61" spans="1:17" ht="16.5" hidden="1" outlineLevel="1" thickTop="1" thickBot="1" x14ac:dyDescent="0.3">
      <c r="A61" s="22"/>
      <c r="B61" s="114" t="s">
        <v>17</v>
      </c>
      <c r="C61" s="4" t="s">
        <v>7</v>
      </c>
      <c r="D61" s="2">
        <v>0.9</v>
      </c>
      <c r="E61" s="36">
        <f t="shared" si="1"/>
        <v>0.85079125847776937</v>
      </c>
      <c r="F61" s="36">
        <v>0.80068728522336774</v>
      </c>
      <c r="G61" s="36">
        <v>0.81189320388349517</v>
      </c>
      <c r="H61" s="36">
        <v>0.91551246537396125</v>
      </c>
      <c r="I61" s="36">
        <v>0.87727272727272732</v>
      </c>
      <c r="J61" s="36">
        <v>0.89156626506024095</v>
      </c>
      <c r="K61" s="36">
        <v>0.84601769911504421</v>
      </c>
      <c r="L61" s="36">
        <v>0.85509554140127386</v>
      </c>
      <c r="M61" s="36">
        <v>0.83457249070631967</v>
      </c>
      <c r="N61" s="36"/>
      <c r="O61" s="36"/>
      <c r="P61" s="36"/>
      <c r="Q61" s="36"/>
    </row>
    <row r="62" spans="1:17" ht="16.5" hidden="1" outlineLevel="1" thickTop="1" thickBot="1" x14ac:dyDescent="0.3">
      <c r="A62" s="22"/>
      <c r="B62" s="114" t="s">
        <v>18</v>
      </c>
      <c r="C62" s="4" t="s">
        <v>7</v>
      </c>
      <c r="D62" s="2">
        <v>0.9</v>
      </c>
      <c r="E62" s="36">
        <f t="shared" si="1"/>
        <v>0.86713665943600871</v>
      </c>
      <c r="F62" s="36">
        <v>0.85443037974683544</v>
      </c>
      <c r="G62" s="36">
        <v>0.84649122807017541</v>
      </c>
      <c r="H62" s="36">
        <v>0.90740740740740744</v>
      </c>
      <c r="I62" s="36">
        <v>0.80705394190871371</v>
      </c>
      <c r="J62" s="36">
        <v>0.87563451776649748</v>
      </c>
      <c r="K62" s="36">
        <v>0.87822014051522246</v>
      </c>
      <c r="L62" s="36">
        <v>0.8951048951048951</v>
      </c>
      <c r="M62" s="36">
        <v>0.88761467889908252</v>
      </c>
      <c r="N62" s="36"/>
      <c r="O62" s="36"/>
      <c r="P62" s="36"/>
      <c r="Q62" s="36"/>
    </row>
    <row r="63" spans="1:17" ht="16.5" hidden="1" outlineLevel="1" thickTop="1" thickBot="1" x14ac:dyDescent="0.3">
      <c r="A63" s="22"/>
      <c r="B63" s="114" t="s">
        <v>19</v>
      </c>
      <c r="C63" s="4" t="s">
        <v>7</v>
      </c>
      <c r="D63" s="2">
        <v>0.9</v>
      </c>
      <c r="E63" s="36">
        <f t="shared" si="1"/>
        <v>0.95594125500667559</v>
      </c>
      <c r="F63" s="36">
        <v>0.95121951219512191</v>
      </c>
      <c r="G63" s="36">
        <v>0.93827160493827155</v>
      </c>
      <c r="H63" s="36">
        <v>0.96842105263157896</v>
      </c>
      <c r="I63" s="36">
        <v>1</v>
      </c>
      <c r="J63" s="36">
        <v>0.96969696969696972</v>
      </c>
      <c r="K63" s="36">
        <v>0.9726027397260274</v>
      </c>
      <c r="L63" s="36">
        <v>0.91249999999999998</v>
      </c>
      <c r="M63" s="36">
        <v>0.95890410958904104</v>
      </c>
      <c r="N63" s="36"/>
      <c r="O63" s="36"/>
      <c r="P63" s="36"/>
      <c r="Q63" s="36"/>
    </row>
    <row r="64" spans="1:17" ht="16.5" hidden="1" outlineLevel="1" thickTop="1" thickBot="1" x14ac:dyDescent="0.3">
      <c r="A64" s="22"/>
      <c r="B64" s="114" t="s">
        <v>20</v>
      </c>
      <c r="C64" s="4" t="s">
        <v>7</v>
      </c>
      <c r="D64" s="2">
        <v>0.9</v>
      </c>
      <c r="E64" s="36">
        <f t="shared" si="1"/>
        <v>0.88281764318630673</v>
      </c>
      <c r="F64" s="36">
        <v>0.75294117647058822</v>
      </c>
      <c r="G64" s="36">
        <v>0.86111111111111116</v>
      </c>
      <c r="H64" s="36">
        <v>0.91322314049586772</v>
      </c>
      <c r="I64" s="36">
        <v>0.94240837696335078</v>
      </c>
      <c r="J64" s="36">
        <v>0.91025641025641024</v>
      </c>
      <c r="K64" s="36">
        <v>0.9320987654320988</v>
      </c>
      <c r="L64" s="36">
        <v>0.83040935672514615</v>
      </c>
      <c r="M64" s="36">
        <v>0.91428571428571426</v>
      </c>
      <c r="N64" s="36"/>
      <c r="O64" s="36"/>
      <c r="P64" s="36"/>
      <c r="Q64" s="36"/>
    </row>
    <row r="65" spans="1:17" ht="16.5" hidden="1" outlineLevel="1" thickTop="1" thickBot="1" x14ac:dyDescent="0.3">
      <c r="A65" s="22"/>
      <c r="B65" s="115" t="s">
        <v>21</v>
      </c>
      <c r="C65" s="4" t="s">
        <v>7</v>
      </c>
      <c r="D65" s="2">
        <v>0.9</v>
      </c>
      <c r="E65" s="36">
        <f t="shared" si="1"/>
        <v>0.84097728246892411</v>
      </c>
      <c r="F65" s="36">
        <v>0.86866359447004604</v>
      </c>
      <c r="G65" s="36">
        <v>0.85680751173708924</v>
      </c>
      <c r="H65" s="36">
        <v>0.87878787878787878</v>
      </c>
      <c r="I65" s="36">
        <v>0.91193181818181823</v>
      </c>
      <c r="J65" s="36">
        <v>0.8902439024390244</v>
      </c>
      <c r="K65" s="36">
        <v>0.81447963800904977</v>
      </c>
      <c r="L65" s="36">
        <v>0.76525821596244137</v>
      </c>
      <c r="M65" s="36">
        <v>0.59322033898305082</v>
      </c>
      <c r="N65" s="36"/>
      <c r="O65" s="36"/>
      <c r="P65" s="36"/>
      <c r="Q65" s="36"/>
    </row>
    <row r="66" spans="1:17" ht="16.5" hidden="1" outlineLevel="1" thickTop="1" thickBot="1" x14ac:dyDescent="0.3">
      <c r="A66" s="22"/>
      <c r="B66" s="114" t="s">
        <v>22</v>
      </c>
      <c r="C66" s="4" t="s">
        <v>7</v>
      </c>
      <c r="D66" s="2">
        <v>0.9</v>
      </c>
      <c r="E66" s="36">
        <f t="shared" si="1"/>
        <v>1</v>
      </c>
      <c r="F66" s="36">
        <v>1</v>
      </c>
      <c r="G66" s="36">
        <v>1</v>
      </c>
      <c r="H66" s="36">
        <v>1</v>
      </c>
      <c r="I66" s="36">
        <v>1</v>
      </c>
      <c r="J66" s="36">
        <v>1</v>
      </c>
      <c r="K66" s="36">
        <v>1</v>
      </c>
      <c r="L66" s="36">
        <v>1</v>
      </c>
      <c r="M66" s="36">
        <v>1</v>
      </c>
      <c r="N66" s="36"/>
      <c r="O66" s="36"/>
      <c r="P66" s="36"/>
      <c r="Q66" s="36"/>
    </row>
    <row r="67" spans="1:17" ht="16.5" hidden="1" outlineLevel="1" thickTop="1" thickBot="1" x14ac:dyDescent="0.3">
      <c r="A67" s="22"/>
      <c r="B67" s="114" t="s">
        <v>23</v>
      </c>
      <c r="C67" s="4" t="s">
        <v>7</v>
      </c>
      <c r="D67" s="2">
        <v>0.9</v>
      </c>
      <c r="E67" s="36">
        <f t="shared" si="1"/>
        <v>0.72972972972972971</v>
      </c>
      <c r="F67" s="36">
        <v>0.82758620689655171</v>
      </c>
      <c r="G67" s="36">
        <v>0.73333333333333328</v>
      </c>
      <c r="H67" s="36">
        <v>0.82352941176470584</v>
      </c>
      <c r="I67" s="36">
        <v>0.71052631578947367</v>
      </c>
      <c r="J67" s="36">
        <v>0.81395348837209303</v>
      </c>
      <c r="K67" s="36">
        <v>0.5757575757575758</v>
      </c>
      <c r="L67" s="36">
        <v>0.61538461538461542</v>
      </c>
      <c r="M67" s="36">
        <v>0.5625</v>
      </c>
      <c r="N67" s="36"/>
      <c r="O67" s="36"/>
      <c r="P67" s="36"/>
      <c r="Q67" s="36"/>
    </row>
    <row r="68" spans="1:17" ht="16.5" hidden="1" outlineLevel="1" thickTop="1" thickBot="1" x14ac:dyDescent="0.3">
      <c r="A68" s="22"/>
      <c r="B68" s="114" t="s">
        <v>24</v>
      </c>
      <c r="C68" s="4" t="s">
        <v>7</v>
      </c>
      <c r="D68" s="2">
        <v>0.9</v>
      </c>
      <c r="E68" s="36">
        <f t="shared" si="1"/>
        <v>0.91812557588521782</v>
      </c>
      <c r="F68" s="36">
        <v>0.91635687732342008</v>
      </c>
      <c r="G68" s="36">
        <v>0.88803088803088803</v>
      </c>
      <c r="H68" s="36">
        <v>0.95152198421645995</v>
      </c>
      <c r="I68" s="36">
        <v>0.91724825523429709</v>
      </c>
      <c r="J68" s="36">
        <v>0.95214723926380374</v>
      </c>
      <c r="K68" s="36">
        <v>0.93603936039360391</v>
      </c>
      <c r="L68" s="36">
        <v>0.87194525904203324</v>
      </c>
      <c r="M68" s="36">
        <v>0.92796610169491522</v>
      </c>
      <c r="N68" s="36"/>
      <c r="O68" s="36"/>
      <c r="P68" s="36"/>
      <c r="Q68" s="36"/>
    </row>
    <row r="69" spans="1:17" ht="16.5" hidden="1" outlineLevel="1" thickTop="1" thickBot="1" x14ac:dyDescent="0.3">
      <c r="A69" s="22"/>
      <c r="B69" s="114" t="s">
        <v>25</v>
      </c>
      <c r="C69" s="4" t="s">
        <v>7</v>
      </c>
      <c r="D69" s="2">
        <v>0.9</v>
      </c>
      <c r="E69" s="36">
        <f t="shared" si="1"/>
        <v>0.88884688090737241</v>
      </c>
      <c r="F69" s="36">
        <v>0.87363834422657949</v>
      </c>
      <c r="G69" s="36">
        <v>0.91182795698924735</v>
      </c>
      <c r="H69" s="36">
        <v>0.90434782608695652</v>
      </c>
      <c r="I69" s="36">
        <v>0.88194444444444442</v>
      </c>
      <c r="J69" s="36">
        <v>0.86581469648562304</v>
      </c>
      <c r="K69" s="36">
        <v>0.87878787878787878</v>
      </c>
      <c r="L69" s="36">
        <v>0.88505747126436785</v>
      </c>
      <c r="M69" s="36">
        <v>0.90400000000000003</v>
      </c>
      <c r="N69" s="36"/>
      <c r="O69" s="36"/>
      <c r="P69" s="36"/>
      <c r="Q69" s="36"/>
    </row>
    <row r="70" spans="1:17" ht="16.5" hidden="1" outlineLevel="1" thickTop="1" thickBot="1" x14ac:dyDescent="0.3">
      <c r="A70" s="25"/>
      <c r="B70" s="116" t="s">
        <v>26</v>
      </c>
      <c r="C70" s="6" t="s">
        <v>7</v>
      </c>
      <c r="D70" s="8">
        <v>0.9</v>
      </c>
      <c r="E70" s="37">
        <f t="shared" si="1"/>
        <v>0.97727272727272729</v>
      </c>
      <c r="F70" s="37">
        <v>0.95744680851063835</v>
      </c>
      <c r="G70" s="37">
        <v>0.98765432098765427</v>
      </c>
      <c r="H70" s="37">
        <v>0.98076923076923073</v>
      </c>
      <c r="I70" s="37">
        <v>1</v>
      </c>
      <c r="J70" s="37">
        <v>0.97499999999999998</v>
      </c>
      <c r="K70" s="37">
        <v>0.967741935483871</v>
      </c>
      <c r="L70" s="37">
        <v>0.96825396825396826</v>
      </c>
      <c r="M70" s="37">
        <v>0.95238095238095233</v>
      </c>
      <c r="N70" s="36"/>
      <c r="O70" s="36"/>
      <c r="P70" s="36"/>
      <c r="Q70" s="36"/>
    </row>
    <row r="71" spans="1:17" s="175" customFormat="1" ht="16.5" hidden="1" outlineLevel="1" thickTop="1" thickBot="1" x14ac:dyDescent="0.3">
      <c r="A71" s="47"/>
      <c r="B71" s="115" t="s">
        <v>294</v>
      </c>
      <c r="C71" s="6" t="s">
        <v>7</v>
      </c>
      <c r="D71" s="8">
        <v>0.9</v>
      </c>
      <c r="E71" s="37">
        <f t="shared" si="1"/>
        <v>0.90554722638680663</v>
      </c>
      <c r="F71" s="222">
        <v>0.90306122448979587</v>
      </c>
      <c r="G71" s="37">
        <v>0.85977859778597787</v>
      </c>
      <c r="H71" s="222">
        <v>0.92481203007518797</v>
      </c>
      <c r="I71" s="222">
        <v>0.96062992125984248</v>
      </c>
      <c r="J71" s="222">
        <v>0.89403973509933776</v>
      </c>
      <c r="K71" s="222">
        <v>0.95714285714285718</v>
      </c>
      <c r="L71" s="222">
        <v>0.89308176100628933</v>
      </c>
      <c r="M71" s="37">
        <v>0.90445859872611467</v>
      </c>
      <c r="N71" s="36"/>
      <c r="O71" s="36"/>
      <c r="P71" s="36"/>
      <c r="Q71" s="36"/>
    </row>
    <row r="72" spans="1:17" ht="16.5" collapsed="1" thickTop="1" thickBot="1" x14ac:dyDescent="0.3">
      <c r="A72" s="32" t="s">
        <v>9</v>
      </c>
      <c r="B72" s="32" t="s">
        <v>6</v>
      </c>
      <c r="C72" s="17" t="s">
        <v>3</v>
      </c>
      <c r="D72" s="18" t="s">
        <v>8</v>
      </c>
      <c r="E72" s="33">
        <f t="shared" ref="E72:E85" si="2">IFERROR(SUMPRODUCT(F30:Q30,F72:Q72)/E30,0)</f>
        <v>4.0971381130700994E-4</v>
      </c>
      <c r="F72" s="33">
        <v>3.8103209072264457E-4</v>
      </c>
      <c r="G72" s="33">
        <v>4.6935328185328181E-4</v>
      </c>
      <c r="H72" s="33">
        <v>3.2429105029348047E-4</v>
      </c>
      <c r="I72" s="33">
        <v>3.8289026522119168E-4</v>
      </c>
      <c r="J72" s="33">
        <v>3.5936017998010501E-4</v>
      </c>
      <c r="K72" s="162">
        <v>3.9540134824818688E-4</v>
      </c>
      <c r="L72" s="33">
        <v>4.865338164251208E-4</v>
      </c>
      <c r="M72" s="33">
        <v>4.8292762900321049E-4</v>
      </c>
      <c r="N72" s="33"/>
      <c r="O72" s="33"/>
      <c r="P72" s="33"/>
      <c r="Q72" s="33"/>
    </row>
    <row r="73" spans="1:17" ht="15.75" outlineLevel="1" thickTop="1" x14ac:dyDescent="0.25">
      <c r="A73" s="24"/>
      <c r="B73" s="113" t="s">
        <v>15</v>
      </c>
      <c r="C73" s="10" t="s">
        <v>3</v>
      </c>
      <c r="D73" s="12" t="s">
        <v>8</v>
      </c>
      <c r="E73" s="43">
        <f t="shared" si="2"/>
        <v>2.6779533343293982E-4</v>
      </c>
      <c r="F73" s="43">
        <v>2.5602159862011446E-4</v>
      </c>
      <c r="G73" s="43">
        <v>2.906198157142572E-4</v>
      </c>
      <c r="H73" s="43">
        <v>2.5861551392891452E-4</v>
      </c>
      <c r="I73" s="43">
        <v>3.0455586263985687E-4</v>
      </c>
      <c r="J73" s="43">
        <v>2.3499431448992846E-4</v>
      </c>
      <c r="K73" s="163">
        <v>2.6476706164206163E-4</v>
      </c>
      <c r="L73" s="43">
        <v>2.6252369189659462E-4</v>
      </c>
      <c r="M73" s="43">
        <v>2.5832236064688205E-4</v>
      </c>
      <c r="N73" s="43"/>
      <c r="O73" s="43"/>
      <c r="P73" s="43"/>
      <c r="Q73" s="43"/>
    </row>
    <row r="74" spans="1:17" outlineLevel="1" x14ac:dyDescent="0.25">
      <c r="A74" s="22"/>
      <c r="B74" s="114" t="s">
        <v>16</v>
      </c>
      <c r="C74" s="4" t="s">
        <v>3</v>
      </c>
      <c r="D74" s="2" t="s">
        <v>8</v>
      </c>
      <c r="E74" s="44">
        <f t="shared" si="2"/>
        <v>5.0637097550965712E-4</v>
      </c>
      <c r="F74" s="44">
        <v>2.6078575567143556E-4</v>
      </c>
      <c r="G74" s="44">
        <v>6.9678507503786319E-4</v>
      </c>
      <c r="H74" s="44">
        <v>4.2110882889932186E-4</v>
      </c>
      <c r="I74" s="44">
        <v>3.9702407223509502E-4</v>
      </c>
      <c r="J74" s="44">
        <v>4.3905809614544874E-4</v>
      </c>
      <c r="K74" s="164">
        <v>5.3476851851851851E-4</v>
      </c>
      <c r="L74" s="44">
        <v>7.5487987987987997E-4</v>
      </c>
      <c r="M74" s="44">
        <v>7.0201743310295951E-4</v>
      </c>
      <c r="N74" s="44"/>
      <c r="O74" s="44"/>
      <c r="P74" s="44"/>
      <c r="Q74" s="44"/>
    </row>
    <row r="75" spans="1:17" outlineLevel="1" x14ac:dyDescent="0.25">
      <c r="A75" s="22"/>
      <c r="B75" s="114" t="s">
        <v>17</v>
      </c>
      <c r="C75" s="4" t="s">
        <v>3</v>
      </c>
      <c r="D75" s="2" t="s">
        <v>8</v>
      </c>
      <c r="E75" s="44">
        <f t="shared" si="2"/>
        <v>4.9847452482625803E-4</v>
      </c>
      <c r="F75" s="44">
        <v>6.2850006363752064E-4</v>
      </c>
      <c r="G75" s="44">
        <v>6.2123561668464577E-4</v>
      </c>
      <c r="H75" s="44">
        <v>3.020160049245922E-4</v>
      </c>
      <c r="I75" s="44">
        <v>4.5819304152637492E-4</v>
      </c>
      <c r="J75" s="44">
        <v>3.727874460806187E-4</v>
      </c>
      <c r="K75" s="164">
        <v>4.4100294985250738E-4</v>
      </c>
      <c r="L75" s="44">
        <v>5.1956165958952577E-4</v>
      </c>
      <c r="M75" s="44">
        <v>5.6461259121575098E-4</v>
      </c>
      <c r="N75" s="44"/>
      <c r="O75" s="44"/>
      <c r="P75" s="44"/>
      <c r="Q75" s="44"/>
    </row>
    <row r="76" spans="1:17" outlineLevel="1" x14ac:dyDescent="0.25">
      <c r="A76" s="22"/>
      <c r="B76" s="114" t="s">
        <v>18</v>
      </c>
      <c r="C76" s="4" t="s">
        <v>3</v>
      </c>
      <c r="D76" s="2" t="s">
        <v>8</v>
      </c>
      <c r="E76" s="44">
        <f t="shared" si="2"/>
        <v>5.4440515284807586E-4</v>
      </c>
      <c r="F76" s="44">
        <v>6.3029257501172049E-4</v>
      </c>
      <c r="G76" s="44">
        <v>5.351232537361923E-4</v>
      </c>
      <c r="H76" s="44">
        <v>3.9137517146776421E-4</v>
      </c>
      <c r="I76" s="44">
        <v>8.2977946826494559E-4</v>
      </c>
      <c r="J76" s="44">
        <v>5.2694350441812368E-4</v>
      </c>
      <c r="K76" s="164">
        <v>5.0977426489721576E-4</v>
      </c>
      <c r="L76" s="44">
        <v>4.5600233100233107E-4</v>
      </c>
      <c r="M76" s="44">
        <v>4.0243798844716273E-4</v>
      </c>
      <c r="N76" s="44"/>
      <c r="O76" s="44"/>
      <c r="P76" s="44"/>
      <c r="Q76" s="44"/>
    </row>
    <row r="77" spans="1:17" outlineLevel="1" x14ac:dyDescent="0.25">
      <c r="A77" s="22"/>
      <c r="B77" s="114" t="s">
        <v>19</v>
      </c>
      <c r="C77" s="4" t="s">
        <v>3</v>
      </c>
      <c r="D77" s="2" t="s">
        <v>8</v>
      </c>
      <c r="E77" s="44">
        <f t="shared" si="2"/>
        <v>2.1922748850318943E-4</v>
      </c>
      <c r="F77" s="44">
        <v>2.9537413429689847E-4</v>
      </c>
      <c r="G77" s="44">
        <v>2.217649748513946E-4</v>
      </c>
      <c r="H77" s="44">
        <v>1.8555068226120859E-4</v>
      </c>
      <c r="I77" s="44">
        <v>1.333273208273208E-4</v>
      </c>
      <c r="J77" s="44">
        <v>1.6273849607182937E-4</v>
      </c>
      <c r="K77" s="164">
        <v>1.7598934550989344E-4</v>
      </c>
      <c r="L77" s="44">
        <v>3.2002314814814816E-4</v>
      </c>
      <c r="M77" s="44">
        <v>2.0357686453576859E-4</v>
      </c>
      <c r="N77" s="44"/>
      <c r="O77" s="44"/>
      <c r="P77" s="44"/>
      <c r="Q77" s="44"/>
    </row>
    <row r="78" spans="1:17" outlineLevel="1" x14ac:dyDescent="0.25">
      <c r="A78" s="22"/>
      <c r="B78" s="114" t="s">
        <v>20</v>
      </c>
      <c r="C78" s="4" t="s">
        <v>3</v>
      </c>
      <c r="D78" s="2" t="s">
        <v>8</v>
      </c>
      <c r="E78" s="44">
        <f t="shared" si="2"/>
        <v>4.5050502279764959E-4</v>
      </c>
      <c r="F78" s="44">
        <v>7.748502178649238E-4</v>
      </c>
      <c r="G78" s="44">
        <v>4.9506723985890647E-4</v>
      </c>
      <c r="H78" s="44">
        <v>4.4000612182430368E-4</v>
      </c>
      <c r="I78" s="44">
        <v>2.7244522008919916E-4</v>
      </c>
      <c r="J78" s="44">
        <v>3.8187025166191833E-4</v>
      </c>
      <c r="K78" s="164">
        <v>2.9106652949245545E-4</v>
      </c>
      <c r="L78" s="44">
        <v>6.3515269655620523E-4</v>
      </c>
      <c r="M78" s="44">
        <v>3.0846560846560847E-4</v>
      </c>
      <c r="N78" s="44"/>
      <c r="O78" s="44"/>
      <c r="P78" s="44"/>
      <c r="Q78" s="44"/>
    </row>
    <row r="79" spans="1:17" outlineLevel="1" x14ac:dyDescent="0.25">
      <c r="A79" s="22"/>
      <c r="B79" s="115" t="s">
        <v>21</v>
      </c>
      <c r="C79" s="4" t="s">
        <v>3</v>
      </c>
      <c r="D79" s="2" t="s">
        <v>8</v>
      </c>
      <c r="E79" s="44">
        <f t="shared" si="2"/>
        <v>8.5506262799447551E-4</v>
      </c>
      <c r="F79" s="44">
        <v>7.4559438470728798E-4</v>
      </c>
      <c r="G79" s="44">
        <v>8.0529473135106935E-4</v>
      </c>
      <c r="H79" s="44">
        <v>5.546348905723906E-4</v>
      </c>
      <c r="I79" s="44">
        <v>3.5284485479797985E-4</v>
      </c>
      <c r="J79" s="44">
        <v>7.013136103583258E-4</v>
      </c>
      <c r="K79" s="164">
        <v>8.5129671526730369E-4</v>
      </c>
      <c r="L79" s="44">
        <v>1.1095896365849415E-3</v>
      </c>
      <c r="M79" s="44">
        <v>2.6022049591964851E-3</v>
      </c>
      <c r="N79" s="44"/>
      <c r="O79" s="44"/>
      <c r="P79" s="44"/>
      <c r="Q79" s="44"/>
    </row>
    <row r="80" spans="1:17" outlineLevel="1" x14ac:dyDescent="0.25">
      <c r="A80" s="22"/>
      <c r="B80" s="114" t="s">
        <v>22</v>
      </c>
      <c r="C80" s="4" t="s">
        <v>3</v>
      </c>
      <c r="D80" s="2" t="s">
        <v>8</v>
      </c>
      <c r="E80" s="44">
        <f t="shared" si="2"/>
        <v>0</v>
      </c>
      <c r="F80" s="44">
        <v>0</v>
      </c>
      <c r="G80" s="44">
        <v>0</v>
      </c>
      <c r="H80" s="44">
        <v>0</v>
      </c>
      <c r="I80" s="44">
        <v>0</v>
      </c>
      <c r="J80" s="44">
        <v>0</v>
      </c>
      <c r="K80" s="164">
        <v>0</v>
      </c>
      <c r="L80" s="44">
        <v>0</v>
      </c>
      <c r="M80" s="44">
        <v>0</v>
      </c>
      <c r="N80" s="44"/>
      <c r="O80" s="44"/>
      <c r="P80" s="44"/>
      <c r="Q80" s="44"/>
    </row>
    <row r="81" spans="1:17" outlineLevel="1" x14ac:dyDescent="0.25">
      <c r="A81" s="22"/>
      <c r="B81" s="114" t="s">
        <v>23</v>
      </c>
      <c r="C81" s="4" t="s">
        <v>3</v>
      </c>
      <c r="D81" s="2" t="s">
        <v>8</v>
      </c>
      <c r="E81" s="44">
        <f t="shared" si="2"/>
        <v>1.1631553428428428E-3</v>
      </c>
      <c r="F81" s="44">
        <v>7.8344508301404856E-4</v>
      </c>
      <c r="G81" s="44">
        <v>1.0329861111111108E-3</v>
      </c>
      <c r="H81" s="44">
        <v>1.2613471314451704E-3</v>
      </c>
      <c r="I81" s="44">
        <v>1.6758040935672513E-3</v>
      </c>
      <c r="J81" s="44">
        <v>5.9458440999138676E-4</v>
      </c>
      <c r="K81" s="164">
        <v>1.8627244668911337E-3</v>
      </c>
      <c r="L81" s="44">
        <v>6.8420584045584046E-4</v>
      </c>
      <c r="M81" s="44">
        <v>1.6724537037037038E-3</v>
      </c>
      <c r="N81" s="44"/>
      <c r="O81" s="44"/>
      <c r="P81" s="44"/>
      <c r="Q81" s="44"/>
    </row>
    <row r="82" spans="1:17" outlineLevel="1" x14ac:dyDescent="0.25">
      <c r="A82" s="22"/>
      <c r="B82" s="114" t="s">
        <v>24</v>
      </c>
      <c r="C82" s="4" t="s">
        <v>3</v>
      </c>
      <c r="D82" s="2" t="s">
        <v>8</v>
      </c>
      <c r="E82" s="44">
        <f t="shared" si="2"/>
        <v>3.1270414978622169E-4</v>
      </c>
      <c r="F82" s="44">
        <v>2.9729020377254579E-4</v>
      </c>
      <c r="G82" s="44">
        <v>4.2514612827112836E-4</v>
      </c>
      <c r="H82" s="44">
        <v>2.1376153492838951E-4</v>
      </c>
      <c r="I82" s="44">
        <v>2.8520918725305559E-4</v>
      </c>
      <c r="J82" s="44">
        <v>2.0748125426039537E-4</v>
      </c>
      <c r="K82" s="164">
        <v>2.5183932394879505E-4</v>
      </c>
      <c r="L82" s="44">
        <v>4.7583813040802289E-4</v>
      </c>
      <c r="M82" s="44">
        <v>2.9553123038292533E-4</v>
      </c>
      <c r="N82" s="44"/>
      <c r="O82" s="44"/>
      <c r="P82" s="44"/>
      <c r="Q82" s="44"/>
    </row>
    <row r="83" spans="1:17" outlineLevel="1" x14ac:dyDescent="0.25">
      <c r="A83" s="22"/>
      <c r="B83" s="114" t="s">
        <v>25</v>
      </c>
      <c r="C83" s="4" t="s">
        <v>3</v>
      </c>
      <c r="D83" s="2" t="s">
        <v>8</v>
      </c>
      <c r="E83" s="44">
        <f t="shared" si="2"/>
        <v>4.111662465868515E-4</v>
      </c>
      <c r="F83" s="44">
        <v>4.3633502783829579E-4</v>
      </c>
      <c r="G83" s="44">
        <v>3.3607128634010361E-4</v>
      </c>
      <c r="H83" s="44">
        <v>3.2347020933977459E-4</v>
      </c>
      <c r="I83" s="44">
        <v>3.7081243569958854E-4</v>
      </c>
      <c r="J83" s="44">
        <v>6.7721275588687713E-4</v>
      </c>
      <c r="K83" s="164">
        <v>4.0802995230078561E-4</v>
      </c>
      <c r="L83" s="44">
        <v>3.7431708528451831E-4</v>
      </c>
      <c r="M83" s="44">
        <v>3.8083333333333334E-4</v>
      </c>
      <c r="N83" s="44"/>
      <c r="O83" s="44"/>
      <c r="P83" s="44"/>
      <c r="Q83" s="44"/>
    </row>
    <row r="84" spans="1:17" ht="15.75" outlineLevel="1" thickBot="1" x14ac:dyDescent="0.3">
      <c r="A84" s="25"/>
      <c r="B84" s="116" t="s">
        <v>26</v>
      </c>
      <c r="C84" s="6" t="s">
        <v>3</v>
      </c>
      <c r="D84" s="8" t="s">
        <v>8</v>
      </c>
      <c r="E84" s="45">
        <f t="shared" si="2"/>
        <v>1.5344416386083051E-4</v>
      </c>
      <c r="F84" s="45">
        <v>1.9528171788810083E-4</v>
      </c>
      <c r="G84" s="45">
        <v>1.1974165523548237E-4</v>
      </c>
      <c r="H84" s="45">
        <v>1.4823717948717947E-4</v>
      </c>
      <c r="I84" s="45">
        <v>1.0530510018214934E-4</v>
      </c>
      <c r="J84" s="45">
        <v>1.4351851851851852E-4</v>
      </c>
      <c r="K84" s="165">
        <v>1.8555854241338114E-4</v>
      </c>
      <c r="L84" s="45">
        <v>1.8867577895355673E-4</v>
      </c>
      <c r="M84" s="45">
        <v>2.0833333333333335E-4</v>
      </c>
      <c r="N84" s="44"/>
      <c r="O84" s="44"/>
      <c r="P84" s="44"/>
      <c r="Q84" s="44"/>
    </row>
    <row r="85" spans="1:17" s="175" customFormat="1" ht="16.5" outlineLevel="1" thickTop="1" thickBot="1" x14ac:dyDescent="0.3">
      <c r="A85" s="47"/>
      <c r="B85" s="116" t="s">
        <v>294</v>
      </c>
      <c r="C85" s="6" t="s">
        <v>3</v>
      </c>
      <c r="D85" s="8" t="s">
        <v>8</v>
      </c>
      <c r="E85" s="45">
        <f t="shared" si="2"/>
        <v>5.2791312676994846E-4</v>
      </c>
      <c r="F85" s="223">
        <v>4.5138888888888909E-4</v>
      </c>
      <c r="G85" s="45">
        <v>8.9393706437064339E-4</v>
      </c>
      <c r="H85" s="223">
        <v>3.4687412976886671E-4</v>
      </c>
      <c r="I85" s="223">
        <v>2.0277413240011663E-4</v>
      </c>
      <c r="J85" s="223">
        <v>5.4712411086583275E-4</v>
      </c>
      <c r="K85" s="224">
        <v>2.5008267195767195E-4</v>
      </c>
      <c r="L85" s="223">
        <v>5.465292336361519E-4</v>
      </c>
      <c r="M85" s="45">
        <v>6.1843890068412366E-4</v>
      </c>
      <c r="N85" s="44"/>
      <c r="O85" s="44"/>
      <c r="P85" s="44"/>
      <c r="Q85" s="44"/>
    </row>
    <row r="86" spans="1:17" ht="16.5" thickTop="1" thickBot="1" x14ac:dyDescent="0.3">
      <c r="A86" s="32" t="s">
        <v>10</v>
      </c>
      <c r="B86" s="32" t="s">
        <v>6</v>
      </c>
      <c r="C86" s="17" t="s">
        <v>4</v>
      </c>
      <c r="D86" s="18" t="s">
        <v>11</v>
      </c>
      <c r="E86" s="33">
        <f t="shared" ref="E86:E99" si="3">IFERROR(SUMPRODUCT(F30:Q30,F86:Q86)/E30,0)</f>
        <v>7.0442200593578948E-3</v>
      </c>
      <c r="F86" s="33">
        <v>7.2806535770297987E-3</v>
      </c>
      <c r="G86" s="33">
        <v>7.3874815504279805E-3</v>
      </c>
      <c r="H86" s="33">
        <v>7.1416095295955559E-3</v>
      </c>
      <c r="I86" s="33">
        <v>7.4161664416265522E-3</v>
      </c>
      <c r="J86" s="33">
        <v>6.8909044115946037E-3</v>
      </c>
      <c r="K86" s="162">
        <v>6.8135344905986394E-3</v>
      </c>
      <c r="L86" s="33">
        <v>6.5347020933977451E-3</v>
      </c>
      <c r="M86" s="33">
        <v>6.5206595998747148E-3</v>
      </c>
      <c r="N86" s="33"/>
      <c r="O86" s="33"/>
      <c r="P86" s="33"/>
      <c r="Q86" s="33"/>
    </row>
    <row r="87" spans="1:17" ht="15.75" outlineLevel="1" thickTop="1" x14ac:dyDescent="0.25">
      <c r="A87" s="24"/>
      <c r="B87" s="113" t="s">
        <v>15</v>
      </c>
      <c r="C87" s="10" t="s">
        <v>4</v>
      </c>
      <c r="D87" s="13" t="s">
        <v>11</v>
      </c>
      <c r="E87" s="43">
        <f t="shared" si="3"/>
        <v>8.4637712286468447E-3</v>
      </c>
      <c r="F87" s="43">
        <v>8.7694757193221909E-3</v>
      </c>
      <c r="G87" s="43">
        <v>8.8933611161080145E-3</v>
      </c>
      <c r="H87" s="43">
        <v>8.7432623545735926E-3</v>
      </c>
      <c r="I87" s="43">
        <v>8.6478277123554683E-3</v>
      </c>
      <c r="J87" s="43">
        <v>8.2811383203378799E-3</v>
      </c>
      <c r="K87" s="163">
        <v>8.0919268809893849E-3</v>
      </c>
      <c r="L87" s="43">
        <v>7.5412763329604738E-3</v>
      </c>
      <c r="M87" s="43">
        <v>8.1872066916506298E-3</v>
      </c>
      <c r="N87" s="43"/>
      <c r="O87" s="43"/>
      <c r="P87" s="43"/>
      <c r="Q87" s="43"/>
    </row>
    <row r="88" spans="1:17" outlineLevel="1" x14ac:dyDescent="0.25">
      <c r="A88" s="22"/>
      <c r="B88" s="114" t="s">
        <v>16</v>
      </c>
      <c r="C88" s="4" t="s">
        <v>4</v>
      </c>
      <c r="D88" s="3" t="s">
        <v>11</v>
      </c>
      <c r="E88" s="44">
        <f t="shared" si="3"/>
        <v>6.4196981213461325E-3</v>
      </c>
      <c r="F88" s="44">
        <v>6.7610002451308094E-3</v>
      </c>
      <c r="G88" s="44">
        <v>6.7287277984304011E-3</v>
      </c>
      <c r="H88" s="44">
        <v>6.3620932772561296E-3</v>
      </c>
      <c r="I88" s="44">
        <v>6.86164441502078E-3</v>
      </c>
      <c r="J88" s="44">
        <v>6.2317022944702481E-3</v>
      </c>
      <c r="K88" s="164">
        <v>6.2178124999999994E-3</v>
      </c>
      <c r="L88" s="44">
        <v>6.2121746746746746E-3</v>
      </c>
      <c r="M88" s="44">
        <v>5.4708405325181644E-3</v>
      </c>
      <c r="N88" s="44"/>
      <c r="O88" s="44"/>
      <c r="P88" s="44"/>
      <c r="Q88" s="44"/>
    </row>
    <row r="89" spans="1:17" outlineLevel="1" x14ac:dyDescent="0.25">
      <c r="A89" s="22"/>
      <c r="B89" s="114" t="s">
        <v>17</v>
      </c>
      <c r="C89" s="4" t="s">
        <v>4</v>
      </c>
      <c r="D89" s="3" t="s">
        <v>11</v>
      </c>
      <c r="E89" s="44">
        <f t="shared" si="3"/>
        <v>7.1012504709871884E-3</v>
      </c>
      <c r="F89" s="44">
        <v>6.8750795469008519E-3</v>
      </c>
      <c r="G89" s="44">
        <v>7.1983858099604441E-3</v>
      </c>
      <c r="H89" s="44">
        <v>7.0407721606648198E-3</v>
      </c>
      <c r="I89" s="44">
        <v>7.2248000841750844E-3</v>
      </c>
      <c r="J89" s="44">
        <v>7.1979352595567449E-3</v>
      </c>
      <c r="K89" s="164">
        <v>6.3565634218289103E-3</v>
      </c>
      <c r="L89" s="44">
        <v>7.0884568884170785E-3</v>
      </c>
      <c r="M89" s="44">
        <v>7.9565735577585041E-3</v>
      </c>
      <c r="N89" s="44"/>
      <c r="O89" s="44"/>
      <c r="P89" s="44"/>
      <c r="Q89" s="44"/>
    </row>
    <row r="90" spans="1:17" outlineLevel="1" x14ac:dyDescent="0.25">
      <c r="A90" s="22"/>
      <c r="B90" s="114" t="s">
        <v>18</v>
      </c>
      <c r="C90" s="4" t="s">
        <v>4</v>
      </c>
      <c r="D90" s="3" t="s">
        <v>11</v>
      </c>
      <c r="E90" s="44">
        <f t="shared" si="3"/>
        <v>7.1319331465413355E-3</v>
      </c>
      <c r="F90" s="44">
        <v>7.7407114392873877E-3</v>
      </c>
      <c r="G90" s="44">
        <v>7.7415834145549058E-3</v>
      </c>
      <c r="H90" s="44">
        <v>7.8478652263374495E-3</v>
      </c>
      <c r="I90" s="44">
        <v>7.7124875134470571E-3</v>
      </c>
      <c r="J90" s="44">
        <v>7.291343532618913E-3</v>
      </c>
      <c r="K90" s="164">
        <v>6.42361111111111E-3</v>
      </c>
      <c r="L90" s="44">
        <v>5.7511816886816882E-3</v>
      </c>
      <c r="M90" s="44">
        <v>6.168928389398573E-3</v>
      </c>
      <c r="N90" s="44"/>
      <c r="O90" s="44"/>
      <c r="P90" s="44"/>
      <c r="Q90" s="44"/>
    </row>
    <row r="91" spans="1:17" outlineLevel="1" x14ac:dyDescent="0.25">
      <c r="A91" s="22"/>
      <c r="B91" s="114" t="s">
        <v>19</v>
      </c>
      <c r="C91" s="4" t="s">
        <v>4</v>
      </c>
      <c r="D91" s="3" t="s">
        <v>11</v>
      </c>
      <c r="E91" s="44">
        <f t="shared" si="3"/>
        <v>7.3144594026603379E-3</v>
      </c>
      <c r="F91" s="44">
        <v>7.0908611863896428E-3</v>
      </c>
      <c r="G91" s="44">
        <v>7.4769232967535444E-3</v>
      </c>
      <c r="H91" s="44">
        <v>8.0181530214424972E-3</v>
      </c>
      <c r="I91" s="44">
        <v>8.526485088985087E-3</v>
      </c>
      <c r="J91" s="44">
        <v>6.4255401234567903E-3</v>
      </c>
      <c r="K91" s="164">
        <v>6.5553652968036525E-3</v>
      </c>
      <c r="L91" s="44">
        <v>7.479311342592593E-3</v>
      </c>
      <c r="M91" s="44">
        <v>6.5185819381024862E-3</v>
      </c>
      <c r="N91" s="44"/>
      <c r="O91" s="44"/>
      <c r="P91" s="44"/>
      <c r="Q91" s="44"/>
    </row>
    <row r="92" spans="1:17" outlineLevel="1" x14ac:dyDescent="0.25">
      <c r="A92" s="22"/>
      <c r="B92" s="114" t="s">
        <v>20</v>
      </c>
      <c r="C92" s="4" t="s">
        <v>4</v>
      </c>
      <c r="D92" s="3" t="s">
        <v>11</v>
      </c>
      <c r="E92" s="44">
        <f t="shared" si="3"/>
        <v>7.4538484748738207E-3</v>
      </c>
      <c r="F92" s="44">
        <v>8.1006944444444451E-3</v>
      </c>
      <c r="G92" s="44">
        <v>8.3158344356261023E-3</v>
      </c>
      <c r="H92" s="44">
        <v>7.4633647076828898E-3</v>
      </c>
      <c r="I92" s="44">
        <v>7.5661115958890824E-3</v>
      </c>
      <c r="J92" s="44">
        <v>6.7681623931623918E-3</v>
      </c>
      <c r="K92" s="164">
        <v>8.090563557384545E-3</v>
      </c>
      <c r="L92" s="44">
        <v>6.2162930474333978E-3</v>
      </c>
      <c r="M92" s="44">
        <v>6.6796296296296326E-3</v>
      </c>
      <c r="N92" s="44"/>
      <c r="O92" s="44"/>
      <c r="P92" s="44"/>
      <c r="Q92" s="44"/>
    </row>
    <row r="93" spans="1:17" outlineLevel="1" x14ac:dyDescent="0.25">
      <c r="A93" s="22"/>
      <c r="B93" s="115" t="s">
        <v>21</v>
      </c>
      <c r="C93" s="4" t="s">
        <v>4</v>
      </c>
      <c r="D93" s="3" t="s">
        <v>11</v>
      </c>
      <c r="E93" s="44">
        <f t="shared" si="3"/>
        <v>7.6543276023558916E-3</v>
      </c>
      <c r="F93" s="44">
        <v>7.7461224185014508E-3</v>
      </c>
      <c r="G93" s="44">
        <v>7.828584159276647E-3</v>
      </c>
      <c r="H93" s="44">
        <v>7.9500736531986534E-3</v>
      </c>
      <c r="I93" s="44">
        <v>7.6727562079124574E-3</v>
      </c>
      <c r="J93" s="44">
        <v>7.0115834838903957E-3</v>
      </c>
      <c r="K93" s="164">
        <v>8.8084988268811795E-3</v>
      </c>
      <c r="L93" s="44">
        <v>7.6330203442879496E-3</v>
      </c>
      <c r="M93" s="44">
        <v>6.0099523958987216E-3</v>
      </c>
      <c r="N93" s="44"/>
      <c r="O93" s="44"/>
      <c r="P93" s="44"/>
      <c r="Q93" s="44"/>
    </row>
    <row r="94" spans="1:17" outlineLevel="1" x14ac:dyDescent="0.25">
      <c r="A94" s="22"/>
      <c r="B94" s="114" t="s">
        <v>22</v>
      </c>
      <c r="C94" s="4" t="s">
        <v>4</v>
      </c>
      <c r="D94" s="3" t="s">
        <v>11</v>
      </c>
      <c r="E94" s="44">
        <f t="shared" si="3"/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164">
        <v>0</v>
      </c>
      <c r="L94" s="44">
        <v>0</v>
      </c>
      <c r="M94" s="44">
        <v>0</v>
      </c>
      <c r="N94" s="44"/>
      <c r="O94" s="44"/>
      <c r="P94" s="44"/>
      <c r="Q94" s="44"/>
    </row>
    <row r="95" spans="1:17" outlineLevel="1" x14ac:dyDescent="0.25">
      <c r="A95" s="22"/>
      <c r="B95" s="114" t="s">
        <v>23</v>
      </c>
      <c r="C95" s="4" t="s">
        <v>4</v>
      </c>
      <c r="D95" s="3" t="s">
        <v>11</v>
      </c>
      <c r="E95" s="44">
        <f t="shared" si="3"/>
        <v>5.0788288288288273E-3</v>
      </c>
      <c r="F95" s="44">
        <v>6.5569125159642408E-3</v>
      </c>
      <c r="G95" s="44">
        <v>7.6693672839506172E-3</v>
      </c>
      <c r="H95" s="44">
        <v>4.2268064633260716E-3</v>
      </c>
      <c r="I95" s="44">
        <v>4.8562378167641314E-3</v>
      </c>
      <c r="J95" s="44">
        <v>4.0590008613264426E-3</v>
      </c>
      <c r="K95" s="164">
        <v>4.3546576879910214E-3</v>
      </c>
      <c r="L95" s="44">
        <v>3.2865918803418794E-3</v>
      </c>
      <c r="M95" s="44">
        <v>3.0765335648148149E-3</v>
      </c>
      <c r="N95" s="44"/>
      <c r="O95" s="44"/>
      <c r="P95" s="44"/>
      <c r="Q95" s="44"/>
    </row>
    <row r="96" spans="1:17" outlineLevel="1" x14ac:dyDescent="0.25">
      <c r="A96" s="22"/>
      <c r="B96" s="114" t="s">
        <v>24</v>
      </c>
      <c r="C96" s="4" t="s">
        <v>4</v>
      </c>
      <c r="D96" s="3" t="s">
        <v>11</v>
      </c>
      <c r="E96" s="44">
        <f t="shared" si="3"/>
        <v>7.1037726880493757E-3</v>
      </c>
      <c r="F96" s="44">
        <v>7.1667505679471298E-3</v>
      </c>
      <c r="G96" s="44">
        <v>7.7487197018447007E-3</v>
      </c>
      <c r="H96" s="44">
        <v>6.8242149985385621E-3</v>
      </c>
      <c r="I96" s="44">
        <v>7.3984874081459316E-3</v>
      </c>
      <c r="J96" s="44">
        <v>7.1634997727789158E-3</v>
      </c>
      <c r="K96" s="164">
        <v>7.0788346772356616E-3</v>
      </c>
      <c r="L96" s="44">
        <v>6.8874226132290654E-3</v>
      </c>
      <c r="M96" s="44">
        <v>6.4780975360954167E-3</v>
      </c>
      <c r="N96" s="44"/>
      <c r="O96" s="44"/>
      <c r="P96" s="44"/>
      <c r="Q96" s="44"/>
    </row>
    <row r="97" spans="1:17" outlineLevel="1" x14ac:dyDescent="0.25">
      <c r="A97" s="22"/>
      <c r="B97" s="114" t="s">
        <v>25</v>
      </c>
      <c r="C97" s="4" t="s">
        <v>4</v>
      </c>
      <c r="D97" s="3" t="s">
        <v>11</v>
      </c>
      <c r="E97" s="44">
        <f t="shared" si="3"/>
        <v>6.0053822726317992E-3</v>
      </c>
      <c r="F97" s="44">
        <v>6.1120945291696926E-3</v>
      </c>
      <c r="G97" s="44">
        <v>6.2162733970529665E-3</v>
      </c>
      <c r="H97" s="44">
        <v>5.9415257648953307E-3</v>
      </c>
      <c r="I97" s="44">
        <v>6.6790846836419747E-3</v>
      </c>
      <c r="J97" s="44">
        <v>6.1509362797302096E-3</v>
      </c>
      <c r="K97" s="164">
        <v>5.9466189674523004E-3</v>
      </c>
      <c r="L97" s="44">
        <v>5.22930857102313E-3</v>
      </c>
      <c r="M97" s="44">
        <v>5.4192592592592591E-3</v>
      </c>
      <c r="N97" s="44"/>
      <c r="O97" s="44"/>
      <c r="P97" s="44"/>
      <c r="Q97" s="44"/>
    </row>
    <row r="98" spans="1:17" ht="15.75" outlineLevel="1" thickBot="1" x14ac:dyDescent="0.3">
      <c r="A98" s="25"/>
      <c r="B98" s="116" t="s">
        <v>26</v>
      </c>
      <c r="C98" s="6" t="s">
        <v>4</v>
      </c>
      <c r="D98" s="9" t="s">
        <v>11</v>
      </c>
      <c r="E98" s="45">
        <f t="shared" si="3"/>
        <v>6.4666923868312767E-3</v>
      </c>
      <c r="F98" s="45">
        <v>6.2652679275019699E-3</v>
      </c>
      <c r="G98" s="45">
        <v>6.9458733424782792E-3</v>
      </c>
      <c r="H98" s="45">
        <v>6.1723201566951571E-3</v>
      </c>
      <c r="I98" s="45">
        <v>6.3560640558591374E-3</v>
      </c>
      <c r="J98" s="45">
        <v>6.054398148148149E-3</v>
      </c>
      <c r="K98" s="165">
        <v>9.1558393070489841E-3</v>
      </c>
      <c r="L98" s="45">
        <v>6.0240299823633168E-3</v>
      </c>
      <c r="M98" s="45">
        <v>4.2631172839506177E-3</v>
      </c>
      <c r="N98" s="44"/>
      <c r="O98" s="44"/>
      <c r="P98" s="44"/>
      <c r="Q98" s="44"/>
    </row>
    <row r="99" spans="1:17" s="175" customFormat="1" ht="16.5" outlineLevel="1" thickTop="1" thickBot="1" x14ac:dyDescent="0.3">
      <c r="A99" s="47"/>
      <c r="B99" s="114" t="s">
        <v>294</v>
      </c>
      <c r="C99" s="6" t="s">
        <v>4</v>
      </c>
      <c r="D99" s="9" t="s">
        <v>11</v>
      </c>
      <c r="E99" s="45">
        <f t="shared" si="3"/>
        <v>6.807195360653006E-3</v>
      </c>
      <c r="F99" s="223">
        <v>6.5245890022675732E-3</v>
      </c>
      <c r="G99" s="45">
        <v>7.1337723793904618E-3</v>
      </c>
      <c r="H99" s="223">
        <v>6.693730854915066E-3</v>
      </c>
      <c r="I99" s="223">
        <v>6.7639071157771938E-3</v>
      </c>
      <c r="J99" s="223">
        <v>5.9461613931812603E-3</v>
      </c>
      <c r="K99" s="224">
        <v>6.5858961640211629E-3</v>
      </c>
      <c r="L99" s="223">
        <v>7.8950471698113183E-3</v>
      </c>
      <c r="M99" s="45">
        <v>6.6511854210898795E-3</v>
      </c>
      <c r="N99" s="44"/>
      <c r="O99" s="44"/>
      <c r="P99" s="44"/>
      <c r="Q99" s="44"/>
    </row>
    <row r="100" spans="1:17" ht="16.5" thickTop="1" thickBot="1" x14ac:dyDescent="0.3">
      <c r="A100" s="32"/>
      <c r="B100" s="32" t="s">
        <v>6</v>
      </c>
      <c r="C100" s="15" t="s">
        <v>5</v>
      </c>
      <c r="D100" s="15"/>
      <c r="E100" s="38">
        <f>SUM(F100:Q100)</f>
        <v>6579</v>
      </c>
      <c r="F100" s="38">
        <v>906</v>
      </c>
      <c r="G100" s="38">
        <v>979</v>
      </c>
      <c r="H100" s="38">
        <v>557</v>
      </c>
      <c r="I100" s="38">
        <v>777</v>
      </c>
      <c r="J100" s="38">
        <v>540</v>
      </c>
      <c r="K100" s="32">
        <v>678</v>
      </c>
      <c r="L100" s="38">
        <v>927</v>
      </c>
      <c r="M100" s="38">
        <v>1215</v>
      </c>
      <c r="N100" s="38"/>
      <c r="O100" s="38"/>
      <c r="P100" s="38"/>
      <c r="Q100" s="38"/>
    </row>
    <row r="101" spans="1:17" ht="15.75" outlineLevel="1" thickTop="1" x14ac:dyDescent="0.25">
      <c r="A101" s="24"/>
      <c r="B101" s="113" t="s">
        <v>15</v>
      </c>
      <c r="C101" s="10" t="s">
        <v>5</v>
      </c>
      <c r="D101" s="11"/>
      <c r="E101" s="247">
        <f t="shared" ref="E101:E112" si="4">SUM(F101:Q101)</f>
        <v>538</v>
      </c>
      <c r="F101" s="247">
        <v>91</v>
      </c>
      <c r="G101" s="247">
        <v>78</v>
      </c>
      <c r="H101" s="247">
        <v>45</v>
      </c>
      <c r="I101" s="247">
        <v>67</v>
      </c>
      <c r="J101" s="247">
        <v>53</v>
      </c>
      <c r="K101" s="248">
        <v>76</v>
      </c>
      <c r="L101" s="247">
        <v>86</v>
      </c>
      <c r="M101" s="39">
        <v>42</v>
      </c>
      <c r="N101" s="247"/>
      <c r="O101" s="247"/>
      <c r="P101" s="39"/>
      <c r="Q101" s="39"/>
    </row>
    <row r="102" spans="1:17" outlineLevel="1" x14ac:dyDescent="0.25">
      <c r="A102" s="22"/>
      <c r="B102" s="114" t="s">
        <v>16</v>
      </c>
      <c r="C102" s="4" t="s">
        <v>5</v>
      </c>
      <c r="D102" s="1"/>
      <c r="E102" s="249">
        <f t="shared" si="4"/>
        <v>630</v>
      </c>
      <c r="F102" s="249">
        <v>51</v>
      </c>
      <c r="G102" s="249">
        <v>104</v>
      </c>
      <c r="H102" s="249">
        <v>71</v>
      </c>
      <c r="I102" s="249">
        <v>61</v>
      </c>
      <c r="J102" s="249">
        <v>67</v>
      </c>
      <c r="K102" s="250">
        <v>68</v>
      </c>
      <c r="L102" s="249">
        <v>96</v>
      </c>
      <c r="M102" s="40">
        <v>112</v>
      </c>
      <c r="N102" s="249"/>
      <c r="O102" s="249"/>
      <c r="P102" s="40"/>
      <c r="Q102" s="40"/>
    </row>
    <row r="103" spans="1:17" outlineLevel="1" x14ac:dyDescent="0.25">
      <c r="A103" s="22"/>
      <c r="B103" s="114" t="s">
        <v>17</v>
      </c>
      <c r="C103" s="4" t="s">
        <v>5</v>
      </c>
      <c r="D103" s="1"/>
      <c r="E103" s="249">
        <f t="shared" si="4"/>
        <v>925</v>
      </c>
      <c r="F103" s="249">
        <v>148</v>
      </c>
      <c r="G103" s="249">
        <v>145</v>
      </c>
      <c r="H103" s="249">
        <v>78</v>
      </c>
      <c r="I103" s="249">
        <v>125</v>
      </c>
      <c r="J103" s="249">
        <v>78</v>
      </c>
      <c r="K103" s="250">
        <v>133</v>
      </c>
      <c r="L103" s="249">
        <v>111</v>
      </c>
      <c r="M103" s="40">
        <v>107</v>
      </c>
      <c r="N103" s="249"/>
      <c r="O103" s="249"/>
      <c r="P103" s="40"/>
      <c r="Q103" s="40"/>
    </row>
    <row r="104" spans="1:17" outlineLevel="1" x14ac:dyDescent="0.25">
      <c r="A104" s="22"/>
      <c r="B104" s="114" t="s">
        <v>18</v>
      </c>
      <c r="C104" s="4" t="s">
        <v>5</v>
      </c>
      <c r="D104" s="1"/>
      <c r="E104" s="249">
        <f t="shared" si="4"/>
        <v>657</v>
      </c>
      <c r="F104" s="249">
        <v>115</v>
      </c>
      <c r="G104" s="249">
        <v>70</v>
      </c>
      <c r="H104" s="249">
        <v>62</v>
      </c>
      <c r="I104" s="249">
        <v>117</v>
      </c>
      <c r="J104" s="249">
        <v>68</v>
      </c>
      <c r="K104" s="250">
        <v>58</v>
      </c>
      <c r="L104" s="249">
        <v>82</v>
      </c>
      <c r="M104" s="40">
        <v>85</v>
      </c>
      <c r="N104" s="249"/>
      <c r="O104" s="249"/>
      <c r="P104" s="40"/>
      <c r="Q104" s="40"/>
    </row>
    <row r="105" spans="1:17" outlineLevel="1" x14ac:dyDescent="0.25">
      <c r="A105" s="22"/>
      <c r="B105" s="114" t="s">
        <v>19</v>
      </c>
      <c r="C105" s="4" t="s">
        <v>5</v>
      </c>
      <c r="D105" s="1"/>
      <c r="E105" s="249">
        <f t="shared" si="4"/>
        <v>56</v>
      </c>
      <c r="F105" s="249">
        <v>5</v>
      </c>
      <c r="G105" s="249">
        <v>5</v>
      </c>
      <c r="H105" s="249">
        <v>4</v>
      </c>
      <c r="I105" s="249">
        <v>0</v>
      </c>
      <c r="J105" s="249">
        <v>2</v>
      </c>
      <c r="K105" s="250">
        <v>16</v>
      </c>
      <c r="L105" s="249">
        <v>9</v>
      </c>
      <c r="M105" s="40">
        <v>15</v>
      </c>
      <c r="N105" s="249"/>
      <c r="O105" s="249"/>
      <c r="P105" s="40"/>
      <c r="Q105" s="40"/>
    </row>
    <row r="106" spans="1:17" outlineLevel="1" x14ac:dyDescent="0.25">
      <c r="A106" s="22"/>
      <c r="B106" s="114" t="s">
        <v>20</v>
      </c>
      <c r="C106" s="4" t="s">
        <v>5</v>
      </c>
      <c r="D106" s="1"/>
      <c r="E106" s="249">
        <f t="shared" si="4"/>
        <v>422</v>
      </c>
      <c r="F106" s="249">
        <v>161</v>
      </c>
      <c r="G106" s="249">
        <v>30</v>
      </c>
      <c r="H106" s="249">
        <v>41</v>
      </c>
      <c r="I106" s="249">
        <v>34</v>
      </c>
      <c r="J106" s="249">
        <v>25</v>
      </c>
      <c r="K106" s="250">
        <v>32</v>
      </c>
      <c r="L106" s="249">
        <v>65</v>
      </c>
      <c r="M106" s="40">
        <v>34</v>
      </c>
      <c r="N106" s="249"/>
      <c r="O106" s="249"/>
      <c r="P106" s="40"/>
      <c r="Q106" s="40"/>
    </row>
    <row r="107" spans="1:17" outlineLevel="1" x14ac:dyDescent="0.25">
      <c r="A107" s="22"/>
      <c r="B107" s="115" t="s">
        <v>21</v>
      </c>
      <c r="C107" s="4" t="s">
        <v>5</v>
      </c>
      <c r="D107" s="1"/>
      <c r="E107" s="249">
        <f t="shared" si="4"/>
        <v>1420</v>
      </c>
      <c r="F107" s="249">
        <v>102</v>
      </c>
      <c r="G107" s="249">
        <v>175</v>
      </c>
      <c r="H107" s="249">
        <v>68</v>
      </c>
      <c r="I107" s="249">
        <v>79</v>
      </c>
      <c r="J107" s="249">
        <v>71</v>
      </c>
      <c r="K107" s="250">
        <v>122</v>
      </c>
      <c r="L107" s="249">
        <v>181</v>
      </c>
      <c r="M107" s="40">
        <v>622</v>
      </c>
      <c r="N107" s="249"/>
      <c r="O107" s="249"/>
      <c r="P107" s="40"/>
      <c r="Q107" s="40"/>
    </row>
    <row r="108" spans="1:17" outlineLevel="1" x14ac:dyDescent="0.25">
      <c r="A108" s="22"/>
      <c r="B108" s="114" t="s">
        <v>22</v>
      </c>
      <c r="C108" s="4" t="s">
        <v>5</v>
      </c>
      <c r="D108" s="1"/>
      <c r="E108" s="249">
        <f t="shared" si="4"/>
        <v>0</v>
      </c>
      <c r="F108" s="249">
        <v>0</v>
      </c>
      <c r="G108" s="249">
        <v>0</v>
      </c>
      <c r="H108" s="249">
        <v>0</v>
      </c>
      <c r="I108" s="249">
        <v>0</v>
      </c>
      <c r="J108" s="249">
        <v>0</v>
      </c>
      <c r="K108" s="250">
        <v>0</v>
      </c>
      <c r="L108" s="249">
        <v>0</v>
      </c>
      <c r="M108" s="40">
        <v>0</v>
      </c>
      <c r="N108" s="249"/>
      <c r="O108" s="249"/>
      <c r="P108" s="40"/>
      <c r="Q108" s="40"/>
    </row>
    <row r="109" spans="1:17" outlineLevel="1" x14ac:dyDescent="0.25">
      <c r="A109" s="22"/>
      <c r="B109" s="114" t="s">
        <v>23</v>
      </c>
      <c r="C109" s="4" t="s">
        <v>5</v>
      </c>
      <c r="D109" s="1"/>
      <c r="E109" s="249">
        <f t="shared" si="4"/>
        <v>180</v>
      </c>
      <c r="F109" s="249">
        <v>17</v>
      </c>
      <c r="G109" s="249">
        <v>54</v>
      </c>
      <c r="H109" s="249">
        <v>31</v>
      </c>
      <c r="I109" s="249">
        <v>33</v>
      </c>
      <c r="J109" s="249">
        <v>15</v>
      </c>
      <c r="K109" s="250">
        <v>9</v>
      </c>
      <c r="L109" s="249">
        <v>15</v>
      </c>
      <c r="M109" s="40">
        <v>6</v>
      </c>
      <c r="N109" s="249"/>
      <c r="O109" s="249"/>
      <c r="P109" s="40"/>
      <c r="Q109" s="40"/>
    </row>
    <row r="110" spans="1:17" outlineLevel="1" x14ac:dyDescent="0.25">
      <c r="A110" s="22"/>
      <c r="B110" s="114" t="s">
        <v>24</v>
      </c>
      <c r="C110" s="4" t="s">
        <v>5</v>
      </c>
      <c r="D110" s="1"/>
      <c r="E110" s="249">
        <f t="shared" si="4"/>
        <v>1061</v>
      </c>
      <c r="F110" s="249">
        <v>108</v>
      </c>
      <c r="G110" s="249">
        <v>189</v>
      </c>
      <c r="H110" s="249">
        <v>106</v>
      </c>
      <c r="I110" s="249">
        <v>174</v>
      </c>
      <c r="J110" s="249">
        <v>85</v>
      </c>
      <c r="K110" s="250">
        <v>101</v>
      </c>
      <c r="L110" s="249">
        <v>193</v>
      </c>
      <c r="M110" s="40">
        <v>105</v>
      </c>
      <c r="N110" s="249"/>
      <c r="O110" s="249"/>
      <c r="P110" s="40"/>
      <c r="Q110" s="40"/>
    </row>
    <row r="111" spans="1:17" outlineLevel="1" x14ac:dyDescent="0.25">
      <c r="A111" s="22"/>
      <c r="B111" s="114" t="s">
        <v>25</v>
      </c>
      <c r="C111" s="4" t="s">
        <v>5</v>
      </c>
      <c r="D111" s="1"/>
      <c r="E111" s="249">
        <f t="shared" si="4"/>
        <v>345</v>
      </c>
      <c r="F111" s="249">
        <v>49</v>
      </c>
      <c r="G111" s="249">
        <v>37</v>
      </c>
      <c r="H111" s="249">
        <v>26</v>
      </c>
      <c r="I111" s="249">
        <v>66</v>
      </c>
      <c r="J111" s="249">
        <v>40</v>
      </c>
      <c r="K111" s="250">
        <v>29</v>
      </c>
      <c r="L111" s="249">
        <v>65</v>
      </c>
      <c r="M111" s="40">
        <v>33</v>
      </c>
      <c r="N111" s="249"/>
      <c r="O111" s="249"/>
      <c r="P111" s="40"/>
      <c r="Q111" s="40"/>
    </row>
    <row r="112" spans="1:17" ht="15.75" outlineLevel="1" thickBot="1" x14ac:dyDescent="0.3">
      <c r="A112" s="25"/>
      <c r="B112" s="116" t="s">
        <v>26</v>
      </c>
      <c r="C112" s="6" t="s">
        <v>5</v>
      </c>
      <c r="D112" s="1"/>
      <c r="E112" s="251">
        <f t="shared" si="4"/>
        <v>65</v>
      </c>
      <c r="F112" s="251">
        <v>13</v>
      </c>
      <c r="G112" s="251">
        <v>26</v>
      </c>
      <c r="H112" s="251">
        <v>1</v>
      </c>
      <c r="I112" s="251">
        <v>6</v>
      </c>
      <c r="J112" s="251">
        <v>2</v>
      </c>
      <c r="K112" s="252">
        <v>0</v>
      </c>
      <c r="L112" s="251">
        <v>1</v>
      </c>
      <c r="M112" s="41">
        <v>16</v>
      </c>
      <c r="N112" s="249"/>
      <c r="O112" s="249"/>
      <c r="P112" s="44"/>
      <c r="Q112" s="44"/>
    </row>
    <row r="113" spans="1:17" s="175" customFormat="1" ht="16.5" outlineLevel="1" thickTop="1" thickBot="1" x14ac:dyDescent="0.3">
      <c r="A113" s="47"/>
      <c r="B113" s="116" t="s">
        <v>294</v>
      </c>
      <c r="C113" s="6" t="s">
        <v>5</v>
      </c>
      <c r="D113" s="216"/>
      <c r="E113" s="253">
        <v>0</v>
      </c>
      <c r="F113" s="253">
        <v>45</v>
      </c>
      <c r="G113" s="251">
        <v>66</v>
      </c>
      <c r="H113" s="253">
        <v>24</v>
      </c>
      <c r="I113" s="253">
        <v>15</v>
      </c>
      <c r="J113" s="253">
        <v>34</v>
      </c>
      <c r="K113" s="254">
        <v>34</v>
      </c>
      <c r="L113" s="253">
        <v>23</v>
      </c>
      <c r="M113" s="41">
        <v>38</v>
      </c>
      <c r="N113" s="249"/>
      <c r="O113" s="249"/>
      <c r="P113" s="44"/>
      <c r="Q113" s="44"/>
    </row>
    <row r="114" spans="1:17" ht="16.5" thickTop="1" thickBot="1" x14ac:dyDescent="0.3">
      <c r="A114" s="32"/>
      <c r="B114" s="32" t="s">
        <v>6</v>
      </c>
      <c r="C114" s="15" t="s">
        <v>12</v>
      </c>
      <c r="D114" s="15"/>
      <c r="E114" s="38">
        <f>SUM(F114:Q114)</f>
        <v>3505</v>
      </c>
      <c r="F114" s="38">
        <v>457</v>
      </c>
      <c r="G114" s="38">
        <v>439</v>
      </c>
      <c r="H114" s="38">
        <v>313</v>
      </c>
      <c r="I114" s="38">
        <v>399</v>
      </c>
      <c r="J114" s="38">
        <v>289</v>
      </c>
      <c r="K114" s="32">
        <v>349</v>
      </c>
      <c r="L114" s="38">
        <v>475</v>
      </c>
      <c r="M114" s="38">
        <v>784</v>
      </c>
      <c r="N114" s="38"/>
      <c r="O114" s="38"/>
      <c r="P114" s="38"/>
      <c r="Q114" s="38"/>
    </row>
    <row r="115" spans="1:17" ht="16.5" hidden="1" outlineLevel="1" thickTop="1" thickBot="1" x14ac:dyDescent="0.3">
      <c r="A115" s="24"/>
      <c r="B115" s="113" t="s">
        <v>15</v>
      </c>
      <c r="C115" s="10" t="s">
        <v>12</v>
      </c>
      <c r="D115" s="11"/>
      <c r="E115" s="39">
        <f t="shared" ref="E115:E140" si="5">SUM(F115:Q115)</f>
        <v>342</v>
      </c>
      <c r="F115" s="39">
        <v>59</v>
      </c>
      <c r="G115" s="39">
        <v>51</v>
      </c>
      <c r="H115" s="39">
        <v>29</v>
      </c>
      <c r="I115" s="39">
        <v>37</v>
      </c>
      <c r="J115" s="39">
        <v>46</v>
      </c>
      <c r="K115" s="159">
        <v>35</v>
      </c>
      <c r="L115" s="39">
        <v>51</v>
      </c>
      <c r="M115" s="39">
        <v>34</v>
      </c>
      <c r="N115" s="39"/>
      <c r="O115" s="39"/>
      <c r="P115" s="39"/>
      <c r="Q115" s="39"/>
    </row>
    <row r="116" spans="1:17" ht="16.5" hidden="1" outlineLevel="1" thickTop="1" thickBot="1" x14ac:dyDescent="0.3">
      <c r="A116" s="22"/>
      <c r="B116" s="114" t="s">
        <v>16</v>
      </c>
      <c r="C116" s="4" t="s">
        <v>12</v>
      </c>
      <c r="D116" s="1"/>
      <c r="E116" s="40">
        <f t="shared" si="5"/>
        <v>233</v>
      </c>
      <c r="F116" s="40">
        <v>20</v>
      </c>
      <c r="G116" s="40">
        <v>27</v>
      </c>
      <c r="H116" s="40">
        <v>30</v>
      </c>
      <c r="I116" s="40">
        <v>28</v>
      </c>
      <c r="J116" s="40">
        <v>36</v>
      </c>
      <c r="K116" s="160">
        <v>25</v>
      </c>
      <c r="L116" s="40">
        <v>29</v>
      </c>
      <c r="M116" s="40">
        <v>38</v>
      </c>
      <c r="N116" s="39"/>
      <c r="O116" s="39"/>
      <c r="P116" s="39"/>
      <c r="Q116" s="39"/>
    </row>
    <row r="117" spans="1:17" ht="16.5" hidden="1" outlineLevel="1" thickTop="1" thickBot="1" x14ac:dyDescent="0.3">
      <c r="A117" s="22"/>
      <c r="B117" s="114" t="s">
        <v>17</v>
      </c>
      <c r="C117" s="4" t="s">
        <v>12</v>
      </c>
      <c r="D117" s="1"/>
      <c r="E117" s="40">
        <f t="shared" si="5"/>
        <v>468</v>
      </c>
      <c r="F117" s="40">
        <v>65</v>
      </c>
      <c r="G117" s="40">
        <v>85</v>
      </c>
      <c r="H117" s="40">
        <v>53</v>
      </c>
      <c r="I117" s="40">
        <v>54</v>
      </c>
      <c r="J117" s="40">
        <v>40</v>
      </c>
      <c r="K117" s="160">
        <v>69</v>
      </c>
      <c r="L117" s="40">
        <v>53</v>
      </c>
      <c r="M117" s="40">
        <v>49</v>
      </c>
      <c r="N117" s="39"/>
      <c r="O117" s="39"/>
      <c r="P117" s="39"/>
      <c r="Q117" s="39"/>
    </row>
    <row r="118" spans="1:17" ht="16.5" hidden="1" outlineLevel="1" thickTop="1" thickBot="1" x14ac:dyDescent="0.3">
      <c r="A118" s="22"/>
      <c r="B118" s="114" t="s">
        <v>18</v>
      </c>
      <c r="C118" s="4" t="s">
        <v>12</v>
      </c>
      <c r="D118" s="1"/>
      <c r="E118" s="40">
        <f t="shared" si="5"/>
        <v>270</v>
      </c>
      <c r="F118" s="40">
        <v>31</v>
      </c>
      <c r="G118" s="40">
        <v>32</v>
      </c>
      <c r="H118" s="40">
        <v>28</v>
      </c>
      <c r="I118" s="40">
        <v>34</v>
      </c>
      <c r="J118" s="40">
        <v>14</v>
      </c>
      <c r="K118" s="160">
        <v>28</v>
      </c>
      <c r="L118" s="40">
        <v>57</v>
      </c>
      <c r="M118" s="40">
        <v>46</v>
      </c>
      <c r="N118" s="39"/>
      <c r="O118" s="39"/>
      <c r="P118" s="39"/>
      <c r="Q118" s="39"/>
    </row>
    <row r="119" spans="1:17" ht="16.5" hidden="1" outlineLevel="1" thickTop="1" thickBot="1" x14ac:dyDescent="0.3">
      <c r="A119" s="22"/>
      <c r="B119" s="114" t="s">
        <v>19</v>
      </c>
      <c r="C119" s="4" t="s">
        <v>12</v>
      </c>
      <c r="D119" s="1"/>
      <c r="E119" s="40">
        <f t="shared" si="5"/>
        <v>39</v>
      </c>
      <c r="F119" s="40">
        <v>3</v>
      </c>
      <c r="G119" s="40">
        <v>1</v>
      </c>
      <c r="H119" s="40">
        <v>2</v>
      </c>
      <c r="I119" s="40">
        <v>0</v>
      </c>
      <c r="J119" s="40">
        <v>2</v>
      </c>
      <c r="K119" s="160">
        <v>14</v>
      </c>
      <c r="L119" s="40">
        <v>6</v>
      </c>
      <c r="M119" s="40">
        <v>11</v>
      </c>
      <c r="N119" s="39"/>
      <c r="O119" s="39"/>
      <c r="P119" s="39"/>
      <c r="Q119" s="39"/>
    </row>
    <row r="120" spans="1:17" ht="16.5" hidden="1" outlineLevel="1" thickTop="1" thickBot="1" x14ac:dyDescent="0.3">
      <c r="A120" s="22"/>
      <c r="B120" s="114" t="s">
        <v>20</v>
      </c>
      <c r="C120" s="4" t="s">
        <v>12</v>
      </c>
      <c r="D120" s="1"/>
      <c r="E120" s="40">
        <f t="shared" si="5"/>
        <v>201</v>
      </c>
      <c r="F120" s="40">
        <v>92</v>
      </c>
      <c r="G120" s="40">
        <v>7</v>
      </c>
      <c r="H120" s="40">
        <v>11</v>
      </c>
      <c r="I120" s="40">
        <v>21</v>
      </c>
      <c r="J120" s="40">
        <v>8</v>
      </c>
      <c r="K120" s="160">
        <v>16</v>
      </c>
      <c r="L120" s="40">
        <v>22</v>
      </c>
      <c r="M120" s="40">
        <v>24</v>
      </c>
      <c r="N120" s="39"/>
      <c r="O120" s="39"/>
      <c r="P120" s="39"/>
      <c r="Q120" s="39"/>
    </row>
    <row r="121" spans="1:17" ht="16.5" hidden="1" outlineLevel="1" thickTop="1" thickBot="1" x14ac:dyDescent="0.3">
      <c r="A121" s="22"/>
      <c r="B121" s="115" t="s">
        <v>21</v>
      </c>
      <c r="C121" s="4" t="s">
        <v>12</v>
      </c>
      <c r="D121" s="1"/>
      <c r="E121" s="40">
        <f t="shared" si="5"/>
        <v>932</v>
      </c>
      <c r="F121" s="40">
        <v>61</v>
      </c>
      <c r="G121" s="40">
        <v>73</v>
      </c>
      <c r="H121" s="40">
        <v>39</v>
      </c>
      <c r="I121" s="40">
        <v>42</v>
      </c>
      <c r="J121" s="40">
        <v>37</v>
      </c>
      <c r="K121" s="160">
        <v>73</v>
      </c>
      <c r="L121" s="40">
        <v>122</v>
      </c>
      <c r="M121" s="40">
        <v>485</v>
      </c>
      <c r="N121" s="39"/>
      <c r="O121" s="39"/>
      <c r="P121" s="39"/>
      <c r="Q121" s="39"/>
    </row>
    <row r="122" spans="1:17" ht="16.5" hidden="1" outlineLevel="1" thickTop="1" thickBot="1" x14ac:dyDescent="0.3">
      <c r="A122" s="22"/>
      <c r="B122" s="114" t="s">
        <v>22</v>
      </c>
      <c r="C122" s="4" t="s">
        <v>12</v>
      </c>
      <c r="D122" s="1"/>
      <c r="E122" s="40">
        <f t="shared" si="5"/>
        <v>0</v>
      </c>
      <c r="F122" s="40">
        <v>0</v>
      </c>
      <c r="G122" s="40">
        <v>0</v>
      </c>
      <c r="H122" s="40">
        <v>0</v>
      </c>
      <c r="I122" s="40">
        <v>0</v>
      </c>
      <c r="J122" s="40">
        <v>0</v>
      </c>
      <c r="K122" s="160">
        <v>0</v>
      </c>
      <c r="L122" s="40">
        <v>0</v>
      </c>
      <c r="M122" s="40">
        <v>0</v>
      </c>
      <c r="N122" s="39"/>
      <c r="O122" s="39"/>
      <c r="P122" s="39"/>
      <c r="Q122" s="39"/>
    </row>
    <row r="123" spans="1:17" ht="16.5" hidden="1" outlineLevel="1" thickTop="1" thickBot="1" x14ac:dyDescent="0.3">
      <c r="A123" s="22"/>
      <c r="B123" s="114" t="s">
        <v>23</v>
      </c>
      <c r="C123" s="4" t="s">
        <v>12</v>
      </c>
      <c r="D123" s="1"/>
      <c r="E123" s="40">
        <f t="shared" si="5"/>
        <v>108</v>
      </c>
      <c r="F123" s="40">
        <v>13</v>
      </c>
      <c r="G123" s="40">
        <v>36</v>
      </c>
      <c r="H123" s="40">
        <v>20</v>
      </c>
      <c r="I123" s="40">
        <v>21</v>
      </c>
      <c r="J123" s="40">
        <v>9</v>
      </c>
      <c r="K123" s="160">
        <v>2</v>
      </c>
      <c r="L123" s="40">
        <v>6</v>
      </c>
      <c r="M123" s="40">
        <v>1</v>
      </c>
      <c r="N123" s="39"/>
      <c r="O123" s="39"/>
      <c r="P123" s="39"/>
      <c r="Q123" s="39"/>
    </row>
    <row r="124" spans="1:17" ht="16.5" hidden="1" outlineLevel="1" thickTop="1" thickBot="1" x14ac:dyDescent="0.3">
      <c r="A124" s="22"/>
      <c r="B124" s="114" t="s">
        <v>24</v>
      </c>
      <c r="C124" s="4" t="s">
        <v>12</v>
      </c>
      <c r="D124" s="1"/>
      <c r="E124" s="40">
        <f t="shared" si="5"/>
        <v>514</v>
      </c>
      <c r="F124" s="40">
        <v>48</v>
      </c>
      <c r="G124" s="40">
        <v>64</v>
      </c>
      <c r="H124" s="40">
        <v>67</v>
      </c>
      <c r="I124" s="40">
        <v>100</v>
      </c>
      <c r="J124" s="40">
        <v>62</v>
      </c>
      <c r="K124" s="160">
        <v>58</v>
      </c>
      <c r="L124" s="40">
        <v>65</v>
      </c>
      <c r="M124" s="40">
        <v>50</v>
      </c>
      <c r="N124" s="39"/>
      <c r="O124" s="39"/>
      <c r="P124" s="39"/>
      <c r="Q124" s="39"/>
    </row>
    <row r="125" spans="1:17" ht="16.5" hidden="1" outlineLevel="1" thickTop="1" thickBot="1" x14ac:dyDescent="0.3">
      <c r="A125" s="22"/>
      <c r="B125" s="114" t="s">
        <v>25</v>
      </c>
      <c r="C125" s="4" t="s">
        <v>12</v>
      </c>
      <c r="D125" s="1"/>
      <c r="E125" s="40">
        <f t="shared" si="5"/>
        <v>195</v>
      </c>
      <c r="F125" s="40">
        <v>29</v>
      </c>
      <c r="G125" s="40">
        <v>21</v>
      </c>
      <c r="H125" s="40">
        <v>17</v>
      </c>
      <c r="I125" s="40">
        <v>44</v>
      </c>
      <c r="J125" s="40">
        <v>15</v>
      </c>
      <c r="K125" s="160">
        <v>5</v>
      </c>
      <c r="L125" s="40">
        <v>51</v>
      </c>
      <c r="M125" s="40">
        <v>13</v>
      </c>
      <c r="N125" s="39"/>
      <c r="O125" s="39"/>
      <c r="P125" s="39"/>
      <c r="Q125" s="39"/>
    </row>
    <row r="126" spans="1:17" ht="16.5" hidden="1" outlineLevel="1" thickTop="1" thickBot="1" x14ac:dyDescent="0.3">
      <c r="A126" s="25"/>
      <c r="B126" s="116" t="s">
        <v>26</v>
      </c>
      <c r="C126" s="6" t="s">
        <v>12</v>
      </c>
      <c r="D126" s="7"/>
      <c r="E126" s="41">
        <f t="shared" si="5"/>
        <v>46</v>
      </c>
      <c r="F126" s="41">
        <v>12</v>
      </c>
      <c r="G126" s="41">
        <v>23</v>
      </c>
      <c r="H126" s="41">
        <v>0</v>
      </c>
      <c r="I126" s="41">
        <v>3</v>
      </c>
      <c r="J126" s="41">
        <v>0</v>
      </c>
      <c r="K126" s="161">
        <v>0</v>
      </c>
      <c r="L126" s="41">
        <v>1</v>
      </c>
      <c r="M126" s="41">
        <v>7</v>
      </c>
      <c r="N126" s="39"/>
      <c r="O126" s="39"/>
      <c r="P126" s="39"/>
      <c r="Q126" s="39"/>
    </row>
    <row r="127" spans="1:17" s="175" customFormat="1" ht="16.5" hidden="1" outlineLevel="1" thickTop="1" thickBot="1" x14ac:dyDescent="0.3">
      <c r="A127" s="47"/>
      <c r="B127" s="114" t="s">
        <v>294</v>
      </c>
      <c r="C127" s="6" t="s">
        <v>12</v>
      </c>
      <c r="D127" s="216"/>
      <c r="E127" s="220">
        <v>0</v>
      </c>
      <c r="F127" s="220">
        <v>23</v>
      </c>
      <c r="G127" s="41">
        <v>19</v>
      </c>
      <c r="H127" s="220">
        <v>17</v>
      </c>
      <c r="I127" s="220">
        <v>15</v>
      </c>
      <c r="J127" s="220">
        <v>20</v>
      </c>
      <c r="K127" s="221">
        <v>24</v>
      </c>
      <c r="L127" s="220">
        <v>12</v>
      </c>
      <c r="M127" s="41">
        <v>26</v>
      </c>
      <c r="N127" s="39"/>
      <c r="O127" s="39"/>
      <c r="P127" s="39"/>
      <c r="Q127" s="39"/>
    </row>
    <row r="128" spans="1:17" ht="16.5" collapsed="1" thickTop="1" thickBot="1" x14ac:dyDescent="0.3">
      <c r="A128" s="32"/>
      <c r="B128" s="32" t="s">
        <v>6</v>
      </c>
      <c r="C128" s="15" t="s">
        <v>13</v>
      </c>
      <c r="D128" s="15"/>
      <c r="E128" s="38">
        <f>SUM(F128:Q128)</f>
        <v>3076</v>
      </c>
      <c r="F128" s="38">
        <v>449</v>
      </c>
      <c r="G128" s="38">
        <v>540</v>
      </c>
      <c r="H128" s="38">
        <v>244</v>
      </c>
      <c r="I128" s="38">
        <v>378</v>
      </c>
      <c r="J128" s="38">
        <v>251</v>
      </c>
      <c r="K128" s="32">
        <v>329</v>
      </c>
      <c r="L128" s="38">
        <v>454</v>
      </c>
      <c r="M128" s="38">
        <v>431</v>
      </c>
      <c r="N128" s="38"/>
      <c r="O128" s="38"/>
      <c r="P128" s="38"/>
      <c r="Q128" s="38"/>
    </row>
    <row r="129" spans="1:17" ht="16.5" hidden="1" outlineLevel="1" thickTop="1" thickBot="1" x14ac:dyDescent="0.3">
      <c r="A129" s="24"/>
      <c r="B129" s="113" t="s">
        <v>15</v>
      </c>
      <c r="C129" s="10" t="s">
        <v>13</v>
      </c>
      <c r="D129" s="11"/>
      <c r="E129" s="39">
        <f t="shared" si="5"/>
        <v>196</v>
      </c>
      <c r="F129" s="39">
        <v>32</v>
      </c>
      <c r="G129" s="39">
        <v>27</v>
      </c>
      <c r="H129" s="39">
        <v>16</v>
      </c>
      <c r="I129" s="39">
        <v>30</v>
      </c>
      <c r="J129" s="39">
        <v>7</v>
      </c>
      <c r="K129" s="159">
        <v>41</v>
      </c>
      <c r="L129" s="39">
        <v>35</v>
      </c>
      <c r="M129" s="39">
        <v>8</v>
      </c>
      <c r="N129" s="39"/>
      <c r="O129" s="39"/>
      <c r="P129" s="39"/>
      <c r="Q129" s="39"/>
    </row>
    <row r="130" spans="1:17" ht="16.5" hidden="1" outlineLevel="1" thickTop="1" thickBot="1" x14ac:dyDescent="0.3">
      <c r="A130" s="22"/>
      <c r="B130" s="114" t="s">
        <v>16</v>
      </c>
      <c r="C130" s="4" t="s">
        <v>13</v>
      </c>
      <c r="D130" s="1"/>
      <c r="E130" s="40">
        <f t="shared" si="5"/>
        <v>397</v>
      </c>
      <c r="F130" s="40">
        <v>31</v>
      </c>
      <c r="G130" s="40">
        <v>77</v>
      </c>
      <c r="H130" s="40">
        <v>41</v>
      </c>
      <c r="I130" s="40">
        <v>33</v>
      </c>
      <c r="J130" s="40">
        <v>31</v>
      </c>
      <c r="K130" s="160">
        <v>43</v>
      </c>
      <c r="L130" s="40">
        <v>67</v>
      </c>
      <c r="M130" s="40">
        <v>74</v>
      </c>
      <c r="N130" s="40"/>
      <c r="O130" s="40"/>
      <c r="P130" s="40"/>
      <c r="Q130" s="40"/>
    </row>
    <row r="131" spans="1:17" ht="16.5" hidden="1" outlineLevel="1" thickTop="1" thickBot="1" x14ac:dyDescent="0.3">
      <c r="A131" s="22"/>
      <c r="B131" s="114" t="s">
        <v>17</v>
      </c>
      <c r="C131" s="4" t="s">
        <v>13</v>
      </c>
      <c r="D131" s="1"/>
      <c r="E131" s="40">
        <f t="shared" si="5"/>
        <v>458</v>
      </c>
      <c r="F131" s="40">
        <v>83</v>
      </c>
      <c r="G131" s="40">
        <v>60</v>
      </c>
      <c r="H131" s="40">
        <v>25</v>
      </c>
      <c r="I131" s="40">
        <v>71</v>
      </c>
      <c r="J131" s="40">
        <v>38</v>
      </c>
      <c r="K131" s="160">
        <v>64</v>
      </c>
      <c r="L131" s="40">
        <v>59</v>
      </c>
      <c r="M131" s="40">
        <v>58</v>
      </c>
      <c r="N131" s="40"/>
      <c r="O131" s="40"/>
      <c r="P131" s="40"/>
      <c r="Q131" s="40"/>
    </row>
    <row r="132" spans="1:17" ht="16.5" hidden="1" outlineLevel="1" thickTop="1" thickBot="1" x14ac:dyDescent="0.3">
      <c r="A132" s="22"/>
      <c r="B132" s="114" t="s">
        <v>18</v>
      </c>
      <c r="C132" s="4" t="s">
        <v>13</v>
      </c>
      <c r="D132" s="1"/>
      <c r="E132" s="40">
        <f t="shared" si="5"/>
        <v>387</v>
      </c>
      <c r="F132" s="40">
        <v>84</v>
      </c>
      <c r="G132" s="40">
        <v>38</v>
      </c>
      <c r="H132" s="40">
        <v>34</v>
      </c>
      <c r="I132" s="40">
        <v>83</v>
      </c>
      <c r="J132" s="40">
        <v>54</v>
      </c>
      <c r="K132" s="160">
        <v>30</v>
      </c>
      <c r="L132" s="40">
        <v>25</v>
      </c>
      <c r="M132" s="40">
        <v>39</v>
      </c>
      <c r="N132" s="40"/>
      <c r="O132" s="40"/>
      <c r="P132" s="40"/>
      <c r="Q132" s="40"/>
    </row>
    <row r="133" spans="1:17" ht="16.5" hidden="1" outlineLevel="1" thickTop="1" thickBot="1" x14ac:dyDescent="0.3">
      <c r="A133" s="22"/>
      <c r="B133" s="114" t="s">
        <v>19</v>
      </c>
      <c r="C133" s="4" t="s">
        <v>13</v>
      </c>
      <c r="D133" s="1"/>
      <c r="E133" s="40">
        <f t="shared" si="5"/>
        <v>17</v>
      </c>
      <c r="F133" s="40">
        <v>2</v>
      </c>
      <c r="G133" s="40">
        <v>4</v>
      </c>
      <c r="H133" s="40">
        <v>2</v>
      </c>
      <c r="I133" s="40">
        <v>0</v>
      </c>
      <c r="J133" s="40">
        <v>0</v>
      </c>
      <c r="K133" s="160">
        <v>2</v>
      </c>
      <c r="L133" s="40">
        <v>3</v>
      </c>
      <c r="M133" s="40">
        <v>4</v>
      </c>
      <c r="N133" s="40"/>
      <c r="O133" s="40"/>
      <c r="P133" s="40"/>
      <c r="Q133" s="40"/>
    </row>
    <row r="134" spans="1:17" ht="16.5" hidden="1" outlineLevel="1" thickTop="1" thickBot="1" x14ac:dyDescent="0.3">
      <c r="A134" s="22"/>
      <c r="B134" s="114" t="s">
        <v>20</v>
      </c>
      <c r="C134" s="4" t="s">
        <v>13</v>
      </c>
      <c r="D134" s="1"/>
      <c r="E134" s="40">
        <f t="shared" si="5"/>
        <v>221</v>
      </c>
      <c r="F134" s="40">
        <v>69</v>
      </c>
      <c r="G134" s="40">
        <v>23</v>
      </c>
      <c r="H134" s="40">
        <v>30</v>
      </c>
      <c r="I134" s="40">
        <v>13</v>
      </c>
      <c r="J134" s="40">
        <v>17</v>
      </c>
      <c r="K134" s="160">
        <v>16</v>
      </c>
      <c r="L134" s="40">
        <v>43</v>
      </c>
      <c r="M134" s="40">
        <v>10</v>
      </c>
      <c r="N134" s="40"/>
      <c r="O134" s="40"/>
      <c r="P134" s="40"/>
      <c r="Q134" s="40"/>
    </row>
    <row r="135" spans="1:17" ht="16.5" hidden="1" outlineLevel="1" thickTop="1" thickBot="1" x14ac:dyDescent="0.3">
      <c r="A135" s="22"/>
      <c r="B135" s="115" t="s">
        <v>21</v>
      </c>
      <c r="C135" s="4" t="s">
        <v>13</v>
      </c>
      <c r="D135" s="1"/>
      <c r="E135" s="40">
        <f t="shared" si="5"/>
        <v>489</v>
      </c>
      <c r="F135" s="40">
        <v>41</v>
      </c>
      <c r="G135" s="40">
        <v>102</v>
      </c>
      <c r="H135" s="40">
        <v>29</v>
      </c>
      <c r="I135" s="40">
        <v>37</v>
      </c>
      <c r="J135" s="40">
        <v>34</v>
      </c>
      <c r="K135" s="160">
        <v>49</v>
      </c>
      <c r="L135" s="40">
        <v>60</v>
      </c>
      <c r="M135" s="40">
        <v>137</v>
      </c>
      <c r="N135" s="40"/>
      <c r="O135" s="40"/>
      <c r="P135" s="40"/>
      <c r="Q135" s="40"/>
    </row>
    <row r="136" spans="1:17" ht="16.5" hidden="1" outlineLevel="1" thickTop="1" thickBot="1" x14ac:dyDescent="0.3">
      <c r="A136" s="22"/>
      <c r="B136" s="114" t="s">
        <v>22</v>
      </c>
      <c r="C136" s="4" t="s">
        <v>13</v>
      </c>
      <c r="D136" s="1"/>
      <c r="E136" s="40">
        <f t="shared" si="5"/>
        <v>0</v>
      </c>
      <c r="F136" s="40">
        <v>0</v>
      </c>
      <c r="G136" s="40">
        <v>0</v>
      </c>
      <c r="H136" s="40">
        <v>0</v>
      </c>
      <c r="I136" s="40">
        <v>0</v>
      </c>
      <c r="J136" s="40">
        <v>0</v>
      </c>
      <c r="K136" s="160">
        <v>0</v>
      </c>
      <c r="L136" s="40">
        <v>0</v>
      </c>
      <c r="M136" s="40">
        <v>0</v>
      </c>
      <c r="N136" s="40"/>
      <c r="O136" s="40"/>
      <c r="P136" s="40"/>
      <c r="Q136" s="40"/>
    </row>
    <row r="137" spans="1:17" ht="16.5" hidden="1" outlineLevel="1" thickTop="1" thickBot="1" x14ac:dyDescent="0.3">
      <c r="A137" s="22"/>
      <c r="B137" s="114" t="s">
        <v>23</v>
      </c>
      <c r="C137" s="4" t="s">
        <v>13</v>
      </c>
      <c r="D137" s="1"/>
      <c r="E137" s="40">
        <f t="shared" si="5"/>
        <v>72</v>
      </c>
      <c r="F137" s="40">
        <v>4</v>
      </c>
      <c r="G137" s="40">
        <v>18</v>
      </c>
      <c r="H137" s="40">
        <v>11</v>
      </c>
      <c r="I137" s="40">
        <v>12</v>
      </c>
      <c r="J137" s="40">
        <v>6</v>
      </c>
      <c r="K137" s="160">
        <v>7</v>
      </c>
      <c r="L137" s="40">
        <v>9</v>
      </c>
      <c r="M137" s="40">
        <v>5</v>
      </c>
      <c r="N137" s="40"/>
      <c r="O137" s="40"/>
      <c r="P137" s="40"/>
      <c r="Q137" s="40"/>
    </row>
    <row r="138" spans="1:17" ht="16.5" hidden="1" outlineLevel="1" thickTop="1" thickBot="1" x14ac:dyDescent="0.3">
      <c r="A138" s="22"/>
      <c r="B138" s="114" t="s">
        <v>24</v>
      </c>
      <c r="C138" s="4" t="s">
        <v>13</v>
      </c>
      <c r="D138" s="1"/>
      <c r="E138" s="40">
        <f t="shared" si="5"/>
        <v>547</v>
      </c>
      <c r="F138" s="40">
        <v>60</v>
      </c>
      <c r="G138" s="40">
        <v>125</v>
      </c>
      <c r="H138" s="40">
        <v>39</v>
      </c>
      <c r="I138" s="40">
        <v>74</v>
      </c>
      <c r="J138" s="40">
        <v>23</v>
      </c>
      <c r="K138" s="160">
        <v>43</v>
      </c>
      <c r="L138" s="40">
        <v>128</v>
      </c>
      <c r="M138" s="40">
        <v>55</v>
      </c>
      <c r="N138" s="40"/>
      <c r="O138" s="40"/>
      <c r="P138" s="40"/>
      <c r="Q138" s="40"/>
    </row>
    <row r="139" spans="1:17" ht="16.5" hidden="1" outlineLevel="1" thickTop="1" thickBot="1" x14ac:dyDescent="0.3">
      <c r="A139" s="22"/>
      <c r="B139" s="114" t="s">
        <v>25</v>
      </c>
      <c r="C139" s="4" t="s">
        <v>13</v>
      </c>
      <c r="D139" s="1"/>
      <c r="E139" s="40">
        <f t="shared" si="5"/>
        <v>150</v>
      </c>
      <c r="F139" s="40">
        <v>20</v>
      </c>
      <c r="G139" s="40">
        <v>16</v>
      </c>
      <c r="H139" s="40">
        <v>9</v>
      </c>
      <c r="I139" s="40">
        <v>22</v>
      </c>
      <c r="J139" s="40">
        <v>25</v>
      </c>
      <c r="K139" s="160">
        <v>24</v>
      </c>
      <c r="L139" s="40">
        <v>14</v>
      </c>
      <c r="M139" s="40">
        <v>20</v>
      </c>
      <c r="N139" s="40"/>
      <c r="O139" s="40"/>
      <c r="P139" s="40"/>
      <c r="Q139" s="40"/>
    </row>
    <row r="140" spans="1:17" ht="16.5" hidden="1" outlineLevel="1" thickTop="1" thickBot="1" x14ac:dyDescent="0.3">
      <c r="A140" s="25"/>
      <c r="B140" s="114" t="s">
        <v>26</v>
      </c>
      <c r="C140" s="6" t="s">
        <v>13</v>
      </c>
      <c r="D140" s="1"/>
      <c r="E140" s="40">
        <f t="shared" si="5"/>
        <v>19</v>
      </c>
      <c r="F140" s="40">
        <v>1</v>
      </c>
      <c r="G140" s="40">
        <v>3</v>
      </c>
      <c r="H140" s="40">
        <v>1</v>
      </c>
      <c r="I140" s="40">
        <v>3</v>
      </c>
      <c r="J140" s="40">
        <v>2</v>
      </c>
      <c r="K140" s="40">
        <v>0</v>
      </c>
      <c r="L140" s="40">
        <v>0</v>
      </c>
      <c r="M140" s="41">
        <v>9</v>
      </c>
      <c r="N140" s="40"/>
      <c r="O140" s="40"/>
      <c r="P140" s="40"/>
      <c r="Q140" s="40"/>
    </row>
    <row r="141" spans="1:17" s="175" customFormat="1" ht="16.5" hidden="1" outlineLevel="1" thickTop="1" thickBot="1" x14ac:dyDescent="0.3">
      <c r="A141" s="47"/>
      <c r="B141" s="114" t="s">
        <v>294</v>
      </c>
      <c r="C141" s="40" t="s">
        <v>13</v>
      </c>
      <c r="D141" s="40"/>
      <c r="E141" s="40">
        <v>0</v>
      </c>
      <c r="F141" s="40">
        <v>22</v>
      </c>
      <c r="G141" s="40">
        <v>47</v>
      </c>
      <c r="H141" s="40">
        <v>7</v>
      </c>
      <c r="I141" s="40">
        <v>0</v>
      </c>
      <c r="J141" s="40">
        <v>14</v>
      </c>
      <c r="K141" s="40">
        <v>10</v>
      </c>
      <c r="L141" s="40">
        <v>11</v>
      </c>
      <c r="M141" s="41">
        <v>12</v>
      </c>
      <c r="N141" s="40"/>
      <c r="O141" s="40"/>
      <c r="P141" s="40"/>
      <c r="Q141" s="40"/>
    </row>
    <row r="142" spans="1:17" ht="16.5" collapsed="1" thickTop="1" thickBot="1" x14ac:dyDescent="0.3">
      <c r="A142" s="32" t="s">
        <v>10</v>
      </c>
      <c r="B142" s="32" t="s">
        <v>6</v>
      </c>
      <c r="C142" s="17" t="s">
        <v>14</v>
      </c>
      <c r="D142" s="21" t="s">
        <v>45</v>
      </c>
      <c r="E142" s="34">
        <f t="shared" ref="E142:E155" si="6">E128/E16</f>
        <v>5.8545869813475447E-2</v>
      </c>
      <c r="F142" s="34">
        <v>5.232490385735928E-2</v>
      </c>
      <c r="G142" s="34">
        <v>6.5605637225124525E-2</v>
      </c>
      <c r="H142" s="34">
        <v>3.8619816397594174E-2</v>
      </c>
      <c r="I142" s="34">
        <v>5.855925639039504E-2</v>
      </c>
      <c r="J142" s="34">
        <v>4.6977353546696611E-2</v>
      </c>
      <c r="K142" s="166">
        <v>5.9119496855345913E-2</v>
      </c>
      <c r="L142" s="34">
        <v>7.4401835463782373E-2</v>
      </c>
      <c r="M142" s="34">
        <v>7.2497897392767033E-2</v>
      </c>
      <c r="N142" s="34"/>
      <c r="O142" s="34"/>
      <c r="P142" s="34"/>
      <c r="Q142" s="34"/>
    </row>
    <row r="143" spans="1:17" ht="15.75" hidden="1" outlineLevel="1" thickTop="1" x14ac:dyDescent="0.25">
      <c r="A143" s="24"/>
      <c r="B143" s="113" t="s">
        <v>15</v>
      </c>
      <c r="C143" s="10" t="s">
        <v>14</v>
      </c>
      <c r="D143" s="14" t="s">
        <v>45</v>
      </c>
      <c r="E143" s="35">
        <f t="shared" si="6"/>
        <v>1.6762165398101429E-2</v>
      </c>
      <c r="F143" s="36">
        <v>1.5647921760391197E-2</v>
      </c>
      <c r="G143" s="36">
        <v>1.3982392542723977E-2</v>
      </c>
      <c r="H143" s="36">
        <v>1.1165387299371946E-2</v>
      </c>
      <c r="I143" s="36">
        <v>2.0632737276478678E-2</v>
      </c>
      <c r="J143" s="36">
        <v>5.86756077116513E-3</v>
      </c>
      <c r="K143" s="36">
        <v>3.3606557377049179E-2</v>
      </c>
      <c r="L143" s="36">
        <v>2.7386541471048513E-2</v>
      </c>
      <c r="M143" s="36">
        <v>7.0237050043898156E-3</v>
      </c>
      <c r="N143" s="36"/>
      <c r="O143" s="36"/>
      <c r="P143" s="36"/>
      <c r="Q143" s="36"/>
    </row>
    <row r="144" spans="1:17" ht="15.75" hidden="1" outlineLevel="1" thickTop="1" x14ac:dyDescent="0.25">
      <c r="A144" s="22"/>
      <c r="B144" s="114" t="s">
        <v>16</v>
      </c>
      <c r="C144" s="4" t="s">
        <v>14</v>
      </c>
      <c r="D144" s="5" t="s">
        <v>45</v>
      </c>
      <c r="E144" s="36">
        <f t="shared" si="6"/>
        <v>4.1904158750263883E-2</v>
      </c>
      <c r="F144" s="36">
        <v>1.8096906012842966E-2</v>
      </c>
      <c r="G144" s="36">
        <v>5.3140096618357488E-2</v>
      </c>
      <c r="H144" s="36">
        <v>3.3968516984258491E-2</v>
      </c>
      <c r="I144" s="36">
        <v>3.0898876404494381E-2</v>
      </c>
      <c r="J144" s="36">
        <v>3.1E-2</v>
      </c>
      <c r="K144" s="36">
        <v>4.0262172284644196E-2</v>
      </c>
      <c r="L144" s="36">
        <v>6.5621939275220378E-2</v>
      </c>
      <c r="M144" s="36">
        <v>7.805907172995781E-2</v>
      </c>
      <c r="N144" s="36"/>
      <c r="O144" s="36"/>
      <c r="P144" s="36"/>
      <c r="Q144" s="36"/>
    </row>
    <row r="145" spans="1:17" ht="15.75" hidden="1" outlineLevel="1" thickTop="1" x14ac:dyDescent="0.25">
      <c r="A145" s="22"/>
      <c r="B145" s="114" t="s">
        <v>17</v>
      </c>
      <c r="C145" s="4" t="s">
        <v>14</v>
      </c>
      <c r="D145" s="5" t="s">
        <v>45</v>
      </c>
      <c r="E145" s="36">
        <f t="shared" si="6"/>
        <v>7.3479865233434943E-2</v>
      </c>
      <c r="F145" s="36">
        <v>8.1292850146914786E-2</v>
      </c>
      <c r="G145" s="36">
        <v>6.1919504643962849E-2</v>
      </c>
      <c r="H145" s="36">
        <v>3.125E-2</v>
      </c>
      <c r="I145" s="36">
        <v>9.0445859872611459E-2</v>
      </c>
      <c r="J145" s="36">
        <v>6.5972222222222224E-2</v>
      </c>
      <c r="K145" s="36">
        <v>9.1690544412607447E-2</v>
      </c>
      <c r="L145" s="36">
        <v>7.9837618403247629E-2</v>
      </c>
      <c r="M145" s="36">
        <v>8.9922480620155038E-2</v>
      </c>
      <c r="N145" s="36"/>
      <c r="O145" s="36"/>
      <c r="P145" s="36"/>
      <c r="Q145" s="36"/>
    </row>
    <row r="146" spans="1:17" ht="15.75" hidden="1" outlineLevel="1" thickTop="1" x14ac:dyDescent="0.25">
      <c r="A146" s="22"/>
      <c r="B146" s="114" t="s">
        <v>18</v>
      </c>
      <c r="C146" s="4" t="s">
        <v>14</v>
      </c>
      <c r="D146" s="5" t="s">
        <v>45</v>
      </c>
      <c r="E146" s="36">
        <f t="shared" si="6"/>
        <v>8.9067894131185266E-2</v>
      </c>
      <c r="F146" s="36">
        <v>0.11244979919678715</v>
      </c>
      <c r="G146" s="36">
        <v>7.2243346007604556E-2</v>
      </c>
      <c r="H146" s="36">
        <v>6.8825910931174086E-2</v>
      </c>
      <c r="I146" s="36">
        <v>0.13856427378964942</v>
      </c>
      <c r="J146" s="36">
        <v>0.11688311688311688</v>
      </c>
      <c r="K146" s="36">
        <v>6.1855670103092786E-2</v>
      </c>
      <c r="L146" s="36">
        <v>4.8923679060665359E-2</v>
      </c>
      <c r="M146" s="36">
        <v>7.4856046065259113E-2</v>
      </c>
      <c r="N146" s="36"/>
      <c r="O146" s="36"/>
      <c r="P146" s="36"/>
      <c r="Q146" s="36"/>
    </row>
    <row r="147" spans="1:17" ht="15.75" hidden="1" outlineLevel="1" thickTop="1" x14ac:dyDescent="0.25">
      <c r="A147" s="22"/>
      <c r="B147" s="114" t="s">
        <v>19</v>
      </c>
      <c r="C147" s="4" t="s">
        <v>14</v>
      </c>
      <c r="D147" s="5" t="s">
        <v>45</v>
      </c>
      <c r="E147" s="36">
        <f t="shared" si="6"/>
        <v>2.1118012422360249E-2</v>
      </c>
      <c r="F147" s="36">
        <v>1.5625E-2</v>
      </c>
      <c r="G147" s="36">
        <v>2.3952095808383235E-2</v>
      </c>
      <c r="H147" s="36">
        <v>2.0202020202020204E-2</v>
      </c>
      <c r="I147" s="36">
        <v>0</v>
      </c>
      <c r="J147" s="36">
        <v>0</v>
      </c>
      <c r="K147" s="36">
        <v>2.247191011235955E-2</v>
      </c>
      <c r="L147" s="36">
        <v>3.3707865168539325E-2</v>
      </c>
      <c r="M147" s="36">
        <v>4.5454545454545456E-2</v>
      </c>
      <c r="N147" s="36"/>
      <c r="O147" s="36"/>
      <c r="P147" s="36"/>
      <c r="Q147" s="36"/>
    </row>
    <row r="148" spans="1:17" ht="15.75" hidden="1" outlineLevel="1" thickTop="1" x14ac:dyDescent="0.25">
      <c r="A148" s="22"/>
      <c r="B148" s="114" t="s">
        <v>20</v>
      </c>
      <c r="C148" s="4" t="s">
        <v>14</v>
      </c>
      <c r="D148" s="5" t="s">
        <v>45</v>
      </c>
      <c r="E148" s="36">
        <f t="shared" si="6"/>
        <v>0.11385883565172591</v>
      </c>
      <c r="F148" s="36">
        <v>0.20845921450151059</v>
      </c>
      <c r="G148" s="36">
        <v>8.1560283687943269E-2</v>
      </c>
      <c r="H148" s="36">
        <v>0.10600706713780919</v>
      </c>
      <c r="I148" s="36">
        <v>5.7777777777777775E-2</v>
      </c>
      <c r="J148" s="36">
        <v>9.3922651933701654E-2</v>
      </c>
      <c r="K148" s="36">
        <v>8.247422680412371E-2</v>
      </c>
      <c r="L148" s="36">
        <v>0.18220338983050846</v>
      </c>
      <c r="M148" s="36">
        <v>4.784688995215311E-2</v>
      </c>
      <c r="N148" s="36"/>
      <c r="O148" s="36"/>
      <c r="P148" s="36"/>
      <c r="Q148" s="36"/>
    </row>
    <row r="149" spans="1:17" ht="15.75" hidden="1" outlineLevel="1" thickTop="1" x14ac:dyDescent="0.25">
      <c r="A149" s="22"/>
      <c r="B149" s="115" t="s">
        <v>21</v>
      </c>
      <c r="C149" s="4" t="s">
        <v>14</v>
      </c>
      <c r="D149" s="5" t="s">
        <v>45</v>
      </c>
      <c r="E149" s="36">
        <f t="shared" si="6"/>
        <v>0.13029576338928858</v>
      </c>
      <c r="F149" s="36">
        <v>7.6492537313432835E-2</v>
      </c>
      <c r="G149" s="36">
        <v>0.16971713810316139</v>
      </c>
      <c r="H149" s="36">
        <v>8.7349397590361449E-2</v>
      </c>
      <c r="I149" s="36">
        <v>8.584686774941995E-2</v>
      </c>
      <c r="J149" s="36">
        <v>0.10725552050473186</v>
      </c>
      <c r="K149" s="36">
        <v>0.14285714285714285</v>
      </c>
      <c r="L149" s="36">
        <v>0.15228426395939088</v>
      </c>
      <c r="M149" s="36">
        <v>0.17146433041301626</v>
      </c>
      <c r="N149" s="36"/>
      <c r="O149" s="36"/>
      <c r="P149" s="36"/>
      <c r="Q149" s="36"/>
    </row>
    <row r="150" spans="1:17" ht="15.75" hidden="1" outlineLevel="1" thickTop="1" x14ac:dyDescent="0.25">
      <c r="A150" s="22"/>
      <c r="B150" s="114" t="s">
        <v>22</v>
      </c>
      <c r="C150" s="4" t="s">
        <v>14</v>
      </c>
      <c r="D150" s="5" t="s">
        <v>45</v>
      </c>
      <c r="E150" s="36" t="e">
        <f t="shared" si="6"/>
        <v>#DIV/0!</v>
      </c>
      <c r="F150" s="36">
        <v>0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/>
      <c r="O150" s="36"/>
      <c r="P150" s="36"/>
      <c r="Q150" s="36"/>
    </row>
    <row r="151" spans="1:17" ht="15.75" hidden="1" outlineLevel="1" thickTop="1" x14ac:dyDescent="0.25">
      <c r="A151" s="22"/>
      <c r="B151" s="114" t="s">
        <v>23</v>
      </c>
      <c r="C151" s="4" t="s">
        <v>14</v>
      </c>
      <c r="D151" s="5" t="s">
        <v>45</v>
      </c>
      <c r="E151" s="36">
        <f t="shared" si="6"/>
        <v>0.15126050420168066</v>
      </c>
      <c r="F151" s="36">
        <v>8.6956521739130432E-2</v>
      </c>
      <c r="G151" s="36">
        <v>0.15789473684210525</v>
      </c>
      <c r="H151" s="36">
        <v>0.13414634146341464</v>
      </c>
      <c r="I151" s="36">
        <v>0.16901408450704225</v>
      </c>
      <c r="J151" s="36">
        <v>0.10344827586206896</v>
      </c>
      <c r="K151" s="36">
        <v>0.16666666666666666</v>
      </c>
      <c r="L151" s="36">
        <v>0.21951219512195122</v>
      </c>
      <c r="M151" s="36">
        <v>0.22727272727272727</v>
      </c>
      <c r="N151" s="36"/>
      <c r="O151" s="36"/>
      <c r="P151" s="36"/>
      <c r="Q151" s="36"/>
    </row>
    <row r="152" spans="1:17" ht="15.75" hidden="1" outlineLevel="1" thickTop="1" x14ac:dyDescent="0.25">
      <c r="A152" s="22"/>
      <c r="B152" s="114" t="s">
        <v>24</v>
      </c>
      <c r="C152" s="4" t="s">
        <v>14</v>
      </c>
      <c r="D152" s="5" t="s">
        <v>45</v>
      </c>
      <c r="E152" s="36">
        <f t="shared" si="6"/>
        <v>6.3178563178563185E-2</v>
      </c>
      <c r="F152" s="36">
        <v>5.0675675675675678E-2</v>
      </c>
      <c r="G152" s="36">
        <v>0.10204081632653061</v>
      </c>
      <c r="H152" s="36">
        <v>3.9274924471299093E-2</v>
      </c>
      <c r="I152" s="36">
        <v>6.2871707731520815E-2</v>
      </c>
      <c r="J152" s="36">
        <v>2.5555555555555557E-2</v>
      </c>
      <c r="K152" s="36">
        <v>4.7045951859956234E-2</v>
      </c>
      <c r="L152" s="36">
        <v>0.10526315789473684</v>
      </c>
      <c r="M152" s="36">
        <v>5.2430886558627265E-2</v>
      </c>
      <c r="N152" s="36"/>
      <c r="O152" s="36"/>
      <c r="P152" s="36"/>
      <c r="Q152" s="36"/>
    </row>
    <row r="153" spans="1:17" ht="15.75" hidden="1" outlineLevel="1" thickTop="1" x14ac:dyDescent="0.25">
      <c r="A153" s="22"/>
      <c r="B153" s="114" t="s">
        <v>25</v>
      </c>
      <c r="C153" s="4" t="s">
        <v>14</v>
      </c>
      <c r="D153" s="5" t="s">
        <v>45</v>
      </c>
      <c r="E153" s="36">
        <f t="shared" si="6"/>
        <v>5.016722408026756E-2</v>
      </c>
      <c r="F153" s="36">
        <v>3.937007874015748E-2</v>
      </c>
      <c r="G153" s="36">
        <v>3.1872509960159362E-2</v>
      </c>
      <c r="H153" s="36">
        <v>2.4258760107816711E-2</v>
      </c>
      <c r="I153" s="36">
        <v>6.2146892655367235E-2</v>
      </c>
      <c r="J153" s="36">
        <v>7.0821529745042494E-2</v>
      </c>
      <c r="K153" s="36">
        <v>8.191126279863481E-2</v>
      </c>
      <c r="L153" s="36">
        <v>4.2944785276073622E-2</v>
      </c>
      <c r="M153" s="36">
        <v>7.0671378091872794E-2</v>
      </c>
      <c r="N153" s="36"/>
      <c r="O153" s="36"/>
      <c r="P153" s="36"/>
      <c r="Q153" s="36"/>
    </row>
    <row r="154" spans="1:17" ht="15.75" hidden="1" outlineLevel="1" thickTop="1" x14ac:dyDescent="0.25">
      <c r="A154" s="22"/>
      <c r="B154" s="132" t="s">
        <v>26</v>
      </c>
      <c r="C154" s="4" t="s">
        <v>14</v>
      </c>
      <c r="D154" s="5" t="s">
        <v>45</v>
      </c>
      <c r="E154" s="36">
        <f t="shared" si="6"/>
        <v>4.1214750542299353E-2</v>
      </c>
      <c r="F154" s="36">
        <v>1.6666666666666666E-2</v>
      </c>
      <c r="G154" s="36">
        <v>2.8037383177570093E-2</v>
      </c>
      <c r="H154" s="36">
        <v>1.8867924528301886E-2</v>
      </c>
      <c r="I154" s="36">
        <v>4.4776119402985072E-2</v>
      </c>
      <c r="J154" s="36">
        <v>4.7619047619047616E-2</v>
      </c>
      <c r="K154" s="36">
        <v>0</v>
      </c>
      <c r="L154" s="36">
        <v>0</v>
      </c>
      <c r="M154" s="36">
        <v>0.24324324324324326</v>
      </c>
      <c r="N154" s="36"/>
      <c r="O154" s="36"/>
      <c r="P154" s="36"/>
      <c r="Q154" s="36"/>
    </row>
    <row r="155" spans="1:17" s="175" customFormat="1" ht="15.75" collapsed="1" thickTop="1" x14ac:dyDescent="0.25">
      <c r="A155" s="188"/>
      <c r="B155" s="114" t="s">
        <v>294</v>
      </c>
      <c r="C155" s="4" t="s">
        <v>14</v>
      </c>
      <c r="D155" s="5" t="s">
        <v>45</v>
      </c>
      <c r="E155" s="36">
        <f t="shared" si="6"/>
        <v>0</v>
      </c>
      <c r="F155" s="208">
        <v>9.1286307053941904E-2</v>
      </c>
      <c r="G155" s="36">
        <v>0.1394658753709199</v>
      </c>
      <c r="H155" s="208">
        <v>4.4585987261146494E-2</v>
      </c>
      <c r="I155" s="208">
        <v>0</v>
      </c>
      <c r="J155" s="208">
        <v>7.567567567567568E-2</v>
      </c>
      <c r="K155" s="36">
        <v>5.7471264367816091E-2</v>
      </c>
      <c r="L155" s="36">
        <v>6.043956043956044E-2</v>
      </c>
      <c r="M155" s="36">
        <v>6.1538461538461542E-2</v>
      </c>
      <c r="N155" s="36"/>
      <c r="O155" s="36"/>
      <c r="P155" s="36"/>
      <c r="Q155" s="36"/>
    </row>
    <row r="156" spans="1:17" s="175" customFormat="1" ht="15.75" thickBot="1" x14ac:dyDescent="0.3">
      <c r="A156" s="47"/>
      <c r="B156" s="67"/>
      <c r="C156" s="210"/>
      <c r="D156" s="211"/>
      <c r="E156" s="212"/>
      <c r="F156" s="209"/>
      <c r="G156" s="189"/>
      <c r="H156" s="209"/>
      <c r="I156" s="209"/>
      <c r="J156" s="209"/>
      <c r="K156" s="209"/>
      <c r="L156" s="219"/>
      <c r="M156" s="189"/>
      <c r="N156" s="225"/>
      <c r="O156" s="209"/>
      <c r="P156" s="209"/>
      <c r="Q156" s="209"/>
    </row>
    <row r="157" spans="1:17" s="175" customFormat="1" ht="15.75" hidden="1" thickBot="1" x14ac:dyDescent="0.3">
      <c r="A157" s="47"/>
      <c r="B157" s="67"/>
      <c r="C157" s="210"/>
      <c r="D157" s="211"/>
      <c r="E157" s="212"/>
      <c r="F157" s="209"/>
      <c r="G157" s="192"/>
      <c r="H157" s="209"/>
      <c r="I157" s="209"/>
      <c r="J157" s="209"/>
      <c r="K157" s="203"/>
      <c r="L157" s="192"/>
      <c r="M157" s="192"/>
      <c r="N157" s="225"/>
      <c r="O157" s="209"/>
      <c r="P157" s="209"/>
      <c r="Q157" s="209"/>
    </row>
    <row r="158" spans="1:17" s="175" customFormat="1" ht="16.5" hidden="1" thickTop="1" thickBot="1" x14ac:dyDescent="0.3">
      <c r="A158" s="32"/>
      <c r="B158" s="32" t="s">
        <v>6</v>
      </c>
      <c r="C158" s="15" t="s">
        <v>308</v>
      </c>
      <c r="D158" s="16"/>
      <c r="E158" s="66">
        <f t="shared" ref="E158" si="7">SUM(E159:E171)</f>
        <v>0</v>
      </c>
      <c r="F158" s="66">
        <v>0</v>
      </c>
      <c r="G158" s="38">
        <v>0</v>
      </c>
      <c r="H158" s="66">
        <v>0</v>
      </c>
      <c r="I158" s="66">
        <v>0</v>
      </c>
      <c r="J158" s="66">
        <v>0</v>
      </c>
      <c r="K158" s="66">
        <v>0</v>
      </c>
      <c r="L158" s="66">
        <v>0</v>
      </c>
      <c r="M158" s="38">
        <v>0</v>
      </c>
      <c r="N158" s="66"/>
      <c r="O158" s="66"/>
      <c r="P158" s="66"/>
      <c r="Q158" s="66"/>
    </row>
    <row r="159" spans="1:17" s="175" customFormat="1" ht="16.5" hidden="1" outlineLevel="1" thickTop="1" thickBot="1" x14ac:dyDescent="0.3">
      <c r="A159" s="24"/>
      <c r="B159" s="113" t="s">
        <v>15</v>
      </c>
      <c r="C159" s="10" t="s">
        <v>303</v>
      </c>
      <c r="D159" s="11"/>
      <c r="E159" s="24"/>
      <c r="F159" s="24">
        <v>0</v>
      </c>
      <c r="G159" s="39">
        <v>0</v>
      </c>
      <c r="H159" s="24">
        <v>0</v>
      </c>
      <c r="I159" s="24">
        <v>0</v>
      </c>
      <c r="J159" s="24">
        <v>0</v>
      </c>
      <c r="K159" s="24">
        <v>0</v>
      </c>
      <c r="L159" s="24">
        <v>0</v>
      </c>
      <c r="M159" s="39">
        <v>0</v>
      </c>
      <c r="N159" s="24"/>
      <c r="O159" s="24"/>
      <c r="P159" s="24"/>
      <c r="Q159" s="24"/>
    </row>
    <row r="160" spans="1:17" s="175" customFormat="1" ht="15.75" hidden="1" outlineLevel="1" thickBot="1" x14ac:dyDescent="0.3">
      <c r="A160" s="22"/>
      <c r="B160" s="114" t="s">
        <v>16</v>
      </c>
      <c r="C160" s="10" t="s">
        <v>303</v>
      </c>
      <c r="D160" s="1"/>
      <c r="E160" s="22"/>
      <c r="F160" s="22">
        <v>0</v>
      </c>
      <c r="G160" s="40">
        <v>0</v>
      </c>
      <c r="H160" s="22">
        <v>0</v>
      </c>
      <c r="I160" s="22">
        <v>0</v>
      </c>
      <c r="J160" s="22">
        <v>0</v>
      </c>
      <c r="K160" s="22">
        <v>0</v>
      </c>
      <c r="L160" s="22">
        <v>0</v>
      </c>
      <c r="M160" s="40">
        <v>0</v>
      </c>
      <c r="N160" s="22"/>
      <c r="O160" s="22"/>
      <c r="P160" s="22"/>
      <c r="Q160" s="22"/>
    </row>
    <row r="161" spans="1:17" s="175" customFormat="1" ht="15.75" hidden="1" outlineLevel="1" thickBot="1" x14ac:dyDescent="0.3">
      <c r="A161" s="22"/>
      <c r="B161" s="114" t="s">
        <v>17</v>
      </c>
      <c r="C161" s="10" t="s">
        <v>303</v>
      </c>
      <c r="D161" s="1"/>
      <c r="E161" s="22"/>
      <c r="F161" s="22">
        <v>0</v>
      </c>
      <c r="G161" s="40">
        <v>0</v>
      </c>
      <c r="H161" s="22">
        <v>0</v>
      </c>
      <c r="I161" s="22">
        <v>0</v>
      </c>
      <c r="J161" s="22">
        <v>0</v>
      </c>
      <c r="K161" s="22">
        <v>0</v>
      </c>
      <c r="L161" s="22">
        <v>0</v>
      </c>
      <c r="M161" s="40">
        <v>0</v>
      </c>
      <c r="N161" s="22"/>
      <c r="O161" s="22"/>
      <c r="P161" s="22"/>
      <c r="Q161" s="22"/>
    </row>
    <row r="162" spans="1:17" s="175" customFormat="1" ht="15.75" hidden="1" outlineLevel="1" thickBot="1" x14ac:dyDescent="0.3">
      <c r="A162" s="22"/>
      <c r="B162" s="114" t="s">
        <v>18</v>
      </c>
      <c r="C162" s="10" t="s">
        <v>303</v>
      </c>
      <c r="D162" s="1"/>
      <c r="E162" s="22"/>
      <c r="F162" s="22">
        <v>0</v>
      </c>
      <c r="G162" s="40">
        <v>0</v>
      </c>
      <c r="H162" s="22">
        <v>0</v>
      </c>
      <c r="I162" s="22">
        <v>0</v>
      </c>
      <c r="J162" s="22">
        <v>0</v>
      </c>
      <c r="K162" s="22">
        <v>0</v>
      </c>
      <c r="L162" s="22">
        <v>0</v>
      </c>
      <c r="M162" s="40">
        <v>0</v>
      </c>
      <c r="N162" s="22"/>
      <c r="O162" s="22"/>
      <c r="P162" s="22"/>
      <c r="Q162" s="22"/>
    </row>
    <row r="163" spans="1:17" s="175" customFormat="1" ht="15.75" hidden="1" outlineLevel="1" thickBot="1" x14ac:dyDescent="0.3">
      <c r="A163" s="22"/>
      <c r="B163" s="114" t="s">
        <v>19</v>
      </c>
      <c r="C163" s="10" t="s">
        <v>303</v>
      </c>
      <c r="D163" s="1"/>
      <c r="E163" s="22"/>
      <c r="F163" s="22">
        <v>0</v>
      </c>
      <c r="G163" s="40">
        <v>0</v>
      </c>
      <c r="H163" s="22">
        <v>0</v>
      </c>
      <c r="I163" s="22">
        <v>0</v>
      </c>
      <c r="J163" s="22">
        <v>0</v>
      </c>
      <c r="K163" s="22">
        <v>0</v>
      </c>
      <c r="L163" s="22">
        <v>0</v>
      </c>
      <c r="M163" s="40">
        <v>0</v>
      </c>
      <c r="N163" s="22"/>
      <c r="O163" s="22"/>
      <c r="P163" s="22"/>
      <c r="Q163" s="22"/>
    </row>
    <row r="164" spans="1:17" s="175" customFormat="1" ht="15.75" hidden="1" outlineLevel="1" thickBot="1" x14ac:dyDescent="0.3">
      <c r="A164" s="22"/>
      <c r="B164" s="114" t="s">
        <v>20</v>
      </c>
      <c r="C164" s="10" t="s">
        <v>303</v>
      </c>
      <c r="D164" s="1"/>
      <c r="E164" s="22"/>
      <c r="F164" s="22">
        <v>0</v>
      </c>
      <c r="G164" s="40">
        <v>0</v>
      </c>
      <c r="H164" s="22">
        <v>0</v>
      </c>
      <c r="I164" s="22">
        <v>0</v>
      </c>
      <c r="J164" s="22">
        <v>0</v>
      </c>
      <c r="K164" s="22">
        <v>0</v>
      </c>
      <c r="L164" s="22">
        <v>0</v>
      </c>
      <c r="M164" s="40">
        <v>0</v>
      </c>
      <c r="N164" s="22"/>
      <c r="O164" s="22"/>
      <c r="P164" s="22"/>
      <c r="Q164" s="22"/>
    </row>
    <row r="165" spans="1:17" s="175" customFormat="1" ht="15.75" hidden="1" outlineLevel="1" thickBot="1" x14ac:dyDescent="0.3">
      <c r="A165" s="22"/>
      <c r="B165" s="115" t="s">
        <v>21</v>
      </c>
      <c r="C165" s="10" t="s">
        <v>303</v>
      </c>
      <c r="D165" s="1"/>
      <c r="E165" s="22"/>
      <c r="F165" s="22">
        <v>0</v>
      </c>
      <c r="G165" s="40">
        <v>0</v>
      </c>
      <c r="H165" s="22">
        <v>0</v>
      </c>
      <c r="I165" s="22">
        <v>0</v>
      </c>
      <c r="J165" s="22">
        <v>0</v>
      </c>
      <c r="K165" s="22">
        <v>0</v>
      </c>
      <c r="L165" s="22">
        <v>0</v>
      </c>
      <c r="M165" s="40">
        <v>0</v>
      </c>
      <c r="N165" s="22"/>
      <c r="O165" s="22"/>
      <c r="P165" s="22"/>
      <c r="Q165" s="22"/>
    </row>
    <row r="166" spans="1:17" s="175" customFormat="1" ht="15.75" hidden="1" outlineLevel="1" thickBot="1" x14ac:dyDescent="0.3">
      <c r="A166" s="22"/>
      <c r="B166" s="114" t="s">
        <v>22</v>
      </c>
      <c r="C166" s="10" t="s">
        <v>303</v>
      </c>
      <c r="D166" s="1"/>
      <c r="E166" s="22"/>
      <c r="F166" s="22">
        <v>0</v>
      </c>
      <c r="G166" s="40">
        <v>0</v>
      </c>
      <c r="H166" s="22">
        <v>0</v>
      </c>
      <c r="I166" s="22">
        <v>0</v>
      </c>
      <c r="J166" s="22">
        <v>0</v>
      </c>
      <c r="K166" s="22">
        <v>0</v>
      </c>
      <c r="L166" s="22">
        <v>0</v>
      </c>
      <c r="M166" s="40">
        <v>0</v>
      </c>
      <c r="N166" s="22"/>
      <c r="O166" s="22"/>
      <c r="P166" s="22"/>
      <c r="Q166" s="22"/>
    </row>
    <row r="167" spans="1:17" s="175" customFormat="1" ht="15.75" hidden="1" outlineLevel="1" thickBot="1" x14ac:dyDescent="0.3">
      <c r="A167" s="22"/>
      <c r="B167" s="114" t="s">
        <v>23</v>
      </c>
      <c r="C167" s="10" t="s">
        <v>303</v>
      </c>
      <c r="D167" s="1"/>
      <c r="E167" s="22"/>
      <c r="F167" s="22">
        <v>0</v>
      </c>
      <c r="G167" s="40">
        <v>0</v>
      </c>
      <c r="H167" s="22">
        <v>0</v>
      </c>
      <c r="I167" s="22">
        <v>0</v>
      </c>
      <c r="J167" s="22">
        <v>0</v>
      </c>
      <c r="K167" s="22">
        <v>0</v>
      </c>
      <c r="L167" s="22">
        <v>0</v>
      </c>
      <c r="M167" s="40">
        <v>0</v>
      </c>
      <c r="N167" s="22"/>
      <c r="O167" s="22"/>
      <c r="P167" s="22"/>
      <c r="Q167" s="22"/>
    </row>
    <row r="168" spans="1:17" s="175" customFormat="1" ht="15.75" hidden="1" outlineLevel="1" thickBot="1" x14ac:dyDescent="0.3">
      <c r="A168" s="22"/>
      <c r="B168" s="114" t="s">
        <v>24</v>
      </c>
      <c r="C168" s="10" t="s">
        <v>303</v>
      </c>
      <c r="D168" s="1"/>
      <c r="E168" s="22"/>
      <c r="F168" s="22">
        <v>0</v>
      </c>
      <c r="G168" s="40">
        <v>0</v>
      </c>
      <c r="H168" s="22">
        <v>0</v>
      </c>
      <c r="I168" s="22">
        <v>0</v>
      </c>
      <c r="J168" s="22">
        <v>0</v>
      </c>
      <c r="K168" s="22">
        <v>0</v>
      </c>
      <c r="L168" s="22">
        <v>0</v>
      </c>
      <c r="M168" s="40">
        <v>0</v>
      </c>
      <c r="N168" s="22"/>
      <c r="O168" s="22"/>
      <c r="P168" s="22"/>
      <c r="Q168" s="22"/>
    </row>
    <row r="169" spans="1:17" s="175" customFormat="1" ht="15.75" hidden="1" outlineLevel="1" thickBot="1" x14ac:dyDescent="0.3">
      <c r="A169" s="22"/>
      <c r="B169" s="114" t="s">
        <v>25</v>
      </c>
      <c r="C169" s="10" t="s">
        <v>303</v>
      </c>
      <c r="D169" s="1"/>
      <c r="E169" s="22"/>
      <c r="F169" s="22">
        <v>0</v>
      </c>
      <c r="G169" s="40">
        <v>0</v>
      </c>
      <c r="H169" s="22">
        <v>0</v>
      </c>
      <c r="I169" s="22">
        <v>0</v>
      </c>
      <c r="J169" s="22">
        <v>0</v>
      </c>
      <c r="K169" s="22">
        <v>0</v>
      </c>
      <c r="L169" s="22">
        <v>0</v>
      </c>
      <c r="M169" s="40">
        <v>0</v>
      </c>
      <c r="N169" s="22"/>
      <c r="O169" s="22"/>
      <c r="P169" s="22"/>
      <c r="Q169" s="22"/>
    </row>
    <row r="170" spans="1:17" s="175" customFormat="1" ht="15.75" hidden="1" outlineLevel="1" thickBot="1" x14ac:dyDescent="0.3">
      <c r="A170" s="25"/>
      <c r="B170" s="132" t="s">
        <v>26</v>
      </c>
      <c r="C170" s="10" t="s">
        <v>303</v>
      </c>
      <c r="D170" s="7"/>
      <c r="E170" s="25"/>
      <c r="F170" s="25">
        <v>0</v>
      </c>
      <c r="G170" s="41">
        <v>0</v>
      </c>
      <c r="H170" s="25">
        <v>0</v>
      </c>
      <c r="I170" s="25">
        <v>0</v>
      </c>
      <c r="J170" s="25">
        <v>0</v>
      </c>
      <c r="K170" s="25">
        <v>0</v>
      </c>
      <c r="L170" s="25">
        <v>0</v>
      </c>
      <c r="M170" s="41">
        <v>0</v>
      </c>
      <c r="N170" s="25"/>
      <c r="O170" s="25"/>
      <c r="P170" s="25"/>
      <c r="Q170" s="25"/>
    </row>
    <row r="171" spans="1:17" s="175" customFormat="1" ht="15.75" hidden="1" outlineLevel="1" thickBot="1" x14ac:dyDescent="0.3">
      <c r="A171" s="47"/>
      <c r="B171" s="116" t="s">
        <v>294</v>
      </c>
      <c r="C171" s="10" t="s">
        <v>303</v>
      </c>
      <c r="D171" s="7"/>
      <c r="E171" s="25"/>
      <c r="F171" s="25">
        <v>0</v>
      </c>
      <c r="G171" s="41">
        <v>0</v>
      </c>
      <c r="H171" s="25">
        <v>0</v>
      </c>
      <c r="I171" s="25">
        <v>0</v>
      </c>
      <c r="J171" s="25">
        <v>0</v>
      </c>
      <c r="K171" s="25">
        <v>0</v>
      </c>
      <c r="L171" s="25">
        <v>0</v>
      </c>
      <c r="M171" s="41">
        <v>0</v>
      </c>
      <c r="N171" s="25"/>
      <c r="O171" s="25"/>
      <c r="P171" s="25"/>
      <c r="Q171" s="25"/>
    </row>
    <row r="172" spans="1:17" s="175" customFormat="1" ht="16.5" hidden="1" collapsed="1" thickTop="1" thickBot="1" x14ac:dyDescent="0.3">
      <c r="A172" s="32"/>
      <c r="B172" s="32" t="s">
        <v>6</v>
      </c>
      <c r="C172" s="15" t="s">
        <v>305</v>
      </c>
      <c r="D172" s="16"/>
      <c r="E172" s="66">
        <f t="shared" ref="E172" si="8">SUM(E173:E185)</f>
        <v>0</v>
      </c>
      <c r="F172" s="66">
        <v>0</v>
      </c>
      <c r="G172" s="38">
        <v>0</v>
      </c>
      <c r="H172" s="66">
        <v>0</v>
      </c>
      <c r="I172" s="66">
        <v>0</v>
      </c>
      <c r="J172" s="66">
        <v>0</v>
      </c>
      <c r="K172" s="66">
        <v>0</v>
      </c>
      <c r="L172" s="66">
        <v>0</v>
      </c>
      <c r="M172" s="38">
        <v>0</v>
      </c>
      <c r="N172" s="66"/>
      <c r="O172" s="66"/>
      <c r="P172" s="66"/>
      <c r="Q172" s="66"/>
    </row>
    <row r="173" spans="1:17" s="175" customFormat="1" ht="16.5" hidden="1" outlineLevel="1" thickTop="1" thickBot="1" x14ac:dyDescent="0.3">
      <c r="A173" s="24"/>
      <c r="B173" s="113" t="s">
        <v>15</v>
      </c>
      <c r="C173" s="10" t="s">
        <v>305</v>
      </c>
      <c r="D173" s="11"/>
      <c r="E173" s="24"/>
      <c r="F173" s="24">
        <v>0</v>
      </c>
      <c r="G173" s="39">
        <v>0</v>
      </c>
      <c r="H173" s="24">
        <v>0</v>
      </c>
      <c r="I173" s="24">
        <v>0</v>
      </c>
      <c r="J173" s="24">
        <v>0</v>
      </c>
      <c r="K173" s="24">
        <v>0</v>
      </c>
      <c r="L173" s="24">
        <v>0</v>
      </c>
      <c r="M173" s="39">
        <v>0</v>
      </c>
      <c r="N173" s="24"/>
      <c r="O173" s="24"/>
      <c r="P173" s="24"/>
      <c r="Q173" s="24"/>
    </row>
    <row r="174" spans="1:17" s="175" customFormat="1" ht="15.75" hidden="1" outlineLevel="1" thickBot="1" x14ac:dyDescent="0.3">
      <c r="A174" s="22"/>
      <c r="B174" s="114" t="s">
        <v>16</v>
      </c>
      <c r="C174" s="10" t="s">
        <v>305</v>
      </c>
      <c r="D174" s="1"/>
      <c r="E174" s="22"/>
      <c r="F174" s="22">
        <v>0</v>
      </c>
      <c r="G174" s="40">
        <v>0</v>
      </c>
      <c r="H174" s="22">
        <v>0</v>
      </c>
      <c r="I174" s="22">
        <v>0</v>
      </c>
      <c r="J174" s="22">
        <v>0</v>
      </c>
      <c r="K174" s="22">
        <v>0</v>
      </c>
      <c r="L174" s="22">
        <v>0</v>
      </c>
      <c r="M174" s="40">
        <v>0</v>
      </c>
      <c r="N174" s="22"/>
      <c r="O174" s="22"/>
      <c r="P174" s="22"/>
      <c r="Q174" s="22"/>
    </row>
    <row r="175" spans="1:17" s="175" customFormat="1" ht="15.75" hidden="1" outlineLevel="1" thickBot="1" x14ac:dyDescent="0.3">
      <c r="A175" s="22"/>
      <c r="B175" s="114" t="s">
        <v>17</v>
      </c>
      <c r="C175" s="10" t="s">
        <v>305</v>
      </c>
      <c r="D175" s="1"/>
      <c r="E175" s="22"/>
      <c r="F175" s="22">
        <v>0</v>
      </c>
      <c r="G175" s="40">
        <v>0</v>
      </c>
      <c r="H175" s="22">
        <v>0</v>
      </c>
      <c r="I175" s="22">
        <v>0</v>
      </c>
      <c r="J175" s="22">
        <v>0</v>
      </c>
      <c r="K175" s="22">
        <v>0</v>
      </c>
      <c r="L175" s="22">
        <v>0</v>
      </c>
      <c r="M175" s="40">
        <v>0</v>
      </c>
      <c r="N175" s="22"/>
      <c r="O175" s="22"/>
      <c r="P175" s="22"/>
      <c r="Q175" s="22"/>
    </row>
    <row r="176" spans="1:17" s="175" customFormat="1" ht="15.75" hidden="1" outlineLevel="1" thickBot="1" x14ac:dyDescent="0.3">
      <c r="A176" s="22"/>
      <c r="B176" s="114" t="s">
        <v>18</v>
      </c>
      <c r="C176" s="10" t="s">
        <v>305</v>
      </c>
      <c r="D176" s="1"/>
      <c r="E176" s="22"/>
      <c r="F176" s="22">
        <v>0</v>
      </c>
      <c r="G176" s="40">
        <v>0</v>
      </c>
      <c r="H176" s="22">
        <v>0</v>
      </c>
      <c r="I176" s="22">
        <v>0</v>
      </c>
      <c r="J176" s="22">
        <v>0</v>
      </c>
      <c r="K176" s="22">
        <v>0</v>
      </c>
      <c r="L176" s="22">
        <v>0</v>
      </c>
      <c r="M176" s="40">
        <v>0</v>
      </c>
      <c r="N176" s="22"/>
      <c r="O176" s="22"/>
      <c r="P176" s="22"/>
      <c r="Q176" s="22"/>
    </row>
    <row r="177" spans="1:17" s="175" customFormat="1" ht="15.75" hidden="1" outlineLevel="1" thickBot="1" x14ac:dyDescent="0.3">
      <c r="A177" s="22"/>
      <c r="B177" s="114" t="s">
        <v>19</v>
      </c>
      <c r="C177" s="10" t="s">
        <v>305</v>
      </c>
      <c r="D177" s="1"/>
      <c r="E177" s="22"/>
      <c r="F177" s="22">
        <v>0</v>
      </c>
      <c r="G177" s="40">
        <v>0</v>
      </c>
      <c r="H177" s="22">
        <v>0</v>
      </c>
      <c r="I177" s="22">
        <v>0</v>
      </c>
      <c r="J177" s="22">
        <v>0</v>
      </c>
      <c r="K177" s="22">
        <v>0</v>
      </c>
      <c r="L177" s="22">
        <v>0</v>
      </c>
      <c r="M177" s="40">
        <v>0</v>
      </c>
      <c r="N177" s="22"/>
      <c r="O177" s="22"/>
      <c r="P177" s="22"/>
      <c r="Q177" s="22"/>
    </row>
    <row r="178" spans="1:17" s="175" customFormat="1" ht="15.75" hidden="1" outlineLevel="1" thickBot="1" x14ac:dyDescent="0.3">
      <c r="A178" s="22"/>
      <c r="B178" s="114" t="s">
        <v>20</v>
      </c>
      <c r="C178" s="10" t="s">
        <v>305</v>
      </c>
      <c r="D178" s="1"/>
      <c r="E178" s="22"/>
      <c r="F178" s="22">
        <v>0</v>
      </c>
      <c r="G178" s="40">
        <v>0</v>
      </c>
      <c r="H178" s="22">
        <v>0</v>
      </c>
      <c r="I178" s="22">
        <v>0</v>
      </c>
      <c r="J178" s="22">
        <v>0</v>
      </c>
      <c r="K178" s="22">
        <v>0</v>
      </c>
      <c r="L178" s="22">
        <v>0</v>
      </c>
      <c r="M178" s="40">
        <v>0</v>
      </c>
      <c r="N178" s="22"/>
      <c r="O178" s="22"/>
      <c r="P178" s="22"/>
      <c r="Q178" s="22"/>
    </row>
    <row r="179" spans="1:17" s="175" customFormat="1" ht="15.75" hidden="1" outlineLevel="1" thickBot="1" x14ac:dyDescent="0.3">
      <c r="A179" s="22"/>
      <c r="B179" s="115" t="s">
        <v>21</v>
      </c>
      <c r="C179" s="10" t="s">
        <v>305</v>
      </c>
      <c r="D179" s="1"/>
      <c r="E179" s="22"/>
      <c r="F179" s="22">
        <v>0</v>
      </c>
      <c r="G179" s="40">
        <v>0</v>
      </c>
      <c r="H179" s="22">
        <v>0</v>
      </c>
      <c r="I179" s="22">
        <v>0</v>
      </c>
      <c r="J179" s="22">
        <v>0</v>
      </c>
      <c r="K179" s="22">
        <v>0</v>
      </c>
      <c r="L179" s="22">
        <v>0</v>
      </c>
      <c r="M179" s="40">
        <v>0</v>
      </c>
      <c r="N179" s="22"/>
      <c r="O179" s="22"/>
      <c r="P179" s="22"/>
      <c r="Q179" s="22"/>
    </row>
    <row r="180" spans="1:17" s="175" customFormat="1" ht="15.75" hidden="1" outlineLevel="1" thickBot="1" x14ac:dyDescent="0.3">
      <c r="A180" s="22"/>
      <c r="B180" s="114" t="s">
        <v>22</v>
      </c>
      <c r="C180" s="10" t="s">
        <v>305</v>
      </c>
      <c r="D180" s="1"/>
      <c r="E180" s="22"/>
      <c r="F180" s="22">
        <v>0</v>
      </c>
      <c r="G180" s="40">
        <v>0</v>
      </c>
      <c r="H180" s="22">
        <v>0</v>
      </c>
      <c r="I180" s="22">
        <v>0</v>
      </c>
      <c r="J180" s="22">
        <v>0</v>
      </c>
      <c r="K180" s="22">
        <v>0</v>
      </c>
      <c r="L180" s="22">
        <v>0</v>
      </c>
      <c r="M180" s="40">
        <v>0</v>
      </c>
      <c r="N180" s="22"/>
      <c r="O180" s="22"/>
      <c r="P180" s="22"/>
      <c r="Q180" s="22"/>
    </row>
    <row r="181" spans="1:17" s="175" customFormat="1" ht="15.75" hidden="1" outlineLevel="1" thickBot="1" x14ac:dyDescent="0.3">
      <c r="A181" s="22"/>
      <c r="B181" s="114" t="s">
        <v>23</v>
      </c>
      <c r="C181" s="10" t="s">
        <v>305</v>
      </c>
      <c r="D181" s="1"/>
      <c r="E181" s="22"/>
      <c r="F181" s="22">
        <v>0</v>
      </c>
      <c r="G181" s="40">
        <v>0</v>
      </c>
      <c r="H181" s="22">
        <v>0</v>
      </c>
      <c r="I181" s="22">
        <v>0</v>
      </c>
      <c r="J181" s="22">
        <v>0</v>
      </c>
      <c r="K181" s="22">
        <v>0</v>
      </c>
      <c r="L181" s="22">
        <v>0</v>
      </c>
      <c r="M181" s="40">
        <v>0</v>
      </c>
      <c r="N181" s="22"/>
      <c r="O181" s="22"/>
      <c r="P181" s="22"/>
      <c r="Q181" s="22"/>
    </row>
    <row r="182" spans="1:17" s="175" customFormat="1" ht="15.75" hidden="1" outlineLevel="1" thickBot="1" x14ac:dyDescent="0.3">
      <c r="A182" s="22"/>
      <c r="B182" s="114" t="s">
        <v>24</v>
      </c>
      <c r="C182" s="10" t="s">
        <v>305</v>
      </c>
      <c r="D182" s="1"/>
      <c r="E182" s="22"/>
      <c r="F182" s="22">
        <v>0</v>
      </c>
      <c r="G182" s="40">
        <v>0</v>
      </c>
      <c r="H182" s="22">
        <v>0</v>
      </c>
      <c r="I182" s="22">
        <v>0</v>
      </c>
      <c r="J182" s="22">
        <v>0</v>
      </c>
      <c r="K182" s="22">
        <v>0</v>
      </c>
      <c r="L182" s="22">
        <v>0</v>
      </c>
      <c r="M182" s="40">
        <v>0</v>
      </c>
      <c r="N182" s="22"/>
      <c r="O182" s="22"/>
      <c r="P182" s="22"/>
      <c r="Q182" s="22"/>
    </row>
    <row r="183" spans="1:17" s="175" customFormat="1" ht="15.75" hidden="1" outlineLevel="1" thickBot="1" x14ac:dyDescent="0.3">
      <c r="A183" s="22"/>
      <c r="B183" s="114" t="s">
        <v>25</v>
      </c>
      <c r="C183" s="10" t="s">
        <v>305</v>
      </c>
      <c r="D183" s="1"/>
      <c r="E183" s="22"/>
      <c r="F183" s="22">
        <v>0</v>
      </c>
      <c r="G183" s="40">
        <v>0</v>
      </c>
      <c r="H183" s="22">
        <v>0</v>
      </c>
      <c r="I183" s="22">
        <v>0</v>
      </c>
      <c r="J183" s="22">
        <v>0</v>
      </c>
      <c r="K183" s="22">
        <v>0</v>
      </c>
      <c r="L183" s="22">
        <v>0</v>
      </c>
      <c r="M183" s="40">
        <v>0</v>
      </c>
      <c r="N183" s="22"/>
      <c r="O183" s="22"/>
      <c r="P183" s="22"/>
      <c r="Q183" s="22"/>
    </row>
    <row r="184" spans="1:17" s="175" customFormat="1" ht="15.75" hidden="1" outlineLevel="1" thickBot="1" x14ac:dyDescent="0.3">
      <c r="A184" s="25"/>
      <c r="B184" s="132" t="s">
        <v>26</v>
      </c>
      <c r="C184" s="10" t="s">
        <v>305</v>
      </c>
      <c r="D184" s="7"/>
      <c r="E184" s="25"/>
      <c r="F184" s="25">
        <v>0</v>
      </c>
      <c r="G184" s="41">
        <v>0</v>
      </c>
      <c r="H184" s="25">
        <v>0</v>
      </c>
      <c r="I184" s="25">
        <v>0</v>
      </c>
      <c r="J184" s="25">
        <v>0</v>
      </c>
      <c r="K184" s="25">
        <v>0</v>
      </c>
      <c r="L184" s="25">
        <v>0</v>
      </c>
      <c r="M184" s="41">
        <v>0</v>
      </c>
      <c r="N184" s="25"/>
      <c r="O184" s="25"/>
      <c r="P184" s="25"/>
      <c r="Q184" s="25"/>
    </row>
    <row r="185" spans="1:17" s="175" customFormat="1" ht="15.75" hidden="1" outlineLevel="1" thickBot="1" x14ac:dyDescent="0.3">
      <c r="A185" s="47"/>
      <c r="B185" s="116" t="s">
        <v>294</v>
      </c>
      <c r="C185" s="10" t="s">
        <v>305</v>
      </c>
      <c r="D185" s="7"/>
      <c r="E185" s="25"/>
      <c r="F185" s="25">
        <v>0</v>
      </c>
      <c r="G185" s="41">
        <v>0</v>
      </c>
      <c r="H185" s="25">
        <v>0</v>
      </c>
      <c r="I185" s="25">
        <v>0</v>
      </c>
      <c r="J185" s="25">
        <v>0</v>
      </c>
      <c r="K185" s="25">
        <v>0</v>
      </c>
      <c r="L185" s="25">
        <v>0</v>
      </c>
      <c r="M185" s="41">
        <v>0</v>
      </c>
      <c r="N185" s="25"/>
      <c r="O185" s="25"/>
      <c r="P185" s="25"/>
      <c r="Q185" s="25"/>
    </row>
    <row r="186" spans="1:17" s="175" customFormat="1" ht="16.5" hidden="1" collapsed="1" thickTop="1" thickBot="1" x14ac:dyDescent="0.3">
      <c r="A186" s="32"/>
      <c r="B186" s="32" t="s">
        <v>6</v>
      </c>
      <c r="C186" s="15" t="s">
        <v>304</v>
      </c>
      <c r="D186" s="16"/>
      <c r="E186" s="66">
        <f t="shared" ref="E186" si="9">SUM(E187:E199)</f>
        <v>0</v>
      </c>
      <c r="F186" s="66">
        <v>0</v>
      </c>
      <c r="G186" s="38">
        <v>0</v>
      </c>
      <c r="H186" s="66">
        <v>0</v>
      </c>
      <c r="I186" s="66">
        <v>0</v>
      </c>
      <c r="J186" s="66">
        <v>0</v>
      </c>
      <c r="K186" s="66">
        <v>0</v>
      </c>
      <c r="L186" s="66">
        <v>0</v>
      </c>
      <c r="M186" s="38">
        <v>0</v>
      </c>
      <c r="N186" s="66"/>
      <c r="O186" s="66"/>
      <c r="P186" s="66"/>
      <c r="Q186" s="66"/>
    </row>
    <row r="187" spans="1:17" s="175" customFormat="1" ht="16.5" hidden="1" outlineLevel="1" thickTop="1" thickBot="1" x14ac:dyDescent="0.3">
      <c r="A187" s="24"/>
      <c r="B187" s="113" t="s">
        <v>15</v>
      </c>
      <c r="C187" s="10" t="s">
        <v>304</v>
      </c>
      <c r="D187" s="11"/>
      <c r="E187" s="24"/>
      <c r="F187" s="24">
        <v>0</v>
      </c>
      <c r="G187" s="39">
        <v>0</v>
      </c>
      <c r="H187" s="24">
        <v>0</v>
      </c>
      <c r="I187" s="24">
        <v>0</v>
      </c>
      <c r="J187" s="24">
        <v>0</v>
      </c>
      <c r="K187" s="24">
        <v>0</v>
      </c>
      <c r="L187" s="24">
        <v>0</v>
      </c>
      <c r="M187" s="39">
        <v>0</v>
      </c>
      <c r="N187" s="24"/>
      <c r="O187" s="24"/>
      <c r="P187" s="24"/>
      <c r="Q187" s="24"/>
    </row>
    <row r="188" spans="1:17" s="175" customFormat="1" ht="15.75" hidden="1" outlineLevel="1" thickBot="1" x14ac:dyDescent="0.3">
      <c r="A188" s="22"/>
      <c r="B188" s="114" t="s">
        <v>16</v>
      </c>
      <c r="C188" s="10" t="s">
        <v>304</v>
      </c>
      <c r="D188" s="1"/>
      <c r="E188" s="22"/>
      <c r="F188" s="22">
        <v>0</v>
      </c>
      <c r="G188" s="40">
        <v>0</v>
      </c>
      <c r="H188" s="22">
        <v>0</v>
      </c>
      <c r="I188" s="22">
        <v>0</v>
      </c>
      <c r="J188" s="22">
        <v>0</v>
      </c>
      <c r="K188" s="22">
        <v>0</v>
      </c>
      <c r="L188" s="22">
        <v>0</v>
      </c>
      <c r="M188" s="40">
        <v>0</v>
      </c>
      <c r="N188" s="22"/>
      <c r="O188" s="22"/>
      <c r="P188" s="22"/>
      <c r="Q188" s="22"/>
    </row>
    <row r="189" spans="1:17" s="175" customFormat="1" ht="15.75" hidden="1" outlineLevel="1" thickBot="1" x14ac:dyDescent="0.3">
      <c r="A189" s="22"/>
      <c r="B189" s="114" t="s">
        <v>17</v>
      </c>
      <c r="C189" s="10" t="s">
        <v>304</v>
      </c>
      <c r="D189" s="1"/>
      <c r="E189" s="22"/>
      <c r="F189" s="22">
        <v>0</v>
      </c>
      <c r="G189" s="40">
        <v>0</v>
      </c>
      <c r="H189" s="22">
        <v>0</v>
      </c>
      <c r="I189" s="22">
        <v>0</v>
      </c>
      <c r="J189" s="22">
        <v>0</v>
      </c>
      <c r="K189" s="22">
        <v>0</v>
      </c>
      <c r="L189" s="22">
        <v>0</v>
      </c>
      <c r="M189" s="40">
        <v>0</v>
      </c>
      <c r="N189" s="22"/>
      <c r="O189" s="22"/>
      <c r="P189" s="22"/>
      <c r="Q189" s="22"/>
    </row>
    <row r="190" spans="1:17" s="175" customFormat="1" ht="15.75" hidden="1" outlineLevel="1" thickBot="1" x14ac:dyDescent="0.3">
      <c r="A190" s="22"/>
      <c r="B190" s="114" t="s">
        <v>18</v>
      </c>
      <c r="C190" s="10" t="s">
        <v>304</v>
      </c>
      <c r="D190" s="1"/>
      <c r="E190" s="22"/>
      <c r="F190" s="22">
        <v>0</v>
      </c>
      <c r="G190" s="40">
        <v>0</v>
      </c>
      <c r="H190" s="22">
        <v>0</v>
      </c>
      <c r="I190" s="22">
        <v>0</v>
      </c>
      <c r="J190" s="22">
        <v>0</v>
      </c>
      <c r="K190" s="22">
        <v>0</v>
      </c>
      <c r="L190" s="22">
        <v>0</v>
      </c>
      <c r="M190" s="40">
        <v>0</v>
      </c>
      <c r="N190" s="22"/>
      <c r="O190" s="22"/>
      <c r="P190" s="22"/>
      <c r="Q190" s="22"/>
    </row>
    <row r="191" spans="1:17" s="175" customFormat="1" ht="15.75" hidden="1" outlineLevel="1" thickBot="1" x14ac:dyDescent="0.3">
      <c r="A191" s="22"/>
      <c r="B191" s="114" t="s">
        <v>19</v>
      </c>
      <c r="C191" s="10" t="s">
        <v>304</v>
      </c>
      <c r="D191" s="1"/>
      <c r="E191" s="22"/>
      <c r="F191" s="22">
        <v>0</v>
      </c>
      <c r="G191" s="40">
        <v>0</v>
      </c>
      <c r="H191" s="22">
        <v>0</v>
      </c>
      <c r="I191" s="22">
        <v>0</v>
      </c>
      <c r="J191" s="22">
        <v>0</v>
      </c>
      <c r="K191" s="22">
        <v>0</v>
      </c>
      <c r="L191" s="22">
        <v>0</v>
      </c>
      <c r="M191" s="40">
        <v>0</v>
      </c>
      <c r="N191" s="22"/>
      <c r="O191" s="22"/>
      <c r="P191" s="22"/>
      <c r="Q191" s="22"/>
    </row>
    <row r="192" spans="1:17" s="175" customFormat="1" ht="15.75" hidden="1" outlineLevel="1" thickBot="1" x14ac:dyDescent="0.3">
      <c r="A192" s="22"/>
      <c r="B192" s="114" t="s">
        <v>20</v>
      </c>
      <c r="C192" s="10" t="s">
        <v>304</v>
      </c>
      <c r="D192" s="1"/>
      <c r="E192" s="22"/>
      <c r="F192" s="22">
        <v>0</v>
      </c>
      <c r="G192" s="40">
        <v>0</v>
      </c>
      <c r="H192" s="22">
        <v>0</v>
      </c>
      <c r="I192" s="22">
        <v>0</v>
      </c>
      <c r="J192" s="22">
        <v>0</v>
      </c>
      <c r="K192" s="22">
        <v>0</v>
      </c>
      <c r="L192" s="22">
        <v>0</v>
      </c>
      <c r="M192" s="40">
        <v>0</v>
      </c>
      <c r="N192" s="22"/>
      <c r="O192" s="22"/>
      <c r="P192" s="22"/>
      <c r="Q192" s="22"/>
    </row>
    <row r="193" spans="1:17" s="175" customFormat="1" ht="15.75" hidden="1" outlineLevel="1" thickBot="1" x14ac:dyDescent="0.3">
      <c r="A193" s="22"/>
      <c r="B193" s="115" t="s">
        <v>21</v>
      </c>
      <c r="C193" s="10" t="s">
        <v>304</v>
      </c>
      <c r="D193" s="1"/>
      <c r="E193" s="22"/>
      <c r="F193" s="22">
        <v>0</v>
      </c>
      <c r="G193" s="40">
        <v>0</v>
      </c>
      <c r="H193" s="22">
        <v>0</v>
      </c>
      <c r="I193" s="22">
        <v>0</v>
      </c>
      <c r="J193" s="22">
        <v>0</v>
      </c>
      <c r="K193" s="22">
        <v>0</v>
      </c>
      <c r="L193" s="22">
        <v>0</v>
      </c>
      <c r="M193" s="40">
        <v>0</v>
      </c>
      <c r="N193" s="22"/>
      <c r="O193" s="22"/>
      <c r="P193" s="22"/>
      <c r="Q193" s="22"/>
    </row>
    <row r="194" spans="1:17" s="175" customFormat="1" ht="15.75" hidden="1" outlineLevel="1" thickBot="1" x14ac:dyDescent="0.3">
      <c r="A194" s="22"/>
      <c r="B194" s="114" t="s">
        <v>22</v>
      </c>
      <c r="C194" s="10" t="s">
        <v>304</v>
      </c>
      <c r="D194" s="1"/>
      <c r="E194" s="22"/>
      <c r="F194" s="22">
        <v>0</v>
      </c>
      <c r="G194" s="40">
        <v>0</v>
      </c>
      <c r="H194" s="22">
        <v>0</v>
      </c>
      <c r="I194" s="22">
        <v>0</v>
      </c>
      <c r="J194" s="22">
        <v>0</v>
      </c>
      <c r="K194" s="22">
        <v>0</v>
      </c>
      <c r="L194" s="22">
        <v>0</v>
      </c>
      <c r="M194" s="40">
        <v>0</v>
      </c>
      <c r="N194" s="22"/>
      <c r="O194" s="22"/>
      <c r="P194" s="22"/>
      <c r="Q194" s="22"/>
    </row>
    <row r="195" spans="1:17" s="175" customFormat="1" ht="15.75" hidden="1" outlineLevel="1" thickBot="1" x14ac:dyDescent="0.3">
      <c r="A195" s="22"/>
      <c r="B195" s="114" t="s">
        <v>23</v>
      </c>
      <c r="C195" s="10" t="s">
        <v>304</v>
      </c>
      <c r="D195" s="1"/>
      <c r="E195" s="22"/>
      <c r="F195" s="22">
        <v>0</v>
      </c>
      <c r="G195" s="40">
        <v>0</v>
      </c>
      <c r="H195" s="22">
        <v>0</v>
      </c>
      <c r="I195" s="22">
        <v>0</v>
      </c>
      <c r="J195" s="22">
        <v>0</v>
      </c>
      <c r="K195" s="22">
        <v>0</v>
      </c>
      <c r="L195" s="22">
        <v>0</v>
      </c>
      <c r="M195" s="40">
        <v>0</v>
      </c>
      <c r="N195" s="22"/>
      <c r="O195" s="22"/>
      <c r="P195" s="22"/>
      <c r="Q195" s="22"/>
    </row>
    <row r="196" spans="1:17" s="175" customFormat="1" ht="15.75" hidden="1" outlineLevel="1" thickBot="1" x14ac:dyDescent="0.3">
      <c r="A196" s="22"/>
      <c r="B196" s="114" t="s">
        <v>24</v>
      </c>
      <c r="C196" s="10" t="s">
        <v>304</v>
      </c>
      <c r="D196" s="1"/>
      <c r="E196" s="22"/>
      <c r="F196" s="22">
        <v>0</v>
      </c>
      <c r="G196" s="40">
        <v>0</v>
      </c>
      <c r="H196" s="22">
        <v>0</v>
      </c>
      <c r="I196" s="22">
        <v>0</v>
      </c>
      <c r="J196" s="22">
        <v>0</v>
      </c>
      <c r="K196" s="22">
        <v>0</v>
      </c>
      <c r="L196" s="22">
        <v>0</v>
      </c>
      <c r="M196" s="40">
        <v>0</v>
      </c>
      <c r="N196" s="22"/>
      <c r="O196" s="22"/>
      <c r="P196" s="22"/>
      <c r="Q196" s="22"/>
    </row>
    <row r="197" spans="1:17" s="175" customFormat="1" ht="15.75" hidden="1" outlineLevel="1" thickBot="1" x14ac:dyDescent="0.3">
      <c r="A197" s="22"/>
      <c r="B197" s="114" t="s">
        <v>25</v>
      </c>
      <c r="C197" s="10" t="s">
        <v>304</v>
      </c>
      <c r="D197" s="1"/>
      <c r="E197" s="22"/>
      <c r="F197" s="22">
        <v>0</v>
      </c>
      <c r="G197" s="40">
        <v>0</v>
      </c>
      <c r="H197" s="22">
        <v>0</v>
      </c>
      <c r="I197" s="22">
        <v>0</v>
      </c>
      <c r="J197" s="22">
        <v>0</v>
      </c>
      <c r="K197" s="22">
        <v>0</v>
      </c>
      <c r="L197" s="22">
        <v>0</v>
      </c>
      <c r="M197" s="40">
        <v>0</v>
      </c>
      <c r="N197" s="22"/>
      <c r="O197" s="22"/>
      <c r="P197" s="22"/>
      <c r="Q197" s="22"/>
    </row>
    <row r="198" spans="1:17" s="175" customFormat="1" ht="15.75" hidden="1" outlineLevel="1" thickBot="1" x14ac:dyDescent="0.3">
      <c r="A198" s="25"/>
      <c r="B198" s="132" t="s">
        <v>26</v>
      </c>
      <c r="C198" s="10" t="s">
        <v>304</v>
      </c>
      <c r="D198" s="7"/>
      <c r="E198" s="25"/>
      <c r="F198" s="25">
        <v>0</v>
      </c>
      <c r="G198" s="41">
        <v>0</v>
      </c>
      <c r="H198" s="25">
        <v>0</v>
      </c>
      <c r="I198" s="25">
        <v>0</v>
      </c>
      <c r="J198" s="25">
        <v>0</v>
      </c>
      <c r="K198" s="25">
        <v>0</v>
      </c>
      <c r="L198" s="25">
        <v>0</v>
      </c>
      <c r="M198" s="41">
        <v>0</v>
      </c>
      <c r="N198" s="25"/>
      <c r="O198" s="25"/>
      <c r="P198" s="25"/>
      <c r="Q198" s="25"/>
    </row>
    <row r="199" spans="1:17" s="175" customFormat="1" ht="15.75" hidden="1" outlineLevel="1" thickBot="1" x14ac:dyDescent="0.3">
      <c r="A199" s="47"/>
      <c r="B199" s="116" t="s">
        <v>294</v>
      </c>
      <c r="C199" s="10" t="s">
        <v>304</v>
      </c>
      <c r="D199" s="7"/>
      <c r="E199" s="25"/>
      <c r="F199" s="25">
        <v>0</v>
      </c>
      <c r="G199" s="41">
        <v>0</v>
      </c>
      <c r="H199" s="25">
        <v>0</v>
      </c>
      <c r="I199" s="25">
        <v>0</v>
      </c>
      <c r="J199" s="25">
        <v>0</v>
      </c>
      <c r="K199" s="25">
        <v>0</v>
      </c>
      <c r="L199" s="25">
        <v>0</v>
      </c>
      <c r="M199" s="41">
        <v>0</v>
      </c>
      <c r="N199" s="25"/>
      <c r="O199" s="25"/>
      <c r="P199" s="25"/>
      <c r="Q199" s="25"/>
    </row>
    <row r="200" spans="1:17" s="175" customFormat="1" ht="16.5" hidden="1" collapsed="1" thickTop="1" thickBot="1" x14ac:dyDescent="0.3">
      <c r="A200" s="32"/>
      <c r="B200" s="32" t="s">
        <v>6</v>
      </c>
      <c r="C200" s="15" t="s">
        <v>307</v>
      </c>
      <c r="D200" s="16"/>
      <c r="E200" s="66">
        <f t="shared" ref="E200" si="10">SUM(E201:E213)</f>
        <v>0</v>
      </c>
      <c r="F200" s="66">
        <v>0</v>
      </c>
      <c r="G200" s="38">
        <v>0</v>
      </c>
      <c r="H200" s="66">
        <v>0</v>
      </c>
      <c r="I200" s="66">
        <v>0</v>
      </c>
      <c r="J200" s="66">
        <v>0</v>
      </c>
      <c r="K200" s="66">
        <v>0</v>
      </c>
      <c r="L200" s="66">
        <v>0</v>
      </c>
      <c r="M200" s="38">
        <v>0</v>
      </c>
      <c r="N200" s="66"/>
      <c r="O200" s="66"/>
      <c r="P200" s="66"/>
      <c r="Q200" s="66"/>
    </row>
    <row r="201" spans="1:17" s="175" customFormat="1" ht="16.5" hidden="1" outlineLevel="1" thickTop="1" thickBot="1" x14ac:dyDescent="0.3">
      <c r="A201" s="24"/>
      <c r="B201" s="113" t="s">
        <v>15</v>
      </c>
      <c r="C201" s="10" t="s">
        <v>307</v>
      </c>
      <c r="D201" s="11"/>
      <c r="E201" s="24"/>
      <c r="F201" s="24">
        <v>0</v>
      </c>
      <c r="G201" s="39">
        <v>0</v>
      </c>
      <c r="H201" s="24">
        <v>0</v>
      </c>
      <c r="I201" s="24">
        <v>0</v>
      </c>
      <c r="J201" s="24">
        <v>0</v>
      </c>
      <c r="K201" s="24">
        <v>0</v>
      </c>
      <c r="L201" s="24">
        <v>0</v>
      </c>
      <c r="M201" s="39">
        <v>0</v>
      </c>
      <c r="N201" s="24"/>
      <c r="O201" s="24"/>
      <c r="P201" s="24"/>
      <c r="Q201" s="24"/>
    </row>
    <row r="202" spans="1:17" s="175" customFormat="1" ht="15.75" hidden="1" outlineLevel="1" thickBot="1" x14ac:dyDescent="0.3">
      <c r="A202" s="22"/>
      <c r="B202" s="114" t="s">
        <v>16</v>
      </c>
      <c r="C202" s="10" t="s">
        <v>307</v>
      </c>
      <c r="D202" s="1"/>
      <c r="E202" s="22"/>
      <c r="F202" s="22">
        <v>0</v>
      </c>
      <c r="G202" s="40">
        <v>0</v>
      </c>
      <c r="H202" s="22">
        <v>0</v>
      </c>
      <c r="I202" s="22">
        <v>0</v>
      </c>
      <c r="J202" s="22">
        <v>0</v>
      </c>
      <c r="K202" s="22">
        <v>0</v>
      </c>
      <c r="L202" s="22">
        <v>0</v>
      </c>
      <c r="M202" s="40">
        <v>0</v>
      </c>
      <c r="N202" s="22"/>
      <c r="O202" s="22"/>
      <c r="P202" s="22"/>
      <c r="Q202" s="22"/>
    </row>
    <row r="203" spans="1:17" s="175" customFormat="1" ht="15.75" hidden="1" outlineLevel="1" thickBot="1" x14ac:dyDescent="0.3">
      <c r="A203" s="22"/>
      <c r="B203" s="114" t="s">
        <v>17</v>
      </c>
      <c r="C203" s="10" t="s">
        <v>307</v>
      </c>
      <c r="D203" s="1"/>
      <c r="E203" s="22"/>
      <c r="F203" s="22">
        <v>0</v>
      </c>
      <c r="G203" s="40">
        <v>0</v>
      </c>
      <c r="H203" s="22">
        <v>0</v>
      </c>
      <c r="I203" s="22">
        <v>0</v>
      </c>
      <c r="J203" s="22">
        <v>0</v>
      </c>
      <c r="K203" s="22">
        <v>0</v>
      </c>
      <c r="L203" s="22">
        <v>0</v>
      </c>
      <c r="M203" s="40">
        <v>0</v>
      </c>
      <c r="N203" s="22"/>
      <c r="O203" s="22"/>
      <c r="P203" s="22"/>
      <c r="Q203" s="22"/>
    </row>
    <row r="204" spans="1:17" s="175" customFormat="1" ht="15.75" hidden="1" outlineLevel="1" thickBot="1" x14ac:dyDescent="0.3">
      <c r="A204" s="22"/>
      <c r="B204" s="114" t="s">
        <v>18</v>
      </c>
      <c r="C204" s="10" t="s">
        <v>307</v>
      </c>
      <c r="D204" s="1"/>
      <c r="E204" s="22"/>
      <c r="F204" s="22">
        <v>0</v>
      </c>
      <c r="G204" s="40">
        <v>0</v>
      </c>
      <c r="H204" s="22">
        <v>0</v>
      </c>
      <c r="I204" s="22">
        <v>0</v>
      </c>
      <c r="J204" s="22">
        <v>0</v>
      </c>
      <c r="K204" s="22">
        <v>0</v>
      </c>
      <c r="L204" s="22">
        <v>0</v>
      </c>
      <c r="M204" s="40">
        <v>0</v>
      </c>
      <c r="N204" s="22"/>
      <c r="O204" s="22"/>
      <c r="P204" s="22"/>
      <c r="Q204" s="22"/>
    </row>
    <row r="205" spans="1:17" s="175" customFormat="1" ht="15.75" hidden="1" outlineLevel="1" thickBot="1" x14ac:dyDescent="0.3">
      <c r="A205" s="22"/>
      <c r="B205" s="114" t="s">
        <v>19</v>
      </c>
      <c r="C205" s="10" t="s">
        <v>307</v>
      </c>
      <c r="D205" s="1"/>
      <c r="E205" s="22"/>
      <c r="F205" s="22">
        <v>0</v>
      </c>
      <c r="G205" s="40">
        <v>0</v>
      </c>
      <c r="H205" s="22">
        <v>0</v>
      </c>
      <c r="I205" s="22">
        <v>0</v>
      </c>
      <c r="J205" s="22">
        <v>0</v>
      </c>
      <c r="K205" s="22">
        <v>0</v>
      </c>
      <c r="L205" s="22">
        <v>0</v>
      </c>
      <c r="M205" s="40">
        <v>0</v>
      </c>
      <c r="N205" s="22"/>
      <c r="O205" s="22"/>
      <c r="P205" s="22"/>
      <c r="Q205" s="22"/>
    </row>
    <row r="206" spans="1:17" s="175" customFormat="1" ht="15.75" hidden="1" outlineLevel="1" thickBot="1" x14ac:dyDescent="0.3">
      <c r="A206" s="22"/>
      <c r="B206" s="114" t="s">
        <v>20</v>
      </c>
      <c r="C206" s="10" t="s">
        <v>307</v>
      </c>
      <c r="D206" s="1"/>
      <c r="E206" s="22"/>
      <c r="F206" s="22">
        <v>0</v>
      </c>
      <c r="G206" s="40">
        <v>0</v>
      </c>
      <c r="H206" s="22">
        <v>0</v>
      </c>
      <c r="I206" s="22">
        <v>0</v>
      </c>
      <c r="J206" s="22">
        <v>0</v>
      </c>
      <c r="K206" s="22">
        <v>0</v>
      </c>
      <c r="L206" s="22">
        <v>0</v>
      </c>
      <c r="M206" s="40">
        <v>0</v>
      </c>
      <c r="N206" s="22"/>
      <c r="O206" s="22"/>
      <c r="P206" s="22"/>
      <c r="Q206" s="22"/>
    </row>
    <row r="207" spans="1:17" s="175" customFormat="1" ht="15.75" hidden="1" outlineLevel="1" thickBot="1" x14ac:dyDescent="0.3">
      <c r="A207" s="22"/>
      <c r="B207" s="115" t="s">
        <v>21</v>
      </c>
      <c r="C207" s="10" t="s">
        <v>307</v>
      </c>
      <c r="D207" s="1"/>
      <c r="E207" s="22"/>
      <c r="F207" s="22">
        <v>0</v>
      </c>
      <c r="G207" s="40">
        <v>0</v>
      </c>
      <c r="H207" s="22">
        <v>0</v>
      </c>
      <c r="I207" s="22">
        <v>0</v>
      </c>
      <c r="J207" s="22">
        <v>0</v>
      </c>
      <c r="K207" s="22">
        <v>0</v>
      </c>
      <c r="L207" s="22">
        <v>0</v>
      </c>
      <c r="M207" s="40">
        <v>0</v>
      </c>
      <c r="N207" s="22"/>
      <c r="O207" s="22"/>
      <c r="P207" s="22"/>
      <c r="Q207" s="22"/>
    </row>
    <row r="208" spans="1:17" s="175" customFormat="1" ht="15.75" hidden="1" outlineLevel="1" thickBot="1" x14ac:dyDescent="0.3">
      <c r="A208" s="22"/>
      <c r="B208" s="114" t="s">
        <v>22</v>
      </c>
      <c r="C208" s="10" t="s">
        <v>307</v>
      </c>
      <c r="D208" s="1"/>
      <c r="E208" s="22"/>
      <c r="F208" s="22">
        <v>0</v>
      </c>
      <c r="G208" s="40">
        <v>0</v>
      </c>
      <c r="H208" s="22">
        <v>0</v>
      </c>
      <c r="I208" s="22">
        <v>0</v>
      </c>
      <c r="J208" s="22">
        <v>0</v>
      </c>
      <c r="K208" s="22">
        <v>0</v>
      </c>
      <c r="L208" s="22">
        <v>0</v>
      </c>
      <c r="M208" s="40">
        <v>0</v>
      </c>
      <c r="N208" s="22"/>
      <c r="O208" s="22"/>
      <c r="P208" s="22"/>
      <c r="Q208" s="22"/>
    </row>
    <row r="209" spans="1:17" s="175" customFormat="1" ht="15.75" hidden="1" outlineLevel="1" thickBot="1" x14ac:dyDescent="0.3">
      <c r="A209" s="22"/>
      <c r="B209" s="114" t="s">
        <v>23</v>
      </c>
      <c r="C209" s="10" t="s">
        <v>307</v>
      </c>
      <c r="D209" s="1"/>
      <c r="E209" s="22"/>
      <c r="F209" s="22">
        <v>0</v>
      </c>
      <c r="G209" s="40">
        <v>0</v>
      </c>
      <c r="H209" s="22">
        <v>0</v>
      </c>
      <c r="I209" s="22">
        <v>0</v>
      </c>
      <c r="J209" s="22">
        <v>0</v>
      </c>
      <c r="K209" s="22">
        <v>0</v>
      </c>
      <c r="L209" s="22">
        <v>0</v>
      </c>
      <c r="M209" s="40">
        <v>0</v>
      </c>
      <c r="N209" s="22"/>
      <c r="O209" s="22"/>
      <c r="P209" s="22"/>
      <c r="Q209" s="22"/>
    </row>
    <row r="210" spans="1:17" s="175" customFormat="1" ht="15.75" hidden="1" outlineLevel="1" thickBot="1" x14ac:dyDescent="0.3">
      <c r="A210" s="22"/>
      <c r="B210" s="114" t="s">
        <v>24</v>
      </c>
      <c r="C210" s="10" t="s">
        <v>307</v>
      </c>
      <c r="D210" s="1"/>
      <c r="E210" s="22"/>
      <c r="F210" s="22">
        <v>0</v>
      </c>
      <c r="G210" s="40">
        <v>0</v>
      </c>
      <c r="H210" s="22">
        <v>0</v>
      </c>
      <c r="I210" s="22">
        <v>0</v>
      </c>
      <c r="J210" s="22">
        <v>0</v>
      </c>
      <c r="K210" s="22">
        <v>0</v>
      </c>
      <c r="L210" s="22">
        <v>0</v>
      </c>
      <c r="M210" s="40">
        <v>0</v>
      </c>
      <c r="N210" s="22"/>
      <c r="O210" s="22"/>
      <c r="P210" s="22"/>
      <c r="Q210" s="22"/>
    </row>
    <row r="211" spans="1:17" s="175" customFormat="1" ht="15.75" hidden="1" outlineLevel="1" thickBot="1" x14ac:dyDescent="0.3">
      <c r="A211" s="22"/>
      <c r="B211" s="114" t="s">
        <v>25</v>
      </c>
      <c r="C211" s="10" t="s">
        <v>307</v>
      </c>
      <c r="D211" s="1"/>
      <c r="E211" s="22"/>
      <c r="F211" s="22">
        <v>0</v>
      </c>
      <c r="G211" s="40">
        <v>0</v>
      </c>
      <c r="H211" s="22">
        <v>0</v>
      </c>
      <c r="I211" s="22">
        <v>0</v>
      </c>
      <c r="J211" s="22">
        <v>0</v>
      </c>
      <c r="K211" s="22">
        <v>0</v>
      </c>
      <c r="L211" s="22">
        <v>0</v>
      </c>
      <c r="M211" s="40">
        <v>0</v>
      </c>
      <c r="N211" s="22"/>
      <c r="O211" s="22"/>
      <c r="P211" s="22"/>
      <c r="Q211" s="22"/>
    </row>
    <row r="212" spans="1:17" s="175" customFormat="1" ht="15.75" hidden="1" outlineLevel="1" thickBot="1" x14ac:dyDescent="0.3">
      <c r="A212" s="25"/>
      <c r="B212" s="132" t="s">
        <v>26</v>
      </c>
      <c r="C212" s="10" t="s">
        <v>307</v>
      </c>
      <c r="D212" s="7"/>
      <c r="E212" s="25"/>
      <c r="F212" s="25">
        <v>0</v>
      </c>
      <c r="G212" s="41">
        <v>0</v>
      </c>
      <c r="H212" s="25">
        <v>0</v>
      </c>
      <c r="I212" s="25">
        <v>0</v>
      </c>
      <c r="J212" s="25">
        <v>0</v>
      </c>
      <c r="K212" s="25">
        <v>0</v>
      </c>
      <c r="L212" s="25">
        <v>0</v>
      </c>
      <c r="M212" s="41">
        <v>0</v>
      </c>
      <c r="N212" s="25"/>
      <c r="O212" s="25"/>
      <c r="P212" s="25"/>
      <c r="Q212" s="25"/>
    </row>
    <row r="213" spans="1:17" s="175" customFormat="1" ht="15.75" hidden="1" outlineLevel="1" thickBot="1" x14ac:dyDescent="0.3">
      <c r="A213" s="47"/>
      <c r="B213" s="116" t="s">
        <v>294</v>
      </c>
      <c r="C213" s="10" t="s">
        <v>307</v>
      </c>
      <c r="D213" s="7"/>
      <c r="E213" s="25"/>
      <c r="F213" s="25">
        <v>0</v>
      </c>
      <c r="G213" s="41">
        <v>0</v>
      </c>
      <c r="H213" s="25">
        <v>0</v>
      </c>
      <c r="I213" s="25">
        <v>0</v>
      </c>
      <c r="J213" s="25">
        <v>0</v>
      </c>
      <c r="K213" s="25">
        <v>0</v>
      </c>
      <c r="L213" s="25">
        <v>0</v>
      </c>
      <c r="M213" s="41">
        <v>0</v>
      </c>
      <c r="N213" s="25"/>
      <c r="O213" s="25"/>
      <c r="P213" s="25"/>
      <c r="Q213" s="25"/>
    </row>
    <row r="214" spans="1:17" s="175" customFormat="1" ht="16.5" hidden="1" collapsed="1" thickTop="1" thickBot="1" x14ac:dyDescent="0.3">
      <c r="A214" s="32"/>
      <c r="B214" s="32" t="s">
        <v>6</v>
      </c>
      <c r="C214" s="15" t="s">
        <v>306</v>
      </c>
      <c r="D214" s="16"/>
      <c r="E214" s="66">
        <f t="shared" ref="E214" si="11">SUM(E215:E227)</f>
        <v>0</v>
      </c>
      <c r="F214" s="66">
        <v>0</v>
      </c>
      <c r="G214" s="38">
        <v>0</v>
      </c>
      <c r="H214" s="66">
        <v>0</v>
      </c>
      <c r="I214" s="66">
        <v>0</v>
      </c>
      <c r="J214" s="66">
        <v>0</v>
      </c>
      <c r="K214" s="66">
        <v>0</v>
      </c>
      <c r="L214" s="66">
        <v>0</v>
      </c>
      <c r="M214" s="38">
        <v>0</v>
      </c>
      <c r="N214" s="66"/>
      <c r="O214" s="66"/>
      <c r="P214" s="66"/>
      <c r="Q214" s="66"/>
    </row>
    <row r="215" spans="1:17" s="175" customFormat="1" ht="16.5" hidden="1" outlineLevel="1" thickTop="1" thickBot="1" x14ac:dyDescent="0.3">
      <c r="A215" s="24"/>
      <c r="B215" s="113" t="s">
        <v>15</v>
      </c>
      <c r="C215" s="10" t="s">
        <v>306</v>
      </c>
      <c r="D215" s="11"/>
      <c r="E215" s="24"/>
      <c r="F215" s="24">
        <v>0</v>
      </c>
      <c r="G215" s="39">
        <v>0</v>
      </c>
      <c r="H215" s="24">
        <v>0</v>
      </c>
      <c r="I215" s="24">
        <v>0</v>
      </c>
      <c r="J215" s="24">
        <v>0</v>
      </c>
      <c r="K215" s="24">
        <v>0</v>
      </c>
      <c r="L215" s="24">
        <v>0</v>
      </c>
      <c r="M215" s="39">
        <v>0</v>
      </c>
      <c r="N215" s="24"/>
      <c r="O215" s="24"/>
      <c r="P215" s="24"/>
      <c r="Q215" s="24"/>
    </row>
    <row r="216" spans="1:17" s="175" customFormat="1" ht="15.75" hidden="1" outlineLevel="1" thickBot="1" x14ac:dyDescent="0.3">
      <c r="A216" s="22"/>
      <c r="B216" s="114" t="s">
        <v>16</v>
      </c>
      <c r="C216" s="10" t="s">
        <v>306</v>
      </c>
      <c r="D216" s="1"/>
      <c r="E216" s="22"/>
      <c r="F216" s="22">
        <v>0</v>
      </c>
      <c r="G216" s="40">
        <v>0</v>
      </c>
      <c r="H216" s="22">
        <v>0</v>
      </c>
      <c r="I216" s="22">
        <v>0</v>
      </c>
      <c r="J216" s="22">
        <v>0</v>
      </c>
      <c r="K216" s="22">
        <v>0</v>
      </c>
      <c r="L216" s="22">
        <v>0</v>
      </c>
      <c r="M216" s="40">
        <v>0</v>
      </c>
      <c r="N216" s="22"/>
      <c r="O216" s="22"/>
      <c r="P216" s="22"/>
      <c r="Q216" s="22"/>
    </row>
    <row r="217" spans="1:17" s="175" customFormat="1" ht="15.75" hidden="1" outlineLevel="1" thickBot="1" x14ac:dyDescent="0.3">
      <c r="A217" s="22"/>
      <c r="B217" s="114" t="s">
        <v>17</v>
      </c>
      <c r="C217" s="10" t="s">
        <v>306</v>
      </c>
      <c r="D217" s="1"/>
      <c r="E217" s="22"/>
      <c r="F217" s="22">
        <v>0</v>
      </c>
      <c r="G217" s="40">
        <v>0</v>
      </c>
      <c r="H217" s="22">
        <v>0</v>
      </c>
      <c r="I217" s="22">
        <v>0</v>
      </c>
      <c r="J217" s="22">
        <v>0</v>
      </c>
      <c r="K217" s="22">
        <v>0</v>
      </c>
      <c r="L217" s="22">
        <v>0</v>
      </c>
      <c r="M217" s="40">
        <v>0</v>
      </c>
      <c r="N217" s="22"/>
      <c r="O217" s="22"/>
      <c r="P217" s="22"/>
      <c r="Q217" s="22"/>
    </row>
    <row r="218" spans="1:17" s="175" customFormat="1" ht="15.75" hidden="1" outlineLevel="1" thickBot="1" x14ac:dyDescent="0.3">
      <c r="A218" s="22"/>
      <c r="B218" s="114" t="s">
        <v>18</v>
      </c>
      <c r="C218" s="10" t="s">
        <v>306</v>
      </c>
      <c r="D218" s="1"/>
      <c r="E218" s="22"/>
      <c r="F218" s="22">
        <v>0</v>
      </c>
      <c r="G218" s="40">
        <v>0</v>
      </c>
      <c r="H218" s="22">
        <v>0</v>
      </c>
      <c r="I218" s="22">
        <v>0</v>
      </c>
      <c r="J218" s="22">
        <v>0</v>
      </c>
      <c r="K218" s="22">
        <v>0</v>
      </c>
      <c r="L218" s="22">
        <v>0</v>
      </c>
      <c r="M218" s="40">
        <v>0</v>
      </c>
      <c r="N218" s="22"/>
      <c r="O218" s="22"/>
      <c r="P218" s="22"/>
      <c r="Q218" s="22"/>
    </row>
    <row r="219" spans="1:17" s="175" customFormat="1" ht="15.75" hidden="1" outlineLevel="1" thickBot="1" x14ac:dyDescent="0.3">
      <c r="A219" s="22"/>
      <c r="B219" s="114" t="s">
        <v>19</v>
      </c>
      <c r="C219" s="10" t="s">
        <v>306</v>
      </c>
      <c r="D219" s="1"/>
      <c r="E219" s="22"/>
      <c r="F219" s="22">
        <v>0</v>
      </c>
      <c r="G219" s="40">
        <v>0</v>
      </c>
      <c r="H219" s="22">
        <v>0</v>
      </c>
      <c r="I219" s="22">
        <v>0</v>
      </c>
      <c r="J219" s="22">
        <v>0</v>
      </c>
      <c r="K219" s="22">
        <v>0</v>
      </c>
      <c r="L219" s="22">
        <v>0</v>
      </c>
      <c r="M219" s="40">
        <v>0</v>
      </c>
      <c r="N219" s="22"/>
      <c r="O219" s="22"/>
      <c r="P219" s="22"/>
      <c r="Q219" s="22"/>
    </row>
    <row r="220" spans="1:17" s="175" customFormat="1" ht="15.75" hidden="1" outlineLevel="1" thickBot="1" x14ac:dyDescent="0.3">
      <c r="A220" s="22"/>
      <c r="B220" s="114" t="s">
        <v>20</v>
      </c>
      <c r="C220" s="10" t="s">
        <v>306</v>
      </c>
      <c r="D220" s="1"/>
      <c r="E220" s="22"/>
      <c r="F220" s="22">
        <v>0</v>
      </c>
      <c r="G220" s="40">
        <v>0</v>
      </c>
      <c r="H220" s="22">
        <v>0</v>
      </c>
      <c r="I220" s="22">
        <v>0</v>
      </c>
      <c r="J220" s="22">
        <v>0</v>
      </c>
      <c r="K220" s="22">
        <v>0</v>
      </c>
      <c r="L220" s="22">
        <v>0</v>
      </c>
      <c r="M220" s="40">
        <v>0</v>
      </c>
      <c r="N220" s="22"/>
      <c r="O220" s="22"/>
      <c r="P220" s="22"/>
      <c r="Q220" s="22"/>
    </row>
    <row r="221" spans="1:17" s="175" customFormat="1" ht="15.75" hidden="1" outlineLevel="1" thickBot="1" x14ac:dyDescent="0.3">
      <c r="A221" s="22"/>
      <c r="B221" s="115" t="s">
        <v>21</v>
      </c>
      <c r="C221" s="10" t="s">
        <v>306</v>
      </c>
      <c r="D221" s="1"/>
      <c r="E221" s="22"/>
      <c r="F221" s="22">
        <v>0</v>
      </c>
      <c r="G221" s="40">
        <v>0</v>
      </c>
      <c r="H221" s="22">
        <v>0</v>
      </c>
      <c r="I221" s="22">
        <v>0</v>
      </c>
      <c r="J221" s="22">
        <v>0</v>
      </c>
      <c r="K221" s="22">
        <v>0</v>
      </c>
      <c r="L221" s="22">
        <v>0</v>
      </c>
      <c r="M221" s="40">
        <v>0</v>
      </c>
      <c r="N221" s="22"/>
      <c r="O221" s="22"/>
      <c r="P221" s="22"/>
      <c r="Q221" s="22"/>
    </row>
    <row r="222" spans="1:17" s="175" customFormat="1" ht="15.75" hidden="1" outlineLevel="1" thickBot="1" x14ac:dyDescent="0.3">
      <c r="A222" s="22"/>
      <c r="B222" s="114" t="s">
        <v>22</v>
      </c>
      <c r="C222" s="10" t="s">
        <v>306</v>
      </c>
      <c r="D222" s="1"/>
      <c r="E222" s="22"/>
      <c r="F222" s="22">
        <v>0</v>
      </c>
      <c r="G222" s="40">
        <v>0</v>
      </c>
      <c r="H222" s="22">
        <v>0</v>
      </c>
      <c r="I222" s="22">
        <v>0</v>
      </c>
      <c r="J222" s="22">
        <v>0</v>
      </c>
      <c r="K222" s="22">
        <v>0</v>
      </c>
      <c r="L222" s="22">
        <v>0</v>
      </c>
      <c r="M222" s="40">
        <v>0</v>
      </c>
      <c r="N222" s="22"/>
      <c r="O222" s="22"/>
      <c r="P222" s="22"/>
      <c r="Q222" s="22"/>
    </row>
    <row r="223" spans="1:17" s="175" customFormat="1" ht="15.75" hidden="1" outlineLevel="1" thickBot="1" x14ac:dyDescent="0.3">
      <c r="A223" s="22"/>
      <c r="B223" s="114" t="s">
        <v>23</v>
      </c>
      <c r="C223" s="10" t="s">
        <v>306</v>
      </c>
      <c r="D223" s="1"/>
      <c r="E223" s="22"/>
      <c r="F223" s="22">
        <v>0</v>
      </c>
      <c r="G223" s="40">
        <v>0</v>
      </c>
      <c r="H223" s="22">
        <v>0</v>
      </c>
      <c r="I223" s="22">
        <v>0</v>
      </c>
      <c r="J223" s="22">
        <v>0</v>
      </c>
      <c r="K223" s="22">
        <v>0</v>
      </c>
      <c r="L223" s="22">
        <v>0</v>
      </c>
      <c r="M223" s="40">
        <v>0</v>
      </c>
      <c r="N223" s="22"/>
      <c r="O223" s="22"/>
      <c r="P223" s="22"/>
      <c r="Q223" s="22"/>
    </row>
    <row r="224" spans="1:17" s="175" customFormat="1" ht="15.75" hidden="1" outlineLevel="1" thickBot="1" x14ac:dyDescent="0.3">
      <c r="A224" s="22"/>
      <c r="B224" s="114" t="s">
        <v>24</v>
      </c>
      <c r="C224" s="10" t="s">
        <v>306</v>
      </c>
      <c r="D224" s="1"/>
      <c r="E224" s="22"/>
      <c r="F224" s="22">
        <v>0</v>
      </c>
      <c r="G224" s="40">
        <v>0</v>
      </c>
      <c r="H224" s="22">
        <v>0</v>
      </c>
      <c r="I224" s="22">
        <v>0</v>
      </c>
      <c r="J224" s="22">
        <v>0</v>
      </c>
      <c r="K224" s="22">
        <v>0</v>
      </c>
      <c r="L224" s="22">
        <v>0</v>
      </c>
      <c r="M224" s="40">
        <v>0</v>
      </c>
      <c r="N224" s="22"/>
      <c r="O224" s="22"/>
      <c r="P224" s="22"/>
      <c r="Q224" s="22"/>
    </row>
    <row r="225" spans="1:17" s="175" customFormat="1" ht="15.75" hidden="1" outlineLevel="1" thickBot="1" x14ac:dyDescent="0.3">
      <c r="A225" s="22"/>
      <c r="B225" s="114" t="s">
        <v>25</v>
      </c>
      <c r="C225" s="10" t="s">
        <v>306</v>
      </c>
      <c r="D225" s="1"/>
      <c r="E225" s="22"/>
      <c r="F225" s="22">
        <v>0</v>
      </c>
      <c r="G225" s="40">
        <v>0</v>
      </c>
      <c r="H225" s="22">
        <v>0</v>
      </c>
      <c r="I225" s="22">
        <v>0</v>
      </c>
      <c r="J225" s="22">
        <v>0</v>
      </c>
      <c r="K225" s="22">
        <v>0</v>
      </c>
      <c r="L225" s="22">
        <v>0</v>
      </c>
      <c r="M225" s="40">
        <v>0</v>
      </c>
      <c r="N225" s="22"/>
      <c r="O225" s="22"/>
      <c r="P225" s="22"/>
      <c r="Q225" s="22"/>
    </row>
    <row r="226" spans="1:17" s="175" customFormat="1" ht="15.75" hidden="1" outlineLevel="1" thickBot="1" x14ac:dyDescent="0.3">
      <c r="A226" s="25"/>
      <c r="B226" s="132" t="s">
        <v>26</v>
      </c>
      <c r="C226" s="10" t="s">
        <v>306</v>
      </c>
      <c r="D226" s="7"/>
      <c r="E226" s="25"/>
      <c r="F226" s="25">
        <v>0</v>
      </c>
      <c r="G226" s="41">
        <v>0</v>
      </c>
      <c r="H226" s="25">
        <v>0</v>
      </c>
      <c r="I226" s="25">
        <v>0</v>
      </c>
      <c r="J226" s="25">
        <v>0</v>
      </c>
      <c r="K226" s="25">
        <v>0</v>
      </c>
      <c r="L226" s="25">
        <v>0</v>
      </c>
      <c r="M226" s="41">
        <v>0</v>
      </c>
      <c r="N226" s="25"/>
      <c r="O226" s="25"/>
      <c r="P226" s="25"/>
      <c r="Q226" s="25"/>
    </row>
    <row r="227" spans="1:17" s="175" customFormat="1" ht="15.75" hidden="1" outlineLevel="1" thickBot="1" x14ac:dyDescent="0.3">
      <c r="A227" s="47"/>
      <c r="B227" s="116" t="s">
        <v>294</v>
      </c>
      <c r="C227" s="10" t="s">
        <v>306</v>
      </c>
      <c r="D227" s="7"/>
      <c r="E227" s="25"/>
      <c r="F227" s="25">
        <v>0</v>
      </c>
      <c r="G227" s="41">
        <v>0</v>
      </c>
      <c r="H227" s="25">
        <v>0</v>
      </c>
      <c r="I227" s="25">
        <v>0</v>
      </c>
      <c r="J227" s="25">
        <v>0</v>
      </c>
      <c r="K227" s="25">
        <v>0</v>
      </c>
      <c r="L227" s="25">
        <v>0</v>
      </c>
      <c r="M227" s="41">
        <v>0</v>
      </c>
      <c r="N227" s="25"/>
      <c r="O227" s="25"/>
      <c r="P227" s="25"/>
      <c r="Q227" s="25"/>
    </row>
    <row r="228" spans="1:17" s="175" customFormat="1" ht="16.5" hidden="1" collapsed="1" thickTop="1" thickBot="1" x14ac:dyDescent="0.3">
      <c r="A228" s="32"/>
      <c r="B228" s="32" t="s">
        <v>6</v>
      </c>
      <c r="C228" s="15" t="s">
        <v>309</v>
      </c>
      <c r="D228" s="16"/>
      <c r="E228" s="66">
        <f t="shared" ref="E228" si="12">SUM(E229:E241)</f>
        <v>0</v>
      </c>
      <c r="F228" s="66">
        <v>0</v>
      </c>
      <c r="G228" s="38">
        <v>0</v>
      </c>
      <c r="H228" s="66">
        <v>0</v>
      </c>
      <c r="I228" s="66">
        <v>0</v>
      </c>
      <c r="J228" s="66">
        <v>0</v>
      </c>
      <c r="K228" s="66">
        <v>0</v>
      </c>
      <c r="L228" s="66">
        <v>0</v>
      </c>
      <c r="M228" s="38">
        <v>0</v>
      </c>
      <c r="N228" s="66"/>
      <c r="O228" s="66"/>
      <c r="P228" s="66"/>
      <c r="Q228" s="66"/>
    </row>
    <row r="229" spans="1:17" s="175" customFormat="1" ht="16.5" hidden="1" outlineLevel="1" thickTop="1" thickBot="1" x14ac:dyDescent="0.3">
      <c r="A229" s="24"/>
      <c r="B229" s="113" t="s">
        <v>15</v>
      </c>
      <c r="C229" s="10" t="s">
        <v>309</v>
      </c>
      <c r="D229" s="11"/>
      <c r="E229" s="24"/>
      <c r="F229" s="24">
        <v>0</v>
      </c>
      <c r="G229" s="39">
        <v>0</v>
      </c>
      <c r="H229" s="24">
        <v>0</v>
      </c>
      <c r="I229" s="24">
        <v>0</v>
      </c>
      <c r="J229" s="24">
        <v>0</v>
      </c>
      <c r="K229" s="24">
        <v>0</v>
      </c>
      <c r="L229" s="24">
        <v>0</v>
      </c>
      <c r="M229" s="39">
        <v>0</v>
      </c>
      <c r="N229" s="24"/>
      <c r="O229" s="24"/>
      <c r="P229" s="24"/>
      <c r="Q229" s="24"/>
    </row>
    <row r="230" spans="1:17" s="175" customFormat="1" ht="15.75" hidden="1" outlineLevel="1" thickBot="1" x14ac:dyDescent="0.3">
      <c r="A230" s="22"/>
      <c r="B230" s="114" t="s">
        <v>16</v>
      </c>
      <c r="C230" s="10" t="s">
        <v>309</v>
      </c>
      <c r="D230" s="1"/>
      <c r="E230" s="22"/>
      <c r="F230" s="22">
        <v>0</v>
      </c>
      <c r="G230" s="40">
        <v>0</v>
      </c>
      <c r="H230" s="22">
        <v>0</v>
      </c>
      <c r="I230" s="22">
        <v>0</v>
      </c>
      <c r="J230" s="22">
        <v>0</v>
      </c>
      <c r="K230" s="22">
        <v>0</v>
      </c>
      <c r="L230" s="22">
        <v>0</v>
      </c>
      <c r="M230" s="40">
        <v>0</v>
      </c>
      <c r="N230" s="22"/>
      <c r="O230" s="22"/>
      <c r="P230" s="22"/>
      <c r="Q230" s="22"/>
    </row>
    <row r="231" spans="1:17" s="175" customFormat="1" ht="15.75" hidden="1" outlineLevel="1" thickBot="1" x14ac:dyDescent="0.3">
      <c r="A231" s="22"/>
      <c r="B231" s="114" t="s">
        <v>17</v>
      </c>
      <c r="C231" s="10" t="s">
        <v>309</v>
      </c>
      <c r="D231" s="1"/>
      <c r="E231" s="22"/>
      <c r="F231" s="22">
        <v>0</v>
      </c>
      <c r="G231" s="40">
        <v>0</v>
      </c>
      <c r="H231" s="22">
        <v>0</v>
      </c>
      <c r="I231" s="22">
        <v>0</v>
      </c>
      <c r="J231" s="22">
        <v>0</v>
      </c>
      <c r="K231" s="22">
        <v>0</v>
      </c>
      <c r="L231" s="22">
        <v>0</v>
      </c>
      <c r="M231" s="40">
        <v>0</v>
      </c>
      <c r="N231" s="22"/>
      <c r="O231" s="22"/>
      <c r="P231" s="22"/>
      <c r="Q231" s="22"/>
    </row>
    <row r="232" spans="1:17" s="175" customFormat="1" ht="15.75" hidden="1" outlineLevel="1" thickBot="1" x14ac:dyDescent="0.3">
      <c r="A232" s="22"/>
      <c r="B232" s="114" t="s">
        <v>18</v>
      </c>
      <c r="C232" s="10" t="s">
        <v>309</v>
      </c>
      <c r="D232" s="1"/>
      <c r="E232" s="22"/>
      <c r="F232" s="22">
        <v>0</v>
      </c>
      <c r="G232" s="40">
        <v>0</v>
      </c>
      <c r="H232" s="22">
        <v>0</v>
      </c>
      <c r="I232" s="22">
        <v>0</v>
      </c>
      <c r="J232" s="22">
        <v>0</v>
      </c>
      <c r="K232" s="22">
        <v>0</v>
      </c>
      <c r="L232" s="22">
        <v>0</v>
      </c>
      <c r="M232" s="40">
        <v>0</v>
      </c>
      <c r="N232" s="22"/>
      <c r="O232" s="22"/>
      <c r="P232" s="22"/>
      <c r="Q232" s="22"/>
    </row>
    <row r="233" spans="1:17" s="175" customFormat="1" ht="15.75" hidden="1" outlineLevel="1" thickBot="1" x14ac:dyDescent="0.3">
      <c r="A233" s="22"/>
      <c r="B233" s="114" t="s">
        <v>19</v>
      </c>
      <c r="C233" s="10" t="s">
        <v>309</v>
      </c>
      <c r="D233" s="1"/>
      <c r="E233" s="22"/>
      <c r="F233" s="22">
        <v>0</v>
      </c>
      <c r="G233" s="40">
        <v>0</v>
      </c>
      <c r="H233" s="22">
        <v>0</v>
      </c>
      <c r="I233" s="22">
        <v>0</v>
      </c>
      <c r="J233" s="22">
        <v>0</v>
      </c>
      <c r="K233" s="22">
        <v>0</v>
      </c>
      <c r="L233" s="22">
        <v>0</v>
      </c>
      <c r="M233" s="40">
        <v>0</v>
      </c>
      <c r="N233" s="22"/>
      <c r="O233" s="22"/>
      <c r="P233" s="22"/>
      <c r="Q233" s="22"/>
    </row>
    <row r="234" spans="1:17" s="175" customFormat="1" ht="15.75" hidden="1" outlineLevel="1" thickBot="1" x14ac:dyDescent="0.3">
      <c r="A234" s="22"/>
      <c r="B234" s="114" t="s">
        <v>20</v>
      </c>
      <c r="C234" s="10" t="s">
        <v>309</v>
      </c>
      <c r="D234" s="1"/>
      <c r="E234" s="22"/>
      <c r="F234" s="22">
        <v>0</v>
      </c>
      <c r="G234" s="40">
        <v>0</v>
      </c>
      <c r="H234" s="22">
        <v>0</v>
      </c>
      <c r="I234" s="22">
        <v>0</v>
      </c>
      <c r="J234" s="22">
        <v>0</v>
      </c>
      <c r="K234" s="22">
        <v>0</v>
      </c>
      <c r="L234" s="22">
        <v>0</v>
      </c>
      <c r="M234" s="40">
        <v>0</v>
      </c>
      <c r="N234" s="22"/>
      <c r="O234" s="22"/>
      <c r="P234" s="22"/>
      <c r="Q234" s="22"/>
    </row>
    <row r="235" spans="1:17" s="175" customFormat="1" ht="15.75" hidden="1" outlineLevel="1" thickBot="1" x14ac:dyDescent="0.3">
      <c r="A235" s="22"/>
      <c r="B235" s="115" t="s">
        <v>21</v>
      </c>
      <c r="C235" s="10" t="s">
        <v>309</v>
      </c>
      <c r="D235" s="1"/>
      <c r="E235" s="22"/>
      <c r="F235" s="22">
        <v>0</v>
      </c>
      <c r="G235" s="40">
        <v>0</v>
      </c>
      <c r="H235" s="22">
        <v>0</v>
      </c>
      <c r="I235" s="22">
        <v>0</v>
      </c>
      <c r="J235" s="22">
        <v>0</v>
      </c>
      <c r="K235" s="22">
        <v>0</v>
      </c>
      <c r="L235" s="22">
        <v>0</v>
      </c>
      <c r="M235" s="40">
        <v>0</v>
      </c>
      <c r="N235" s="22"/>
      <c r="O235" s="22"/>
      <c r="P235" s="22"/>
      <c r="Q235" s="22"/>
    </row>
    <row r="236" spans="1:17" s="175" customFormat="1" ht="15.75" hidden="1" outlineLevel="1" thickBot="1" x14ac:dyDescent="0.3">
      <c r="A236" s="22"/>
      <c r="B236" s="114" t="s">
        <v>22</v>
      </c>
      <c r="C236" s="10" t="s">
        <v>309</v>
      </c>
      <c r="D236" s="1"/>
      <c r="E236" s="22"/>
      <c r="F236" s="22">
        <v>0</v>
      </c>
      <c r="G236" s="40">
        <v>0</v>
      </c>
      <c r="H236" s="22">
        <v>0</v>
      </c>
      <c r="I236" s="22">
        <v>0</v>
      </c>
      <c r="J236" s="22">
        <v>0</v>
      </c>
      <c r="K236" s="22">
        <v>0</v>
      </c>
      <c r="L236" s="22">
        <v>0</v>
      </c>
      <c r="M236" s="40">
        <v>0</v>
      </c>
      <c r="N236" s="22"/>
      <c r="O236" s="22"/>
      <c r="P236" s="22"/>
      <c r="Q236" s="22"/>
    </row>
    <row r="237" spans="1:17" s="175" customFormat="1" ht="15.75" hidden="1" outlineLevel="1" thickBot="1" x14ac:dyDescent="0.3">
      <c r="A237" s="22"/>
      <c r="B237" s="114" t="s">
        <v>23</v>
      </c>
      <c r="C237" s="10" t="s">
        <v>309</v>
      </c>
      <c r="D237" s="1"/>
      <c r="E237" s="22"/>
      <c r="F237" s="22">
        <v>0</v>
      </c>
      <c r="G237" s="40">
        <v>0</v>
      </c>
      <c r="H237" s="22">
        <v>0</v>
      </c>
      <c r="I237" s="22">
        <v>0</v>
      </c>
      <c r="J237" s="22">
        <v>0</v>
      </c>
      <c r="K237" s="22">
        <v>0</v>
      </c>
      <c r="L237" s="22">
        <v>0</v>
      </c>
      <c r="M237" s="40">
        <v>0</v>
      </c>
      <c r="N237" s="22"/>
      <c r="O237" s="22"/>
      <c r="P237" s="22"/>
      <c r="Q237" s="22"/>
    </row>
    <row r="238" spans="1:17" s="175" customFormat="1" ht="15.75" hidden="1" outlineLevel="1" thickBot="1" x14ac:dyDescent="0.3">
      <c r="A238" s="22"/>
      <c r="B238" s="114" t="s">
        <v>24</v>
      </c>
      <c r="C238" s="10" t="s">
        <v>309</v>
      </c>
      <c r="D238" s="1"/>
      <c r="E238" s="22"/>
      <c r="F238" s="22">
        <v>0</v>
      </c>
      <c r="G238" s="40">
        <v>0</v>
      </c>
      <c r="H238" s="22">
        <v>0</v>
      </c>
      <c r="I238" s="22">
        <v>0</v>
      </c>
      <c r="J238" s="22">
        <v>0</v>
      </c>
      <c r="K238" s="22">
        <v>0</v>
      </c>
      <c r="L238" s="22">
        <v>0</v>
      </c>
      <c r="M238" s="40">
        <v>0</v>
      </c>
      <c r="N238" s="22"/>
      <c r="O238" s="22"/>
      <c r="P238" s="22"/>
      <c r="Q238" s="22"/>
    </row>
    <row r="239" spans="1:17" s="175" customFormat="1" ht="15.75" hidden="1" outlineLevel="1" thickBot="1" x14ac:dyDescent="0.3">
      <c r="A239" s="22"/>
      <c r="B239" s="114" t="s">
        <v>25</v>
      </c>
      <c r="C239" s="10" t="s">
        <v>309</v>
      </c>
      <c r="D239" s="1"/>
      <c r="E239" s="22"/>
      <c r="F239" s="22">
        <v>0</v>
      </c>
      <c r="G239" s="40">
        <v>0</v>
      </c>
      <c r="H239" s="22">
        <v>0</v>
      </c>
      <c r="I239" s="22">
        <v>0</v>
      </c>
      <c r="J239" s="22">
        <v>0</v>
      </c>
      <c r="K239" s="22">
        <v>0</v>
      </c>
      <c r="L239" s="22">
        <v>0</v>
      </c>
      <c r="M239" s="40">
        <v>0</v>
      </c>
      <c r="N239" s="22"/>
      <c r="O239" s="22"/>
      <c r="P239" s="22"/>
      <c r="Q239" s="22"/>
    </row>
    <row r="240" spans="1:17" s="175" customFormat="1" ht="15.75" hidden="1" outlineLevel="1" thickBot="1" x14ac:dyDescent="0.3">
      <c r="A240" s="25"/>
      <c r="B240" s="132" t="s">
        <v>26</v>
      </c>
      <c r="C240" s="10" t="s">
        <v>309</v>
      </c>
      <c r="D240" s="7"/>
      <c r="E240" s="25"/>
      <c r="F240" s="25">
        <v>0</v>
      </c>
      <c r="G240" s="41">
        <v>0</v>
      </c>
      <c r="H240" s="25">
        <v>0</v>
      </c>
      <c r="I240" s="25">
        <v>0</v>
      </c>
      <c r="J240" s="25">
        <v>0</v>
      </c>
      <c r="K240" s="25">
        <v>0</v>
      </c>
      <c r="L240" s="25">
        <v>0</v>
      </c>
      <c r="M240" s="41">
        <v>0</v>
      </c>
      <c r="N240" s="25"/>
      <c r="O240" s="25"/>
      <c r="P240" s="25"/>
      <c r="Q240" s="25"/>
    </row>
    <row r="241" spans="1:17" s="175" customFormat="1" ht="15.75" hidden="1" outlineLevel="1" thickBot="1" x14ac:dyDescent="0.3">
      <c r="A241" s="47"/>
      <c r="B241" s="116" t="s">
        <v>294</v>
      </c>
      <c r="C241" s="10" t="s">
        <v>309</v>
      </c>
      <c r="D241" s="7"/>
      <c r="E241" s="25"/>
      <c r="F241" s="25">
        <v>0</v>
      </c>
      <c r="G241" s="41">
        <v>0</v>
      </c>
      <c r="H241" s="25">
        <v>0</v>
      </c>
      <c r="I241" s="25">
        <v>0</v>
      </c>
      <c r="J241" s="25">
        <v>0</v>
      </c>
      <c r="K241" s="25">
        <v>0</v>
      </c>
      <c r="L241" s="25">
        <v>0</v>
      </c>
      <c r="M241" s="41">
        <v>0</v>
      </c>
      <c r="N241" s="25"/>
      <c r="O241" s="25"/>
      <c r="P241" s="25"/>
      <c r="Q241" s="25"/>
    </row>
    <row r="242" spans="1:17" s="175" customFormat="1" ht="16.5" hidden="1" collapsed="1" thickTop="1" thickBot="1" x14ac:dyDescent="0.3">
      <c r="A242" s="32" t="s">
        <v>10</v>
      </c>
      <c r="B242" s="32" t="s">
        <v>6</v>
      </c>
      <c r="C242" s="17" t="s">
        <v>290</v>
      </c>
      <c r="D242" s="21" t="s">
        <v>45</v>
      </c>
      <c r="E242" s="228" t="str">
        <f>IFERROR(E214/E228,"100%")</f>
        <v>100%</v>
      </c>
      <c r="F242" s="73" t="s">
        <v>386</v>
      </c>
      <c r="G242" s="228" t="s">
        <v>386</v>
      </c>
      <c r="H242" s="73" t="s">
        <v>386</v>
      </c>
      <c r="I242" s="73" t="s">
        <v>386</v>
      </c>
      <c r="J242" s="73" t="s">
        <v>386</v>
      </c>
      <c r="K242" s="73" t="s">
        <v>386</v>
      </c>
      <c r="L242" s="73" t="s">
        <v>386</v>
      </c>
      <c r="M242" s="228" t="s">
        <v>386</v>
      </c>
      <c r="N242" s="73"/>
      <c r="O242" s="73"/>
      <c r="P242" s="73"/>
      <c r="Q242" s="73"/>
    </row>
    <row r="243" spans="1:17" s="175" customFormat="1" ht="16.5" hidden="1" outlineLevel="1" thickTop="1" thickBot="1" x14ac:dyDescent="0.3">
      <c r="A243" s="24"/>
      <c r="B243" s="113" t="s">
        <v>15</v>
      </c>
      <c r="C243" s="10" t="s">
        <v>290</v>
      </c>
      <c r="D243" s="14" t="s">
        <v>45</v>
      </c>
      <c r="E243" s="228" t="str">
        <f t="shared" ref="E243:E255" si="13">IFERROR(E215/E229,"100%")</f>
        <v>100%</v>
      </c>
      <c r="F243" s="79" t="s">
        <v>386</v>
      </c>
      <c r="G243" s="228" t="s">
        <v>386</v>
      </c>
      <c r="H243" s="29" t="s">
        <v>386</v>
      </c>
      <c r="I243" s="29" t="s">
        <v>386</v>
      </c>
      <c r="J243" s="29" t="s">
        <v>386</v>
      </c>
      <c r="K243" s="29" t="s">
        <v>386</v>
      </c>
      <c r="L243" s="29" t="s">
        <v>386</v>
      </c>
      <c r="M243" s="228" t="s">
        <v>386</v>
      </c>
      <c r="N243" s="29"/>
      <c r="O243" s="29"/>
      <c r="P243" s="29"/>
      <c r="Q243" s="29"/>
    </row>
    <row r="244" spans="1:17" s="175" customFormat="1" ht="16.5" hidden="1" outlineLevel="1" thickTop="1" thickBot="1" x14ac:dyDescent="0.3">
      <c r="A244" s="22"/>
      <c r="B244" s="114" t="s">
        <v>16</v>
      </c>
      <c r="C244" s="4" t="s">
        <v>290</v>
      </c>
      <c r="D244" s="5" t="s">
        <v>45</v>
      </c>
      <c r="E244" s="228" t="str">
        <f t="shared" si="13"/>
        <v>100%</v>
      </c>
      <c r="F244" s="79" t="s">
        <v>386</v>
      </c>
      <c r="G244" s="228" t="s">
        <v>386</v>
      </c>
      <c r="H244" s="29" t="s">
        <v>386</v>
      </c>
      <c r="I244" s="29" t="s">
        <v>386</v>
      </c>
      <c r="J244" s="29" t="s">
        <v>386</v>
      </c>
      <c r="K244" s="29" t="s">
        <v>386</v>
      </c>
      <c r="L244" s="29" t="s">
        <v>386</v>
      </c>
      <c r="M244" s="228" t="s">
        <v>386</v>
      </c>
      <c r="N244" s="29"/>
      <c r="O244" s="29"/>
      <c r="P244" s="29"/>
      <c r="Q244" s="29"/>
    </row>
    <row r="245" spans="1:17" s="175" customFormat="1" ht="16.5" hidden="1" outlineLevel="1" thickTop="1" thickBot="1" x14ac:dyDescent="0.3">
      <c r="A245" s="22"/>
      <c r="B245" s="114" t="s">
        <v>17</v>
      </c>
      <c r="C245" s="4" t="s">
        <v>290</v>
      </c>
      <c r="D245" s="5" t="s">
        <v>45</v>
      </c>
      <c r="E245" s="228" t="str">
        <f t="shared" si="13"/>
        <v>100%</v>
      </c>
      <c r="F245" s="79" t="s">
        <v>386</v>
      </c>
      <c r="G245" s="228" t="s">
        <v>386</v>
      </c>
      <c r="H245" s="29" t="s">
        <v>386</v>
      </c>
      <c r="I245" s="29" t="s">
        <v>386</v>
      </c>
      <c r="J245" s="29" t="s">
        <v>386</v>
      </c>
      <c r="K245" s="29" t="s">
        <v>386</v>
      </c>
      <c r="L245" s="29" t="s">
        <v>386</v>
      </c>
      <c r="M245" s="228" t="s">
        <v>386</v>
      </c>
      <c r="N245" s="29"/>
      <c r="O245" s="29"/>
      <c r="P245" s="29"/>
      <c r="Q245" s="29"/>
    </row>
    <row r="246" spans="1:17" s="175" customFormat="1" ht="16.5" hidden="1" outlineLevel="1" thickTop="1" thickBot="1" x14ac:dyDescent="0.3">
      <c r="A246" s="22"/>
      <c r="B246" s="114" t="s">
        <v>18</v>
      </c>
      <c r="C246" s="4" t="s">
        <v>290</v>
      </c>
      <c r="D246" s="5" t="s">
        <v>45</v>
      </c>
      <c r="E246" s="228" t="str">
        <f t="shared" si="13"/>
        <v>100%</v>
      </c>
      <c r="F246" s="79" t="s">
        <v>386</v>
      </c>
      <c r="G246" s="228" t="s">
        <v>386</v>
      </c>
      <c r="H246" s="29" t="s">
        <v>386</v>
      </c>
      <c r="I246" s="29" t="s">
        <v>386</v>
      </c>
      <c r="J246" s="29" t="s">
        <v>386</v>
      </c>
      <c r="K246" s="29" t="s">
        <v>386</v>
      </c>
      <c r="L246" s="29" t="s">
        <v>386</v>
      </c>
      <c r="M246" s="228" t="s">
        <v>386</v>
      </c>
      <c r="N246" s="29"/>
      <c r="O246" s="29"/>
      <c r="P246" s="29"/>
      <c r="Q246" s="29"/>
    </row>
    <row r="247" spans="1:17" s="175" customFormat="1" ht="16.5" hidden="1" outlineLevel="1" thickTop="1" thickBot="1" x14ac:dyDescent="0.3">
      <c r="A247" s="22"/>
      <c r="B247" s="114" t="s">
        <v>19</v>
      </c>
      <c r="C247" s="4" t="s">
        <v>290</v>
      </c>
      <c r="D247" s="5" t="s">
        <v>45</v>
      </c>
      <c r="E247" s="228" t="str">
        <f t="shared" si="13"/>
        <v>100%</v>
      </c>
      <c r="F247" s="79" t="s">
        <v>386</v>
      </c>
      <c r="G247" s="228" t="s">
        <v>386</v>
      </c>
      <c r="H247" s="29" t="s">
        <v>386</v>
      </c>
      <c r="I247" s="29" t="s">
        <v>386</v>
      </c>
      <c r="J247" s="29" t="s">
        <v>386</v>
      </c>
      <c r="K247" s="29" t="s">
        <v>386</v>
      </c>
      <c r="L247" s="29" t="s">
        <v>386</v>
      </c>
      <c r="M247" s="228" t="s">
        <v>386</v>
      </c>
      <c r="N247" s="29"/>
      <c r="O247" s="29"/>
      <c r="P247" s="29"/>
      <c r="Q247" s="29"/>
    </row>
    <row r="248" spans="1:17" s="175" customFormat="1" ht="16.5" hidden="1" outlineLevel="1" thickTop="1" thickBot="1" x14ac:dyDescent="0.3">
      <c r="A248" s="22"/>
      <c r="B248" s="114" t="s">
        <v>20</v>
      </c>
      <c r="C248" s="4" t="s">
        <v>290</v>
      </c>
      <c r="D248" s="5" t="s">
        <v>45</v>
      </c>
      <c r="E248" s="228" t="str">
        <f t="shared" si="13"/>
        <v>100%</v>
      </c>
      <c r="F248" s="79" t="s">
        <v>386</v>
      </c>
      <c r="G248" s="228" t="s">
        <v>386</v>
      </c>
      <c r="H248" s="29" t="s">
        <v>386</v>
      </c>
      <c r="I248" s="29" t="s">
        <v>386</v>
      </c>
      <c r="J248" s="29" t="s">
        <v>386</v>
      </c>
      <c r="K248" s="29" t="s">
        <v>386</v>
      </c>
      <c r="L248" s="29" t="s">
        <v>386</v>
      </c>
      <c r="M248" s="228" t="s">
        <v>386</v>
      </c>
      <c r="N248" s="29"/>
      <c r="O248" s="29"/>
      <c r="P248" s="29"/>
      <c r="Q248" s="29"/>
    </row>
    <row r="249" spans="1:17" s="175" customFormat="1" ht="16.5" hidden="1" outlineLevel="1" thickTop="1" thickBot="1" x14ac:dyDescent="0.3">
      <c r="A249" s="22"/>
      <c r="B249" s="115" t="s">
        <v>21</v>
      </c>
      <c r="C249" s="4" t="s">
        <v>290</v>
      </c>
      <c r="D249" s="5" t="s">
        <v>45</v>
      </c>
      <c r="E249" s="228" t="str">
        <f t="shared" si="13"/>
        <v>100%</v>
      </c>
      <c r="F249" s="79" t="s">
        <v>386</v>
      </c>
      <c r="G249" s="228" t="s">
        <v>386</v>
      </c>
      <c r="H249" s="29" t="s">
        <v>386</v>
      </c>
      <c r="I249" s="29" t="s">
        <v>386</v>
      </c>
      <c r="J249" s="29" t="s">
        <v>386</v>
      </c>
      <c r="K249" s="29" t="s">
        <v>386</v>
      </c>
      <c r="L249" s="29" t="s">
        <v>386</v>
      </c>
      <c r="M249" s="228" t="s">
        <v>386</v>
      </c>
      <c r="N249" s="29"/>
      <c r="O249" s="29"/>
      <c r="P249" s="29"/>
      <c r="Q249" s="29"/>
    </row>
    <row r="250" spans="1:17" s="175" customFormat="1" ht="16.5" hidden="1" outlineLevel="1" thickTop="1" thickBot="1" x14ac:dyDescent="0.3">
      <c r="A250" s="22"/>
      <c r="B250" s="114" t="s">
        <v>22</v>
      </c>
      <c r="C250" s="4" t="s">
        <v>290</v>
      </c>
      <c r="D250" s="5" t="s">
        <v>45</v>
      </c>
      <c r="E250" s="228" t="str">
        <f t="shared" si="13"/>
        <v>100%</v>
      </c>
      <c r="F250" s="79" t="s">
        <v>386</v>
      </c>
      <c r="G250" s="228" t="s">
        <v>386</v>
      </c>
      <c r="H250" s="29" t="s">
        <v>386</v>
      </c>
      <c r="I250" s="29" t="s">
        <v>386</v>
      </c>
      <c r="J250" s="29" t="s">
        <v>386</v>
      </c>
      <c r="K250" s="29" t="s">
        <v>386</v>
      </c>
      <c r="L250" s="29" t="s">
        <v>386</v>
      </c>
      <c r="M250" s="228" t="s">
        <v>386</v>
      </c>
      <c r="N250" s="29"/>
      <c r="O250" s="29"/>
      <c r="P250" s="29"/>
      <c r="Q250" s="29"/>
    </row>
    <row r="251" spans="1:17" s="175" customFormat="1" ht="16.5" hidden="1" outlineLevel="1" thickTop="1" thickBot="1" x14ac:dyDescent="0.3">
      <c r="A251" s="22"/>
      <c r="B251" s="114" t="s">
        <v>23</v>
      </c>
      <c r="C251" s="4" t="s">
        <v>290</v>
      </c>
      <c r="D251" s="5" t="s">
        <v>45</v>
      </c>
      <c r="E251" s="228" t="str">
        <f t="shared" si="13"/>
        <v>100%</v>
      </c>
      <c r="F251" s="79" t="s">
        <v>386</v>
      </c>
      <c r="G251" s="228" t="s">
        <v>386</v>
      </c>
      <c r="H251" s="29" t="s">
        <v>386</v>
      </c>
      <c r="I251" s="29" t="s">
        <v>386</v>
      </c>
      <c r="J251" s="29" t="s">
        <v>386</v>
      </c>
      <c r="K251" s="29" t="s">
        <v>386</v>
      </c>
      <c r="L251" s="29" t="s">
        <v>386</v>
      </c>
      <c r="M251" s="228" t="s">
        <v>386</v>
      </c>
      <c r="N251" s="29"/>
      <c r="O251" s="29"/>
      <c r="P251" s="29"/>
      <c r="Q251" s="29"/>
    </row>
    <row r="252" spans="1:17" s="175" customFormat="1" ht="16.5" hidden="1" outlineLevel="1" thickTop="1" thickBot="1" x14ac:dyDescent="0.3">
      <c r="A252" s="22"/>
      <c r="B252" s="114" t="s">
        <v>24</v>
      </c>
      <c r="C252" s="4" t="s">
        <v>290</v>
      </c>
      <c r="D252" s="5" t="s">
        <v>45</v>
      </c>
      <c r="E252" s="228" t="str">
        <f t="shared" si="13"/>
        <v>100%</v>
      </c>
      <c r="F252" s="79" t="s">
        <v>386</v>
      </c>
      <c r="G252" s="228" t="s">
        <v>386</v>
      </c>
      <c r="H252" s="29" t="s">
        <v>386</v>
      </c>
      <c r="I252" s="29" t="s">
        <v>386</v>
      </c>
      <c r="J252" s="29" t="s">
        <v>386</v>
      </c>
      <c r="K252" s="29" t="s">
        <v>386</v>
      </c>
      <c r="L252" s="29" t="s">
        <v>386</v>
      </c>
      <c r="M252" s="228" t="s">
        <v>386</v>
      </c>
      <c r="N252" s="29"/>
      <c r="O252" s="29"/>
      <c r="P252" s="29"/>
      <c r="Q252" s="29"/>
    </row>
    <row r="253" spans="1:17" s="175" customFormat="1" ht="16.5" hidden="1" outlineLevel="1" thickTop="1" thickBot="1" x14ac:dyDescent="0.3">
      <c r="A253" s="22"/>
      <c r="B253" s="114" t="s">
        <v>25</v>
      </c>
      <c r="C253" s="4" t="s">
        <v>290</v>
      </c>
      <c r="D253" s="5" t="s">
        <v>45</v>
      </c>
      <c r="E253" s="228" t="str">
        <f t="shared" si="13"/>
        <v>100%</v>
      </c>
      <c r="F253" s="79" t="s">
        <v>386</v>
      </c>
      <c r="G253" s="228" t="s">
        <v>386</v>
      </c>
      <c r="H253" s="29" t="s">
        <v>386</v>
      </c>
      <c r="I253" s="29" t="s">
        <v>386</v>
      </c>
      <c r="J253" s="29" t="s">
        <v>386</v>
      </c>
      <c r="K253" s="29" t="s">
        <v>386</v>
      </c>
      <c r="L253" s="29" t="s">
        <v>386</v>
      </c>
      <c r="M253" s="228" t="s">
        <v>386</v>
      </c>
      <c r="N253" s="29"/>
      <c r="O253" s="29"/>
      <c r="P253" s="29"/>
      <c r="Q253" s="29"/>
    </row>
    <row r="254" spans="1:17" s="175" customFormat="1" ht="16.5" hidden="1" outlineLevel="1" thickTop="1" thickBot="1" x14ac:dyDescent="0.3">
      <c r="A254" s="22"/>
      <c r="B254" s="132" t="s">
        <v>26</v>
      </c>
      <c r="C254" s="4" t="s">
        <v>290</v>
      </c>
      <c r="D254" s="5" t="s">
        <v>45</v>
      </c>
      <c r="E254" s="228" t="str">
        <f t="shared" si="13"/>
        <v>100%</v>
      </c>
      <c r="F254" s="79" t="s">
        <v>386</v>
      </c>
      <c r="G254" s="228" t="s">
        <v>386</v>
      </c>
      <c r="H254" s="29" t="s">
        <v>386</v>
      </c>
      <c r="I254" s="29" t="s">
        <v>386</v>
      </c>
      <c r="J254" s="29" t="s">
        <v>386</v>
      </c>
      <c r="K254" s="29" t="s">
        <v>386</v>
      </c>
      <c r="L254" s="29" t="s">
        <v>386</v>
      </c>
      <c r="M254" s="228" t="s">
        <v>386</v>
      </c>
      <c r="N254" s="29"/>
      <c r="O254" s="29"/>
      <c r="P254" s="29"/>
      <c r="Q254" s="29"/>
    </row>
    <row r="255" spans="1:17" s="175" customFormat="1" ht="16.5" hidden="1" outlineLevel="1" thickTop="1" thickBot="1" x14ac:dyDescent="0.3">
      <c r="A255" s="188"/>
      <c r="B255" s="114" t="s">
        <v>294</v>
      </c>
      <c r="C255" s="4" t="s">
        <v>290</v>
      </c>
      <c r="D255" s="5" t="s">
        <v>45</v>
      </c>
      <c r="E255" s="228" t="str">
        <f t="shared" si="13"/>
        <v>100%</v>
      </c>
      <c r="F255" s="79" t="s">
        <v>386</v>
      </c>
      <c r="G255" s="228" t="s">
        <v>386</v>
      </c>
      <c r="H255" s="29" t="s">
        <v>386</v>
      </c>
      <c r="I255" s="29" t="s">
        <v>386</v>
      </c>
      <c r="J255" s="29" t="s">
        <v>386</v>
      </c>
      <c r="K255" s="29" t="s">
        <v>386</v>
      </c>
      <c r="L255" s="29" t="s">
        <v>386</v>
      </c>
      <c r="M255" s="228" t="s">
        <v>386</v>
      </c>
      <c r="N255" s="29"/>
      <c r="O255" s="29"/>
      <c r="P255" s="29"/>
      <c r="Q255" s="29"/>
    </row>
    <row r="256" spans="1:17" s="175" customFormat="1" ht="16.5" hidden="1" collapsed="1" thickTop="1" thickBot="1" x14ac:dyDescent="0.3">
      <c r="A256" s="188"/>
      <c r="B256" s="188"/>
      <c r="C256" s="213"/>
      <c r="D256" s="189"/>
      <c r="E256" s="208"/>
      <c r="F256" s="208"/>
      <c r="G256" s="197"/>
      <c r="H256" s="208"/>
      <c r="I256" s="208"/>
      <c r="J256" s="208"/>
      <c r="K256" s="208"/>
      <c r="L256" s="209"/>
      <c r="M256" s="197"/>
      <c r="N256" s="208"/>
      <c r="O256" s="208"/>
      <c r="P256" s="208"/>
      <c r="Q256" s="208"/>
    </row>
    <row r="257" spans="1:17" ht="15.75" hidden="1" thickBot="1" x14ac:dyDescent="0.3">
      <c r="A257" s="200"/>
      <c r="B257" s="201"/>
      <c r="C257" s="202"/>
      <c r="D257" s="202"/>
      <c r="E257" s="203"/>
      <c r="F257" s="203"/>
      <c r="G257" s="203"/>
      <c r="H257" s="203"/>
      <c r="I257" s="203"/>
      <c r="J257" s="203"/>
      <c r="K257" s="203"/>
      <c r="L257" s="203"/>
      <c r="M257" s="203"/>
      <c r="N257" s="203"/>
      <c r="O257" s="203"/>
      <c r="P257" s="203"/>
      <c r="Q257" s="203"/>
    </row>
    <row r="258" spans="1:17" ht="15.75" hidden="1" outlineLevel="1" thickBot="1" x14ac:dyDescent="0.3">
      <c r="A258" s="127"/>
      <c r="B258" s="127" t="s">
        <v>6</v>
      </c>
      <c r="C258" s="128" t="s">
        <v>51</v>
      </c>
      <c r="D258" s="152"/>
      <c r="E258" s="149">
        <f>SUM(F258:Q258)</f>
        <v>11142</v>
      </c>
      <c r="F258" s="143">
        <v>1694</v>
      </c>
      <c r="G258" s="143">
        <v>1633</v>
      </c>
      <c r="H258" s="143">
        <v>1437</v>
      </c>
      <c r="I258" s="143">
        <v>1410</v>
      </c>
      <c r="J258" s="143">
        <v>1304</v>
      </c>
      <c r="K258" s="143">
        <v>1247</v>
      </c>
      <c r="L258" s="143">
        <v>1271</v>
      </c>
      <c r="M258" s="143">
        <v>1146</v>
      </c>
      <c r="N258" s="143"/>
      <c r="O258" s="143"/>
      <c r="P258" s="143"/>
      <c r="Q258" s="127"/>
    </row>
    <row r="259" spans="1:17" ht="15.75" hidden="1" outlineLevel="1" thickBot="1" x14ac:dyDescent="0.3">
      <c r="A259" s="127"/>
      <c r="B259" s="127" t="s">
        <v>6</v>
      </c>
      <c r="C259" s="128" t="s">
        <v>50</v>
      </c>
      <c r="D259" s="152"/>
      <c r="E259" s="149">
        <f>SUM(F259:Q259)</f>
        <v>466</v>
      </c>
      <c r="F259" s="143">
        <v>73</v>
      </c>
      <c r="G259" s="143">
        <v>87</v>
      </c>
      <c r="H259" s="143">
        <v>68</v>
      </c>
      <c r="I259" s="143">
        <v>49</v>
      </c>
      <c r="J259" s="143">
        <v>31</v>
      </c>
      <c r="K259" s="143">
        <v>46</v>
      </c>
      <c r="L259" s="143">
        <v>55</v>
      </c>
      <c r="M259" s="143">
        <v>57</v>
      </c>
      <c r="N259" s="143"/>
      <c r="O259" s="143"/>
      <c r="P259" s="143"/>
      <c r="Q259" s="127"/>
    </row>
    <row r="260" spans="1:17" ht="15.75" hidden="1" outlineLevel="1" thickBot="1" x14ac:dyDescent="0.3">
      <c r="A260" s="127" t="s">
        <v>10</v>
      </c>
      <c r="B260" s="127" t="s">
        <v>6</v>
      </c>
      <c r="C260" s="130" t="s">
        <v>49</v>
      </c>
      <c r="D260" s="153" t="s">
        <v>48</v>
      </c>
      <c r="E260" s="36">
        <f>E259/E258</f>
        <v>4.182373003051517E-2</v>
      </c>
      <c r="F260" s="144">
        <v>4.3093270365997638E-2</v>
      </c>
      <c r="G260" s="144">
        <v>5.3276178812002452E-2</v>
      </c>
      <c r="H260" s="144">
        <v>4.7320807237299929E-2</v>
      </c>
      <c r="I260" s="144">
        <v>3.4751773049645392E-2</v>
      </c>
      <c r="J260" s="144">
        <v>2.3773006134969327E-2</v>
      </c>
      <c r="K260" s="144">
        <v>3.6888532477947072E-2</v>
      </c>
      <c r="L260" s="144">
        <v>4.3273013375295044E-2</v>
      </c>
      <c r="M260" s="144">
        <v>4.9738219895287955E-2</v>
      </c>
      <c r="N260" s="144"/>
      <c r="O260" s="144"/>
      <c r="P260" s="144"/>
      <c r="Q260" s="242"/>
    </row>
    <row r="261" spans="1:17" ht="15.75" hidden="1" outlineLevel="1" thickBot="1" x14ac:dyDescent="0.3">
      <c r="A261" s="127"/>
      <c r="B261" s="127" t="s">
        <v>6</v>
      </c>
      <c r="C261" s="128" t="s">
        <v>107</v>
      </c>
      <c r="D261" s="153"/>
      <c r="E261" s="149">
        <f>SUM(F261:Q261)</f>
        <v>15353</v>
      </c>
      <c r="F261" s="143">
        <v>2406</v>
      </c>
      <c r="G261" s="143">
        <v>2248</v>
      </c>
      <c r="H261" s="143">
        <v>1981</v>
      </c>
      <c r="I261" s="143">
        <v>2046</v>
      </c>
      <c r="J261" s="143">
        <v>1945</v>
      </c>
      <c r="K261" s="143">
        <v>1727</v>
      </c>
      <c r="L261" s="143">
        <v>1615</v>
      </c>
      <c r="M261" s="143">
        <v>1385</v>
      </c>
      <c r="N261" s="143"/>
      <c r="O261" s="143"/>
      <c r="P261" s="143"/>
      <c r="Q261" s="127"/>
    </row>
    <row r="262" spans="1:17" ht="15.75" hidden="1" outlineLevel="1" thickBot="1" x14ac:dyDescent="0.3">
      <c r="A262" s="127"/>
      <c r="B262" s="127" t="s">
        <v>6</v>
      </c>
      <c r="C262" s="128" t="s">
        <v>108</v>
      </c>
      <c r="D262" s="153"/>
      <c r="E262" s="149">
        <f>SUM(F262:Q262)</f>
        <v>506</v>
      </c>
      <c r="F262" s="143">
        <v>64</v>
      </c>
      <c r="G262" s="143">
        <v>66</v>
      </c>
      <c r="H262" s="143">
        <v>81</v>
      </c>
      <c r="I262" s="143">
        <v>65</v>
      </c>
      <c r="J262" s="143">
        <v>54</v>
      </c>
      <c r="K262" s="143">
        <v>45</v>
      </c>
      <c r="L262" s="143">
        <v>63</v>
      </c>
      <c r="M262" s="143">
        <v>68</v>
      </c>
      <c r="N262" s="143"/>
      <c r="O262" s="143"/>
      <c r="P262" s="143"/>
      <c r="Q262" s="127"/>
    </row>
    <row r="263" spans="1:17" ht="15.75" hidden="1" outlineLevel="1" thickBot="1" x14ac:dyDescent="0.3">
      <c r="A263" s="133" t="s">
        <v>10</v>
      </c>
      <c r="B263" s="133" t="s">
        <v>6</v>
      </c>
      <c r="C263" s="134" t="s">
        <v>109</v>
      </c>
      <c r="D263" s="154" t="s">
        <v>48</v>
      </c>
      <c r="E263" s="150">
        <f>E262/E261</f>
        <v>3.2957728131309844E-2</v>
      </c>
      <c r="F263" s="145">
        <v>2.6600166251039069E-2</v>
      </c>
      <c r="G263" s="145">
        <v>2.9359430604982206E-2</v>
      </c>
      <c r="H263" s="145">
        <v>4.0888440181726403E-2</v>
      </c>
      <c r="I263" s="145">
        <v>3.1769305962854349E-2</v>
      </c>
      <c r="J263" s="144">
        <v>2.7763496143958868E-2</v>
      </c>
      <c r="K263" s="144">
        <v>2.605674580196873E-2</v>
      </c>
      <c r="L263" s="145">
        <v>3.9009287925696592E-2</v>
      </c>
      <c r="M263" s="145">
        <v>4.9097472924187723E-2</v>
      </c>
      <c r="N263" s="145"/>
      <c r="O263" s="145"/>
      <c r="P263" s="145"/>
      <c r="Q263" s="243"/>
    </row>
    <row r="264" spans="1:17" ht="16.5" collapsed="1" thickTop="1" thickBot="1" x14ac:dyDescent="0.3">
      <c r="A264" s="32"/>
      <c r="B264" s="32" t="s">
        <v>6</v>
      </c>
      <c r="C264" s="15" t="s">
        <v>110</v>
      </c>
      <c r="D264" s="21"/>
      <c r="E264" s="155">
        <f>SUM(F264:Q264)</f>
        <v>26176</v>
      </c>
      <c r="F264" s="38">
        <v>4100</v>
      </c>
      <c r="G264" s="38">
        <v>3881</v>
      </c>
      <c r="H264" s="38">
        <v>3418</v>
      </c>
      <c r="I264" s="38">
        <v>3456</v>
      </c>
      <c r="J264" s="38">
        <v>3249</v>
      </c>
      <c r="K264" s="32">
        <v>2785</v>
      </c>
      <c r="L264" s="38">
        <v>2762</v>
      </c>
      <c r="M264" s="38">
        <v>2525</v>
      </c>
      <c r="N264" s="38"/>
      <c r="O264" s="38"/>
      <c r="P264" s="38"/>
      <c r="Q264" s="38"/>
    </row>
    <row r="265" spans="1:17" ht="16.5" thickTop="1" thickBot="1" x14ac:dyDescent="0.3">
      <c r="A265" s="32"/>
      <c r="B265" s="32" t="s">
        <v>6</v>
      </c>
      <c r="C265" s="15" t="s">
        <v>111</v>
      </c>
      <c r="D265" s="21"/>
      <c r="E265" s="155">
        <f>SUM(F265:Q265)</f>
        <v>972</v>
      </c>
      <c r="F265" s="38">
        <v>137</v>
      </c>
      <c r="G265" s="38">
        <v>153</v>
      </c>
      <c r="H265" s="38">
        <v>149</v>
      </c>
      <c r="I265" s="38">
        <v>114</v>
      </c>
      <c r="J265" s="38">
        <v>85</v>
      </c>
      <c r="K265" s="32">
        <v>91</v>
      </c>
      <c r="L265" s="38">
        <v>118</v>
      </c>
      <c r="M265" s="38">
        <v>125</v>
      </c>
      <c r="N265" s="38"/>
      <c r="O265" s="38"/>
      <c r="P265" s="38"/>
      <c r="Q265" s="38"/>
    </row>
    <row r="266" spans="1:17" ht="16.5" thickTop="1" thickBot="1" x14ac:dyDescent="0.3">
      <c r="A266" s="32" t="s">
        <v>10</v>
      </c>
      <c r="B266" s="32" t="s">
        <v>6</v>
      </c>
      <c r="C266" s="17" t="s">
        <v>112</v>
      </c>
      <c r="D266" s="21" t="s">
        <v>48</v>
      </c>
      <c r="E266" s="34">
        <f>E265/E264</f>
        <v>3.7133251833740832E-2</v>
      </c>
      <c r="F266" s="34">
        <v>3.3414634146341465E-2</v>
      </c>
      <c r="G266" s="34">
        <v>3.9422829167740273E-2</v>
      </c>
      <c r="H266" s="34">
        <v>4.3592744294909301E-2</v>
      </c>
      <c r="I266" s="34">
        <v>3.2986111111111112E-2</v>
      </c>
      <c r="J266" s="34">
        <v>2.6161895967990151E-2</v>
      </c>
      <c r="K266" s="166">
        <v>3.267504488330341E-2</v>
      </c>
      <c r="L266" s="34">
        <v>4.2722664735698766E-2</v>
      </c>
      <c r="M266" s="34">
        <v>4.9504950495049507E-2</v>
      </c>
      <c r="N266" s="34"/>
      <c r="O266" s="34"/>
      <c r="P266" s="34"/>
      <c r="Q266" s="34"/>
    </row>
    <row r="267" spans="1:17" ht="16.5" thickTop="1" thickBot="1" x14ac:dyDescent="0.3">
      <c r="A267" s="32" t="s">
        <v>10</v>
      </c>
      <c r="B267" s="32" t="s">
        <v>6</v>
      </c>
      <c r="C267" s="17" t="s">
        <v>262</v>
      </c>
      <c r="D267" s="21" t="s">
        <v>264</v>
      </c>
      <c r="E267" s="34" t="e">
        <f>E269/E268</f>
        <v>#DIV/0!</v>
      </c>
      <c r="F267" s="34">
        <v>0</v>
      </c>
      <c r="G267" s="34">
        <v>0</v>
      </c>
      <c r="H267" s="34">
        <v>0</v>
      </c>
      <c r="I267" s="34">
        <v>0</v>
      </c>
      <c r="J267" s="34">
        <v>0</v>
      </c>
      <c r="K267" s="166">
        <v>0</v>
      </c>
      <c r="L267" s="34">
        <v>0</v>
      </c>
      <c r="M267" s="34">
        <v>0</v>
      </c>
      <c r="N267" s="34"/>
      <c r="O267" s="34"/>
      <c r="P267" s="34"/>
      <c r="Q267" s="34"/>
    </row>
    <row r="268" spans="1:17" ht="16.5" hidden="1" outlineLevel="1" thickTop="1" thickBot="1" x14ac:dyDescent="0.3">
      <c r="A268" s="32"/>
      <c r="B268" s="32" t="s">
        <v>6</v>
      </c>
      <c r="C268" s="15" t="s">
        <v>113</v>
      </c>
      <c r="D268" s="21"/>
      <c r="E268" s="38">
        <f>SUM(F268:Q268)</f>
        <v>0</v>
      </c>
      <c r="F268" s="38">
        <v>0</v>
      </c>
      <c r="G268" s="38">
        <v>0</v>
      </c>
      <c r="H268" s="38">
        <v>0</v>
      </c>
      <c r="I268" s="38">
        <v>0</v>
      </c>
      <c r="J268" s="38">
        <v>0</v>
      </c>
      <c r="K268" s="32">
        <v>0</v>
      </c>
      <c r="L268" s="38">
        <v>0</v>
      </c>
      <c r="M268" s="38">
        <v>0</v>
      </c>
      <c r="N268" s="38"/>
      <c r="O268" s="38"/>
      <c r="P268" s="38"/>
      <c r="Q268" s="38"/>
    </row>
    <row r="269" spans="1:17" ht="16.5" hidden="1" outlineLevel="1" thickTop="1" thickBot="1" x14ac:dyDescent="0.3">
      <c r="A269" s="32"/>
      <c r="B269" s="32" t="s">
        <v>6</v>
      </c>
      <c r="C269" s="15" t="s">
        <v>114</v>
      </c>
      <c r="D269" s="21"/>
      <c r="E269" s="38">
        <f>SUM(F269:Q269)</f>
        <v>0</v>
      </c>
      <c r="F269" s="38">
        <v>0</v>
      </c>
      <c r="G269" s="38">
        <v>0</v>
      </c>
      <c r="H269" s="38">
        <v>0</v>
      </c>
      <c r="I269" s="38">
        <v>0</v>
      </c>
      <c r="J269" s="38">
        <v>0</v>
      </c>
      <c r="K269" s="32">
        <v>0</v>
      </c>
      <c r="L269" s="38">
        <v>0</v>
      </c>
      <c r="M269" s="38">
        <v>0</v>
      </c>
      <c r="N269" s="38"/>
      <c r="O269" s="38"/>
      <c r="P269" s="38"/>
      <c r="Q269" s="38"/>
    </row>
    <row r="270" spans="1:17" s="170" customFormat="1" ht="16.5" collapsed="1" thickTop="1" thickBot="1" x14ac:dyDescent="0.3">
      <c r="A270" s="32" t="s">
        <v>9</v>
      </c>
      <c r="B270" s="32" t="s">
        <v>6</v>
      </c>
      <c r="C270" s="17" t="s">
        <v>263</v>
      </c>
      <c r="D270" s="21" t="s">
        <v>265</v>
      </c>
      <c r="E270" s="38"/>
      <c r="F270" s="34">
        <v>0</v>
      </c>
      <c r="G270" s="34">
        <v>0</v>
      </c>
      <c r="H270" s="34">
        <v>0</v>
      </c>
      <c r="I270" s="34">
        <v>0</v>
      </c>
      <c r="J270" s="34">
        <v>0</v>
      </c>
      <c r="K270" s="187">
        <v>0</v>
      </c>
      <c r="L270" s="34">
        <v>0</v>
      </c>
      <c r="M270" s="34">
        <v>0</v>
      </c>
      <c r="N270" s="226"/>
      <c r="O270" s="34"/>
      <c r="P270" s="34"/>
      <c r="Q270" s="34"/>
    </row>
    <row r="271" spans="1:17" s="170" customFormat="1" ht="16.5" hidden="1" outlineLevel="1" thickTop="1" thickBot="1" x14ac:dyDescent="0.3">
      <c r="A271" s="32"/>
      <c r="B271" s="32" t="s">
        <v>6</v>
      </c>
      <c r="C271" s="15" t="s">
        <v>113</v>
      </c>
      <c r="D271" s="21"/>
      <c r="E271" s="38"/>
      <c r="F271" s="38">
        <v>0</v>
      </c>
      <c r="G271" s="38">
        <v>0</v>
      </c>
      <c r="H271" s="38">
        <v>0</v>
      </c>
      <c r="I271" s="38">
        <v>0</v>
      </c>
      <c r="J271" s="38">
        <v>0</v>
      </c>
      <c r="K271" s="32">
        <v>0</v>
      </c>
      <c r="L271" s="38">
        <v>0</v>
      </c>
      <c r="M271" s="38">
        <v>0</v>
      </c>
      <c r="N271" s="38"/>
      <c r="O271" s="38"/>
      <c r="P271" s="38"/>
      <c r="Q271" s="38"/>
    </row>
    <row r="272" spans="1:17" s="170" customFormat="1" ht="16.5" hidden="1" outlineLevel="1" thickTop="1" thickBot="1" x14ac:dyDescent="0.3">
      <c r="A272" s="32"/>
      <c r="B272" s="32" t="s">
        <v>6</v>
      </c>
      <c r="C272" s="15" t="s">
        <v>114</v>
      </c>
      <c r="D272" s="21"/>
      <c r="E272" s="38"/>
      <c r="F272" s="38">
        <v>0</v>
      </c>
      <c r="G272" s="38">
        <v>0</v>
      </c>
      <c r="H272" s="38">
        <v>0</v>
      </c>
      <c r="I272" s="38">
        <v>0</v>
      </c>
      <c r="J272" s="38">
        <v>0</v>
      </c>
      <c r="K272" s="32">
        <v>0</v>
      </c>
      <c r="L272" s="38">
        <v>0</v>
      </c>
      <c r="M272" s="38">
        <v>0</v>
      </c>
      <c r="N272" s="38"/>
      <c r="O272" s="38"/>
      <c r="P272" s="38"/>
      <c r="Q272" s="38"/>
    </row>
    <row r="273" spans="1:17" ht="16.5" collapsed="1" thickTop="1" thickBot="1" x14ac:dyDescent="0.3">
      <c r="A273" s="32"/>
      <c r="B273" s="32" t="s">
        <v>6</v>
      </c>
      <c r="C273" s="15" t="s">
        <v>42</v>
      </c>
      <c r="D273" s="21" t="s">
        <v>47</v>
      </c>
      <c r="E273" s="46"/>
      <c r="F273" s="46"/>
      <c r="G273" s="46"/>
      <c r="H273" s="46"/>
      <c r="I273" s="46"/>
      <c r="J273" s="46"/>
      <c r="K273" s="136"/>
      <c r="L273" s="46"/>
      <c r="M273" s="46"/>
      <c r="N273" s="46"/>
      <c r="O273" s="46"/>
      <c r="P273" s="46"/>
      <c r="Q273" s="46"/>
    </row>
    <row r="274" spans="1:17" ht="16.5" thickTop="1" thickBot="1" x14ac:dyDescent="0.3">
      <c r="A274" s="32"/>
      <c r="B274" s="32" t="s">
        <v>6</v>
      </c>
      <c r="C274" s="15" t="s">
        <v>43</v>
      </c>
      <c r="D274" s="21" t="s">
        <v>47</v>
      </c>
      <c r="E274" s="46"/>
      <c r="F274" s="46"/>
      <c r="G274" s="46"/>
      <c r="H274" s="46"/>
      <c r="I274" s="46"/>
      <c r="J274" s="46"/>
      <c r="K274" s="136"/>
      <c r="L274" s="46"/>
      <c r="M274" s="46"/>
      <c r="N274" s="46"/>
      <c r="O274" s="46"/>
      <c r="P274" s="46"/>
      <c r="Q274" s="46"/>
    </row>
    <row r="275" spans="1:17" s="175" customFormat="1" ht="15.75" thickTop="1" x14ac:dyDescent="0.25">
      <c r="A275" s="194"/>
      <c r="B275" s="194"/>
      <c r="C275" s="194"/>
      <c r="D275" s="194"/>
      <c r="E275" s="206"/>
      <c r="F275" s="206"/>
      <c r="G275" s="206"/>
      <c r="H275" s="206"/>
      <c r="I275" s="206"/>
      <c r="J275" s="206"/>
      <c r="K275" s="206"/>
      <c r="L275" s="206"/>
      <c r="M275" s="206"/>
      <c r="N275" s="206"/>
      <c r="O275" s="206"/>
      <c r="P275" s="206"/>
      <c r="Q275" s="206"/>
    </row>
    <row r="276" spans="1:17" ht="15.75" thickBot="1" x14ac:dyDescent="0.3">
      <c r="A276" s="191"/>
      <c r="B276" s="191"/>
      <c r="C276" s="191"/>
      <c r="D276" s="191"/>
      <c r="E276" s="207"/>
      <c r="F276" s="207"/>
      <c r="G276" s="207"/>
      <c r="H276" s="207"/>
      <c r="I276" s="207"/>
      <c r="J276" s="207"/>
      <c r="K276" s="207"/>
      <c r="L276" s="207"/>
      <c r="M276" s="207"/>
      <c r="N276" s="191"/>
      <c r="O276" s="207"/>
      <c r="P276" s="207"/>
      <c r="Q276" s="207"/>
    </row>
    <row r="277" spans="1:17" s="170" customFormat="1" ht="16.5" thickTop="1" thickBot="1" x14ac:dyDescent="0.3">
      <c r="A277" s="32"/>
      <c r="B277" s="32" t="s">
        <v>6</v>
      </c>
      <c r="C277" s="15" t="s">
        <v>250</v>
      </c>
      <c r="D277" s="15"/>
      <c r="E277" s="46">
        <f>SUM(F277:Q277)</f>
        <v>0</v>
      </c>
      <c r="F277" s="46">
        <v>0</v>
      </c>
      <c r="G277" s="46">
        <v>0</v>
      </c>
      <c r="H277" s="46">
        <v>0</v>
      </c>
      <c r="I277" s="46">
        <v>0</v>
      </c>
      <c r="J277" s="46">
        <v>0</v>
      </c>
      <c r="K277" s="50">
        <v>0</v>
      </c>
      <c r="L277" s="46">
        <v>0</v>
      </c>
      <c r="M277" s="46">
        <v>0</v>
      </c>
      <c r="N277" s="50"/>
      <c r="O277" s="46"/>
      <c r="P277" s="46"/>
      <c r="Q277" s="46"/>
    </row>
    <row r="278" spans="1:17" s="170" customFormat="1" ht="16.5" thickTop="1" thickBot="1" x14ac:dyDescent="0.3">
      <c r="A278" s="32"/>
      <c r="B278" s="32" t="s">
        <v>6</v>
      </c>
      <c r="C278" s="15" t="s">
        <v>249</v>
      </c>
      <c r="D278" s="15"/>
      <c r="E278" s="46">
        <f>SUM(F278:Q278)</f>
        <v>0</v>
      </c>
      <c r="F278" s="46">
        <v>0</v>
      </c>
      <c r="G278" s="46">
        <v>0</v>
      </c>
      <c r="H278" s="46">
        <v>0</v>
      </c>
      <c r="I278" s="46">
        <v>0</v>
      </c>
      <c r="J278" s="46">
        <v>0</v>
      </c>
      <c r="K278" s="20">
        <v>0</v>
      </c>
      <c r="L278" s="46">
        <v>0</v>
      </c>
      <c r="M278" s="46">
        <v>0</v>
      </c>
      <c r="N278" s="20"/>
      <c r="O278" s="46"/>
      <c r="P278" s="46"/>
      <c r="Q278" s="46"/>
    </row>
    <row r="279" spans="1:17" s="170" customFormat="1" ht="16.5" thickTop="1" thickBot="1" x14ac:dyDescent="0.3">
      <c r="A279" s="32"/>
      <c r="B279" s="32" t="s">
        <v>6</v>
      </c>
      <c r="C279" s="17" t="s">
        <v>251</v>
      </c>
      <c r="D279" s="21" t="s">
        <v>75</v>
      </c>
      <c r="E279" s="49">
        <f>IFERROR(E277/(E278+E277),0)</f>
        <v>0</v>
      </c>
      <c r="F279" s="49">
        <v>0</v>
      </c>
      <c r="G279" s="49">
        <v>0</v>
      </c>
      <c r="H279" s="49">
        <v>0</v>
      </c>
      <c r="I279" s="49">
        <v>0</v>
      </c>
      <c r="J279" s="49">
        <v>0</v>
      </c>
      <c r="K279" s="49">
        <v>0</v>
      </c>
      <c r="L279" s="49">
        <v>0</v>
      </c>
      <c r="M279" s="49">
        <v>0</v>
      </c>
      <c r="N279" s="49"/>
      <c r="O279" s="49"/>
      <c r="P279" s="49"/>
      <c r="Q279" s="49"/>
    </row>
    <row r="280" spans="1:17" s="170" customFormat="1" ht="15.75" outlineLevel="1" thickTop="1" x14ac:dyDescent="0.25">
      <c r="A280" s="22"/>
      <c r="B280" s="22" t="s">
        <v>244</v>
      </c>
      <c r="C280" s="22" t="s">
        <v>245</v>
      </c>
      <c r="D280" s="22"/>
      <c r="E280" s="40"/>
      <c r="F280" s="40"/>
      <c r="G280" s="40"/>
      <c r="H280" s="40"/>
      <c r="I280" s="40"/>
      <c r="J280" s="40"/>
      <c r="K280" s="22"/>
      <c r="L280" s="40"/>
      <c r="M280" s="40"/>
      <c r="N280" s="22"/>
      <c r="O280" s="40"/>
      <c r="P280" s="40"/>
      <c r="Q280" s="40"/>
    </row>
    <row r="281" spans="1:17" s="170" customFormat="1" outlineLevel="1" x14ac:dyDescent="0.25">
      <c r="A281" s="22"/>
      <c r="B281" s="22" t="s">
        <v>244</v>
      </c>
      <c r="C281" s="22" t="s">
        <v>77</v>
      </c>
      <c r="D281" s="22"/>
      <c r="E281" s="40"/>
      <c r="F281" s="40"/>
      <c r="G281" s="40"/>
      <c r="H281" s="40"/>
      <c r="I281" s="40"/>
      <c r="J281" s="40"/>
      <c r="K281" s="22"/>
      <c r="L281" s="40"/>
      <c r="M281" s="40"/>
      <c r="N281" s="22"/>
      <c r="O281" s="40"/>
      <c r="P281" s="40"/>
      <c r="Q281" s="40"/>
    </row>
    <row r="282" spans="1:17" s="170" customFormat="1" outlineLevel="1" x14ac:dyDescent="0.25">
      <c r="A282" s="22"/>
      <c r="B282" s="22" t="s">
        <v>244</v>
      </c>
      <c r="C282" s="22" t="s">
        <v>79</v>
      </c>
      <c r="D282" s="22"/>
      <c r="E282" s="40"/>
      <c r="F282" s="40"/>
      <c r="G282" s="40"/>
      <c r="H282" s="40"/>
      <c r="I282" s="40"/>
      <c r="J282" s="40"/>
      <c r="K282" s="22"/>
      <c r="L282" s="40"/>
      <c r="M282" s="40"/>
      <c r="N282" s="22"/>
      <c r="O282" s="40"/>
      <c r="P282" s="40"/>
      <c r="Q282" s="40"/>
    </row>
    <row r="283" spans="1:17" s="170" customFormat="1" outlineLevel="1" x14ac:dyDescent="0.25">
      <c r="A283" s="22"/>
      <c r="B283" s="22" t="s">
        <v>244</v>
      </c>
      <c r="C283" s="22" t="s">
        <v>246</v>
      </c>
      <c r="D283" s="22"/>
      <c r="E283" s="40"/>
      <c r="F283" s="40"/>
      <c r="G283" s="40"/>
      <c r="H283" s="40"/>
      <c r="I283" s="40"/>
      <c r="J283" s="40"/>
      <c r="K283" s="22"/>
      <c r="L283" s="40"/>
      <c r="M283" s="40"/>
      <c r="N283" s="22"/>
      <c r="O283" s="40"/>
      <c r="P283" s="40"/>
      <c r="Q283" s="40"/>
    </row>
    <row r="284" spans="1:17" s="170" customFormat="1" outlineLevel="1" x14ac:dyDescent="0.25">
      <c r="A284" s="22"/>
      <c r="B284" s="22" t="s">
        <v>244</v>
      </c>
      <c r="C284" s="22" t="s">
        <v>247</v>
      </c>
      <c r="D284" s="22"/>
      <c r="E284" s="40"/>
      <c r="F284" s="40"/>
      <c r="G284" s="40"/>
      <c r="H284" s="40"/>
      <c r="I284" s="40"/>
      <c r="J284" s="40"/>
      <c r="K284" s="22"/>
      <c r="L284" s="40"/>
      <c r="M284" s="40"/>
      <c r="N284" s="22"/>
      <c r="O284" s="40"/>
      <c r="P284" s="40"/>
      <c r="Q284" s="40"/>
    </row>
    <row r="285" spans="1:17" s="170" customFormat="1" ht="15.75" outlineLevel="1" thickBot="1" x14ac:dyDescent="0.3">
      <c r="A285" s="22"/>
      <c r="B285" s="22" t="s">
        <v>244</v>
      </c>
      <c r="C285" s="22" t="s">
        <v>248</v>
      </c>
      <c r="D285" s="22"/>
      <c r="E285" s="40"/>
      <c r="F285" s="40"/>
      <c r="G285" s="40"/>
      <c r="H285" s="40"/>
      <c r="I285" s="40"/>
      <c r="J285" s="40"/>
      <c r="K285" s="22"/>
      <c r="L285" s="40"/>
      <c r="M285" s="40"/>
      <c r="N285" s="22"/>
      <c r="O285" s="40"/>
      <c r="P285" s="40"/>
      <c r="Q285" s="40"/>
    </row>
    <row r="286" spans="1:17" ht="16.5" thickTop="1" thickBot="1" x14ac:dyDescent="0.3">
      <c r="A286" s="32"/>
      <c r="B286" s="32" t="s">
        <v>6</v>
      </c>
      <c r="C286" s="15" t="s">
        <v>83</v>
      </c>
      <c r="D286" s="15"/>
      <c r="E286" s="46">
        <f>IFERROR(SUM(F286:Q286),"")</f>
        <v>39868</v>
      </c>
      <c r="F286" s="46">
        <v>6609</v>
      </c>
      <c r="G286" s="46">
        <v>5433</v>
      </c>
      <c r="H286" s="46">
        <v>5133</v>
      </c>
      <c r="I286" s="46">
        <v>5355</v>
      </c>
      <c r="J286" s="46">
        <v>5774</v>
      </c>
      <c r="K286" s="136">
        <v>5418</v>
      </c>
      <c r="L286" s="46">
        <v>6146</v>
      </c>
      <c r="M286" s="46">
        <v>0</v>
      </c>
      <c r="N286" s="46"/>
      <c r="O286" s="46"/>
      <c r="P286" s="46"/>
      <c r="Q286" s="46"/>
    </row>
    <row r="287" spans="1:17" ht="16.5" thickTop="1" thickBot="1" x14ac:dyDescent="0.3">
      <c r="A287" s="32"/>
      <c r="B287" s="32" t="s">
        <v>6</v>
      </c>
      <c r="C287" s="15" t="s">
        <v>86</v>
      </c>
      <c r="D287" s="15"/>
      <c r="E287" s="46">
        <f>SUM(F287:Q287)</f>
        <v>86309</v>
      </c>
      <c r="F287" s="46">
        <v>15401</v>
      </c>
      <c r="G287" s="46">
        <v>13214</v>
      </c>
      <c r="H287" s="46">
        <v>11844</v>
      </c>
      <c r="I287" s="46">
        <v>12524</v>
      </c>
      <c r="J287" s="46">
        <v>11785</v>
      </c>
      <c r="K287" s="136">
        <v>10614</v>
      </c>
      <c r="L287" s="46">
        <v>10927</v>
      </c>
      <c r="M287" s="46">
        <v>0</v>
      </c>
      <c r="N287" s="46"/>
      <c r="O287" s="46"/>
      <c r="P287" s="46"/>
      <c r="Q287" s="46"/>
    </row>
    <row r="288" spans="1:17" ht="16.5" thickTop="1" thickBot="1" x14ac:dyDescent="0.3">
      <c r="A288" s="32"/>
      <c r="B288" s="32" t="s">
        <v>6</v>
      </c>
      <c r="C288" s="17" t="s">
        <v>95</v>
      </c>
      <c r="D288" s="21" t="s">
        <v>75</v>
      </c>
      <c r="E288" s="49">
        <f>E286/(E286+E287)</f>
        <v>0.31596883742678933</v>
      </c>
      <c r="F288" s="49">
        <v>0.30027260336210815</v>
      </c>
      <c r="G288" s="49">
        <v>0.29136054056952859</v>
      </c>
      <c r="H288" s="49">
        <v>0.3023502385580491</v>
      </c>
      <c r="I288" s="49">
        <v>0.29951339560378099</v>
      </c>
      <c r="J288" s="49">
        <v>0.32883421607153029</v>
      </c>
      <c r="K288" s="49">
        <v>0.33794910179640719</v>
      </c>
      <c r="L288" s="49">
        <v>0.35998359983599837</v>
      </c>
      <c r="M288" s="49">
        <v>0</v>
      </c>
      <c r="N288" s="49"/>
      <c r="O288" s="49"/>
      <c r="P288" s="49"/>
      <c r="Q288" s="49"/>
    </row>
    <row r="289" spans="1:17" ht="15.75" outlineLevel="1" thickTop="1" x14ac:dyDescent="0.25">
      <c r="A289" s="22"/>
      <c r="B289" s="22" t="s">
        <v>81</v>
      </c>
      <c r="C289" s="22" t="s">
        <v>77</v>
      </c>
      <c r="D289" s="22"/>
      <c r="E289" s="40"/>
      <c r="F289" s="40"/>
      <c r="G289" s="40"/>
      <c r="H289" s="40"/>
      <c r="I289" s="40"/>
      <c r="J289" s="40"/>
      <c r="K289" s="160"/>
      <c r="L289" s="40"/>
      <c r="M289" s="40"/>
      <c r="N289" s="141"/>
      <c r="O289" s="40"/>
      <c r="P289" s="40"/>
      <c r="Q289" s="40"/>
    </row>
    <row r="290" spans="1:17" outlineLevel="1" x14ac:dyDescent="0.25">
      <c r="A290" s="22"/>
      <c r="B290" s="22" t="s">
        <v>81</v>
      </c>
      <c r="C290" s="22" t="s">
        <v>78</v>
      </c>
      <c r="D290" s="22"/>
      <c r="E290" s="40"/>
      <c r="F290" s="40"/>
      <c r="G290" s="40"/>
      <c r="H290" s="40"/>
      <c r="I290" s="40"/>
      <c r="J290" s="40"/>
      <c r="K290" s="160"/>
      <c r="L290" s="40"/>
      <c r="M290" s="40"/>
      <c r="N290" s="22"/>
      <c r="O290" s="40"/>
      <c r="P290" s="40"/>
      <c r="Q290" s="40"/>
    </row>
    <row r="291" spans="1:17" outlineLevel="1" x14ac:dyDescent="0.25">
      <c r="A291" s="22"/>
      <c r="B291" s="22" t="s">
        <v>81</v>
      </c>
      <c r="C291" s="22" t="s">
        <v>79</v>
      </c>
      <c r="D291" s="22"/>
      <c r="E291" s="40"/>
      <c r="F291" s="40"/>
      <c r="G291" s="40"/>
      <c r="H291" s="40"/>
      <c r="I291" s="40"/>
      <c r="J291" s="40"/>
      <c r="K291" s="160"/>
      <c r="L291" s="40"/>
      <c r="M291" s="40"/>
      <c r="N291" s="22"/>
      <c r="O291" s="40"/>
      <c r="P291" s="40"/>
      <c r="Q291" s="40"/>
    </row>
    <row r="292" spans="1:17" outlineLevel="1" x14ac:dyDescent="0.25">
      <c r="A292" s="22"/>
      <c r="B292" s="22" t="s">
        <v>81</v>
      </c>
      <c r="C292" s="22" t="s">
        <v>80</v>
      </c>
      <c r="D292" s="22"/>
      <c r="E292" s="40"/>
      <c r="F292" s="40"/>
      <c r="G292" s="40"/>
      <c r="H292" s="40"/>
      <c r="I292" s="40"/>
      <c r="J292" s="40"/>
      <c r="K292" s="160"/>
      <c r="L292" s="40"/>
      <c r="M292" s="40"/>
      <c r="N292" s="22"/>
      <c r="O292" s="40"/>
      <c r="P292" s="40"/>
      <c r="Q292" s="40"/>
    </row>
    <row r="293" spans="1:17" outlineLevel="1" x14ac:dyDescent="0.25">
      <c r="A293" s="22"/>
      <c r="B293" s="22" t="s">
        <v>82</v>
      </c>
      <c r="C293" s="22" t="s">
        <v>77</v>
      </c>
      <c r="D293" s="22"/>
      <c r="E293" s="40"/>
      <c r="F293" s="40"/>
      <c r="G293" s="40"/>
      <c r="H293" s="40"/>
      <c r="I293" s="40"/>
      <c r="J293" s="40"/>
      <c r="K293" s="160"/>
      <c r="L293" s="40"/>
      <c r="M293" s="40"/>
      <c r="N293" s="22"/>
      <c r="O293" s="40"/>
      <c r="P293" s="40"/>
      <c r="Q293" s="40"/>
    </row>
    <row r="294" spans="1:17" outlineLevel="1" x14ac:dyDescent="0.25">
      <c r="A294" s="22"/>
      <c r="B294" s="22" t="s">
        <v>82</v>
      </c>
      <c r="C294" s="22" t="s">
        <v>78</v>
      </c>
      <c r="D294" s="22"/>
      <c r="E294" s="40"/>
      <c r="F294" s="40"/>
      <c r="G294" s="40"/>
      <c r="H294" s="40"/>
      <c r="I294" s="40"/>
      <c r="J294" s="40"/>
      <c r="K294" s="160"/>
      <c r="L294" s="40"/>
      <c r="M294" s="40"/>
      <c r="N294" s="22"/>
      <c r="O294" s="40"/>
      <c r="P294" s="40"/>
      <c r="Q294" s="40"/>
    </row>
    <row r="295" spans="1:17" outlineLevel="1" x14ac:dyDescent="0.25">
      <c r="A295" s="22"/>
      <c r="B295" s="22" t="s">
        <v>82</v>
      </c>
      <c r="C295" s="22" t="s">
        <v>79</v>
      </c>
      <c r="D295" s="22"/>
      <c r="E295" s="40"/>
      <c r="F295" s="40"/>
      <c r="G295" s="40"/>
      <c r="H295" s="40"/>
      <c r="I295" s="40"/>
      <c r="J295" s="40"/>
      <c r="K295" s="160"/>
      <c r="L295" s="40"/>
      <c r="M295" s="40"/>
      <c r="N295" s="22"/>
      <c r="O295" s="40"/>
      <c r="P295" s="40"/>
      <c r="Q295" s="40"/>
    </row>
    <row r="296" spans="1:17" ht="15.75" outlineLevel="1" thickBot="1" x14ac:dyDescent="0.3">
      <c r="A296" s="22"/>
      <c r="B296" s="22" t="s">
        <v>82</v>
      </c>
      <c r="C296" s="22" t="s">
        <v>80</v>
      </c>
      <c r="D296" s="22"/>
      <c r="E296" s="40"/>
      <c r="F296" s="40"/>
      <c r="G296" s="40"/>
      <c r="H296" s="40"/>
      <c r="I296" s="40"/>
      <c r="J296" s="40"/>
      <c r="K296" s="160"/>
      <c r="L296" s="40"/>
      <c r="M296" s="40"/>
      <c r="N296" s="22"/>
      <c r="O296" s="40"/>
      <c r="P296" s="40"/>
      <c r="Q296" s="40"/>
    </row>
    <row r="297" spans="1:17" ht="16.5" thickTop="1" thickBot="1" x14ac:dyDescent="0.3">
      <c r="A297" s="32"/>
      <c r="B297" s="32" t="s">
        <v>6</v>
      </c>
      <c r="C297" s="17" t="s">
        <v>89</v>
      </c>
      <c r="D297" s="21"/>
      <c r="E297" s="49"/>
      <c r="F297" s="238">
        <v>10896</v>
      </c>
      <c r="G297" s="238">
        <v>2011</v>
      </c>
      <c r="H297" s="238">
        <v>1990</v>
      </c>
      <c r="I297" s="238">
        <v>1193</v>
      </c>
      <c r="J297" s="238">
        <v>1255</v>
      </c>
      <c r="K297" s="238">
        <v>1287</v>
      </c>
      <c r="L297" s="238">
        <v>1622</v>
      </c>
      <c r="M297" s="117">
        <v>1569</v>
      </c>
      <c r="N297" s="241"/>
      <c r="O297" s="238"/>
      <c r="P297" s="238"/>
      <c r="Q297" s="238"/>
    </row>
    <row r="298" spans="1:17" ht="16.5" hidden="1" outlineLevel="1" thickTop="1" thickBot="1" x14ac:dyDescent="0.3">
      <c r="A298" s="22"/>
      <c r="B298" s="22" t="s">
        <v>94</v>
      </c>
      <c r="C298" s="22" t="s">
        <v>89</v>
      </c>
      <c r="D298" s="22"/>
      <c r="E298" s="40"/>
      <c r="F298" s="40">
        <v>777</v>
      </c>
      <c r="G298" s="160">
        <v>729</v>
      </c>
      <c r="H298" s="40">
        <v>682</v>
      </c>
      <c r="I298" s="40">
        <v>294</v>
      </c>
      <c r="J298" s="40">
        <v>361</v>
      </c>
      <c r="K298" s="160">
        <v>389</v>
      </c>
      <c r="L298" s="40">
        <v>549</v>
      </c>
      <c r="M298" s="117">
        <v>532</v>
      </c>
      <c r="N298" s="141"/>
      <c r="O298" s="40"/>
      <c r="P298" s="40"/>
      <c r="Q298" s="40"/>
    </row>
    <row r="299" spans="1:17" ht="16.5" hidden="1" outlineLevel="1" thickTop="1" thickBot="1" x14ac:dyDescent="0.3">
      <c r="A299" s="22"/>
      <c r="B299" s="22" t="s">
        <v>90</v>
      </c>
      <c r="C299" s="22" t="s">
        <v>89</v>
      </c>
      <c r="D299" s="22"/>
      <c r="E299" s="40"/>
      <c r="F299" s="40">
        <v>906</v>
      </c>
      <c r="G299" s="160">
        <v>537</v>
      </c>
      <c r="H299" s="40">
        <v>762</v>
      </c>
      <c r="I299" s="40">
        <v>180</v>
      </c>
      <c r="J299" s="40">
        <v>219</v>
      </c>
      <c r="K299" s="160">
        <v>276</v>
      </c>
      <c r="L299" s="40">
        <v>299</v>
      </c>
      <c r="M299" s="117">
        <v>319</v>
      </c>
      <c r="N299" s="22"/>
      <c r="O299" s="40"/>
      <c r="P299" s="40"/>
      <c r="Q299" s="40"/>
    </row>
    <row r="300" spans="1:17" ht="16.5" hidden="1" outlineLevel="1" thickTop="1" thickBot="1" x14ac:dyDescent="0.3">
      <c r="A300" s="22"/>
      <c r="B300" s="22" t="s">
        <v>91</v>
      </c>
      <c r="C300" s="22" t="s">
        <v>89</v>
      </c>
      <c r="D300" s="22"/>
      <c r="E300" s="40"/>
      <c r="F300" s="40">
        <v>6526</v>
      </c>
      <c r="G300" s="160">
        <v>292</v>
      </c>
      <c r="H300" s="40">
        <v>219</v>
      </c>
      <c r="I300" s="40">
        <v>270</v>
      </c>
      <c r="J300" s="40">
        <v>258</v>
      </c>
      <c r="K300" s="160">
        <v>272</v>
      </c>
      <c r="L300" s="40">
        <v>312</v>
      </c>
      <c r="M300" s="117">
        <v>267</v>
      </c>
      <c r="N300" s="22"/>
      <c r="O300" s="40"/>
      <c r="P300" s="40"/>
      <c r="Q300" s="40"/>
    </row>
    <row r="301" spans="1:17" ht="16.5" hidden="1" outlineLevel="1" thickTop="1" thickBot="1" x14ac:dyDescent="0.3">
      <c r="A301" s="22"/>
      <c r="B301" s="22" t="s">
        <v>92</v>
      </c>
      <c r="C301" s="22" t="s">
        <v>89</v>
      </c>
      <c r="D301" s="22"/>
      <c r="E301" s="40"/>
      <c r="F301" s="40">
        <v>323</v>
      </c>
      <c r="G301" s="160">
        <v>101</v>
      </c>
      <c r="H301" s="40">
        <v>60</v>
      </c>
      <c r="I301" s="40">
        <v>103</v>
      </c>
      <c r="J301" s="40">
        <v>72</v>
      </c>
      <c r="K301" s="160">
        <v>119</v>
      </c>
      <c r="L301" s="40">
        <v>98</v>
      </c>
      <c r="M301" s="117">
        <v>72</v>
      </c>
      <c r="N301" s="22"/>
      <c r="O301" s="40"/>
      <c r="P301" s="40"/>
      <c r="Q301" s="40"/>
    </row>
    <row r="302" spans="1:17" s="170" customFormat="1" ht="16.5" hidden="1" outlineLevel="1" thickTop="1" thickBot="1" x14ac:dyDescent="0.3">
      <c r="A302" s="22"/>
      <c r="B302" s="22" t="s">
        <v>252</v>
      </c>
      <c r="C302" s="22" t="s">
        <v>89</v>
      </c>
      <c r="D302" s="25"/>
      <c r="E302" s="41"/>
      <c r="F302" s="41">
        <v>296</v>
      </c>
      <c r="G302" s="160">
        <v>277</v>
      </c>
      <c r="H302" s="41">
        <v>281</v>
      </c>
      <c r="I302" s="41">
        <v>298</v>
      </c>
      <c r="J302" s="41">
        <v>336</v>
      </c>
      <c r="K302" s="161">
        <v>235</v>
      </c>
      <c r="L302" s="41">
        <v>342</v>
      </c>
      <c r="M302" s="117">
        <v>333</v>
      </c>
      <c r="N302" s="25"/>
      <c r="O302" s="41"/>
      <c r="P302" s="41"/>
      <c r="Q302" s="41"/>
    </row>
    <row r="303" spans="1:17" ht="16.5" hidden="1" outlineLevel="1" thickTop="1" thickBot="1" x14ac:dyDescent="0.3">
      <c r="A303" s="22"/>
      <c r="B303" s="22" t="s">
        <v>93</v>
      </c>
      <c r="C303" s="22" t="s">
        <v>89</v>
      </c>
      <c r="D303" s="25"/>
      <c r="E303" s="41"/>
      <c r="F303" s="41">
        <v>2115</v>
      </c>
      <c r="G303" s="160">
        <v>94</v>
      </c>
      <c r="H303" s="41">
        <v>26</v>
      </c>
      <c r="I303" s="41">
        <v>48</v>
      </c>
      <c r="J303" s="41">
        <v>16</v>
      </c>
      <c r="K303" s="161">
        <v>22</v>
      </c>
      <c r="L303" s="41">
        <v>22</v>
      </c>
      <c r="M303" s="117">
        <v>54</v>
      </c>
      <c r="N303" s="151"/>
      <c r="O303" s="41"/>
      <c r="P303" s="41"/>
      <c r="Q303" s="41"/>
    </row>
    <row r="304" spans="1:17" ht="16.5" collapsed="1" thickTop="1" thickBot="1" x14ac:dyDescent="0.3">
      <c r="A304" s="32"/>
      <c r="B304" s="32" t="s">
        <v>6</v>
      </c>
      <c r="C304" s="17" t="s">
        <v>115</v>
      </c>
      <c r="D304" s="21"/>
      <c r="E304" s="136"/>
      <c r="F304" s="239">
        <v>24.967741935483872</v>
      </c>
      <c r="G304" s="239">
        <v>25.214285714285715</v>
      </c>
      <c r="H304" s="239">
        <v>23.870967741935484</v>
      </c>
      <c r="I304" s="239">
        <v>22.448275862068964</v>
      </c>
      <c r="J304" s="239">
        <v>20.967741935483872</v>
      </c>
      <c r="K304" s="239">
        <v>21.275862068965516</v>
      </c>
      <c r="L304" s="239">
        <v>20.821428571428573</v>
      </c>
      <c r="M304" s="239">
        <v>18.516129032258064</v>
      </c>
      <c r="N304" s="239"/>
      <c r="O304" s="239"/>
      <c r="P304" s="239"/>
      <c r="Q304" s="239"/>
    </row>
    <row r="305" spans="1:17" ht="15.75" hidden="1" outlineLevel="1" thickTop="1" x14ac:dyDescent="0.25">
      <c r="A305" s="24"/>
      <c r="B305" s="113" t="s">
        <v>15</v>
      </c>
      <c r="C305" s="10" t="s">
        <v>116</v>
      </c>
      <c r="D305" s="138"/>
      <c r="E305" s="39"/>
      <c r="F305" s="236">
        <v>12.451612903225806</v>
      </c>
      <c r="G305" s="236">
        <v>11.714285714285714</v>
      </c>
      <c r="H305" s="236">
        <v>12</v>
      </c>
      <c r="I305" s="236">
        <v>11.379310344827585</v>
      </c>
      <c r="J305" s="236">
        <v>11.451612903225806</v>
      </c>
      <c r="K305" s="236">
        <v>11.931034482758621</v>
      </c>
      <c r="L305" s="236">
        <v>13</v>
      </c>
      <c r="M305" s="236">
        <v>11.064516129032258</v>
      </c>
      <c r="N305" s="236"/>
      <c r="O305" s="236"/>
      <c r="P305" s="236"/>
      <c r="Q305" s="236"/>
    </row>
    <row r="306" spans="1:17" ht="15.75" hidden="1" outlineLevel="1" thickTop="1" x14ac:dyDescent="0.25">
      <c r="A306" s="22"/>
      <c r="B306" s="114" t="s">
        <v>16</v>
      </c>
      <c r="C306" s="10" t="s">
        <v>116</v>
      </c>
      <c r="D306" s="139"/>
      <c r="E306" s="40"/>
      <c r="F306" s="236">
        <v>2.6190476190476191</v>
      </c>
      <c r="G306" s="236">
        <v>2.6842105263157894</v>
      </c>
      <c r="H306" s="236">
        <v>2.3181818181818183</v>
      </c>
      <c r="I306" s="236">
        <v>2.3684210526315788</v>
      </c>
      <c r="J306" s="236">
        <v>1.8095238095238095</v>
      </c>
      <c r="K306" s="236">
        <v>2.6315789473684212</v>
      </c>
      <c r="L306" s="236">
        <v>1.368421052631579</v>
      </c>
      <c r="M306" s="236">
        <v>1.5238095238095237</v>
      </c>
      <c r="N306" s="236"/>
      <c r="O306" s="236"/>
      <c r="P306" s="236"/>
      <c r="Q306" s="236"/>
    </row>
    <row r="307" spans="1:17" ht="15.75" hidden="1" outlineLevel="1" thickTop="1" x14ac:dyDescent="0.25">
      <c r="A307" s="22"/>
      <c r="B307" s="114" t="s">
        <v>17</v>
      </c>
      <c r="C307" s="10" t="s">
        <v>116</v>
      </c>
      <c r="D307" s="139"/>
      <c r="E307" s="40"/>
      <c r="F307" s="236">
        <v>3.1428571428571428</v>
      </c>
      <c r="G307" s="236">
        <v>3.4736842105263159</v>
      </c>
      <c r="H307" s="236">
        <v>3.4545454545454546</v>
      </c>
      <c r="I307" s="236">
        <v>3.1052631578947367</v>
      </c>
      <c r="J307" s="236">
        <v>2.5909090909090908</v>
      </c>
      <c r="K307" s="236">
        <v>2.4736842105263159</v>
      </c>
      <c r="L307" s="236">
        <v>2.4285714285714284</v>
      </c>
      <c r="M307" s="236">
        <v>1.7619047619047619</v>
      </c>
      <c r="N307" s="236"/>
      <c r="O307" s="236"/>
      <c r="P307" s="236"/>
      <c r="Q307" s="236"/>
    </row>
    <row r="308" spans="1:17" ht="15.75" hidden="1" outlineLevel="1" thickTop="1" x14ac:dyDescent="0.25">
      <c r="A308" s="22"/>
      <c r="B308" s="114" t="s">
        <v>18</v>
      </c>
      <c r="C308" s="10" t="s">
        <v>116</v>
      </c>
      <c r="D308" s="139"/>
      <c r="E308" s="40"/>
      <c r="F308" s="236">
        <v>2.9047619047619047</v>
      </c>
      <c r="G308" s="236">
        <v>2.736842105263158</v>
      </c>
      <c r="H308" s="236">
        <v>2.6666666666666665</v>
      </c>
      <c r="I308" s="236">
        <v>2.263157894736842</v>
      </c>
      <c r="J308" s="236">
        <v>1.9523809523809523</v>
      </c>
      <c r="K308" s="236">
        <v>1.6842105263157894</v>
      </c>
      <c r="L308" s="236">
        <v>1.5</v>
      </c>
      <c r="M308" s="236">
        <v>1.5238095238095237</v>
      </c>
      <c r="N308" s="236"/>
      <c r="O308" s="236"/>
      <c r="P308" s="236"/>
      <c r="Q308" s="236"/>
    </row>
    <row r="309" spans="1:17" ht="15.75" hidden="1" outlineLevel="1" thickTop="1" x14ac:dyDescent="0.25">
      <c r="A309" s="22"/>
      <c r="B309" s="114" t="s">
        <v>19</v>
      </c>
      <c r="C309" s="10" t="s">
        <v>116</v>
      </c>
      <c r="D309" s="139"/>
      <c r="E309" s="40"/>
      <c r="F309" s="236">
        <v>3.5909090909090908</v>
      </c>
      <c r="G309" s="236">
        <v>4.1500000000000004</v>
      </c>
      <c r="H309" s="236">
        <v>3.4545454545454546</v>
      </c>
      <c r="I309" s="236">
        <v>3</v>
      </c>
      <c r="J309" s="236">
        <v>2.0869565217391304</v>
      </c>
      <c r="K309" s="236">
        <v>3.05</v>
      </c>
      <c r="L309" s="236">
        <v>2.2999999999999998</v>
      </c>
      <c r="M309" s="236">
        <v>2.1363636363636362</v>
      </c>
      <c r="N309" s="236"/>
      <c r="O309" s="236"/>
      <c r="P309" s="236"/>
      <c r="Q309" s="236"/>
    </row>
    <row r="310" spans="1:17" ht="15.75" hidden="1" outlineLevel="1" thickTop="1" x14ac:dyDescent="0.25">
      <c r="A310" s="22"/>
      <c r="B310" s="114" t="s">
        <v>20</v>
      </c>
      <c r="C310" s="10" t="s">
        <v>116</v>
      </c>
      <c r="D310" s="139"/>
      <c r="E310" s="40"/>
      <c r="F310" s="236">
        <v>0</v>
      </c>
      <c r="G310" s="236">
        <v>0</v>
      </c>
      <c r="H310" s="236">
        <v>0</v>
      </c>
      <c r="I310" s="236">
        <v>0</v>
      </c>
      <c r="J310" s="236">
        <v>0</v>
      </c>
      <c r="K310" s="236">
        <v>0</v>
      </c>
      <c r="L310" s="236">
        <v>0</v>
      </c>
      <c r="M310" s="236">
        <v>0</v>
      </c>
      <c r="N310" s="236"/>
      <c r="O310" s="236"/>
      <c r="P310" s="236"/>
      <c r="Q310" s="236"/>
    </row>
    <row r="311" spans="1:17" ht="15.75" hidden="1" outlineLevel="1" thickTop="1" x14ac:dyDescent="0.25">
      <c r="A311" s="22"/>
      <c r="B311" s="115" t="s">
        <v>21</v>
      </c>
      <c r="C311" s="10" t="s">
        <v>116</v>
      </c>
      <c r="D311" s="139"/>
      <c r="E311" s="40"/>
      <c r="F311" s="236">
        <v>2.0476190476190474</v>
      </c>
      <c r="G311" s="236">
        <v>2.4210526315789473</v>
      </c>
      <c r="H311" s="236">
        <v>2</v>
      </c>
      <c r="I311" s="236">
        <v>2.5499999999999998</v>
      </c>
      <c r="J311" s="236">
        <v>1.5454545454545454</v>
      </c>
      <c r="K311" s="236">
        <v>1</v>
      </c>
      <c r="L311" s="236">
        <v>1</v>
      </c>
      <c r="M311" s="236">
        <v>1</v>
      </c>
      <c r="N311" s="236"/>
      <c r="O311" s="236"/>
      <c r="P311" s="236"/>
      <c r="Q311" s="236"/>
    </row>
    <row r="312" spans="1:17" ht="15.75" hidden="1" outlineLevel="1" thickTop="1" x14ac:dyDescent="0.25">
      <c r="A312" s="22"/>
      <c r="B312" s="114" t="s">
        <v>22</v>
      </c>
      <c r="C312" s="10" t="s">
        <v>116</v>
      </c>
      <c r="D312" s="139"/>
      <c r="E312" s="40"/>
      <c r="F312" s="236">
        <v>0</v>
      </c>
      <c r="G312" s="236">
        <v>0</v>
      </c>
      <c r="H312" s="236">
        <v>0</v>
      </c>
      <c r="I312" s="236">
        <v>0</v>
      </c>
      <c r="J312" s="236">
        <v>0</v>
      </c>
      <c r="K312" s="236">
        <v>0</v>
      </c>
      <c r="L312" s="236">
        <v>0</v>
      </c>
      <c r="M312" s="236">
        <v>0</v>
      </c>
      <c r="N312" s="236"/>
      <c r="O312" s="236"/>
      <c r="P312" s="236"/>
      <c r="Q312" s="236"/>
    </row>
    <row r="313" spans="1:17" ht="15.75" hidden="1" outlineLevel="1" thickTop="1" x14ac:dyDescent="0.25">
      <c r="A313" s="22"/>
      <c r="B313" s="114" t="s">
        <v>23</v>
      </c>
      <c r="C313" s="10" t="s">
        <v>116</v>
      </c>
      <c r="D313" s="139"/>
      <c r="E313" s="40"/>
      <c r="F313" s="236">
        <v>0</v>
      </c>
      <c r="G313" s="236">
        <v>0</v>
      </c>
      <c r="H313" s="236">
        <v>0</v>
      </c>
      <c r="I313" s="236">
        <v>0</v>
      </c>
      <c r="J313" s="236">
        <v>0</v>
      </c>
      <c r="K313" s="236">
        <v>0</v>
      </c>
      <c r="L313" s="236">
        <v>0</v>
      </c>
      <c r="M313" s="236">
        <v>0</v>
      </c>
      <c r="N313" s="236"/>
      <c r="O313" s="236"/>
      <c r="P313" s="236"/>
      <c r="Q313" s="236"/>
    </row>
    <row r="314" spans="1:17" ht="15.75" hidden="1" outlineLevel="1" thickTop="1" x14ac:dyDescent="0.25">
      <c r="A314" s="22"/>
      <c r="B314" s="114" t="s">
        <v>24</v>
      </c>
      <c r="C314" s="10" t="s">
        <v>116</v>
      </c>
      <c r="D314" s="139"/>
      <c r="E314" s="40"/>
      <c r="F314" s="236">
        <v>2.8571428571428572</v>
      </c>
      <c r="G314" s="236">
        <v>3.5789473684210527</v>
      </c>
      <c r="H314" s="236">
        <v>2.9</v>
      </c>
      <c r="I314" s="236">
        <v>2.6190476190476191</v>
      </c>
      <c r="J314" s="236">
        <v>2.5454545454545454</v>
      </c>
      <c r="K314" s="236">
        <v>2.5263157894736841</v>
      </c>
      <c r="L314" s="236">
        <v>1.6</v>
      </c>
      <c r="M314" s="236">
        <v>1.8</v>
      </c>
      <c r="N314" s="236"/>
      <c r="O314" s="236"/>
      <c r="P314" s="236"/>
      <c r="Q314" s="236"/>
    </row>
    <row r="315" spans="1:17" ht="15.75" hidden="1" outlineLevel="1" thickTop="1" x14ac:dyDescent="0.25">
      <c r="A315" s="22"/>
      <c r="B315" s="114" t="s">
        <v>25</v>
      </c>
      <c r="C315" s="10" t="s">
        <v>116</v>
      </c>
      <c r="D315" s="139"/>
      <c r="E315" s="40"/>
      <c r="F315" s="236">
        <v>1</v>
      </c>
      <c r="G315" s="236">
        <v>1</v>
      </c>
      <c r="H315" s="236">
        <v>1.0555555555555556</v>
      </c>
      <c r="I315" s="236">
        <v>1.0833333333333333</v>
      </c>
      <c r="J315" s="236">
        <v>0</v>
      </c>
      <c r="K315" s="236">
        <v>0</v>
      </c>
      <c r="L315" s="236">
        <v>1</v>
      </c>
      <c r="M315" s="236">
        <v>0</v>
      </c>
      <c r="N315" s="236"/>
      <c r="O315" s="236"/>
      <c r="P315" s="236"/>
      <c r="Q315" s="236"/>
    </row>
    <row r="316" spans="1:17" ht="16.5" hidden="1" outlineLevel="1" thickTop="1" thickBot="1" x14ac:dyDescent="0.3">
      <c r="A316" s="22"/>
      <c r="B316" s="114" t="s">
        <v>26</v>
      </c>
      <c r="C316" s="10" t="s">
        <v>116</v>
      </c>
      <c r="D316" s="139"/>
      <c r="E316" s="137"/>
      <c r="F316" s="236">
        <v>1.5238095238095237</v>
      </c>
      <c r="G316" s="236">
        <v>1.1499999999999999</v>
      </c>
      <c r="H316" s="236">
        <v>1.2941176470588236</v>
      </c>
      <c r="I316" s="236">
        <v>1.2105263157894737</v>
      </c>
      <c r="J316" s="236">
        <v>1.1666666666666667</v>
      </c>
      <c r="K316" s="236">
        <v>1.2666666666666666</v>
      </c>
      <c r="L316" s="236">
        <v>1.1176470588235294</v>
      </c>
      <c r="M316" s="236">
        <v>1.2857142857142858</v>
      </c>
      <c r="N316" s="236"/>
      <c r="O316" s="236"/>
      <c r="P316" s="236"/>
      <c r="Q316" s="236"/>
    </row>
    <row r="317" spans="1:17" ht="15.75" collapsed="1" thickTop="1" x14ac:dyDescent="0.25">
      <c r="B317" s="114" t="s">
        <v>294</v>
      </c>
      <c r="C317" s="10" t="s">
        <v>116</v>
      </c>
      <c r="D317" s="44"/>
      <c r="E317" s="44"/>
      <c r="F317" s="240">
        <v>1</v>
      </c>
      <c r="G317" s="240">
        <v>1</v>
      </c>
      <c r="H317" s="240">
        <v>1</v>
      </c>
      <c r="I317" s="240">
        <v>1</v>
      </c>
      <c r="J317" s="240">
        <v>1</v>
      </c>
      <c r="K317" s="240">
        <v>1.0526315789473684</v>
      </c>
      <c r="L317" s="240">
        <v>1</v>
      </c>
      <c r="M317" s="236">
        <v>1</v>
      </c>
      <c r="N317" s="240"/>
      <c r="O317" s="240"/>
      <c r="P317" s="240"/>
      <c r="Q317" s="240"/>
    </row>
  </sheetData>
  <conditionalFormatting sqref="E58:E71">
    <cfRule type="cellIs" dxfId="379" priority="611" operator="lessThan">
      <formula>0.9</formula>
    </cfRule>
    <cfRule type="cellIs" dxfId="378" priority="618" operator="between">
      <formula>0.9</formula>
      <formula>1</formula>
    </cfRule>
  </conditionalFormatting>
  <conditionalFormatting sqref="E72:E85">
    <cfRule type="cellIs" dxfId="377" priority="616" operator="lessThan">
      <formula>0.000694444444444444</formula>
    </cfRule>
    <cfRule type="cellIs" dxfId="376" priority="617" operator="between">
      <formula>0.000694444444444444</formula>
      <formula>0.0416666666666667</formula>
    </cfRule>
  </conditionalFormatting>
  <conditionalFormatting sqref="E86:E99">
    <cfRule type="cellIs" dxfId="375" priority="614" operator="lessThan">
      <formula>0.0104166666666667</formula>
    </cfRule>
    <cfRule type="cellIs" dxfId="374" priority="615" operator="between">
      <formula>0.0104166666666667</formula>
      <formula>0.208333333333333</formula>
    </cfRule>
  </conditionalFormatting>
  <conditionalFormatting sqref="K142 N142:Q142 E256:F256 N256:Q256 H256:K256 N156:Q157 K156:K157 E142:E157">
    <cfRule type="cellIs" dxfId="373" priority="612" operator="lessThanOrEqual">
      <formula>0.03</formula>
    </cfRule>
    <cfRule type="cellIs" dxfId="372" priority="613" operator="between">
      <formula>0.03</formula>
      <formula>1</formula>
    </cfRule>
  </conditionalFormatting>
  <conditionalFormatting sqref="E260">
    <cfRule type="cellIs" dxfId="371" priority="609" operator="lessThan">
      <formula>0.02</formula>
    </cfRule>
    <cfRule type="cellIs" dxfId="370" priority="610" operator="between">
      <formula>0.02</formula>
      <formula>1</formula>
    </cfRule>
  </conditionalFormatting>
  <conditionalFormatting sqref="E288">
    <cfRule type="cellIs" dxfId="369" priority="607" operator="lessThan">
      <formula>0.32</formula>
    </cfRule>
    <cfRule type="cellIs" dxfId="368" priority="608" operator="greaterThan">
      <formula>0.32</formula>
    </cfRule>
  </conditionalFormatting>
  <conditionalFormatting sqref="E297">
    <cfRule type="cellIs" dxfId="367" priority="605" operator="lessThan">
      <formula>0.32</formula>
    </cfRule>
    <cfRule type="cellIs" dxfId="366" priority="606" operator="greaterThan">
      <formula>0.32</formula>
    </cfRule>
  </conditionalFormatting>
  <conditionalFormatting sqref="E263">
    <cfRule type="cellIs" dxfId="365" priority="603" operator="lessThan">
      <formula>0.02</formula>
    </cfRule>
    <cfRule type="cellIs" dxfId="364" priority="604" operator="between">
      <formula>0.02</formula>
      <formula>1</formula>
    </cfRule>
  </conditionalFormatting>
  <conditionalFormatting sqref="E266">
    <cfRule type="cellIs" dxfId="363" priority="601" operator="lessThan">
      <formula>0.02</formula>
    </cfRule>
    <cfRule type="cellIs" dxfId="362" priority="602" operator="between">
      <formula>0.02</formula>
      <formula>1</formula>
    </cfRule>
  </conditionalFormatting>
  <conditionalFormatting sqref="E267">
    <cfRule type="cellIs" dxfId="361" priority="599" operator="lessThan">
      <formula>0.02</formula>
    </cfRule>
    <cfRule type="cellIs" dxfId="360" priority="600" operator="between">
      <formula>0.02</formula>
      <formula>1</formula>
    </cfRule>
  </conditionalFormatting>
  <conditionalFormatting sqref="K58">
    <cfRule type="cellIs" dxfId="359" priority="485" operator="lessThan">
      <formula>0.9</formula>
    </cfRule>
    <cfRule type="cellIs" dxfId="358" priority="492" operator="between">
      <formula>0.9</formula>
      <formula>1</formula>
    </cfRule>
  </conditionalFormatting>
  <conditionalFormatting sqref="K72:K85">
    <cfRule type="cellIs" dxfId="357" priority="490" operator="lessThan">
      <formula>0.000694444444444444</formula>
    </cfRule>
    <cfRule type="cellIs" dxfId="356" priority="491" operator="between">
      <formula>0.000694444444444444</formula>
      <formula>0.0416666666666667</formula>
    </cfRule>
  </conditionalFormatting>
  <conditionalFormatting sqref="K86:K99">
    <cfRule type="cellIs" dxfId="355" priority="488" operator="lessThan">
      <formula>0.0104166666666667</formula>
    </cfRule>
    <cfRule type="cellIs" dxfId="354" priority="489" operator="between">
      <formula>0.0104166666666667</formula>
      <formula>0.208333333333333</formula>
    </cfRule>
  </conditionalFormatting>
  <conditionalFormatting sqref="K288">
    <cfRule type="cellIs" dxfId="353" priority="481" operator="lessThan">
      <formula>0.32</formula>
    </cfRule>
    <cfRule type="cellIs" dxfId="352" priority="482" operator="greaterThan">
      <formula>0.32</formula>
    </cfRule>
  </conditionalFormatting>
  <conditionalFormatting sqref="K266">
    <cfRule type="cellIs" dxfId="351" priority="475" operator="lessThan">
      <formula>0.02</formula>
    </cfRule>
    <cfRule type="cellIs" dxfId="350" priority="476" operator="between">
      <formula>0.02</formula>
      <formula>1</formula>
    </cfRule>
  </conditionalFormatting>
  <conditionalFormatting sqref="K267">
    <cfRule type="cellIs" dxfId="349" priority="472" operator="greaterThan">
      <formula>0.7</formula>
    </cfRule>
    <cfRule type="cellIs" dxfId="348" priority="473" operator="equal">
      <formula>0.7</formula>
    </cfRule>
    <cfRule type="cellIs" dxfId="347" priority="474" operator="lessThan">
      <formula>0.7</formula>
    </cfRule>
  </conditionalFormatting>
  <conditionalFormatting sqref="N58">
    <cfRule type="cellIs" dxfId="346" priority="462" operator="lessThan">
      <formula>0.9</formula>
    </cfRule>
    <cfRule type="cellIs" dxfId="345" priority="469" operator="between">
      <formula>0.9</formula>
      <formula>1</formula>
    </cfRule>
  </conditionalFormatting>
  <conditionalFormatting sqref="N72:N83">
    <cfRule type="cellIs" dxfId="344" priority="467" operator="lessThan">
      <formula>0.000694444444444444</formula>
    </cfRule>
    <cfRule type="cellIs" dxfId="343" priority="468" operator="between">
      <formula>0.000694444444444444</formula>
      <formula>0.0416666666666667</formula>
    </cfRule>
  </conditionalFormatting>
  <conditionalFormatting sqref="N86:N97">
    <cfRule type="cellIs" dxfId="342" priority="465" operator="lessThan">
      <formula>0.0104166666666667</formula>
    </cfRule>
    <cfRule type="cellIs" dxfId="341" priority="466" operator="between">
      <formula>0.0104166666666667</formula>
      <formula>0.208333333333333</formula>
    </cfRule>
  </conditionalFormatting>
  <conditionalFormatting sqref="N260">
    <cfRule type="cellIs" dxfId="340" priority="460" operator="lessThan">
      <formula>0.02</formula>
    </cfRule>
    <cfRule type="cellIs" dxfId="339" priority="461" operator="between">
      <formula>0.02</formula>
      <formula>1</formula>
    </cfRule>
  </conditionalFormatting>
  <conditionalFormatting sqref="N263">
    <cfRule type="cellIs" dxfId="338" priority="458" operator="lessThan">
      <formula>0.02</formula>
    </cfRule>
    <cfRule type="cellIs" dxfId="337" priority="459" operator="between">
      <formula>0.02</formula>
      <formula>1</formula>
    </cfRule>
  </conditionalFormatting>
  <conditionalFormatting sqref="N266">
    <cfRule type="cellIs" dxfId="336" priority="456" operator="lessThan">
      <formula>0.02</formula>
    </cfRule>
    <cfRule type="cellIs" dxfId="335" priority="457" operator="between">
      <formula>0.02</formula>
      <formula>1</formula>
    </cfRule>
  </conditionalFormatting>
  <conditionalFormatting sqref="N267">
    <cfRule type="cellIs" dxfId="334" priority="453" operator="greaterThan">
      <formula>0.7</formula>
    </cfRule>
    <cfRule type="cellIs" dxfId="333" priority="454" operator="equal">
      <formula>0.7</formula>
    </cfRule>
    <cfRule type="cellIs" dxfId="332" priority="455" operator="lessThan">
      <formula>0.7</formula>
    </cfRule>
  </conditionalFormatting>
  <conditionalFormatting sqref="N288">
    <cfRule type="cellIs" dxfId="331" priority="451" operator="lessThan">
      <formula>0.32</formula>
    </cfRule>
    <cfRule type="cellIs" dxfId="330" priority="452" operator="greaterThan">
      <formula>0.32</formula>
    </cfRule>
  </conditionalFormatting>
  <conditionalFormatting sqref="E279">
    <cfRule type="cellIs" dxfId="329" priority="447" operator="lessThan">
      <formula>0.32</formula>
    </cfRule>
    <cfRule type="cellIs" dxfId="328" priority="448" operator="greaterThan">
      <formula>0.32</formula>
    </cfRule>
  </conditionalFormatting>
  <conditionalFormatting sqref="K279 N279">
    <cfRule type="cellIs" dxfId="327" priority="449" operator="lessThanOrEqual">
      <formula>0.32</formula>
    </cfRule>
    <cfRule type="cellIs" dxfId="326" priority="450" operator="between">
      <formula>0.32</formula>
      <formula>1</formula>
    </cfRule>
  </conditionalFormatting>
  <conditionalFormatting sqref="O58">
    <cfRule type="cellIs" dxfId="325" priority="439" operator="lessThan">
      <formula>0.9</formula>
    </cfRule>
    <cfRule type="cellIs" dxfId="324" priority="446" operator="between">
      <formula>0.9</formula>
      <formula>1</formula>
    </cfRule>
  </conditionalFormatting>
  <conditionalFormatting sqref="O72:O83">
    <cfRule type="cellIs" dxfId="323" priority="444" operator="lessThan">
      <formula>0.000694444444444444</formula>
    </cfRule>
    <cfRule type="cellIs" dxfId="322" priority="445" operator="between">
      <formula>0.000694444444444444</formula>
      <formula>0.0416666666666667</formula>
    </cfRule>
  </conditionalFormatting>
  <conditionalFormatting sqref="O86:O97">
    <cfRule type="cellIs" dxfId="321" priority="442" operator="lessThan">
      <formula>0.0104166666666667</formula>
    </cfRule>
    <cfRule type="cellIs" dxfId="320" priority="443" operator="between">
      <formula>0.0104166666666667</formula>
      <formula>0.208333333333333</formula>
    </cfRule>
  </conditionalFormatting>
  <conditionalFormatting sqref="O260">
    <cfRule type="cellIs" dxfId="319" priority="437" operator="lessThan">
      <formula>0.02</formula>
    </cfRule>
    <cfRule type="cellIs" dxfId="318" priority="438" operator="between">
      <formula>0.02</formula>
      <formula>1</formula>
    </cfRule>
  </conditionalFormatting>
  <conditionalFormatting sqref="O288">
    <cfRule type="cellIs" dxfId="317" priority="435" operator="lessThan">
      <formula>0.32</formula>
    </cfRule>
    <cfRule type="cellIs" dxfId="316" priority="436" operator="greaterThan">
      <formula>0.32</formula>
    </cfRule>
  </conditionalFormatting>
  <conditionalFormatting sqref="O263">
    <cfRule type="cellIs" dxfId="315" priority="431" operator="lessThan">
      <formula>0.02</formula>
    </cfRule>
    <cfRule type="cellIs" dxfId="314" priority="432" operator="between">
      <formula>0.02</formula>
      <formula>1</formula>
    </cfRule>
  </conditionalFormatting>
  <conditionalFormatting sqref="O266">
    <cfRule type="cellIs" dxfId="313" priority="429" operator="lessThan">
      <formula>0.02</formula>
    </cfRule>
    <cfRule type="cellIs" dxfId="312" priority="430" operator="between">
      <formula>0.02</formula>
      <formula>1</formula>
    </cfRule>
  </conditionalFormatting>
  <conditionalFormatting sqref="O267">
    <cfRule type="cellIs" dxfId="311" priority="426" operator="greaterThan">
      <formula>0.7</formula>
    </cfRule>
    <cfRule type="cellIs" dxfId="310" priority="427" operator="equal">
      <formula>0.7</formula>
    </cfRule>
    <cfRule type="cellIs" dxfId="309" priority="428" operator="lessThan">
      <formula>0.7</formula>
    </cfRule>
  </conditionalFormatting>
  <conditionalFormatting sqref="O279">
    <cfRule type="cellIs" dxfId="308" priority="424" operator="lessThan">
      <formula>0.32</formula>
    </cfRule>
    <cfRule type="cellIs" dxfId="307" priority="425" operator="greaterThan">
      <formula>0.32</formula>
    </cfRule>
  </conditionalFormatting>
  <conditionalFormatting sqref="O270">
    <cfRule type="cellIs" dxfId="306" priority="421" operator="greaterThan">
      <formula>0.85</formula>
    </cfRule>
    <cfRule type="cellIs" dxfId="305" priority="422" operator="equal">
      <formula>0.85</formula>
    </cfRule>
    <cfRule type="cellIs" dxfId="304" priority="423" operator="lessThan">
      <formula>0.85</formula>
    </cfRule>
  </conditionalFormatting>
  <conditionalFormatting sqref="P58">
    <cfRule type="cellIs" dxfId="303" priority="413" operator="lessThan">
      <formula>0.9</formula>
    </cfRule>
    <cfRule type="cellIs" dxfId="302" priority="420" operator="between">
      <formula>0.9</formula>
      <formula>1</formula>
    </cfRule>
  </conditionalFormatting>
  <conditionalFormatting sqref="P72:P83">
    <cfRule type="cellIs" dxfId="301" priority="418" operator="lessThan">
      <formula>0.000694444444444444</formula>
    </cfRule>
    <cfRule type="cellIs" dxfId="300" priority="419" operator="between">
      <formula>0.000694444444444444</formula>
      <formula>0.0416666666666667</formula>
    </cfRule>
  </conditionalFormatting>
  <conditionalFormatting sqref="P86:P97">
    <cfRule type="cellIs" dxfId="299" priority="416" operator="lessThan">
      <formula>0.0104166666666667</formula>
    </cfRule>
    <cfRule type="cellIs" dxfId="298" priority="417" operator="between">
      <formula>0.0104166666666667</formula>
      <formula>0.208333333333333</formula>
    </cfRule>
  </conditionalFormatting>
  <conditionalFormatting sqref="P260">
    <cfRule type="cellIs" dxfId="297" priority="411" operator="lessThan">
      <formula>0.02</formula>
    </cfRule>
    <cfRule type="cellIs" dxfId="296" priority="412" operator="between">
      <formula>0.02</formula>
      <formula>1</formula>
    </cfRule>
  </conditionalFormatting>
  <conditionalFormatting sqref="P288">
    <cfRule type="cellIs" dxfId="295" priority="409" operator="lessThan">
      <formula>0.32</formula>
    </cfRule>
    <cfRule type="cellIs" dxfId="294" priority="410" operator="greaterThan">
      <formula>0.32</formula>
    </cfRule>
  </conditionalFormatting>
  <conditionalFormatting sqref="P263">
    <cfRule type="cellIs" dxfId="293" priority="405" operator="lessThan">
      <formula>0.02</formula>
    </cfRule>
    <cfRule type="cellIs" dxfId="292" priority="406" operator="between">
      <formula>0.02</formula>
      <formula>1</formula>
    </cfRule>
  </conditionalFormatting>
  <conditionalFormatting sqref="P266">
    <cfRule type="cellIs" dxfId="291" priority="403" operator="lessThan">
      <formula>0.02</formula>
    </cfRule>
    <cfRule type="cellIs" dxfId="290" priority="404" operator="between">
      <formula>0.02</formula>
      <formula>1</formula>
    </cfRule>
  </conditionalFormatting>
  <conditionalFormatting sqref="P267">
    <cfRule type="cellIs" dxfId="289" priority="400" operator="greaterThan">
      <formula>0.7</formula>
    </cfRule>
    <cfRule type="cellIs" dxfId="288" priority="401" operator="equal">
      <formula>0.7</formula>
    </cfRule>
    <cfRule type="cellIs" dxfId="287" priority="402" operator="lessThan">
      <formula>0.7</formula>
    </cfRule>
  </conditionalFormatting>
  <conditionalFormatting sqref="P279">
    <cfRule type="cellIs" dxfId="286" priority="398" operator="lessThan">
      <formula>0.32</formula>
    </cfRule>
    <cfRule type="cellIs" dxfId="285" priority="399" operator="greaterThan">
      <formula>0.32</formula>
    </cfRule>
  </conditionalFormatting>
  <conditionalFormatting sqref="P270">
    <cfRule type="cellIs" dxfId="284" priority="395" operator="greaterThan">
      <formula>0.85</formula>
    </cfRule>
    <cfRule type="cellIs" dxfId="283" priority="396" operator="equal">
      <formula>0.85</formula>
    </cfRule>
    <cfRule type="cellIs" dxfId="282" priority="397" operator="lessThan">
      <formula>0.85</formula>
    </cfRule>
  </conditionalFormatting>
  <conditionalFormatting sqref="Q58">
    <cfRule type="cellIs" dxfId="281" priority="387" operator="lessThan">
      <formula>0.9</formula>
    </cfRule>
    <cfRule type="cellIs" dxfId="280" priority="394" operator="between">
      <formula>0.9</formula>
      <formula>1</formula>
    </cfRule>
  </conditionalFormatting>
  <conditionalFormatting sqref="Q72:Q83">
    <cfRule type="cellIs" dxfId="279" priority="392" operator="lessThan">
      <formula>0.000694444444444444</formula>
    </cfRule>
    <cfRule type="cellIs" dxfId="278" priority="393" operator="between">
      <formula>0.000694444444444444</formula>
      <formula>0.0416666666666667</formula>
    </cfRule>
  </conditionalFormatting>
  <conditionalFormatting sqref="Q86:Q97">
    <cfRule type="cellIs" dxfId="277" priority="390" operator="lessThan">
      <formula>0.0104166666666667</formula>
    </cfRule>
    <cfRule type="cellIs" dxfId="276" priority="391" operator="between">
      <formula>0.0104166666666667</formula>
      <formula>0.208333333333333</formula>
    </cfRule>
  </conditionalFormatting>
  <conditionalFormatting sqref="Q260">
    <cfRule type="cellIs" dxfId="275" priority="385" operator="lessThan">
      <formula>0.02</formula>
    </cfRule>
    <cfRule type="cellIs" dxfId="274" priority="386" operator="between">
      <formula>0.02</formula>
      <formula>1</formula>
    </cfRule>
  </conditionalFormatting>
  <conditionalFormatting sqref="Q288">
    <cfRule type="cellIs" dxfId="273" priority="383" operator="lessThan">
      <formula>0.32</formula>
    </cfRule>
    <cfRule type="cellIs" dxfId="272" priority="384" operator="greaterThan">
      <formula>0.32</formula>
    </cfRule>
  </conditionalFormatting>
  <conditionalFormatting sqref="Q263">
    <cfRule type="cellIs" dxfId="271" priority="379" operator="lessThan">
      <formula>0.02</formula>
    </cfRule>
    <cfRule type="cellIs" dxfId="270" priority="380" operator="between">
      <formula>0.02</formula>
      <formula>1</formula>
    </cfRule>
  </conditionalFormatting>
  <conditionalFormatting sqref="Q266">
    <cfRule type="cellIs" dxfId="269" priority="377" operator="lessThan">
      <formula>0.02</formula>
    </cfRule>
    <cfRule type="cellIs" dxfId="268" priority="378" operator="between">
      <formula>0.02</formula>
      <formula>1</formula>
    </cfRule>
  </conditionalFormatting>
  <conditionalFormatting sqref="Q267">
    <cfRule type="cellIs" dxfId="267" priority="374" operator="greaterThan">
      <formula>0.7</formula>
    </cfRule>
    <cfRule type="cellIs" dxfId="266" priority="375" operator="equal">
      <formula>0.7</formula>
    </cfRule>
    <cfRule type="cellIs" dxfId="265" priority="376" operator="lessThan">
      <formula>0.7</formula>
    </cfRule>
  </conditionalFormatting>
  <conditionalFormatting sqref="Q279">
    <cfRule type="cellIs" dxfId="264" priority="372" operator="lessThan">
      <formula>0.32</formula>
    </cfRule>
    <cfRule type="cellIs" dxfId="263" priority="373" operator="greaterThan">
      <formula>0.32</formula>
    </cfRule>
  </conditionalFormatting>
  <conditionalFormatting sqref="Q270">
    <cfRule type="cellIs" dxfId="262" priority="369" operator="greaterThan">
      <formula>0.85</formula>
    </cfRule>
    <cfRule type="cellIs" dxfId="261" priority="370" operator="equal">
      <formula>0.85</formula>
    </cfRule>
    <cfRule type="cellIs" dxfId="260" priority="371" operator="lessThan">
      <formula>0.85</formula>
    </cfRule>
  </conditionalFormatting>
  <conditionalFormatting sqref="F58:F71">
    <cfRule type="cellIs" dxfId="259" priority="335" operator="lessThan">
      <formula>0.9</formula>
    </cfRule>
    <cfRule type="cellIs" dxfId="258" priority="342" operator="between">
      <formula>0.9</formula>
      <formula>1</formula>
    </cfRule>
  </conditionalFormatting>
  <conditionalFormatting sqref="F72:F85">
    <cfRule type="cellIs" dxfId="257" priority="340" operator="lessThan">
      <formula>0.000694444444444444</formula>
    </cfRule>
    <cfRule type="cellIs" dxfId="256" priority="341" operator="between">
      <formula>0.000694444444444444</formula>
      <formula>0.0416666666666667</formula>
    </cfRule>
  </conditionalFormatting>
  <conditionalFormatting sqref="F86:F99">
    <cfRule type="cellIs" dxfId="255" priority="338" operator="lessThan">
      <formula>0.0104166666666667</formula>
    </cfRule>
    <cfRule type="cellIs" dxfId="254" priority="339" operator="between">
      <formula>0.0104166666666667</formula>
      <formula>0.208333333333333</formula>
    </cfRule>
  </conditionalFormatting>
  <conditionalFormatting sqref="F142:F157">
    <cfRule type="cellIs" dxfId="253" priority="336" operator="lessThanOrEqual">
      <formula>0.03</formula>
    </cfRule>
    <cfRule type="cellIs" dxfId="252" priority="337" operator="between">
      <formula>0.03</formula>
      <formula>1</formula>
    </cfRule>
  </conditionalFormatting>
  <conditionalFormatting sqref="F260">
    <cfRule type="cellIs" dxfId="251" priority="333" operator="lessThan">
      <formula>0.02</formula>
    </cfRule>
    <cfRule type="cellIs" dxfId="250" priority="334" operator="between">
      <formula>0.02</formula>
      <formula>1</formula>
    </cfRule>
  </conditionalFormatting>
  <conditionalFormatting sqref="F288">
    <cfRule type="cellIs" dxfId="249" priority="331" operator="lessThan">
      <formula>0.32</formula>
    </cfRule>
    <cfRule type="cellIs" dxfId="248" priority="332" operator="greaterThan">
      <formula>0.32</formula>
    </cfRule>
  </conditionalFormatting>
  <conditionalFormatting sqref="F263">
    <cfRule type="cellIs" dxfId="247" priority="327" operator="lessThan">
      <formula>0.02</formula>
    </cfRule>
    <cfRule type="cellIs" dxfId="246" priority="328" operator="between">
      <formula>0.02</formula>
      <formula>1</formula>
    </cfRule>
  </conditionalFormatting>
  <conditionalFormatting sqref="F266">
    <cfRule type="cellIs" dxfId="245" priority="325" operator="lessThan">
      <formula>0.02</formula>
    </cfRule>
    <cfRule type="cellIs" dxfId="244" priority="326" operator="between">
      <formula>0.02</formula>
      <formula>1</formula>
    </cfRule>
  </conditionalFormatting>
  <conditionalFormatting sqref="F267">
    <cfRule type="cellIs" dxfId="243" priority="322" operator="greaterThan">
      <formula>0.7</formula>
    </cfRule>
    <cfRule type="cellIs" dxfId="242" priority="323" operator="equal">
      <formula>0.7</formula>
    </cfRule>
    <cfRule type="cellIs" dxfId="241" priority="324" operator="lessThan">
      <formula>0.7</formula>
    </cfRule>
  </conditionalFormatting>
  <conditionalFormatting sqref="F279">
    <cfRule type="cellIs" dxfId="240" priority="320" operator="lessThan">
      <formula>0.32</formula>
    </cfRule>
    <cfRule type="cellIs" dxfId="239" priority="321" operator="greaterThan">
      <formula>0.32</formula>
    </cfRule>
  </conditionalFormatting>
  <conditionalFormatting sqref="F270">
    <cfRule type="cellIs" dxfId="238" priority="317" operator="greaterThan">
      <formula>0.85</formula>
    </cfRule>
    <cfRule type="cellIs" dxfId="237" priority="318" operator="equal">
      <formula>0.85</formula>
    </cfRule>
    <cfRule type="cellIs" dxfId="236" priority="319" operator="lessThan">
      <formula>0.85</formula>
    </cfRule>
  </conditionalFormatting>
  <conditionalFormatting sqref="H58:H71">
    <cfRule type="cellIs" dxfId="235" priority="283" operator="lessThan">
      <formula>0.9</formula>
    </cfRule>
    <cfRule type="cellIs" dxfId="234" priority="290" operator="between">
      <formula>0.9</formula>
      <formula>1</formula>
    </cfRule>
  </conditionalFormatting>
  <conditionalFormatting sqref="H72:H85">
    <cfRule type="cellIs" dxfId="233" priority="288" operator="lessThan">
      <formula>0.000694444444444444</formula>
    </cfRule>
    <cfRule type="cellIs" dxfId="232" priority="289" operator="between">
      <formula>0.000694444444444444</formula>
      <formula>0.0416666666666667</formula>
    </cfRule>
  </conditionalFormatting>
  <conditionalFormatting sqref="H86:H99">
    <cfRule type="cellIs" dxfId="231" priority="286" operator="lessThan">
      <formula>0.0104166666666667</formula>
    </cfRule>
    <cfRule type="cellIs" dxfId="230" priority="287" operator="between">
      <formula>0.0104166666666667</formula>
      <formula>0.208333333333333</formula>
    </cfRule>
  </conditionalFormatting>
  <conditionalFormatting sqref="H142:H157">
    <cfRule type="cellIs" dxfId="229" priority="284" operator="lessThanOrEqual">
      <formula>0.03</formula>
    </cfRule>
    <cfRule type="cellIs" dxfId="228" priority="285" operator="between">
      <formula>0.03</formula>
      <formula>1</formula>
    </cfRule>
  </conditionalFormatting>
  <conditionalFormatting sqref="H260">
    <cfRule type="cellIs" dxfId="227" priority="281" operator="lessThan">
      <formula>0.02</formula>
    </cfRule>
    <cfRule type="cellIs" dxfId="226" priority="282" operator="between">
      <formula>0.02</formula>
      <formula>1</formula>
    </cfRule>
  </conditionalFormatting>
  <conditionalFormatting sqref="H288">
    <cfRule type="cellIs" dxfId="225" priority="279" operator="lessThan">
      <formula>0.32</formula>
    </cfRule>
    <cfRule type="cellIs" dxfId="224" priority="280" operator="greaterThan">
      <formula>0.32</formula>
    </cfRule>
  </conditionalFormatting>
  <conditionalFormatting sqref="H263">
    <cfRule type="cellIs" dxfId="223" priority="275" operator="lessThan">
      <formula>0.02</formula>
    </cfRule>
    <cfRule type="cellIs" dxfId="222" priority="276" operator="between">
      <formula>0.02</formula>
      <formula>1</formula>
    </cfRule>
  </conditionalFormatting>
  <conditionalFormatting sqref="H266">
    <cfRule type="cellIs" dxfId="221" priority="273" operator="lessThan">
      <formula>0.02</formula>
    </cfRule>
    <cfRule type="cellIs" dxfId="220" priority="274" operator="between">
      <formula>0.02</formula>
      <formula>1</formula>
    </cfRule>
  </conditionalFormatting>
  <conditionalFormatting sqref="H267">
    <cfRule type="cellIs" dxfId="219" priority="270" operator="greaterThan">
      <formula>0.7</formula>
    </cfRule>
    <cfRule type="cellIs" dxfId="218" priority="271" operator="equal">
      <formula>0.7</formula>
    </cfRule>
    <cfRule type="cellIs" dxfId="217" priority="272" operator="lessThan">
      <formula>0.7</formula>
    </cfRule>
  </conditionalFormatting>
  <conditionalFormatting sqref="H279">
    <cfRule type="cellIs" dxfId="216" priority="268" operator="lessThan">
      <formula>0.32</formula>
    </cfRule>
    <cfRule type="cellIs" dxfId="215" priority="269" operator="greaterThan">
      <formula>0.32</formula>
    </cfRule>
  </conditionalFormatting>
  <conditionalFormatting sqref="H270">
    <cfRule type="cellIs" dxfId="214" priority="265" operator="greaterThan">
      <formula>0.85</formula>
    </cfRule>
    <cfRule type="cellIs" dxfId="213" priority="266" operator="equal">
      <formula>0.85</formula>
    </cfRule>
    <cfRule type="cellIs" dxfId="212" priority="267" operator="lessThan">
      <formula>0.85</formula>
    </cfRule>
  </conditionalFormatting>
  <conditionalFormatting sqref="I58:I71">
    <cfRule type="cellIs" dxfId="211" priority="257" operator="lessThan">
      <formula>0.9</formula>
    </cfRule>
    <cfRule type="cellIs" dxfId="210" priority="264" operator="between">
      <formula>0.9</formula>
      <formula>1</formula>
    </cfRule>
  </conditionalFormatting>
  <conditionalFormatting sqref="I72:I85">
    <cfRule type="cellIs" dxfId="209" priority="262" operator="lessThan">
      <formula>0.000694444444444444</formula>
    </cfRule>
    <cfRule type="cellIs" dxfId="208" priority="263" operator="between">
      <formula>0.000694444444444444</formula>
      <formula>0.0416666666666667</formula>
    </cfRule>
  </conditionalFormatting>
  <conditionalFormatting sqref="I86:I99">
    <cfRule type="cellIs" dxfId="207" priority="260" operator="lessThan">
      <formula>0.0104166666666667</formula>
    </cfRule>
    <cfRule type="cellIs" dxfId="206" priority="261" operator="between">
      <formula>0.0104166666666667</formula>
      <formula>0.208333333333333</formula>
    </cfRule>
  </conditionalFormatting>
  <conditionalFormatting sqref="I142:I157">
    <cfRule type="cellIs" dxfId="205" priority="258" operator="lessThanOrEqual">
      <formula>0.03</formula>
    </cfRule>
    <cfRule type="cellIs" dxfId="204" priority="259" operator="between">
      <formula>0.03</formula>
      <formula>1</formula>
    </cfRule>
  </conditionalFormatting>
  <conditionalFormatting sqref="I260">
    <cfRule type="cellIs" dxfId="203" priority="255" operator="lessThan">
      <formula>0.02</formula>
    </cfRule>
    <cfRule type="cellIs" dxfId="202" priority="256" operator="between">
      <formula>0.02</formula>
      <formula>1</formula>
    </cfRule>
  </conditionalFormatting>
  <conditionalFormatting sqref="I288">
    <cfRule type="cellIs" dxfId="201" priority="253" operator="lessThan">
      <formula>0.32</formula>
    </cfRule>
    <cfRule type="cellIs" dxfId="200" priority="254" operator="greaterThan">
      <formula>0.32</formula>
    </cfRule>
  </conditionalFormatting>
  <conditionalFormatting sqref="I263">
    <cfRule type="cellIs" dxfId="199" priority="249" operator="lessThan">
      <formula>0.02</formula>
    </cfRule>
    <cfRule type="cellIs" dxfId="198" priority="250" operator="between">
      <formula>0.02</formula>
      <formula>1</formula>
    </cfRule>
  </conditionalFormatting>
  <conditionalFormatting sqref="I266">
    <cfRule type="cellIs" dxfId="197" priority="247" operator="lessThan">
      <formula>0.02</formula>
    </cfRule>
    <cfRule type="cellIs" dxfId="196" priority="248" operator="between">
      <formula>0.02</formula>
      <formula>1</formula>
    </cfRule>
  </conditionalFormatting>
  <conditionalFormatting sqref="I267">
    <cfRule type="cellIs" dxfId="195" priority="244" operator="greaterThan">
      <formula>0.7</formula>
    </cfRule>
    <cfRule type="cellIs" dxfId="194" priority="245" operator="equal">
      <formula>0.7</formula>
    </cfRule>
    <cfRule type="cellIs" dxfId="193" priority="246" operator="lessThan">
      <formula>0.7</formula>
    </cfRule>
  </conditionalFormatting>
  <conditionalFormatting sqref="I279">
    <cfRule type="cellIs" dxfId="192" priority="242" operator="lessThan">
      <formula>0.32</formula>
    </cfRule>
    <cfRule type="cellIs" dxfId="191" priority="243" operator="greaterThan">
      <formula>0.32</formula>
    </cfRule>
  </conditionalFormatting>
  <conditionalFormatting sqref="I270">
    <cfRule type="cellIs" dxfId="190" priority="239" operator="greaterThan">
      <formula>0.85</formula>
    </cfRule>
    <cfRule type="cellIs" dxfId="189" priority="240" operator="equal">
      <formula>0.85</formula>
    </cfRule>
    <cfRule type="cellIs" dxfId="188" priority="241" operator="lessThan">
      <formula>0.85</formula>
    </cfRule>
  </conditionalFormatting>
  <conditionalFormatting sqref="J58:J71">
    <cfRule type="cellIs" dxfId="187" priority="231" operator="lessThan">
      <formula>0.9</formula>
    </cfRule>
    <cfRule type="cellIs" dxfId="186" priority="238" operator="between">
      <formula>0.9</formula>
      <formula>1</formula>
    </cfRule>
  </conditionalFormatting>
  <conditionalFormatting sqref="J72:J85">
    <cfRule type="cellIs" dxfId="185" priority="236" operator="lessThan">
      <formula>0.000694444444444444</formula>
    </cfRule>
    <cfRule type="cellIs" dxfId="184" priority="237" operator="between">
      <formula>0.000694444444444444</formula>
      <formula>0.0416666666666667</formula>
    </cfRule>
  </conditionalFormatting>
  <conditionalFormatting sqref="J86:J99">
    <cfRule type="cellIs" dxfId="183" priority="234" operator="lessThan">
      <formula>0.0104166666666667</formula>
    </cfRule>
    <cfRule type="cellIs" dxfId="182" priority="235" operator="between">
      <formula>0.0104166666666667</formula>
      <formula>0.208333333333333</formula>
    </cfRule>
  </conditionalFormatting>
  <conditionalFormatting sqref="J142:J157">
    <cfRule type="cellIs" dxfId="181" priority="232" operator="lessThanOrEqual">
      <formula>0.03</formula>
    </cfRule>
    <cfRule type="cellIs" dxfId="180" priority="233" operator="between">
      <formula>0.03</formula>
      <formula>1</formula>
    </cfRule>
  </conditionalFormatting>
  <conditionalFormatting sqref="J288">
    <cfRule type="cellIs" dxfId="179" priority="227" operator="lessThan">
      <formula>0.32</formula>
    </cfRule>
    <cfRule type="cellIs" dxfId="178" priority="228" operator="greaterThan">
      <formula>0.32</formula>
    </cfRule>
  </conditionalFormatting>
  <conditionalFormatting sqref="J266">
    <cfRule type="cellIs" dxfId="177" priority="221" operator="lessThan">
      <formula>0.02</formula>
    </cfRule>
    <cfRule type="cellIs" dxfId="176" priority="222" operator="between">
      <formula>0.02</formula>
      <formula>1</formula>
    </cfRule>
  </conditionalFormatting>
  <conditionalFormatting sqref="J267">
    <cfRule type="cellIs" dxfId="175" priority="218" operator="greaterThan">
      <formula>0.7</formula>
    </cfRule>
    <cfRule type="cellIs" dxfId="174" priority="219" operator="equal">
      <formula>0.7</formula>
    </cfRule>
    <cfRule type="cellIs" dxfId="173" priority="220" operator="lessThan">
      <formula>0.7</formula>
    </cfRule>
  </conditionalFormatting>
  <conditionalFormatting sqref="J279">
    <cfRule type="cellIs" dxfId="172" priority="216" operator="lessThan">
      <formula>0.32</formula>
    </cfRule>
    <cfRule type="cellIs" dxfId="171" priority="217" operator="greaterThan">
      <formula>0.32</formula>
    </cfRule>
  </conditionalFormatting>
  <conditionalFormatting sqref="J270">
    <cfRule type="cellIs" dxfId="170" priority="213" operator="greaterThan">
      <formula>0.85</formula>
    </cfRule>
    <cfRule type="cellIs" dxfId="169" priority="214" operator="equal">
      <formula>0.85</formula>
    </cfRule>
    <cfRule type="cellIs" dxfId="168" priority="215" operator="lessThan">
      <formula>0.85</formula>
    </cfRule>
  </conditionalFormatting>
  <conditionalFormatting sqref="L58">
    <cfRule type="cellIs" dxfId="167" priority="205" operator="lessThan">
      <formula>0.9</formula>
    </cfRule>
    <cfRule type="cellIs" dxfId="166" priority="212" operator="between">
      <formula>0.9</formula>
      <formula>1</formula>
    </cfRule>
  </conditionalFormatting>
  <conditionalFormatting sqref="L72:L85">
    <cfRule type="cellIs" dxfId="165" priority="210" operator="lessThan">
      <formula>0.000694444444444444</formula>
    </cfRule>
    <cfRule type="cellIs" dxfId="164" priority="211" operator="between">
      <formula>0.000694444444444444</formula>
      <formula>0.0416666666666667</formula>
    </cfRule>
  </conditionalFormatting>
  <conditionalFormatting sqref="L86:L99">
    <cfRule type="cellIs" dxfId="163" priority="208" operator="lessThan">
      <formula>0.0104166666666667</formula>
    </cfRule>
    <cfRule type="cellIs" dxfId="162" priority="209" operator="between">
      <formula>0.0104166666666667</formula>
      <formula>0.208333333333333</formula>
    </cfRule>
  </conditionalFormatting>
  <conditionalFormatting sqref="L142 L256">
    <cfRule type="cellIs" dxfId="161" priority="206" operator="lessThanOrEqual">
      <formula>0.03</formula>
    </cfRule>
    <cfRule type="cellIs" dxfId="160" priority="207" operator="between">
      <formula>0.03</formula>
      <formula>1</formula>
    </cfRule>
  </conditionalFormatting>
  <conditionalFormatting sqref="L260">
    <cfRule type="cellIs" dxfId="159" priority="203" operator="lessThan">
      <formula>0.02</formula>
    </cfRule>
    <cfRule type="cellIs" dxfId="158" priority="204" operator="between">
      <formula>0.02</formula>
      <formula>1</formula>
    </cfRule>
  </conditionalFormatting>
  <conditionalFormatting sqref="L288">
    <cfRule type="cellIs" dxfId="157" priority="201" operator="lessThan">
      <formula>0.32</formula>
    </cfRule>
    <cfRule type="cellIs" dxfId="156" priority="202" operator="greaterThan">
      <formula>0.32</formula>
    </cfRule>
  </conditionalFormatting>
  <conditionalFormatting sqref="L263">
    <cfRule type="cellIs" dxfId="155" priority="197" operator="lessThan">
      <formula>0.02</formula>
    </cfRule>
    <cfRule type="cellIs" dxfId="154" priority="198" operator="between">
      <formula>0.02</formula>
      <formula>1</formula>
    </cfRule>
  </conditionalFormatting>
  <conditionalFormatting sqref="L266">
    <cfRule type="cellIs" dxfId="153" priority="195" operator="lessThan">
      <formula>0.02</formula>
    </cfRule>
    <cfRule type="cellIs" dxfId="152" priority="196" operator="between">
      <formula>0.02</formula>
      <formula>1</formula>
    </cfRule>
  </conditionalFormatting>
  <conditionalFormatting sqref="L267">
    <cfRule type="cellIs" dxfId="151" priority="192" operator="greaterThan">
      <formula>0.7</formula>
    </cfRule>
    <cfRule type="cellIs" dxfId="150" priority="193" operator="equal">
      <formula>0.7</formula>
    </cfRule>
    <cfRule type="cellIs" dxfId="149" priority="194" operator="lessThan">
      <formula>0.7</formula>
    </cfRule>
  </conditionalFormatting>
  <conditionalFormatting sqref="L279">
    <cfRule type="cellIs" dxfId="148" priority="190" operator="lessThan">
      <formula>0.32</formula>
    </cfRule>
    <cfRule type="cellIs" dxfId="147" priority="191" operator="greaterThan">
      <formula>0.32</formula>
    </cfRule>
  </conditionalFormatting>
  <conditionalFormatting sqref="L270">
    <cfRule type="cellIs" dxfId="146" priority="187" operator="greaterThan">
      <formula>0.85</formula>
    </cfRule>
    <cfRule type="cellIs" dxfId="145" priority="188" operator="equal">
      <formula>0.85</formula>
    </cfRule>
    <cfRule type="cellIs" dxfId="144" priority="189" operator="lessThan">
      <formula>0.85</formula>
    </cfRule>
  </conditionalFormatting>
  <conditionalFormatting sqref="E242:F242 E243:E255">
    <cfRule type="cellIs" dxfId="143" priority="133" operator="lessThanOrEqual">
      <formula>0.03</formula>
    </cfRule>
    <cfRule type="cellIs" dxfId="142" priority="134" operator="between">
      <formula>0.03</formula>
      <formula>1</formula>
    </cfRule>
  </conditionalFormatting>
  <conditionalFormatting sqref="H243:L243 N243:Q243">
    <cfRule type="cellIs" dxfId="141" priority="131" operator="lessThanOrEqual">
      <formula>0.03</formula>
    </cfRule>
    <cfRule type="cellIs" dxfId="140" priority="132" operator="between">
      <formula>0.03</formula>
      <formula>1</formula>
    </cfRule>
  </conditionalFormatting>
  <conditionalFormatting sqref="H244:L255 N244:Q255">
    <cfRule type="cellIs" dxfId="139" priority="129" operator="lessThanOrEqual">
      <formula>0.03</formula>
    </cfRule>
    <cfRule type="cellIs" dxfId="138" priority="130" operator="between">
      <formula>0.03</formula>
      <formula>1</formula>
    </cfRule>
  </conditionalFormatting>
  <conditionalFormatting sqref="H242:L242 N242:Q242">
    <cfRule type="cellIs" dxfId="137" priority="127" operator="lessThanOrEqual">
      <formula>0.03</formula>
    </cfRule>
    <cfRule type="cellIs" dxfId="136" priority="128" operator="between">
      <formula>0.03</formula>
      <formula>1</formula>
    </cfRule>
  </conditionalFormatting>
  <conditionalFormatting sqref="G58:G71">
    <cfRule type="cellIs" dxfId="135" priority="97" operator="lessThan">
      <formula>0.9</formula>
    </cfRule>
    <cfRule type="cellIs" dxfId="134" priority="104" operator="between">
      <formula>0.9</formula>
      <formula>1</formula>
    </cfRule>
  </conditionalFormatting>
  <conditionalFormatting sqref="G72:G85">
    <cfRule type="cellIs" dxfId="133" priority="102" operator="lessThan">
      <formula>0.000694444444444444</formula>
    </cfRule>
    <cfRule type="cellIs" dxfId="132" priority="103" operator="between">
      <formula>0.000694444444444444</formula>
      <formula>0.0416666666666667</formula>
    </cfRule>
  </conditionalFormatting>
  <conditionalFormatting sqref="G86:G99">
    <cfRule type="cellIs" dxfId="131" priority="100" operator="lessThan">
      <formula>0.0104166666666667</formula>
    </cfRule>
    <cfRule type="cellIs" dxfId="130" priority="101" operator="between">
      <formula>0.0104166666666667</formula>
      <formula>0.208333333333333</formula>
    </cfRule>
  </conditionalFormatting>
  <conditionalFormatting sqref="G256 G142:G155">
    <cfRule type="cellIs" dxfId="129" priority="98" operator="lessThanOrEqual">
      <formula>0.03</formula>
    </cfRule>
    <cfRule type="cellIs" dxfId="128" priority="99" operator="between">
      <formula>0.03</formula>
      <formula>1</formula>
    </cfRule>
  </conditionalFormatting>
  <conditionalFormatting sqref="G260">
    <cfRule type="cellIs" dxfId="127" priority="95" operator="lessThan">
      <formula>0.035</formula>
    </cfRule>
    <cfRule type="cellIs" dxfId="126" priority="96" operator="between">
      <formula>0.035</formula>
      <formula>1</formula>
    </cfRule>
  </conditionalFormatting>
  <conditionalFormatting sqref="G288">
    <cfRule type="cellIs" dxfId="125" priority="93" operator="lessThan">
      <formula>0.32</formula>
    </cfRule>
    <cfRule type="cellIs" dxfId="124" priority="94" operator="greaterThan">
      <formula>0.32</formula>
    </cfRule>
  </conditionalFormatting>
  <conditionalFormatting sqref="G263">
    <cfRule type="cellIs" dxfId="123" priority="89" operator="lessThan">
      <formula>0.035</formula>
    </cfRule>
    <cfRule type="cellIs" dxfId="122" priority="90" operator="between">
      <formula>0.035</formula>
      <formula>1</formula>
    </cfRule>
  </conditionalFormatting>
  <conditionalFormatting sqref="G266">
    <cfRule type="cellIs" dxfId="121" priority="87" operator="lessThan">
      <formula>0.02</formula>
    </cfRule>
    <cfRule type="cellIs" dxfId="120" priority="88" operator="between">
      <formula>0.02</formula>
      <formula>1</formula>
    </cfRule>
  </conditionalFormatting>
  <conditionalFormatting sqref="G267">
    <cfRule type="cellIs" dxfId="119" priority="84" operator="greaterThan">
      <formula>0.7</formula>
    </cfRule>
    <cfRule type="cellIs" dxfId="118" priority="85" operator="equal">
      <formula>0.7</formula>
    </cfRule>
    <cfRule type="cellIs" dxfId="117" priority="86" operator="lessThan">
      <formula>0.7</formula>
    </cfRule>
  </conditionalFormatting>
  <conditionalFormatting sqref="G279">
    <cfRule type="cellIs" dxfId="116" priority="82" operator="lessThan">
      <formula>0.32</formula>
    </cfRule>
    <cfRule type="cellIs" dxfId="115" priority="83" operator="greaterThan">
      <formula>0.32</formula>
    </cfRule>
  </conditionalFormatting>
  <conditionalFormatting sqref="G270">
    <cfRule type="cellIs" dxfId="114" priority="79" operator="greaterThan">
      <formula>0.85</formula>
    </cfRule>
    <cfRule type="cellIs" dxfId="113" priority="80" operator="equal">
      <formula>0.85</formula>
    </cfRule>
    <cfRule type="cellIs" dxfId="112" priority="81" operator="lessThan">
      <formula>0.85</formula>
    </cfRule>
  </conditionalFormatting>
  <conditionalFormatting sqref="G242:G255">
    <cfRule type="cellIs" dxfId="111" priority="77" operator="lessThanOrEqual">
      <formula>0.03</formula>
    </cfRule>
    <cfRule type="cellIs" dxfId="110" priority="78" operator="between">
      <formula>0.03</formula>
      <formula>1</formula>
    </cfRule>
  </conditionalFormatting>
  <conditionalFormatting sqref="N59:Q70">
    <cfRule type="cellIs" dxfId="109" priority="75" operator="lessThan">
      <formula>0.000694444444444444</formula>
    </cfRule>
    <cfRule type="cellIs" dxfId="108" priority="76" operator="between">
      <formula>0.000694444444444444</formula>
      <formula>0.0416666666666667</formula>
    </cfRule>
  </conditionalFormatting>
  <conditionalFormatting sqref="N71:Q71">
    <cfRule type="cellIs" dxfId="107" priority="73" operator="lessThan">
      <formula>0.000694444444444444</formula>
    </cfRule>
    <cfRule type="cellIs" dxfId="106" priority="74" operator="between">
      <formula>0.000694444444444444</formula>
      <formula>0.0416666666666667</formula>
    </cfRule>
  </conditionalFormatting>
  <conditionalFormatting sqref="K143:L155 N143:Q155">
    <cfRule type="cellIs" dxfId="105" priority="71" operator="lessThan">
      <formula>0.000694444444444444</formula>
    </cfRule>
    <cfRule type="cellIs" dxfId="104" priority="72" operator="between">
      <formula>0.000694444444444444</formula>
      <formula>0.0416666666666667</formula>
    </cfRule>
  </conditionalFormatting>
  <conditionalFormatting sqref="D317:L317 N317:Q317">
    <cfRule type="cellIs" dxfId="103" priority="69" operator="lessThan">
      <formula>0.000694444444444444</formula>
    </cfRule>
    <cfRule type="cellIs" dxfId="102" priority="70" operator="between">
      <formula>0.000694444444444444</formula>
      <formula>0.0416666666666667</formula>
    </cfRule>
  </conditionalFormatting>
  <conditionalFormatting sqref="J260">
    <cfRule type="cellIs" dxfId="101" priority="67" operator="lessThan">
      <formula>0.02</formula>
    </cfRule>
    <cfRule type="cellIs" dxfId="100" priority="68" operator="between">
      <formula>0.02</formula>
      <formula>1</formula>
    </cfRule>
  </conditionalFormatting>
  <conditionalFormatting sqref="K260">
    <cfRule type="cellIs" dxfId="99" priority="65" operator="lessThan">
      <formula>0.02</formula>
    </cfRule>
    <cfRule type="cellIs" dxfId="98" priority="66" operator="between">
      <formula>0.02</formula>
      <formula>1</formula>
    </cfRule>
  </conditionalFormatting>
  <conditionalFormatting sqref="J263">
    <cfRule type="cellIs" dxfId="97" priority="63" operator="lessThan">
      <formula>0.02</formula>
    </cfRule>
    <cfRule type="cellIs" dxfId="96" priority="64" operator="between">
      <formula>0.02</formula>
      <formula>1</formula>
    </cfRule>
  </conditionalFormatting>
  <conditionalFormatting sqref="K263">
    <cfRule type="cellIs" dxfId="95" priority="61" operator="lessThan">
      <formula>0.02</formula>
    </cfRule>
    <cfRule type="cellIs" dxfId="94" priority="62" operator="between">
      <formula>0.02</formula>
      <formula>1</formula>
    </cfRule>
  </conditionalFormatting>
  <conditionalFormatting sqref="N84:N85">
    <cfRule type="cellIs" dxfId="93" priority="59" operator="lessThan">
      <formula>0.000694444444444444</formula>
    </cfRule>
    <cfRule type="cellIs" dxfId="92" priority="60" operator="between">
      <formula>0.000694444444444444</formula>
      <formula>0.0416666666666667</formula>
    </cfRule>
  </conditionalFormatting>
  <conditionalFormatting sqref="O84:O85">
    <cfRule type="cellIs" dxfId="91" priority="57" operator="lessThan">
      <formula>0.000694444444444444</formula>
    </cfRule>
    <cfRule type="cellIs" dxfId="90" priority="58" operator="between">
      <formula>0.000694444444444444</formula>
      <formula>0.0416666666666667</formula>
    </cfRule>
  </conditionalFormatting>
  <conditionalFormatting sqref="P84:P85">
    <cfRule type="cellIs" dxfId="89" priority="55" operator="lessThan">
      <formula>0.000694444444444444</formula>
    </cfRule>
    <cfRule type="cellIs" dxfId="88" priority="56" operator="between">
      <formula>0.000694444444444444</formula>
      <formula>0.0416666666666667</formula>
    </cfRule>
  </conditionalFormatting>
  <conditionalFormatting sqref="Q84:Q85">
    <cfRule type="cellIs" dxfId="87" priority="53" operator="lessThan">
      <formula>0.000694444444444444</formula>
    </cfRule>
    <cfRule type="cellIs" dxfId="86" priority="54" operator="between">
      <formula>0.000694444444444444</formula>
      <formula>0.0416666666666667</formula>
    </cfRule>
  </conditionalFormatting>
  <conditionalFormatting sqref="N98:N99">
    <cfRule type="cellIs" dxfId="85" priority="49" operator="lessThan">
      <formula>0.000694444444444444</formula>
    </cfRule>
    <cfRule type="cellIs" dxfId="84" priority="50" operator="between">
      <formula>0.000694444444444444</formula>
      <formula>0.0416666666666667</formula>
    </cfRule>
  </conditionalFormatting>
  <conditionalFormatting sqref="O98:O99">
    <cfRule type="cellIs" dxfId="83" priority="47" operator="lessThan">
      <formula>0.000694444444444444</formula>
    </cfRule>
    <cfRule type="cellIs" dxfId="82" priority="48" operator="between">
      <formula>0.000694444444444444</formula>
      <formula>0.0416666666666667</formula>
    </cfRule>
  </conditionalFormatting>
  <conditionalFormatting sqref="P98:P99">
    <cfRule type="cellIs" dxfId="81" priority="45" operator="lessThan">
      <formula>0.000694444444444444</formula>
    </cfRule>
    <cfRule type="cellIs" dxfId="80" priority="46" operator="between">
      <formula>0.000694444444444444</formula>
      <formula>0.0416666666666667</formula>
    </cfRule>
  </conditionalFormatting>
  <conditionalFormatting sqref="Q98:Q99">
    <cfRule type="cellIs" dxfId="79" priority="43" operator="lessThan">
      <formula>0.000694444444444444</formula>
    </cfRule>
    <cfRule type="cellIs" dxfId="78" priority="44" operator="between">
      <formula>0.000694444444444444</formula>
      <formula>0.0416666666666667</formula>
    </cfRule>
  </conditionalFormatting>
  <conditionalFormatting sqref="N112:N113">
    <cfRule type="cellIs" dxfId="77" priority="39" operator="lessThan">
      <formula>0.000694444444444444</formula>
    </cfRule>
    <cfRule type="cellIs" dxfId="76" priority="40" operator="between">
      <formula>0.000694444444444444</formula>
      <formula>0.0416666666666667</formula>
    </cfRule>
  </conditionalFormatting>
  <conditionalFormatting sqref="O112:O113">
    <cfRule type="cellIs" dxfId="75" priority="37" operator="lessThan">
      <formula>0.000694444444444444</formula>
    </cfRule>
    <cfRule type="cellIs" dxfId="74" priority="38" operator="between">
      <formula>0.000694444444444444</formula>
      <formula>0.0416666666666667</formula>
    </cfRule>
  </conditionalFormatting>
  <conditionalFormatting sqref="P112:P113">
    <cfRule type="cellIs" dxfId="73" priority="35" operator="lessThan">
      <formula>0.000694444444444444</formula>
    </cfRule>
    <cfRule type="cellIs" dxfId="72" priority="36" operator="between">
      <formula>0.000694444444444444</formula>
      <formula>0.0416666666666667</formula>
    </cfRule>
  </conditionalFormatting>
  <conditionalFormatting sqref="Q112:Q113">
    <cfRule type="cellIs" dxfId="71" priority="33" operator="lessThan">
      <formula>0.000694444444444444</formula>
    </cfRule>
    <cfRule type="cellIs" dxfId="70" priority="34" operator="between">
      <formula>0.000694444444444444</formula>
      <formula>0.0416666666666667</formula>
    </cfRule>
  </conditionalFormatting>
  <conditionalFormatting sqref="K59:L71">
    <cfRule type="cellIs" dxfId="69" priority="29" operator="lessThan">
      <formula>0.9</formula>
    </cfRule>
    <cfRule type="cellIs" dxfId="68" priority="30" operator="between">
      <formula>0.9</formula>
      <formula>1</formula>
    </cfRule>
  </conditionalFormatting>
  <conditionalFormatting sqref="M58:M71">
    <cfRule type="cellIs" dxfId="67" priority="21" operator="lessThan">
      <formula>0.9</formula>
    </cfRule>
    <cfRule type="cellIs" dxfId="66" priority="28" operator="between">
      <formula>0.9</formula>
      <formula>1</formula>
    </cfRule>
  </conditionalFormatting>
  <conditionalFormatting sqref="M72:M85">
    <cfRule type="cellIs" dxfId="65" priority="26" operator="lessThan">
      <formula>0.000694444444444444</formula>
    </cfRule>
    <cfRule type="cellIs" dxfId="64" priority="27" operator="between">
      <formula>0.000694444444444444</formula>
      <formula>0.0416666666666667</formula>
    </cfRule>
  </conditionalFormatting>
  <conditionalFormatting sqref="M86:M99">
    <cfRule type="cellIs" dxfId="63" priority="24" operator="lessThan">
      <formula>0.0104166666666667</formula>
    </cfRule>
    <cfRule type="cellIs" dxfId="62" priority="25" operator="between">
      <formula>0.0104166666666667</formula>
      <formula>0.208333333333333</formula>
    </cfRule>
  </conditionalFormatting>
  <conditionalFormatting sqref="M256 M142:M155">
    <cfRule type="cellIs" dxfId="61" priority="22" operator="lessThanOrEqual">
      <formula>0.03</formula>
    </cfRule>
    <cfRule type="cellIs" dxfId="60" priority="23" operator="between">
      <formula>0.03</formula>
      <formula>1</formula>
    </cfRule>
  </conditionalFormatting>
  <conditionalFormatting sqref="M260">
    <cfRule type="cellIs" dxfId="59" priority="19" operator="lessThan">
      <formula>0.035</formula>
    </cfRule>
    <cfRule type="cellIs" dxfId="58" priority="20" operator="between">
      <formula>0.035</formula>
      <formula>1</formula>
    </cfRule>
  </conditionalFormatting>
  <conditionalFormatting sqref="M288">
    <cfRule type="cellIs" dxfId="57" priority="17" operator="lessThan">
      <formula>0.32</formula>
    </cfRule>
    <cfRule type="cellIs" dxfId="56" priority="18" operator="greaterThan">
      <formula>0.32</formula>
    </cfRule>
  </conditionalFormatting>
  <conditionalFormatting sqref="M297:M303">
    <cfRule type="cellIs" dxfId="55" priority="15" operator="lessThan">
      <formula>0.32</formula>
    </cfRule>
    <cfRule type="cellIs" dxfId="54" priority="16" operator="greaterThan">
      <formula>0.32</formula>
    </cfRule>
  </conditionalFormatting>
  <conditionalFormatting sqref="M263">
    <cfRule type="cellIs" dxfId="53" priority="13" operator="lessThan">
      <formula>0.035</formula>
    </cfRule>
    <cfRule type="cellIs" dxfId="52" priority="14" operator="between">
      <formula>0.035</formula>
      <formula>1</formula>
    </cfRule>
  </conditionalFormatting>
  <conditionalFormatting sqref="M266">
    <cfRule type="cellIs" dxfId="51" priority="11" operator="lessThan">
      <formula>0.035</formula>
    </cfRule>
    <cfRule type="cellIs" dxfId="50" priority="12" operator="between">
      <formula>0.035</formula>
      <formula>1</formula>
    </cfRule>
  </conditionalFormatting>
  <conditionalFormatting sqref="M267">
    <cfRule type="cellIs" dxfId="49" priority="8" operator="greaterThan">
      <formula>0.7</formula>
    </cfRule>
    <cfRule type="cellIs" dxfId="48" priority="9" operator="equal">
      <formula>0.7</formula>
    </cfRule>
    <cfRule type="cellIs" dxfId="47" priority="10" operator="lessThan">
      <formula>0.7</formula>
    </cfRule>
  </conditionalFormatting>
  <conditionalFormatting sqref="M279">
    <cfRule type="cellIs" dxfId="46" priority="6" operator="lessThan">
      <formula>0.32</formula>
    </cfRule>
    <cfRule type="cellIs" dxfId="45" priority="7" operator="greaterThan">
      <formula>0.32</formula>
    </cfRule>
  </conditionalFormatting>
  <conditionalFormatting sqref="M270">
    <cfRule type="cellIs" dxfId="44" priority="3" operator="greaterThan">
      <formula>0.85</formula>
    </cfRule>
    <cfRule type="cellIs" dxfId="43" priority="4" operator="equal">
      <formula>0.85</formula>
    </cfRule>
    <cfRule type="cellIs" dxfId="42" priority="5" operator="lessThan">
      <formula>0.85</formula>
    </cfRule>
  </conditionalFormatting>
  <conditionalFormatting sqref="M242:M255">
    <cfRule type="cellIs" dxfId="41" priority="1" operator="lessThanOrEqual">
      <formula>0.03</formula>
    </cfRule>
    <cfRule type="cellIs" dxfId="40" priority="2" operator="between">
      <formula>0.03</formula>
      <formula>1</formula>
    </cfRule>
  </conditionalFormatting>
  <hyperlinks>
    <hyperlink ref="B17" location="'Chart - EMEA English'!A1" display="EMEA_English" xr:uid="{00000000-0004-0000-0400-000000000000}"/>
    <hyperlink ref="B18" location="'Chart - EMEA Dutch'!A1" display="EMEABUD-Dutch" xr:uid="{00000000-0004-0000-0400-000001000000}"/>
    <hyperlink ref="B19" location="'Chart - EMEA French'!A1" display="EMEABUD-French" xr:uid="{00000000-0004-0000-0400-000002000000}"/>
    <hyperlink ref="B20" location="'Chart - EMEA German'!A1" display="EMEABUD-German" xr:uid="{00000000-0004-0000-0400-000003000000}"/>
    <hyperlink ref="B21" location="'Chart - EMEA Hungarian'!A1" display="EMEABUD-Hungarian" xr:uid="{00000000-0004-0000-0400-000004000000}"/>
    <hyperlink ref="B22" location="'Chart - EMEA Italian'!A1" display="EMEABUD-Italian" xr:uid="{00000000-0004-0000-0400-000005000000}"/>
    <hyperlink ref="B23" location="'Chart - EMEA Polish'!A1" display="EMEABUD-Polish" xr:uid="{00000000-0004-0000-0400-000006000000}"/>
    <hyperlink ref="B24" location="'Chart - EMEA Portugese'!A1" display="EMEABUD-Portugese" xr:uid="{00000000-0004-0000-0400-000007000000}"/>
    <hyperlink ref="B25" location="'Chart - EMEA Romanian'!A1" display="EMEABUD-Romanian" xr:uid="{00000000-0004-0000-0400-000008000000}"/>
    <hyperlink ref="B26" location="'Chart - EMEA Russian'!A1" display="EMEABUD-Russian" xr:uid="{00000000-0004-0000-0400-000009000000}"/>
    <hyperlink ref="B27" location="'Chart - EMEA Spanish'!A1" display="EMEABUD-Spanish" xr:uid="{00000000-0004-0000-0400-00000A000000}"/>
    <hyperlink ref="B28" location="'Chart - EMEA Turkish'!A1" display="EMEABUD-Turkish" xr:uid="{00000000-0004-0000-0400-00000B000000}"/>
    <hyperlink ref="B31" location="'Chart - EMEA English'!A1" display="EMEA_English" xr:uid="{00000000-0004-0000-0400-00000C000000}"/>
    <hyperlink ref="B32" location="'Chart - EMEA Dutch'!A1" display="EMEABUD-Dutch" xr:uid="{00000000-0004-0000-0400-00000D000000}"/>
    <hyperlink ref="B33" location="'Chart - EMEA French'!A1" display="EMEABUD-French" xr:uid="{00000000-0004-0000-0400-00000E000000}"/>
    <hyperlink ref="B34" location="'Chart - EMEA German'!A1" display="EMEABUD-German" xr:uid="{00000000-0004-0000-0400-00000F000000}"/>
    <hyperlink ref="B35" location="'Chart - EMEA Hungarian'!A1" display="EMEABUD-Hungarian" xr:uid="{00000000-0004-0000-0400-000010000000}"/>
    <hyperlink ref="B36" location="'Chart - EMEA Italian'!A1" display="EMEABUD-Italian" xr:uid="{00000000-0004-0000-0400-000011000000}"/>
    <hyperlink ref="B37" location="'Chart - EMEA Polish'!A1" display="EMEABUD-Polish" xr:uid="{00000000-0004-0000-0400-000012000000}"/>
    <hyperlink ref="B38" location="'Chart - EMEA Portugese'!A1" display="EMEABUD-Portugese" xr:uid="{00000000-0004-0000-0400-000013000000}"/>
    <hyperlink ref="B39" location="'Chart - EMEA Romanian'!A1" display="EMEABUD-Romanian" xr:uid="{00000000-0004-0000-0400-000014000000}"/>
    <hyperlink ref="B40" location="'Chart - EMEA Russian'!A1" display="EMEABUD-Russian" xr:uid="{00000000-0004-0000-0400-000015000000}"/>
    <hyperlink ref="B41" location="'Chart - EMEA Spanish'!A1" display="EMEABUD-Spanish" xr:uid="{00000000-0004-0000-0400-000016000000}"/>
    <hyperlink ref="B42" location="'Chart - EMEA Turkish'!A1" display="EMEABUD-Turkish" xr:uid="{00000000-0004-0000-0400-000017000000}"/>
    <hyperlink ref="B45" location="'Chart - EMEA English'!A1" display="EMEA_English" xr:uid="{00000000-0004-0000-0400-000018000000}"/>
    <hyperlink ref="B46" location="'Chart - EMEA Dutch'!A1" display="EMEABUD-Dutch" xr:uid="{00000000-0004-0000-0400-000019000000}"/>
    <hyperlink ref="B47" location="'Chart - EMEA French'!A1" display="EMEABUD-French" xr:uid="{00000000-0004-0000-0400-00001A000000}"/>
    <hyperlink ref="B48" location="'Chart - EMEA German'!A1" display="EMEABUD-German" xr:uid="{00000000-0004-0000-0400-00001B000000}"/>
    <hyperlink ref="B49" location="'Chart - EMEA Hungarian'!A1" display="EMEABUD-Hungarian" xr:uid="{00000000-0004-0000-0400-00001C000000}"/>
    <hyperlink ref="B50" location="'Chart - EMEA Italian'!A1" display="EMEABUD-Italian" xr:uid="{00000000-0004-0000-0400-00001D000000}"/>
    <hyperlink ref="B51" location="'Chart - EMEA Polish'!A1" display="EMEABUD-Polish" xr:uid="{00000000-0004-0000-0400-00001E000000}"/>
    <hyperlink ref="B52" location="'Chart - EMEA Portugese'!A1" display="EMEABUD-Portugese" xr:uid="{00000000-0004-0000-0400-00001F000000}"/>
    <hyperlink ref="B53" location="'Chart - EMEA Romanian'!A1" display="EMEABUD-Romanian" xr:uid="{00000000-0004-0000-0400-000020000000}"/>
    <hyperlink ref="B54" location="'Chart - EMEA Russian'!A1" display="EMEABUD-Russian" xr:uid="{00000000-0004-0000-0400-000021000000}"/>
    <hyperlink ref="B55" location="'Chart - EMEA Spanish'!A1" display="EMEABUD-Spanish" xr:uid="{00000000-0004-0000-0400-000022000000}"/>
    <hyperlink ref="B56" location="'Chart - EMEA Turkish'!A1" display="EMEABUD-Turkish" xr:uid="{00000000-0004-0000-0400-000023000000}"/>
    <hyperlink ref="B59" location="'Chart - EMEA English'!A1" display="EMEA_English" xr:uid="{00000000-0004-0000-0400-000024000000}"/>
    <hyperlink ref="B60" location="'Chart - EMEA Dutch'!A1" display="EMEABUD-Dutch" xr:uid="{00000000-0004-0000-0400-000025000000}"/>
    <hyperlink ref="B61" location="'Chart - EMEA French'!A1" display="EMEABUD-French" xr:uid="{00000000-0004-0000-0400-000026000000}"/>
    <hyperlink ref="B62" location="'Chart - EMEA German'!A1" display="EMEABUD-German" xr:uid="{00000000-0004-0000-0400-000027000000}"/>
    <hyperlink ref="B63" location="'Chart - EMEA Hungarian'!A1" display="EMEABUD-Hungarian" xr:uid="{00000000-0004-0000-0400-000028000000}"/>
    <hyperlink ref="B64" location="'Chart - EMEA Italian'!A1" display="EMEABUD-Italian" xr:uid="{00000000-0004-0000-0400-000029000000}"/>
    <hyperlink ref="B65" location="'Chart - EMEA Polish'!A1" display="EMEABUD-Polish" xr:uid="{00000000-0004-0000-0400-00002A000000}"/>
    <hyperlink ref="B66" location="'Chart - EMEA Portugese'!A1" display="EMEABUD-Portugese" xr:uid="{00000000-0004-0000-0400-00002B000000}"/>
    <hyperlink ref="B67" location="'Chart - EMEA Romanian'!A1" display="EMEABUD-Romanian" xr:uid="{00000000-0004-0000-0400-00002C000000}"/>
    <hyperlink ref="B68" location="'Chart - EMEA Russian'!A1" display="EMEABUD-Russian" xr:uid="{00000000-0004-0000-0400-00002D000000}"/>
    <hyperlink ref="B69" location="'Chart - EMEA Spanish'!A1" display="EMEABUD-Spanish" xr:uid="{00000000-0004-0000-0400-00002E000000}"/>
    <hyperlink ref="B70" location="'Chart - EMEA Turkish'!A1" display="EMEABUD-Turkish" xr:uid="{00000000-0004-0000-0400-00002F000000}"/>
    <hyperlink ref="B73" location="'Chart - EMEA English'!A1" display="EMEA_English" xr:uid="{00000000-0004-0000-0400-000030000000}"/>
    <hyperlink ref="B74" location="'Chart - EMEA Dutch'!A1" display="EMEABUD-Dutch" xr:uid="{00000000-0004-0000-0400-000031000000}"/>
    <hyperlink ref="B75" location="'Chart - EMEA French'!A1" display="EMEABUD-French" xr:uid="{00000000-0004-0000-0400-000032000000}"/>
    <hyperlink ref="B76" location="'Chart - EMEA German'!A1" display="EMEABUD-German" xr:uid="{00000000-0004-0000-0400-000033000000}"/>
    <hyperlink ref="B77" location="'Chart - EMEA Hungarian'!A1" display="EMEABUD-Hungarian" xr:uid="{00000000-0004-0000-0400-000034000000}"/>
    <hyperlink ref="B78" location="'Chart - EMEA Italian'!A1" display="EMEABUD-Italian" xr:uid="{00000000-0004-0000-0400-000035000000}"/>
    <hyperlink ref="B79" location="'Chart - EMEA Polish'!A1" display="EMEABUD-Polish" xr:uid="{00000000-0004-0000-0400-000036000000}"/>
    <hyperlink ref="B80" location="'Chart - EMEA Portugese'!A1" display="EMEABUD-Portugese" xr:uid="{00000000-0004-0000-0400-000037000000}"/>
    <hyperlink ref="B81" location="'Chart - EMEA Romanian'!A1" display="EMEABUD-Romanian" xr:uid="{00000000-0004-0000-0400-000038000000}"/>
    <hyperlink ref="B82" location="'Chart - EMEA Russian'!A1" display="EMEABUD-Russian" xr:uid="{00000000-0004-0000-0400-000039000000}"/>
    <hyperlink ref="B83" location="'Chart - EMEA Spanish'!A1" display="EMEABUD-Spanish" xr:uid="{00000000-0004-0000-0400-00003A000000}"/>
    <hyperlink ref="B84" location="'Chart - EMEA Turkish'!A1" display="EMEABUD-Turkish" xr:uid="{00000000-0004-0000-0400-00003B000000}"/>
    <hyperlink ref="B87" location="'Chart - EMEA English'!A1" display="EMEA_English" xr:uid="{00000000-0004-0000-0400-00003C000000}"/>
    <hyperlink ref="B88" location="'Chart - EMEA Dutch'!A1" display="EMEABUD-Dutch" xr:uid="{00000000-0004-0000-0400-00003D000000}"/>
    <hyperlink ref="B89" location="'Chart - EMEA French'!A1" display="EMEABUD-French" xr:uid="{00000000-0004-0000-0400-00003E000000}"/>
    <hyperlink ref="B90" location="'Chart - EMEA German'!A1" display="EMEABUD-German" xr:uid="{00000000-0004-0000-0400-00003F000000}"/>
    <hyperlink ref="B91" location="'Chart - EMEA Hungarian'!A1" display="EMEABUD-Hungarian" xr:uid="{00000000-0004-0000-0400-000040000000}"/>
    <hyperlink ref="B92" location="'Chart - EMEA Italian'!A1" display="EMEABUD-Italian" xr:uid="{00000000-0004-0000-0400-000041000000}"/>
    <hyperlink ref="B93" location="'Chart - EMEA Polish'!A1" display="EMEABUD-Polish" xr:uid="{00000000-0004-0000-0400-000042000000}"/>
    <hyperlink ref="B94" location="'Chart - EMEA Portugese'!A1" display="EMEABUD-Portugese" xr:uid="{00000000-0004-0000-0400-000043000000}"/>
    <hyperlink ref="B95" location="'Chart - EMEA Romanian'!A1" display="EMEABUD-Romanian" xr:uid="{00000000-0004-0000-0400-000044000000}"/>
    <hyperlink ref="B96" location="'Chart - EMEA Russian'!A1" display="EMEABUD-Russian" xr:uid="{00000000-0004-0000-0400-000045000000}"/>
    <hyperlink ref="B97" location="'Chart - EMEA Spanish'!A1" display="EMEABUD-Spanish" xr:uid="{00000000-0004-0000-0400-000046000000}"/>
    <hyperlink ref="B98" location="'Chart - EMEA Turkish'!A1" display="EMEABUD-Turkish" xr:uid="{00000000-0004-0000-0400-000047000000}"/>
    <hyperlink ref="B101" location="'Chart - EMEA English'!A1" display="EMEA_English" xr:uid="{00000000-0004-0000-0400-000048000000}"/>
    <hyperlink ref="B102" location="'Chart - EMEA Dutch'!A1" display="EMEABUD-Dutch" xr:uid="{00000000-0004-0000-0400-000049000000}"/>
    <hyperlink ref="B103" location="'Chart - EMEA French'!A1" display="EMEABUD-French" xr:uid="{00000000-0004-0000-0400-00004A000000}"/>
    <hyperlink ref="B104" location="'Chart - EMEA German'!A1" display="EMEABUD-German" xr:uid="{00000000-0004-0000-0400-00004B000000}"/>
    <hyperlink ref="B105" location="'Chart - EMEA Hungarian'!A1" display="EMEABUD-Hungarian" xr:uid="{00000000-0004-0000-0400-00004C000000}"/>
    <hyperlink ref="B106" location="'Chart - EMEA Italian'!A1" display="EMEABUD-Italian" xr:uid="{00000000-0004-0000-0400-00004D000000}"/>
    <hyperlink ref="B107" location="'Chart - EMEA Polish'!A1" display="EMEABUD-Polish" xr:uid="{00000000-0004-0000-0400-00004E000000}"/>
    <hyperlink ref="B108" location="'Chart - EMEA Portugese'!A1" display="EMEABUD-Portugese" xr:uid="{00000000-0004-0000-0400-00004F000000}"/>
    <hyperlink ref="B109" location="'Chart - EMEA Romanian'!A1" display="EMEABUD-Romanian" xr:uid="{00000000-0004-0000-0400-000050000000}"/>
    <hyperlink ref="B110" location="'Chart - EMEA Russian'!A1" display="EMEABUD-Russian" xr:uid="{00000000-0004-0000-0400-000051000000}"/>
    <hyperlink ref="B111" location="'Chart - EMEA Spanish'!A1" display="EMEABUD-Spanish" xr:uid="{00000000-0004-0000-0400-000052000000}"/>
    <hyperlink ref="B112" location="'Chart - EMEA Turkish'!A1" display="EMEABUD-Turkish" xr:uid="{00000000-0004-0000-0400-000053000000}"/>
    <hyperlink ref="B115" location="'Chart - EMEA English'!A1" display="EMEA_English" xr:uid="{00000000-0004-0000-0400-000054000000}"/>
    <hyperlink ref="B116" location="'Chart - EMEA Dutch'!A1" display="EMEABUD-Dutch" xr:uid="{00000000-0004-0000-0400-000055000000}"/>
    <hyperlink ref="B117" location="'Chart - EMEA French'!A1" display="EMEABUD-French" xr:uid="{00000000-0004-0000-0400-000056000000}"/>
    <hyperlink ref="B118" location="'Chart - EMEA German'!A1" display="EMEABUD-German" xr:uid="{00000000-0004-0000-0400-000057000000}"/>
    <hyperlink ref="B119" location="'Chart - EMEA Hungarian'!A1" display="EMEABUD-Hungarian" xr:uid="{00000000-0004-0000-0400-000058000000}"/>
    <hyperlink ref="B120" location="'Chart - EMEA Italian'!A1" display="EMEABUD-Italian" xr:uid="{00000000-0004-0000-0400-000059000000}"/>
    <hyperlink ref="B121" location="'Chart - EMEA Polish'!A1" display="EMEABUD-Polish" xr:uid="{00000000-0004-0000-0400-00005A000000}"/>
    <hyperlink ref="B122" location="'Chart - EMEA Portugese'!A1" display="EMEABUD-Portugese" xr:uid="{00000000-0004-0000-0400-00005B000000}"/>
    <hyperlink ref="B123" location="'Chart - EMEA Romanian'!A1" display="EMEABUD-Romanian" xr:uid="{00000000-0004-0000-0400-00005C000000}"/>
    <hyperlink ref="B124" location="'Chart - EMEA Russian'!A1" display="EMEABUD-Russian" xr:uid="{00000000-0004-0000-0400-00005D000000}"/>
    <hyperlink ref="B125" location="'Chart - EMEA Spanish'!A1" display="EMEABUD-Spanish" xr:uid="{00000000-0004-0000-0400-00005E000000}"/>
    <hyperlink ref="B126" location="'Chart - EMEA Turkish'!A1" display="EMEABUD-Turkish" xr:uid="{00000000-0004-0000-0400-00005F000000}"/>
    <hyperlink ref="B129" location="'Chart - EMEA English'!A1" display="EMEA_English" xr:uid="{00000000-0004-0000-0400-000060000000}"/>
    <hyperlink ref="B130" location="'Chart - EMEA Dutch'!A1" display="EMEABUD-Dutch" xr:uid="{00000000-0004-0000-0400-000061000000}"/>
    <hyperlink ref="B131" location="'Chart - EMEA French'!A1" display="EMEABUD-French" xr:uid="{00000000-0004-0000-0400-000062000000}"/>
    <hyperlink ref="B132" location="'Chart - EMEA German'!A1" display="EMEABUD-German" xr:uid="{00000000-0004-0000-0400-000063000000}"/>
    <hyperlink ref="B133" location="'Chart - EMEA Hungarian'!A1" display="EMEABUD-Hungarian" xr:uid="{00000000-0004-0000-0400-000064000000}"/>
    <hyperlink ref="B134" location="'Chart - EMEA Italian'!A1" display="EMEABUD-Italian" xr:uid="{00000000-0004-0000-0400-000065000000}"/>
    <hyperlink ref="B135" location="'Chart - EMEA Polish'!A1" display="EMEABUD-Polish" xr:uid="{00000000-0004-0000-0400-000066000000}"/>
    <hyperlink ref="B136" location="'Chart - EMEA Portugese'!A1" display="EMEABUD-Portugese" xr:uid="{00000000-0004-0000-0400-000067000000}"/>
    <hyperlink ref="B137" location="'Chart - EMEA Romanian'!A1" display="EMEABUD-Romanian" xr:uid="{00000000-0004-0000-0400-000068000000}"/>
    <hyperlink ref="B138" location="'Chart - EMEA Russian'!A1" display="EMEABUD-Russian" xr:uid="{00000000-0004-0000-0400-000069000000}"/>
    <hyperlink ref="B139" location="'Chart - EMEA Spanish'!A1" display="EMEABUD-Spanish" xr:uid="{00000000-0004-0000-0400-00006A000000}"/>
    <hyperlink ref="B140" location="'Chart - EMEA Turkish'!A1" display="EMEABUD-Turkish" xr:uid="{00000000-0004-0000-0400-00006B000000}"/>
    <hyperlink ref="B143" location="'Chart - EMEA English'!A1" display="EMEA_English" xr:uid="{00000000-0004-0000-0400-00006C000000}"/>
    <hyperlink ref="B144" location="'Chart - EMEA Dutch'!A1" display="EMEABUD-Dutch" xr:uid="{00000000-0004-0000-0400-00006D000000}"/>
    <hyperlink ref="B145" location="'Chart - EMEA French'!A1" display="EMEABUD-French" xr:uid="{00000000-0004-0000-0400-00006E000000}"/>
    <hyperlink ref="B146" location="'Chart - EMEA German'!A1" display="EMEABUD-German" xr:uid="{00000000-0004-0000-0400-00006F000000}"/>
    <hyperlink ref="B147" location="'Chart - EMEA Hungarian'!A1" display="EMEABUD-Hungarian" xr:uid="{00000000-0004-0000-0400-000070000000}"/>
    <hyperlink ref="B148" location="'Chart - EMEA Italian'!A1" display="EMEABUD-Italian" xr:uid="{00000000-0004-0000-0400-000071000000}"/>
    <hyperlink ref="B149" location="'Chart - EMEA Polish'!A1" display="EMEABUD-Polish" xr:uid="{00000000-0004-0000-0400-000072000000}"/>
    <hyperlink ref="B150" location="'Chart - EMEA Portugese'!A1" display="EMEABUD-Portugese" xr:uid="{00000000-0004-0000-0400-000073000000}"/>
    <hyperlink ref="B151" location="'Chart - EMEA Romanian'!A1" display="EMEABUD-Romanian" xr:uid="{00000000-0004-0000-0400-000074000000}"/>
    <hyperlink ref="B152" location="'Chart - EMEA Russian'!A1" display="EMEABUD-Russian" xr:uid="{00000000-0004-0000-0400-000075000000}"/>
    <hyperlink ref="B153" location="'Chart - EMEA Spanish'!A1" display="EMEABUD-Spanish" xr:uid="{00000000-0004-0000-0400-000076000000}"/>
    <hyperlink ref="B154" location="'Chart - EMEA Turkish'!A1" display="EMEABUD-Turkish" xr:uid="{00000000-0004-0000-0400-000077000000}"/>
    <hyperlink ref="B305" location="'Chart - EMEA English'!A1" display="EMEA_English" xr:uid="{00000000-0004-0000-0400-000078000000}"/>
    <hyperlink ref="B306" location="'Chart - EMEA Dutch'!A1" display="EMEABUD-Dutch" xr:uid="{00000000-0004-0000-0400-000079000000}"/>
    <hyperlink ref="B307" location="'Chart - EMEA French'!A1" display="EMEABUD-French" xr:uid="{00000000-0004-0000-0400-00007A000000}"/>
    <hyperlink ref="B308" location="'Chart - EMEA German'!A1" display="EMEABUD-German" xr:uid="{00000000-0004-0000-0400-00007B000000}"/>
    <hyperlink ref="B309" location="'Chart - EMEA Hungarian'!A1" display="EMEABUD-Hungarian" xr:uid="{00000000-0004-0000-0400-00007C000000}"/>
    <hyperlink ref="B310" location="'Chart - EMEA Italian'!A1" display="EMEABUD-Italian" xr:uid="{00000000-0004-0000-0400-00007D000000}"/>
    <hyperlink ref="B311" location="'Chart - EMEA Polish'!A1" display="EMEABUD-Polish" xr:uid="{00000000-0004-0000-0400-00007E000000}"/>
    <hyperlink ref="B312" location="'Chart - EMEA Portugese'!A1" display="EMEABUD-Portugese" xr:uid="{00000000-0004-0000-0400-00007F000000}"/>
    <hyperlink ref="B313" location="'Chart - EMEA Romanian'!A1" display="EMEABUD-Romanian" xr:uid="{00000000-0004-0000-0400-000080000000}"/>
    <hyperlink ref="B314" location="'Chart - EMEA Russian'!A1" display="EMEABUD-Russian" xr:uid="{00000000-0004-0000-0400-000081000000}"/>
    <hyperlink ref="B315" location="'Chart - EMEA Spanish'!A1" display="EMEABUD-Spanish" xr:uid="{00000000-0004-0000-0400-000082000000}"/>
    <hyperlink ref="B316" location="'Chart - EMEA Turkish'!A1" display="EMEABUD-Turkish" xr:uid="{00000000-0004-0000-0400-000083000000}"/>
    <hyperlink ref="A4" location="Content!A1" display="Go to Content Sheet" xr:uid="{00000000-0004-0000-0400-000084000000}"/>
    <hyperlink ref="B29" location="'Chart - EMEA Norwegian'!A1" display="EMEABUD-Norwegian" xr:uid="{00000000-0004-0000-0400-000085000000}"/>
    <hyperlink ref="B43" location="'Chart - EMEA Norwegian'!A1" display="EMEABUD-Norwegian" xr:uid="{00000000-0004-0000-0400-000086000000}"/>
    <hyperlink ref="B57" location="'Chart - EMEA Norwegian'!A1" display="EMEABUD-Norwegian" xr:uid="{00000000-0004-0000-0400-000087000000}"/>
    <hyperlink ref="B71" location="'Chart - EMEA Norwegian'!A1" display="EMEABUD-Norwegian" xr:uid="{00000000-0004-0000-0400-000088000000}"/>
    <hyperlink ref="B85" location="'Chart - EMEA Norwegian'!A1" display="EMEABUD-Norwegian" xr:uid="{00000000-0004-0000-0400-000089000000}"/>
    <hyperlink ref="B99" location="'Chart - EMEA Norwegian'!A1" display="EMEABUD-Norwegian" xr:uid="{00000000-0004-0000-0400-00008A000000}"/>
    <hyperlink ref="B113" location="'Chart - EMEA Norwegian'!A1" display="EMEABUD-Norwegian" xr:uid="{00000000-0004-0000-0400-00008B000000}"/>
    <hyperlink ref="B127" location="'Chart - EMEA Norwegian'!A1" display="EMEABUD-Norwegian" xr:uid="{00000000-0004-0000-0400-00008C000000}"/>
    <hyperlink ref="B141" location="'Chart - EMEA Norwegian'!A1" display="EMEABUD-Norwegian" xr:uid="{00000000-0004-0000-0400-00008D000000}"/>
    <hyperlink ref="B155" location="'Chart - EMEA Norwegian'!A1" display="EMEABUD-Norwegian" xr:uid="{00000000-0004-0000-0400-00008E000000}"/>
    <hyperlink ref="B317" location="'Chart - EMEA Norwegian'!A1" display="EMEABUD-Norwegian" xr:uid="{00000000-0004-0000-0400-00008F000000}"/>
    <hyperlink ref="B159" location="'Chart - EMEA English'!A1" display="EMEA_English" xr:uid="{00000000-0004-0000-0400-000090000000}"/>
    <hyperlink ref="B160" location="'Chart - EMEA Dutch'!A1" display="EMEABUD-Dutch" xr:uid="{00000000-0004-0000-0400-000091000000}"/>
    <hyperlink ref="B161" location="'Chart - EMEA French'!A1" display="EMEABUD-French" xr:uid="{00000000-0004-0000-0400-000092000000}"/>
    <hyperlink ref="B162" location="'Chart - EMEA German'!A1" display="EMEABUD-German" xr:uid="{00000000-0004-0000-0400-000093000000}"/>
    <hyperlink ref="B163" location="'Chart - EMEA Hungarian'!A1" display="EMEABUD-Hungarian" xr:uid="{00000000-0004-0000-0400-000094000000}"/>
    <hyperlink ref="B164" location="'Chart - EMEA Italian'!A1" display="EMEABUD-Italian" xr:uid="{00000000-0004-0000-0400-000095000000}"/>
    <hyperlink ref="B165" location="'Chart - EMEA Polish'!A1" display="EMEABUD-Polish" xr:uid="{00000000-0004-0000-0400-000096000000}"/>
    <hyperlink ref="B166" location="'Chart - EMEA Portugese'!A1" display="EMEABUD-Portugese" xr:uid="{00000000-0004-0000-0400-000097000000}"/>
    <hyperlink ref="B167" location="'Chart - EMEA Romanian'!A1" display="EMEABUD-Romanian" xr:uid="{00000000-0004-0000-0400-000098000000}"/>
    <hyperlink ref="B168" location="'Chart - EMEA Russian'!A1" display="EMEABUD-Russian" xr:uid="{00000000-0004-0000-0400-000099000000}"/>
    <hyperlink ref="B169" location="'Chart - EMEA Spanish'!A1" display="EMEABUD-Spanish" xr:uid="{00000000-0004-0000-0400-00009A000000}"/>
    <hyperlink ref="B170" location="'Chart - EMEA Turkish'!A1" display="EMEABUD-Turkish" xr:uid="{00000000-0004-0000-0400-00009B000000}"/>
    <hyperlink ref="B171" location="'Chart - EMEA Norwegian'!A1" display="EMEABUD-Norwegian" xr:uid="{00000000-0004-0000-0400-00009C000000}"/>
    <hyperlink ref="B173" location="'Chart - EMEA English'!A1" display="EMEA_English" xr:uid="{00000000-0004-0000-0400-00009D000000}"/>
    <hyperlink ref="B174" location="'Chart - EMEA Dutch'!A1" display="EMEABUD-Dutch" xr:uid="{00000000-0004-0000-0400-00009E000000}"/>
    <hyperlink ref="B175" location="'Chart - EMEA French'!A1" display="EMEABUD-French" xr:uid="{00000000-0004-0000-0400-00009F000000}"/>
    <hyperlink ref="B176" location="'Chart - EMEA German'!A1" display="EMEABUD-German" xr:uid="{00000000-0004-0000-0400-0000A0000000}"/>
    <hyperlink ref="B177" location="'Chart - EMEA Hungarian'!A1" display="EMEABUD-Hungarian" xr:uid="{00000000-0004-0000-0400-0000A1000000}"/>
    <hyperlink ref="B178" location="'Chart - EMEA Italian'!A1" display="EMEABUD-Italian" xr:uid="{00000000-0004-0000-0400-0000A2000000}"/>
    <hyperlink ref="B179" location="'Chart - EMEA Polish'!A1" display="EMEABUD-Polish" xr:uid="{00000000-0004-0000-0400-0000A3000000}"/>
    <hyperlink ref="B180" location="'Chart - EMEA Portugese'!A1" display="EMEABUD-Portugese" xr:uid="{00000000-0004-0000-0400-0000A4000000}"/>
    <hyperlink ref="B181" location="'Chart - EMEA Romanian'!A1" display="EMEABUD-Romanian" xr:uid="{00000000-0004-0000-0400-0000A5000000}"/>
    <hyperlink ref="B182" location="'Chart - EMEA Russian'!A1" display="EMEABUD-Russian" xr:uid="{00000000-0004-0000-0400-0000A6000000}"/>
    <hyperlink ref="B183" location="'Chart - EMEA Spanish'!A1" display="EMEABUD-Spanish" xr:uid="{00000000-0004-0000-0400-0000A7000000}"/>
    <hyperlink ref="B184" location="'Chart - EMEA Turkish'!A1" display="EMEABUD-Turkish" xr:uid="{00000000-0004-0000-0400-0000A8000000}"/>
    <hyperlink ref="B185" location="'Chart - EMEA Norwegian'!A1" display="EMEABUD-Norwegian" xr:uid="{00000000-0004-0000-0400-0000A9000000}"/>
    <hyperlink ref="B187" location="'Chart - EMEA English'!A1" display="EMEA_English" xr:uid="{00000000-0004-0000-0400-0000AA000000}"/>
    <hyperlink ref="B188" location="'Chart - EMEA Dutch'!A1" display="EMEABUD-Dutch" xr:uid="{00000000-0004-0000-0400-0000AB000000}"/>
    <hyperlink ref="B189" location="'Chart - EMEA French'!A1" display="EMEABUD-French" xr:uid="{00000000-0004-0000-0400-0000AC000000}"/>
    <hyperlink ref="B190" location="'Chart - EMEA German'!A1" display="EMEABUD-German" xr:uid="{00000000-0004-0000-0400-0000AD000000}"/>
    <hyperlink ref="B191" location="'Chart - EMEA Hungarian'!A1" display="EMEABUD-Hungarian" xr:uid="{00000000-0004-0000-0400-0000AE000000}"/>
    <hyperlink ref="B192" location="'Chart - EMEA Italian'!A1" display="EMEABUD-Italian" xr:uid="{00000000-0004-0000-0400-0000AF000000}"/>
    <hyperlink ref="B193" location="'Chart - EMEA Polish'!A1" display="EMEABUD-Polish" xr:uid="{00000000-0004-0000-0400-0000B0000000}"/>
    <hyperlink ref="B194" location="'Chart - EMEA Portugese'!A1" display="EMEABUD-Portugese" xr:uid="{00000000-0004-0000-0400-0000B1000000}"/>
    <hyperlink ref="B195" location="'Chart - EMEA Romanian'!A1" display="EMEABUD-Romanian" xr:uid="{00000000-0004-0000-0400-0000B2000000}"/>
    <hyperlink ref="B196" location="'Chart - EMEA Russian'!A1" display="EMEABUD-Russian" xr:uid="{00000000-0004-0000-0400-0000B3000000}"/>
    <hyperlink ref="B197" location="'Chart - EMEA Spanish'!A1" display="EMEABUD-Spanish" xr:uid="{00000000-0004-0000-0400-0000B4000000}"/>
    <hyperlink ref="B198" location="'Chart - EMEA Turkish'!A1" display="EMEABUD-Turkish" xr:uid="{00000000-0004-0000-0400-0000B5000000}"/>
    <hyperlink ref="B199" location="'Chart - EMEA Norwegian'!A1" display="EMEABUD-Norwegian" xr:uid="{00000000-0004-0000-0400-0000B6000000}"/>
    <hyperlink ref="B201" location="'Chart - EMEA English'!A1" display="EMEA_English" xr:uid="{00000000-0004-0000-0400-0000B7000000}"/>
    <hyperlink ref="B202" location="'Chart - EMEA Dutch'!A1" display="EMEABUD-Dutch" xr:uid="{00000000-0004-0000-0400-0000B8000000}"/>
    <hyperlink ref="B203" location="'Chart - EMEA French'!A1" display="EMEABUD-French" xr:uid="{00000000-0004-0000-0400-0000B9000000}"/>
    <hyperlink ref="B204" location="'Chart - EMEA German'!A1" display="EMEABUD-German" xr:uid="{00000000-0004-0000-0400-0000BA000000}"/>
    <hyperlink ref="B205" location="'Chart - EMEA Hungarian'!A1" display="EMEABUD-Hungarian" xr:uid="{00000000-0004-0000-0400-0000BB000000}"/>
    <hyperlink ref="B206" location="'Chart - EMEA Italian'!A1" display="EMEABUD-Italian" xr:uid="{00000000-0004-0000-0400-0000BC000000}"/>
    <hyperlink ref="B207" location="'Chart - EMEA Polish'!A1" display="EMEABUD-Polish" xr:uid="{00000000-0004-0000-0400-0000BD000000}"/>
    <hyperlink ref="B208" location="'Chart - EMEA Portugese'!A1" display="EMEABUD-Portugese" xr:uid="{00000000-0004-0000-0400-0000BE000000}"/>
    <hyperlink ref="B209" location="'Chart - EMEA Romanian'!A1" display="EMEABUD-Romanian" xr:uid="{00000000-0004-0000-0400-0000BF000000}"/>
    <hyperlink ref="B210" location="'Chart - EMEA Russian'!A1" display="EMEABUD-Russian" xr:uid="{00000000-0004-0000-0400-0000C0000000}"/>
    <hyperlink ref="B211" location="'Chart - EMEA Spanish'!A1" display="EMEABUD-Spanish" xr:uid="{00000000-0004-0000-0400-0000C1000000}"/>
    <hyperlink ref="B212" location="'Chart - EMEA Turkish'!A1" display="EMEABUD-Turkish" xr:uid="{00000000-0004-0000-0400-0000C2000000}"/>
    <hyperlink ref="B213" location="'Chart - EMEA Norwegian'!A1" display="EMEABUD-Norwegian" xr:uid="{00000000-0004-0000-0400-0000C3000000}"/>
    <hyperlink ref="B215" location="'Chart - EMEA English'!A1" display="EMEA_English" xr:uid="{00000000-0004-0000-0400-0000C4000000}"/>
    <hyperlink ref="B216" location="'Chart - EMEA Dutch'!A1" display="EMEABUD-Dutch" xr:uid="{00000000-0004-0000-0400-0000C5000000}"/>
    <hyperlink ref="B217" location="'Chart - EMEA French'!A1" display="EMEABUD-French" xr:uid="{00000000-0004-0000-0400-0000C6000000}"/>
    <hyperlink ref="B218" location="'Chart - EMEA German'!A1" display="EMEABUD-German" xr:uid="{00000000-0004-0000-0400-0000C7000000}"/>
    <hyperlink ref="B219" location="'Chart - EMEA Hungarian'!A1" display="EMEABUD-Hungarian" xr:uid="{00000000-0004-0000-0400-0000C8000000}"/>
    <hyperlink ref="B220" location="'Chart - EMEA Italian'!A1" display="EMEABUD-Italian" xr:uid="{00000000-0004-0000-0400-0000C9000000}"/>
    <hyperlink ref="B221" location="'Chart - EMEA Polish'!A1" display="EMEABUD-Polish" xr:uid="{00000000-0004-0000-0400-0000CA000000}"/>
    <hyperlink ref="B222" location="'Chart - EMEA Portugese'!A1" display="EMEABUD-Portugese" xr:uid="{00000000-0004-0000-0400-0000CB000000}"/>
    <hyperlink ref="B223" location="'Chart - EMEA Romanian'!A1" display="EMEABUD-Romanian" xr:uid="{00000000-0004-0000-0400-0000CC000000}"/>
    <hyperlink ref="B224" location="'Chart - EMEA Russian'!A1" display="EMEABUD-Russian" xr:uid="{00000000-0004-0000-0400-0000CD000000}"/>
    <hyperlink ref="B225" location="'Chart - EMEA Spanish'!A1" display="EMEABUD-Spanish" xr:uid="{00000000-0004-0000-0400-0000CE000000}"/>
    <hyperlink ref="B226" location="'Chart - EMEA Turkish'!A1" display="EMEABUD-Turkish" xr:uid="{00000000-0004-0000-0400-0000CF000000}"/>
    <hyperlink ref="B227" location="'Chart - EMEA Norwegian'!A1" display="EMEABUD-Norwegian" xr:uid="{00000000-0004-0000-0400-0000D0000000}"/>
    <hyperlink ref="B229" location="'Chart - EMEA English'!A1" display="EMEA_English" xr:uid="{00000000-0004-0000-0400-0000D1000000}"/>
    <hyperlink ref="B230" location="'Chart - EMEA Dutch'!A1" display="EMEABUD-Dutch" xr:uid="{00000000-0004-0000-0400-0000D2000000}"/>
    <hyperlink ref="B231" location="'Chart - EMEA French'!A1" display="EMEABUD-French" xr:uid="{00000000-0004-0000-0400-0000D3000000}"/>
    <hyperlink ref="B232" location="'Chart - EMEA German'!A1" display="EMEABUD-German" xr:uid="{00000000-0004-0000-0400-0000D4000000}"/>
    <hyperlink ref="B233" location="'Chart - EMEA Hungarian'!A1" display="EMEABUD-Hungarian" xr:uid="{00000000-0004-0000-0400-0000D5000000}"/>
    <hyperlink ref="B234" location="'Chart - EMEA Italian'!A1" display="EMEABUD-Italian" xr:uid="{00000000-0004-0000-0400-0000D6000000}"/>
    <hyperlink ref="B235" location="'Chart - EMEA Polish'!A1" display="EMEABUD-Polish" xr:uid="{00000000-0004-0000-0400-0000D7000000}"/>
    <hyperlink ref="B236" location="'Chart - EMEA Portugese'!A1" display="EMEABUD-Portugese" xr:uid="{00000000-0004-0000-0400-0000D8000000}"/>
    <hyperlink ref="B237" location="'Chart - EMEA Romanian'!A1" display="EMEABUD-Romanian" xr:uid="{00000000-0004-0000-0400-0000D9000000}"/>
    <hyperlink ref="B238" location="'Chart - EMEA Russian'!A1" display="EMEABUD-Russian" xr:uid="{00000000-0004-0000-0400-0000DA000000}"/>
    <hyperlink ref="B239" location="'Chart - EMEA Spanish'!A1" display="EMEABUD-Spanish" xr:uid="{00000000-0004-0000-0400-0000DB000000}"/>
    <hyperlink ref="B240" location="'Chart - EMEA Turkish'!A1" display="EMEABUD-Turkish" xr:uid="{00000000-0004-0000-0400-0000DC000000}"/>
    <hyperlink ref="B241" location="'Chart - EMEA Norwegian'!A1" display="EMEABUD-Norwegian" xr:uid="{00000000-0004-0000-0400-0000DD000000}"/>
    <hyperlink ref="B243" location="'Chart - EMEA English'!A1" display="EMEA_English" xr:uid="{00000000-0004-0000-0400-0000DE000000}"/>
    <hyperlink ref="B244" location="'Chart - EMEA Dutch'!A1" display="EMEABUD-Dutch" xr:uid="{00000000-0004-0000-0400-0000DF000000}"/>
    <hyperlink ref="B245" location="'Chart - EMEA French'!A1" display="EMEABUD-French" xr:uid="{00000000-0004-0000-0400-0000E0000000}"/>
    <hyperlink ref="B246" location="'Chart - EMEA German'!A1" display="EMEABUD-German" xr:uid="{00000000-0004-0000-0400-0000E1000000}"/>
    <hyperlink ref="B247" location="'Chart - EMEA Hungarian'!A1" display="EMEABUD-Hungarian" xr:uid="{00000000-0004-0000-0400-0000E2000000}"/>
    <hyperlink ref="B248" location="'Chart - EMEA Italian'!A1" display="EMEABUD-Italian" xr:uid="{00000000-0004-0000-0400-0000E3000000}"/>
    <hyperlink ref="B249" location="'Chart - EMEA Polish'!A1" display="EMEABUD-Polish" xr:uid="{00000000-0004-0000-0400-0000E4000000}"/>
    <hyperlink ref="B250" location="'Chart - EMEA Portugese'!A1" display="EMEABUD-Portugese" xr:uid="{00000000-0004-0000-0400-0000E5000000}"/>
    <hyperlink ref="B251" location="'Chart - EMEA Romanian'!A1" display="EMEABUD-Romanian" xr:uid="{00000000-0004-0000-0400-0000E6000000}"/>
    <hyperlink ref="B252" location="'Chart - EMEA Russian'!A1" display="EMEABUD-Russian" xr:uid="{00000000-0004-0000-0400-0000E7000000}"/>
    <hyperlink ref="B253" location="'Chart - EMEA Spanish'!A1" display="EMEABUD-Spanish" xr:uid="{00000000-0004-0000-0400-0000E8000000}"/>
    <hyperlink ref="B254" location="'Chart - EMEA Turkish'!A1" display="EMEABUD-Turkish" xr:uid="{00000000-0004-0000-0400-0000E9000000}"/>
    <hyperlink ref="B255" location="'Chart - EMEA Norwegian'!A1" display="EMEABUD-Norwegian" xr:uid="{00000000-0004-0000-0400-0000EA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128"/>
  <sheetViews>
    <sheetView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2" max="2" width="19.5703125" bestFit="1" customWidth="1"/>
    <col min="22" max="22" width="19.7109375" bestFit="1" customWidth="1"/>
  </cols>
  <sheetData>
    <row r="1" spans="1:22" x14ac:dyDescent="0.25">
      <c r="A1" t="s">
        <v>313</v>
      </c>
    </row>
    <row r="3" spans="1:22" ht="36" x14ac:dyDescent="0.55000000000000004">
      <c r="K3" s="68" t="s">
        <v>59</v>
      </c>
    </row>
    <row r="4" spans="1:22" x14ac:dyDescent="0.25">
      <c r="B4" s="70" t="s">
        <v>74</v>
      </c>
    </row>
    <row r="5" spans="1:22" x14ac:dyDescent="0.25">
      <c r="B5" s="70" t="s">
        <v>72</v>
      </c>
    </row>
    <row r="9" spans="1:22" x14ac:dyDescent="0.25">
      <c r="V9" s="67" t="s">
        <v>15</v>
      </c>
    </row>
    <row r="10" spans="1:22" x14ac:dyDescent="0.25">
      <c r="V10" s="67" t="s">
        <v>16</v>
      </c>
    </row>
    <row r="11" spans="1:22" x14ac:dyDescent="0.25">
      <c r="V11" s="67" t="s">
        <v>17</v>
      </c>
    </row>
    <row r="12" spans="1:22" x14ac:dyDescent="0.25">
      <c r="V12" s="67" t="s">
        <v>18</v>
      </c>
    </row>
    <row r="13" spans="1:22" x14ac:dyDescent="0.25">
      <c r="V13" s="67" t="s">
        <v>19</v>
      </c>
    </row>
    <row r="14" spans="1:22" x14ac:dyDescent="0.25">
      <c r="V14" s="67" t="s">
        <v>20</v>
      </c>
    </row>
    <row r="15" spans="1:22" x14ac:dyDescent="0.25">
      <c r="V15" s="67" t="s">
        <v>21</v>
      </c>
    </row>
    <row r="16" spans="1:22" x14ac:dyDescent="0.25">
      <c r="V16" s="67" t="s">
        <v>22</v>
      </c>
    </row>
    <row r="17" spans="22:22" x14ac:dyDescent="0.25">
      <c r="V17" s="67" t="s">
        <v>23</v>
      </c>
    </row>
    <row r="18" spans="22:22" x14ac:dyDescent="0.25">
      <c r="V18" s="67" t="s">
        <v>24</v>
      </c>
    </row>
    <row r="19" spans="22:22" x14ac:dyDescent="0.25">
      <c r="V19" s="67" t="s">
        <v>25</v>
      </c>
    </row>
    <row r="20" spans="22:22" x14ac:dyDescent="0.25">
      <c r="V20" s="67" t="s">
        <v>26</v>
      </c>
    </row>
    <row r="30" spans="22:22" x14ac:dyDescent="0.25">
      <c r="V30" s="67" t="s">
        <v>15</v>
      </c>
    </row>
    <row r="31" spans="22:22" x14ac:dyDescent="0.25">
      <c r="V31" s="67" t="s">
        <v>16</v>
      </c>
    </row>
    <row r="32" spans="22:22" x14ac:dyDescent="0.25">
      <c r="V32" s="67" t="s">
        <v>17</v>
      </c>
    </row>
    <row r="33" spans="22:22" x14ac:dyDescent="0.25">
      <c r="V33" s="67" t="s">
        <v>18</v>
      </c>
    </row>
    <row r="34" spans="22:22" x14ac:dyDescent="0.25">
      <c r="V34" s="67" t="s">
        <v>19</v>
      </c>
    </row>
    <row r="35" spans="22:22" x14ac:dyDescent="0.25">
      <c r="V35" s="67" t="s">
        <v>20</v>
      </c>
    </row>
    <row r="36" spans="22:22" x14ac:dyDescent="0.25">
      <c r="V36" s="70" t="s">
        <v>21</v>
      </c>
    </row>
    <row r="37" spans="22:22" x14ac:dyDescent="0.25">
      <c r="V37" s="67" t="s">
        <v>22</v>
      </c>
    </row>
    <row r="38" spans="22:22" x14ac:dyDescent="0.25">
      <c r="V38" s="67" t="s">
        <v>23</v>
      </c>
    </row>
    <row r="39" spans="22:22" x14ac:dyDescent="0.25">
      <c r="V39" s="67" t="s">
        <v>24</v>
      </c>
    </row>
    <row r="40" spans="22:22" x14ac:dyDescent="0.25">
      <c r="V40" s="67" t="s">
        <v>25</v>
      </c>
    </row>
    <row r="41" spans="22:22" x14ac:dyDescent="0.25">
      <c r="V41" s="67" t="s">
        <v>26</v>
      </c>
    </row>
    <row r="53" spans="22:22" x14ac:dyDescent="0.25">
      <c r="V53" s="67" t="s">
        <v>15</v>
      </c>
    </row>
    <row r="54" spans="22:22" x14ac:dyDescent="0.25">
      <c r="V54" s="67" t="s">
        <v>16</v>
      </c>
    </row>
    <row r="55" spans="22:22" x14ac:dyDescent="0.25">
      <c r="V55" s="67" t="s">
        <v>17</v>
      </c>
    </row>
    <row r="56" spans="22:22" x14ac:dyDescent="0.25">
      <c r="V56" s="67" t="s">
        <v>18</v>
      </c>
    </row>
    <row r="57" spans="22:22" x14ac:dyDescent="0.25">
      <c r="V57" s="67" t="s">
        <v>19</v>
      </c>
    </row>
    <row r="58" spans="22:22" x14ac:dyDescent="0.25">
      <c r="V58" s="67" t="s">
        <v>20</v>
      </c>
    </row>
    <row r="59" spans="22:22" x14ac:dyDescent="0.25">
      <c r="V59" s="70" t="s">
        <v>21</v>
      </c>
    </row>
    <row r="60" spans="22:22" x14ac:dyDescent="0.25">
      <c r="V60" s="67" t="s">
        <v>22</v>
      </c>
    </row>
    <row r="61" spans="22:22" x14ac:dyDescent="0.25">
      <c r="V61" s="67" t="s">
        <v>23</v>
      </c>
    </row>
    <row r="62" spans="22:22" x14ac:dyDescent="0.25">
      <c r="V62" s="67" t="s">
        <v>24</v>
      </c>
    </row>
    <row r="63" spans="22:22" x14ac:dyDescent="0.25">
      <c r="V63" s="67" t="s">
        <v>25</v>
      </c>
    </row>
    <row r="64" spans="22:22" x14ac:dyDescent="0.25">
      <c r="V64" s="67" t="s">
        <v>26</v>
      </c>
    </row>
    <row r="74" spans="22:22" x14ac:dyDescent="0.25">
      <c r="V74" s="67" t="s">
        <v>15</v>
      </c>
    </row>
    <row r="75" spans="22:22" x14ac:dyDescent="0.25">
      <c r="V75" s="67" t="s">
        <v>16</v>
      </c>
    </row>
    <row r="76" spans="22:22" x14ac:dyDescent="0.25">
      <c r="V76" s="67" t="s">
        <v>17</v>
      </c>
    </row>
    <row r="77" spans="22:22" x14ac:dyDescent="0.25">
      <c r="V77" s="67" t="s">
        <v>18</v>
      </c>
    </row>
    <row r="78" spans="22:22" x14ac:dyDescent="0.25">
      <c r="V78" s="67" t="s">
        <v>19</v>
      </c>
    </row>
    <row r="79" spans="22:22" x14ac:dyDescent="0.25">
      <c r="V79" s="67" t="s">
        <v>20</v>
      </c>
    </row>
    <row r="80" spans="22:22" x14ac:dyDescent="0.25">
      <c r="V80" s="70" t="s">
        <v>21</v>
      </c>
    </row>
    <row r="81" spans="22:22" x14ac:dyDescent="0.25">
      <c r="V81" s="67" t="s">
        <v>22</v>
      </c>
    </row>
    <row r="82" spans="22:22" x14ac:dyDescent="0.25">
      <c r="V82" s="67" t="s">
        <v>23</v>
      </c>
    </row>
    <row r="83" spans="22:22" x14ac:dyDescent="0.25">
      <c r="V83" s="67" t="s">
        <v>24</v>
      </c>
    </row>
    <row r="84" spans="22:22" x14ac:dyDescent="0.25">
      <c r="V84" s="67" t="s">
        <v>25</v>
      </c>
    </row>
    <row r="85" spans="22:22" x14ac:dyDescent="0.25">
      <c r="V85" s="67" t="s">
        <v>26</v>
      </c>
    </row>
    <row r="95" spans="22:22" x14ac:dyDescent="0.25">
      <c r="V95" s="67"/>
    </row>
    <row r="96" spans="22:22" x14ac:dyDescent="0.25">
      <c r="V96" s="67"/>
    </row>
    <row r="97" spans="22:22" x14ac:dyDescent="0.25">
      <c r="V97" s="67"/>
    </row>
    <row r="98" spans="22:22" x14ac:dyDescent="0.25">
      <c r="V98" s="67"/>
    </row>
    <row r="99" spans="22:22" x14ac:dyDescent="0.25">
      <c r="V99" s="67"/>
    </row>
    <row r="100" spans="22:22" x14ac:dyDescent="0.25">
      <c r="V100" s="67"/>
    </row>
    <row r="101" spans="22:22" x14ac:dyDescent="0.25">
      <c r="V101" s="70"/>
    </row>
    <row r="102" spans="22:22" x14ac:dyDescent="0.25">
      <c r="V102" s="67"/>
    </row>
    <row r="103" spans="22:22" x14ac:dyDescent="0.25">
      <c r="V103" s="67"/>
    </row>
    <row r="104" spans="22:22" x14ac:dyDescent="0.25">
      <c r="V104" s="67"/>
    </row>
    <row r="105" spans="22:22" x14ac:dyDescent="0.25">
      <c r="V105" s="67"/>
    </row>
    <row r="106" spans="22:22" x14ac:dyDescent="0.25">
      <c r="V106" s="67"/>
    </row>
    <row r="117" spans="22:22" x14ac:dyDescent="0.25">
      <c r="V117" s="67"/>
    </row>
    <row r="118" spans="22:22" x14ac:dyDescent="0.25">
      <c r="V118" s="67"/>
    </row>
    <row r="119" spans="22:22" x14ac:dyDescent="0.25">
      <c r="V119" s="67"/>
    </row>
    <row r="120" spans="22:22" x14ac:dyDescent="0.25">
      <c r="V120" s="67"/>
    </row>
    <row r="121" spans="22:22" x14ac:dyDescent="0.25">
      <c r="V121" s="67"/>
    </row>
    <row r="122" spans="22:22" x14ac:dyDescent="0.25">
      <c r="V122" s="67"/>
    </row>
    <row r="123" spans="22:22" x14ac:dyDescent="0.25">
      <c r="V123" s="70"/>
    </row>
    <row r="124" spans="22:22" x14ac:dyDescent="0.25">
      <c r="V124" s="67"/>
    </row>
    <row r="125" spans="22:22" x14ac:dyDescent="0.25">
      <c r="V125" s="67"/>
    </row>
    <row r="126" spans="22:22" x14ac:dyDescent="0.25">
      <c r="V126" s="67"/>
    </row>
    <row r="127" spans="22:22" x14ac:dyDescent="0.25">
      <c r="V127" s="67"/>
    </row>
    <row r="128" spans="22:22" x14ac:dyDescent="0.25">
      <c r="V128" s="67"/>
    </row>
  </sheetData>
  <hyperlinks>
    <hyperlink ref="V9" location="'Chart - EMEA English'!A1" display="EMEA_English" xr:uid="{00000000-0004-0000-0200-000000000000}"/>
    <hyperlink ref="V30" location="'Chart - EMEA English'!A1" display="EMEA_English" xr:uid="{00000000-0004-0000-0200-000001000000}"/>
    <hyperlink ref="V10" location="'Chart - EMEA English (2)'!A1" display="EMEABUD-Dutch" xr:uid="{00000000-0004-0000-0200-000002000000}"/>
    <hyperlink ref="V11" location="'Chart - EMEA French'!A1" display="EMEABUD-French" xr:uid="{00000000-0004-0000-0200-000003000000}"/>
    <hyperlink ref="V12" location="'Chart - EMEA German'!A1" display="EMEABUD-German" xr:uid="{00000000-0004-0000-0200-000004000000}"/>
    <hyperlink ref="V13" location="'Chart - EMEA Hungarian'!A1" display="EMEABUD-Hungarian" xr:uid="{00000000-0004-0000-0200-000005000000}"/>
    <hyperlink ref="V14" location="'Chart - EMEA Italian'!A1" display="EMEABUD-Italian" xr:uid="{00000000-0004-0000-0200-000006000000}"/>
    <hyperlink ref="V15" location="'Chart - EMEA Polish'!A1" display="EMEABUD-Polish" xr:uid="{00000000-0004-0000-0200-000007000000}"/>
    <hyperlink ref="V16" location="'Chart - EMEA Portugese'!A1" display="EMEABUD-Portugese" xr:uid="{00000000-0004-0000-0200-000008000000}"/>
    <hyperlink ref="V17" location="'Chart - EMEA Romanian'!A1" display="EMEABUD-Romanian" xr:uid="{00000000-0004-0000-0200-000009000000}"/>
    <hyperlink ref="V18" location="'Chart - EMEA Russian'!A1" display="EMEABUD-Russian" xr:uid="{00000000-0004-0000-0200-00000A000000}"/>
    <hyperlink ref="V19" location="'Chart - EMEA Spanish'!A1" display="EMEABUD-Spanish" xr:uid="{00000000-0004-0000-0200-00000B000000}"/>
    <hyperlink ref="V20" location="'Chart - EMEA Turkish'!A1" display="EMEABUD-Turkish" xr:uid="{00000000-0004-0000-0200-00000C000000}"/>
    <hyperlink ref="V31" location="'Chart - EMEA Dutch'!A1" display="EMEABUD-Dutch" xr:uid="{00000000-0004-0000-0200-00000D000000}"/>
    <hyperlink ref="V32" location="'Chart - EMEA French'!A1" display="EMEABUD-French" xr:uid="{00000000-0004-0000-0200-00000E000000}"/>
    <hyperlink ref="V33" location="'Chart - EMEA German'!A1" display="EMEABUD-German" xr:uid="{00000000-0004-0000-0200-00000F000000}"/>
    <hyperlink ref="V34" location="'Chart - EMEA Hungarian'!A1" display="EMEABUD-Hungarian" xr:uid="{00000000-0004-0000-0200-000010000000}"/>
    <hyperlink ref="V35" location="'Chart - EMEA Italian'!A1" display="EMEABUD-Italian" xr:uid="{00000000-0004-0000-0200-000011000000}"/>
    <hyperlink ref="V36" location="'Chart - EMEA Polish'!A1" display="EMEABUD-Polish" xr:uid="{00000000-0004-0000-0200-000012000000}"/>
    <hyperlink ref="V37" location="'Chart - EMEA Portugese'!A1" display="EMEABUD-Portugese" xr:uid="{00000000-0004-0000-0200-000013000000}"/>
    <hyperlink ref="V38" location="'Chart - EMEA Romanian'!A1" display="EMEABUD-Romanian" xr:uid="{00000000-0004-0000-0200-000014000000}"/>
    <hyperlink ref="V39" location="'Chart - EMEA Russian'!A1" display="EMEABUD-Russian" xr:uid="{00000000-0004-0000-0200-000015000000}"/>
    <hyperlink ref="V40" location="'Chart - EMEA Spanish'!A1" display="EMEABUD-Spanish" xr:uid="{00000000-0004-0000-0200-000016000000}"/>
    <hyperlink ref="V41" location="'Chart - EMEA Turkish'!A1" display="EMEABUD-Turkish" xr:uid="{00000000-0004-0000-0200-000017000000}"/>
    <hyperlink ref="B4" location="Content!A1" display="Go to Content Sheet" xr:uid="{00000000-0004-0000-0200-000018000000}"/>
    <hyperlink ref="B5" location="'Cargill SD Data'!A1" display="Cargill SD Data" xr:uid="{00000000-0004-0000-0200-000019000000}"/>
    <hyperlink ref="V53" location="'Chart - EMEA English'!A1" display="EMEA_English" xr:uid="{00000000-0004-0000-0200-00001A000000}"/>
    <hyperlink ref="V54" location="'Chart - EMEA Dutch'!A1" display="EMEABUD-Dutch" xr:uid="{00000000-0004-0000-0200-00001B000000}"/>
    <hyperlink ref="V55" location="'Chart - EMEA French'!A1" display="EMEABUD-French" xr:uid="{00000000-0004-0000-0200-00001C000000}"/>
    <hyperlink ref="V56" location="'Chart - EMEA German'!A1" display="EMEABUD-German" xr:uid="{00000000-0004-0000-0200-00001D000000}"/>
    <hyperlink ref="V57" location="'Chart - EMEA Hungarian'!A1" display="EMEABUD-Hungarian" xr:uid="{00000000-0004-0000-0200-00001E000000}"/>
    <hyperlink ref="V58" location="'Chart - EMEA Italian'!A1" display="EMEABUD-Italian" xr:uid="{00000000-0004-0000-0200-00001F000000}"/>
    <hyperlink ref="V59" location="'Chart - EMEA Polish'!A1" display="EMEABUD-Polish" xr:uid="{00000000-0004-0000-0200-000020000000}"/>
    <hyperlink ref="V60" location="'Chart - EMEA Portugese'!A1" display="EMEABUD-Portugese" xr:uid="{00000000-0004-0000-0200-000021000000}"/>
    <hyperlink ref="V61" location="'Chart - EMEA Romanian'!A1" display="EMEABUD-Romanian" xr:uid="{00000000-0004-0000-0200-000022000000}"/>
    <hyperlink ref="V62" location="'Chart - EMEA Russian'!A1" display="EMEABUD-Russian" xr:uid="{00000000-0004-0000-0200-000023000000}"/>
    <hyperlink ref="V63" location="'Chart - EMEA Spanish'!A1" display="EMEABUD-Spanish" xr:uid="{00000000-0004-0000-0200-000024000000}"/>
    <hyperlink ref="V64" location="'Chart - EMEA Turkish'!A1" display="EMEABUD-Turkish" xr:uid="{00000000-0004-0000-0200-000025000000}"/>
    <hyperlink ref="V74" location="'Chart - EMEA English'!A1" display="EMEA_English" xr:uid="{00000000-0004-0000-0200-000026000000}"/>
    <hyperlink ref="V75" location="'Chart - EMEA Dutch'!A1" display="EMEABUD-Dutch" xr:uid="{00000000-0004-0000-0200-000027000000}"/>
    <hyperlink ref="V76" location="'Chart - EMEA French'!A1" display="EMEABUD-French" xr:uid="{00000000-0004-0000-0200-000028000000}"/>
    <hyperlink ref="V77" location="'Chart - EMEA German'!A1" display="EMEABUD-German" xr:uid="{00000000-0004-0000-0200-000029000000}"/>
    <hyperlink ref="V78" location="'Chart - EMEA Hungarian'!A1" display="EMEABUD-Hungarian" xr:uid="{00000000-0004-0000-0200-00002A000000}"/>
    <hyperlink ref="V79" location="'Chart - EMEA Italian'!A1" display="EMEABUD-Italian" xr:uid="{00000000-0004-0000-0200-00002B000000}"/>
    <hyperlink ref="V80" location="'Chart - EMEA Polish'!A1" display="EMEABUD-Polish" xr:uid="{00000000-0004-0000-0200-00002C000000}"/>
    <hyperlink ref="V81" location="'Chart - EMEA Portugese'!A1" display="EMEABUD-Portugese" xr:uid="{00000000-0004-0000-0200-00002D000000}"/>
    <hyperlink ref="V82" location="'Chart - EMEA Romanian'!A1" display="EMEABUD-Romanian" xr:uid="{00000000-0004-0000-0200-00002E000000}"/>
    <hyperlink ref="V83" location="'Chart - EMEA Russian'!A1" display="EMEABUD-Russian" xr:uid="{00000000-0004-0000-0200-00002F000000}"/>
    <hyperlink ref="V84" location="'Chart - EMEA Spanish'!A1" display="EMEABUD-Spanish" xr:uid="{00000000-0004-0000-0200-000030000000}"/>
    <hyperlink ref="V85" location="'Chart - EMEA Turkish'!A1" display="EMEABUD-Turkish" xr:uid="{00000000-0004-0000-0200-000031000000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L48"/>
  <sheetViews>
    <sheetView topLeftCell="A25" workbookViewId="0">
      <selection activeCell="D47" sqref="D47"/>
    </sheetView>
  </sheetViews>
  <sheetFormatPr defaultRowHeight="15" x14ac:dyDescent="0.25"/>
  <cols>
    <col min="2" max="2" width="23.7109375" bestFit="1" customWidth="1"/>
    <col min="3" max="3" width="10.140625" bestFit="1" customWidth="1"/>
    <col min="6" max="6" width="13" customWidth="1"/>
    <col min="7" max="7" width="11.5703125" bestFit="1" customWidth="1"/>
    <col min="10" max="10" width="10.140625" style="175" customWidth="1"/>
    <col min="11" max="11" width="9.7109375" customWidth="1"/>
    <col min="12" max="12" width="12.28515625" customWidth="1"/>
  </cols>
  <sheetData>
    <row r="2" spans="1:12" x14ac:dyDescent="0.25">
      <c r="B2" s="70" t="s">
        <v>74</v>
      </c>
    </row>
    <row r="3" spans="1:12" x14ac:dyDescent="0.25">
      <c r="B3" s="70" t="s">
        <v>52</v>
      </c>
    </row>
    <row r="4" spans="1:12" x14ac:dyDescent="0.25">
      <c r="B4" s="70" t="s">
        <v>53</v>
      </c>
    </row>
    <row r="6" spans="1:12" x14ac:dyDescent="0.25">
      <c r="A6" t="s">
        <v>28</v>
      </c>
      <c r="B6" s="118">
        <f ca="1">IF(WEEKDAY(TODAY(),2)=1,TODAY()-3,TODAY()-1)</f>
        <v>43357</v>
      </c>
    </row>
    <row r="7" spans="1:12" x14ac:dyDescent="0.25">
      <c r="B7" s="118"/>
    </row>
    <row r="8" spans="1:12" ht="15.75" thickBot="1" x14ac:dyDescent="0.3">
      <c r="B8" s="285" t="s">
        <v>96</v>
      </c>
      <c r="C8" s="286"/>
      <c r="D8" s="286"/>
      <c r="E8" s="286"/>
      <c r="F8" s="286"/>
      <c r="G8" s="286"/>
      <c r="H8" s="286"/>
      <c r="I8" s="286"/>
      <c r="J8" s="286"/>
      <c r="K8" s="286"/>
      <c r="L8" s="287"/>
    </row>
    <row r="9" spans="1:12" ht="58.5" thickTop="1" thickBot="1" x14ac:dyDescent="0.3">
      <c r="B9" s="121">
        <f ca="1">B6</f>
        <v>43357</v>
      </c>
      <c r="C9" s="108" t="s">
        <v>1</v>
      </c>
      <c r="D9" s="108" t="s">
        <v>87</v>
      </c>
      <c r="E9" s="108" t="s">
        <v>2</v>
      </c>
      <c r="F9" s="109" t="s">
        <v>7</v>
      </c>
      <c r="G9" s="109" t="s">
        <v>3</v>
      </c>
      <c r="H9" s="109" t="s">
        <v>4</v>
      </c>
      <c r="I9" s="108" t="s">
        <v>5</v>
      </c>
      <c r="J9" s="108" t="s">
        <v>13</v>
      </c>
      <c r="K9" s="108" t="s">
        <v>12</v>
      </c>
      <c r="L9" s="110" t="s">
        <v>14</v>
      </c>
    </row>
    <row r="10" spans="1:12" ht="16.5" thickTop="1" thickBot="1" x14ac:dyDescent="0.3">
      <c r="B10" s="32" t="s">
        <v>6</v>
      </c>
      <c r="C10" s="92">
        <f ca="1">SUMIF('Cargill SD Data'!$11:$11,B6,'Cargill SD Data'!12:12)</f>
        <v>354</v>
      </c>
      <c r="D10" s="93">
        <f ca="1">SUMIF('Cargill SD Data'!$11:$11,$B$6,'Cargill SD Data'!26:26)</f>
        <v>263</v>
      </c>
      <c r="E10" s="92">
        <f ca="1">SUMIF('Cargill SD Data'!$11:$11,$B$6,'Cargill SD Data'!40:40)</f>
        <v>198</v>
      </c>
      <c r="F10" s="265">
        <f ca="1">SUMIF('Cargill SD Data'!$11:$11,$B$6,'Cargill SD Data'!54:54)</f>
        <v>0.75285171102661597</v>
      </c>
      <c r="G10" s="264">
        <f ca="1">SUMIF('Cargill SD Data'!$11:$11,$B$6,'Cargill SD Data'!68:68)</f>
        <v>1.226631812420786E-3</v>
      </c>
      <c r="H10" s="264">
        <f ca="1">SUMIF('Cargill SD Data'!$11:$11,$B$6,'Cargill SD Data'!82:82)</f>
        <v>5.8963086185044346E-3</v>
      </c>
      <c r="I10" s="96">
        <f ca="1">SUMIF('Cargill SD Data'!$11:$11,$B$6,'Cargill SD Data'!96:96)</f>
        <v>91</v>
      </c>
      <c r="J10" s="96">
        <f ca="1">SUMIF('Cargill SD Data'!$11:$11,$B$6,'Cargill SD Data'!124:124)</f>
        <v>48</v>
      </c>
      <c r="K10" s="93">
        <f ca="1">SUMIF('Cargill SD Data'!$11:$11,$B$6,'Cargill SD Data'!110:110)</f>
        <v>43</v>
      </c>
      <c r="L10" s="263">
        <f ca="1">SUMIF('Cargill SD Data'!$11:$11,$B$6,'Cargill SD Data'!138:138)</f>
        <v>0.13559322033898305</v>
      </c>
    </row>
    <row r="11" spans="1:12" ht="15.75" thickTop="1" x14ac:dyDescent="0.25">
      <c r="B11" s="111" t="s">
        <v>15</v>
      </c>
      <c r="C11" s="98">
        <f ca="1">SUMIF('Cargill SD Data'!$11:$11,$B$6,'Cargill SD Data'!13:13)</f>
        <v>54</v>
      </c>
      <c r="D11" s="98">
        <f ca="1">SUMIF('Cargill SD Data'!$11:$11,$B$6,'Cargill SD Data'!27:27)</f>
        <v>54</v>
      </c>
      <c r="E11" s="98">
        <f ca="1">SUMIF('Cargill SD Data'!$11:$11,$B$6,'Cargill SD Data'!41:41)</f>
        <v>50</v>
      </c>
      <c r="F11" s="99">
        <f ca="1">SUMIF('Cargill SD Data'!$11:$11,$B$6,'Cargill SD Data'!55:55)</f>
        <v>0.92592592592592593</v>
      </c>
      <c r="G11" s="100">
        <f ca="1">SUMIF('Cargill SD Data'!$11:$11,$B$6,'Cargill SD Data'!69:69)</f>
        <v>2.5462962962962961E-4</v>
      </c>
      <c r="H11" s="100">
        <f ca="1">SUMIF('Cargill SD Data'!$11:$11,$B$6,'Cargill SD Data'!83:83)</f>
        <v>7.106481481481481E-3</v>
      </c>
      <c r="I11" s="98">
        <f ca="1">SUMIF('Cargill SD Data'!$11:$11,$B$6,'Cargill SD Data'!97:97)</f>
        <v>0</v>
      </c>
      <c r="J11" s="98">
        <f ca="1">SUMIF('Cargill SD Data'!$11:$11,$B$6,'Cargill SD Data'!125:125)</f>
        <v>0</v>
      </c>
      <c r="K11" s="98">
        <f ca="1">SUMIF('Cargill SD Data'!$11:$11,$B$6,'Cargill SD Data'!111:111)</f>
        <v>0</v>
      </c>
      <c r="L11" s="101">
        <f ca="1">SUMIF('Cargill SD Data'!$11:$11,$B$6,'Cargill SD Data'!139:139)</f>
        <v>0</v>
      </c>
    </row>
    <row r="12" spans="1:12" x14ac:dyDescent="0.25">
      <c r="B12" s="112" t="s">
        <v>16</v>
      </c>
      <c r="C12" s="102">
        <f ca="1">SUMIF('Cargill SD Data'!$11:$11,$B$6,'Cargill SD Data'!14:14)</f>
        <v>78</v>
      </c>
      <c r="D12" s="102">
        <f ca="1">SUMIF('Cargill SD Data'!$11:$11,$B$6,'Cargill SD Data'!28:28)</f>
        <v>49</v>
      </c>
      <c r="E12" s="102">
        <f ca="1">SUMIF('Cargill SD Data'!$11:$11,$B$6,'Cargill SD Data'!42:42)</f>
        <v>22</v>
      </c>
      <c r="F12" s="101">
        <f ca="1">SUMIF('Cargill SD Data'!$11:$11,$B$6,'Cargill SD Data'!56:56)</f>
        <v>0.44897959183673469</v>
      </c>
      <c r="G12" s="103">
        <f ca="1">SUMIF('Cargill SD Data'!$11:$11,$B$6,'Cargill SD Data'!70:70)</f>
        <v>3.7847222222222223E-3</v>
      </c>
      <c r="H12" s="103">
        <f ca="1">SUMIF('Cargill SD Data'!$11:$11,$B$6,'Cargill SD Data'!84:84)</f>
        <v>5.4513888888888884E-3</v>
      </c>
      <c r="I12" s="102">
        <f ca="1">SUMIF('Cargill SD Data'!$11:$11,$B$6,'Cargill SD Data'!98:98)</f>
        <v>29</v>
      </c>
      <c r="J12" s="102">
        <f ca="1">SUMIF('Cargill SD Data'!$11:$11,$B$6,'Cargill SD Data'!126:126)</f>
        <v>17</v>
      </c>
      <c r="K12" s="102">
        <f ca="1">SUMIF('Cargill SD Data'!$11:$11,$B$6,'Cargill SD Data'!112:112)</f>
        <v>12</v>
      </c>
      <c r="L12" s="101">
        <f ca="1">SUMIF('Cargill SD Data'!$11:$11,$B$6,'Cargill SD Data'!140:140)</f>
        <v>0.21794871794871795</v>
      </c>
    </row>
    <row r="13" spans="1:12" x14ac:dyDescent="0.25">
      <c r="B13" s="112" t="s">
        <v>17</v>
      </c>
      <c r="C13" s="102">
        <f ca="1">SUMIF('Cargill SD Data'!$11:$11,$B$6,'Cargill SD Data'!15:15)</f>
        <v>53</v>
      </c>
      <c r="D13" s="102">
        <f ca="1">SUMIF('Cargill SD Data'!$11:$11,$B$6,'Cargill SD Data'!29:29)</f>
        <v>43</v>
      </c>
      <c r="E13" s="102">
        <f ca="1">SUMIF('Cargill SD Data'!$11:$11,$B$6,'Cargill SD Data'!43:43)</f>
        <v>32</v>
      </c>
      <c r="F13" s="101">
        <f ca="1">SUMIF('Cargill SD Data'!$11:$11,$B$6,'Cargill SD Data'!57:57)</f>
        <v>0.7441860465116279</v>
      </c>
      <c r="G13" s="103">
        <f ca="1">SUMIF('Cargill SD Data'!$11:$11,$B$6,'Cargill SD Data'!71:71)</f>
        <v>1.4004629629629629E-3</v>
      </c>
      <c r="H13" s="103">
        <f ca="1">SUMIF('Cargill SD Data'!$11:$11,$B$6,'Cargill SD Data'!85:85)</f>
        <v>4.9421296296296288E-3</v>
      </c>
      <c r="I13" s="102">
        <f ca="1">SUMIF('Cargill SD Data'!$11:$11,$B$6,'Cargill SD Data'!99:99)</f>
        <v>10</v>
      </c>
      <c r="J13" s="102">
        <f ca="1">SUMIF('Cargill SD Data'!$11:$11,$B$6,'Cargill SD Data'!127:127)</f>
        <v>10</v>
      </c>
      <c r="K13" s="102">
        <f ca="1">SUMIF('Cargill SD Data'!$11:$11,$B$6,'Cargill SD Data'!113:113)</f>
        <v>0</v>
      </c>
      <c r="L13" s="101">
        <f ca="1">SUMIF('Cargill SD Data'!$11:$11,$B$6,'Cargill SD Data'!141:141)</f>
        <v>0.18867924528301888</v>
      </c>
    </row>
    <row r="14" spans="1:12" x14ac:dyDescent="0.25">
      <c r="B14" s="112" t="s">
        <v>18</v>
      </c>
      <c r="C14" s="102">
        <f ca="1">SUMIF('Cargill SD Data'!$11:$11,$B$6,'Cargill SD Data'!16:16)</f>
        <v>17</v>
      </c>
      <c r="D14" s="102">
        <f ca="1">SUMIF('Cargill SD Data'!$11:$11,$B$6,'Cargill SD Data'!30:30)</f>
        <v>17</v>
      </c>
      <c r="E14" s="102">
        <f ca="1">SUMIF('Cargill SD Data'!$11:$11,$B$6,'Cargill SD Data'!44:44)</f>
        <v>16</v>
      </c>
      <c r="F14" s="101">
        <f ca="1">SUMIF('Cargill SD Data'!$11:$11,$B$6,'Cargill SD Data'!58:58)</f>
        <v>0.94117647058823528</v>
      </c>
      <c r="G14" s="103">
        <f ca="1">SUMIF('Cargill SD Data'!$11:$11,$B$6,'Cargill SD Data'!72:72)</f>
        <v>2.0833333333333335E-4</v>
      </c>
      <c r="H14" s="103">
        <f ca="1">SUMIF('Cargill SD Data'!$11:$11,$B$6,'Cargill SD Data'!86:86)</f>
        <v>6.168981481481481E-3</v>
      </c>
      <c r="I14" s="102">
        <f ca="1">SUMIF('Cargill SD Data'!$11:$11,$B$6,'Cargill SD Data'!100:100)</f>
        <v>0</v>
      </c>
      <c r="J14" s="102">
        <f ca="1">SUMIF('Cargill SD Data'!$11:$11,$B$6,'Cargill SD Data'!128:128)</f>
        <v>0</v>
      </c>
      <c r="K14" s="102">
        <f ca="1">SUMIF('Cargill SD Data'!$11:$11,$B$6,'Cargill SD Data'!114:114)</f>
        <v>0</v>
      </c>
      <c r="L14" s="101">
        <f ca="1">SUMIF('Cargill SD Data'!$11:$11,$B$6,'Cargill SD Data'!142:142)</f>
        <v>0</v>
      </c>
    </row>
    <row r="15" spans="1:12" x14ac:dyDescent="0.25">
      <c r="B15" s="112" t="s">
        <v>19</v>
      </c>
      <c r="C15" s="102">
        <f ca="1">SUMIF('Cargill SD Data'!$11:$11,$B$6,'Cargill SD Data'!17:17)</f>
        <v>6</v>
      </c>
      <c r="D15" s="102">
        <f ca="1">SUMIF('Cargill SD Data'!$11:$11,$B$6,'Cargill SD Data'!31:31)</f>
        <v>4</v>
      </c>
      <c r="E15" s="102">
        <f ca="1">SUMIF('Cargill SD Data'!$11:$11,$B$6,'Cargill SD Data'!45:45)</f>
        <v>3</v>
      </c>
      <c r="F15" s="101">
        <f ca="1">SUMIF('Cargill SD Data'!$11:$11,$B$6,'Cargill SD Data'!59:59)</f>
        <v>0.75</v>
      </c>
      <c r="G15" s="103">
        <f ca="1">SUMIF('Cargill SD Data'!$11:$11,$B$6,'Cargill SD Data'!73:73)</f>
        <v>9.9537037037037042E-4</v>
      </c>
      <c r="H15" s="103">
        <f ca="1">SUMIF('Cargill SD Data'!$11:$11,$B$6,'Cargill SD Data'!87:87)</f>
        <v>1.3090277777777779E-2</v>
      </c>
      <c r="I15" s="102">
        <f ca="1">SUMIF('Cargill SD Data'!$11:$11,$B$6,'Cargill SD Data'!101:101)</f>
        <v>2</v>
      </c>
      <c r="J15" s="102">
        <f ca="1">SUMIF('Cargill SD Data'!$11:$11,$B$6,'Cargill SD Data'!129:129)</f>
        <v>1</v>
      </c>
      <c r="K15" s="102">
        <f ca="1">SUMIF('Cargill SD Data'!$11:$11,$B$6,'Cargill SD Data'!115:115)</f>
        <v>1</v>
      </c>
      <c r="L15" s="101">
        <f ca="1">SUMIF('Cargill SD Data'!$11:$11,$B$6,'Cargill SD Data'!143:143)</f>
        <v>0.16666666666666666</v>
      </c>
    </row>
    <row r="16" spans="1:12" x14ac:dyDescent="0.25">
      <c r="B16" s="112" t="s">
        <v>20</v>
      </c>
      <c r="C16" s="102">
        <f ca="1">SUMIF('Cargill SD Data'!$11:$11,$B$6,'Cargill SD Data'!18:18)</f>
        <v>8</v>
      </c>
      <c r="D16" s="102">
        <f ca="1">SUMIF('Cargill SD Data'!$11:$11,$B$6,'Cargill SD Data'!32:32)</f>
        <v>8</v>
      </c>
      <c r="E16" s="102">
        <f ca="1">SUMIF('Cargill SD Data'!$11:$11,$B$6,'Cargill SD Data'!46:46)</f>
        <v>8</v>
      </c>
      <c r="F16" s="101">
        <f ca="1">SUMIF('Cargill SD Data'!$11:$11,$B$6,'Cargill SD Data'!60:60)</f>
        <v>1</v>
      </c>
      <c r="G16" s="103">
        <f ca="1">SUMIF('Cargill SD Data'!$11:$11,$B$6,'Cargill SD Data'!74:74)</f>
        <v>8.1018518518518516E-5</v>
      </c>
      <c r="H16" s="103">
        <f ca="1">SUMIF('Cargill SD Data'!$11:$11,$B$6,'Cargill SD Data'!88:88)</f>
        <v>5.0231481481481481E-3</v>
      </c>
      <c r="I16" s="102">
        <f ca="1">SUMIF('Cargill SD Data'!$11:$11,$B$6,'Cargill SD Data'!102:102)</f>
        <v>0</v>
      </c>
      <c r="J16" s="102">
        <f ca="1">SUMIF('Cargill SD Data'!$11:$11,$B$6,'Cargill SD Data'!130:130)</f>
        <v>0</v>
      </c>
      <c r="K16" s="102">
        <f ca="1">SUMIF('Cargill SD Data'!$11:$11,$B$6,'Cargill SD Data'!116:116)</f>
        <v>0</v>
      </c>
      <c r="L16" s="101">
        <f ca="1">SUMIF('Cargill SD Data'!$11:$11,$B$6,'Cargill SD Data'!144:144)</f>
        <v>0</v>
      </c>
    </row>
    <row r="17" spans="2:12" x14ac:dyDescent="0.25">
      <c r="B17" s="112" t="s">
        <v>21</v>
      </c>
      <c r="C17" s="102">
        <f ca="1">SUMIF('Cargill SD Data'!$11:$11,$B$6,'Cargill SD Data'!19:19)</f>
        <v>24</v>
      </c>
      <c r="D17" s="102">
        <f ca="1">SUMIF('Cargill SD Data'!$11:$11,$B$6,'Cargill SD Data'!33:33)</f>
        <v>20</v>
      </c>
      <c r="E17" s="102">
        <f ca="1">SUMIF('Cargill SD Data'!$11:$11,$B$6,'Cargill SD Data'!47:47)</f>
        <v>12</v>
      </c>
      <c r="F17" s="101">
        <f ca="1">SUMIF('Cargill SD Data'!$11:$11,$B$6,'Cargill SD Data'!61:61)</f>
        <v>0.6</v>
      </c>
      <c r="G17" s="103">
        <f ca="1">SUMIF('Cargill SD Data'!$11:$11,$B$6,'Cargill SD Data'!75:75)</f>
        <v>9.3750000000000007E-4</v>
      </c>
      <c r="H17" s="103">
        <f ca="1">SUMIF('Cargill SD Data'!$11:$11,$B$6,'Cargill SD Data'!89:89)</f>
        <v>6.1921296296296299E-3</v>
      </c>
      <c r="I17" s="102">
        <f ca="1">SUMIF('Cargill SD Data'!$11:$11,$B$6,'Cargill SD Data'!103:103)</f>
        <v>4</v>
      </c>
      <c r="J17" s="102">
        <f ca="1">SUMIF('Cargill SD Data'!$11:$11,$B$6,'Cargill SD Data'!131:131)</f>
        <v>2</v>
      </c>
      <c r="K17" s="102">
        <f ca="1">SUMIF('Cargill SD Data'!$11:$11,$B$6,'Cargill SD Data'!117:117)</f>
        <v>2</v>
      </c>
      <c r="L17" s="101">
        <f ca="1">SUMIF('Cargill SD Data'!$11:$11,$B$6,'Cargill SD Data'!145:145)</f>
        <v>8.3333333333333329E-2</v>
      </c>
    </row>
    <row r="18" spans="2:12" x14ac:dyDescent="0.25">
      <c r="B18" s="112" t="s">
        <v>383</v>
      </c>
      <c r="C18" s="102">
        <f ca="1">SUMIF('Cargill SD Data'!$11:$11,$B$6,'Cargill SD Data'!20:20)</f>
        <v>0</v>
      </c>
      <c r="D18" s="102">
        <f ca="1">SUMIF('Cargill SD Data'!$11:$11,$B$6,'Cargill SD Data'!34:34)</f>
        <v>0</v>
      </c>
      <c r="E18" s="102">
        <f ca="1">SUMIF('Cargill SD Data'!$11:$11,$B$6,'Cargill SD Data'!48:48)</f>
        <v>0</v>
      </c>
      <c r="F18" s="101">
        <f ca="1">SUMIF('Cargill SD Data'!$11:$11,$B$6,'Cargill SD Data'!62:62)</f>
        <v>1</v>
      </c>
      <c r="G18" s="103">
        <f ca="1">SUMIF('Cargill SD Data'!$11:$11,$B$6,'Cargill SD Data'!76:76)</f>
        <v>0</v>
      </c>
      <c r="H18" s="103">
        <f ca="1">SUMIF('Cargill SD Data'!$11:$11,$B$6,'Cargill SD Data'!90:90)</f>
        <v>0</v>
      </c>
      <c r="I18" s="102">
        <f ca="1">SUMIF('Cargill SD Data'!$11:$11,$B$6,'Cargill SD Data'!104:104)</f>
        <v>0</v>
      </c>
      <c r="J18" s="102">
        <f ca="1">SUMIF('Cargill SD Data'!$11:$11,$B$6,'Cargill SD Data'!132:132)</f>
        <v>0</v>
      </c>
      <c r="K18" s="102">
        <f ca="1">SUMIF('Cargill SD Data'!$11:$11,$B$6,'Cargill SD Data'!118:118)</f>
        <v>0</v>
      </c>
      <c r="L18" s="101">
        <f ca="1">SUMIF('Cargill SD Data'!$11:$11,$B$6,'Cargill SD Data'!146:146)</f>
        <v>0</v>
      </c>
    </row>
    <row r="19" spans="2:12" x14ac:dyDescent="0.25">
      <c r="B19" s="112" t="s">
        <v>23</v>
      </c>
      <c r="C19" s="102">
        <f ca="1">SUMIF('Cargill SD Data'!$11:$11,$B$6,'Cargill SD Data'!21:21)</f>
        <v>0</v>
      </c>
      <c r="D19" s="102">
        <f ca="1">SUMIF('Cargill SD Data'!$11:$11,$B$6,'Cargill SD Data'!35:35)</f>
        <v>0</v>
      </c>
      <c r="E19" s="102">
        <f ca="1">SUMIF('Cargill SD Data'!$11:$11,$B$6,'Cargill SD Data'!49:49)</f>
        <v>0</v>
      </c>
      <c r="F19" s="101">
        <f ca="1">SUMIF('Cargill SD Data'!$11:$11,$B$6,'Cargill SD Data'!63:63)</f>
        <v>1</v>
      </c>
      <c r="G19" s="103">
        <f ca="1">SUMIF('Cargill SD Data'!$11:$11,$B$6,'Cargill SD Data'!77:77)</f>
        <v>0</v>
      </c>
      <c r="H19" s="103">
        <f ca="1">SUMIF('Cargill SD Data'!$11:$11,$B$6,'Cargill SD Data'!91:91)</f>
        <v>0</v>
      </c>
      <c r="I19" s="102">
        <f ca="1">SUMIF('Cargill SD Data'!$11:$11,$B$6,'Cargill SD Data'!105:105)</f>
        <v>0</v>
      </c>
      <c r="J19" s="102">
        <f ca="1">SUMIF('Cargill SD Data'!$11:$11,$B$6,'Cargill SD Data'!133:133)</f>
        <v>0</v>
      </c>
      <c r="K19" s="102">
        <f ca="1">SUMIF('Cargill SD Data'!$11:$11,$B$6,'Cargill SD Data'!119:119)</f>
        <v>0</v>
      </c>
      <c r="L19" s="101">
        <f ca="1">SUMIF('Cargill SD Data'!$11:$11,$B$6,'Cargill SD Data'!147:147)</f>
        <v>0</v>
      </c>
    </row>
    <row r="20" spans="2:12" x14ac:dyDescent="0.25">
      <c r="B20" s="112" t="s">
        <v>24</v>
      </c>
      <c r="C20" s="102">
        <f ca="1">SUMIF('Cargill SD Data'!$11:$11,$B$6,'Cargill SD Data'!22:22)</f>
        <v>87</v>
      </c>
      <c r="D20" s="102">
        <f ca="1">SUMIF('Cargill SD Data'!$11:$11,$B$6,'Cargill SD Data'!36:36)</f>
        <v>46</v>
      </c>
      <c r="E20" s="102">
        <f ca="1">SUMIF('Cargill SD Data'!$11:$11,$B$6,'Cargill SD Data'!50:50)</f>
        <v>35</v>
      </c>
      <c r="F20" s="101">
        <f ca="1">SUMIF('Cargill SD Data'!$11:$11,$B$6,'Cargill SD Data'!64:64)</f>
        <v>0.76086956521739135</v>
      </c>
      <c r="G20" s="103">
        <f ca="1">SUMIF('Cargill SD Data'!$11:$11,$B$6,'Cargill SD Data'!78:78)</f>
        <v>7.291666666666667E-4</v>
      </c>
      <c r="H20" s="103">
        <f ca="1">SUMIF('Cargill SD Data'!$11:$11,$B$6,'Cargill SD Data'!92:92)</f>
        <v>6.238425925925925E-3</v>
      </c>
      <c r="I20" s="102">
        <f ca="1">SUMIF('Cargill SD Data'!$11:$11,$B$6,'Cargill SD Data'!106:106)</f>
        <v>41</v>
      </c>
      <c r="J20" s="102">
        <f ca="1">SUMIF('Cargill SD Data'!$11:$11,$B$6,'Cargill SD Data'!134:134)</f>
        <v>16</v>
      </c>
      <c r="K20" s="102">
        <f ca="1">SUMIF('Cargill SD Data'!$11:$11,$B$6,'Cargill SD Data'!120:120)</f>
        <v>25</v>
      </c>
      <c r="L20" s="101">
        <f ca="1">SUMIF('Cargill SD Data'!$11:$11,$B$6,'Cargill SD Data'!148:148)</f>
        <v>0.18390804597701149</v>
      </c>
    </row>
    <row r="21" spans="2:12" x14ac:dyDescent="0.25">
      <c r="B21" s="112" t="s">
        <v>25</v>
      </c>
      <c r="C21" s="102">
        <f ca="1">SUMIF('Cargill SD Data'!$11:$11,$B$6,'Cargill SD Data'!23:23)</f>
        <v>12</v>
      </c>
      <c r="D21" s="102">
        <f ca="1">SUMIF('Cargill SD Data'!$11:$11,$B$6,'Cargill SD Data'!37:37)</f>
        <v>11</v>
      </c>
      <c r="E21" s="102">
        <f ca="1">SUMIF('Cargill SD Data'!$11:$11,$B$6,'Cargill SD Data'!51:51)</f>
        <v>10</v>
      </c>
      <c r="F21" s="101">
        <f ca="1">SUMIF('Cargill SD Data'!$11:$11,$B$6,'Cargill SD Data'!65:65)</f>
        <v>0.90909090909090906</v>
      </c>
      <c r="G21" s="103">
        <f ca="1">SUMIF('Cargill SD Data'!$11:$11,$B$6,'Cargill SD Data'!79:79)</f>
        <v>2.199074074074074E-4</v>
      </c>
      <c r="H21" s="103">
        <f ca="1">SUMIF('Cargill SD Data'!$11:$11,$B$6,'Cargill SD Data'!93:93)</f>
        <v>6.851851851851852E-3</v>
      </c>
      <c r="I21" s="102">
        <f ca="1">SUMIF('Cargill SD Data'!$11:$11,$B$6,'Cargill SD Data'!107:107)</f>
        <v>1</v>
      </c>
      <c r="J21" s="102">
        <f ca="1">SUMIF('Cargill SD Data'!$11:$11,$B$6,'Cargill SD Data'!135:135)</f>
        <v>0</v>
      </c>
      <c r="K21" s="102">
        <f ca="1">SUMIF('Cargill SD Data'!$11:$11,$B$6,'Cargill SD Data'!121:121)</f>
        <v>1</v>
      </c>
      <c r="L21" s="101">
        <f ca="1">SUMIF('Cargill SD Data'!$11:$11,$B$6,'Cargill SD Data'!149:149)</f>
        <v>0</v>
      </c>
    </row>
    <row r="22" spans="2:12" x14ac:dyDescent="0.25">
      <c r="B22" s="112" t="s">
        <v>26</v>
      </c>
      <c r="C22" s="102">
        <f ca="1">SUMIF('Cargill SD Data'!$11:$11,$B$6,'Cargill SD Data'!24:24)</f>
        <v>3</v>
      </c>
      <c r="D22" s="102">
        <f ca="1">SUMIF('Cargill SD Data'!$11:$11,$B$6,'Cargill SD Data'!38:38)</f>
        <v>2</v>
      </c>
      <c r="E22" s="102">
        <f ca="1">SUMIF('Cargill SD Data'!$11:$11,$B$6,'Cargill SD Data'!52:52)</f>
        <v>2</v>
      </c>
      <c r="F22" s="101">
        <f ca="1">SUMIF('Cargill SD Data'!$11:$11,$B$6,'Cargill SD Data'!66:66)</f>
        <v>1</v>
      </c>
      <c r="G22" s="103">
        <f ca="1">SUMIF('Cargill SD Data'!$11:$11,$B$6,'Cargill SD Data'!80:80)</f>
        <v>1.5046296296296297E-4</v>
      </c>
      <c r="H22" s="103">
        <f ca="1">SUMIF('Cargill SD Data'!$11:$11,$B$6,'Cargill SD Data'!94:94)</f>
        <v>1.8750000000000001E-3</v>
      </c>
      <c r="I22" s="102">
        <f ca="1">SUMIF('Cargill SD Data'!$11:$11,$B$6,'Cargill SD Data'!108:108)</f>
        <v>1</v>
      </c>
      <c r="J22" s="102">
        <f ca="1">SUMIF('Cargill SD Data'!$11:$11,$B$6,'Cargill SD Data'!136:136)</f>
        <v>1</v>
      </c>
      <c r="K22" s="102">
        <f ca="1">SUMIF('Cargill SD Data'!$11:$11,$B$6,'Cargill SD Data'!122:122)</f>
        <v>0</v>
      </c>
      <c r="L22" s="101">
        <f ca="1">SUMIF('Cargill SD Data'!$11:$11,$B$6,'Cargill SD Data'!150:150)</f>
        <v>0.33333333333333331</v>
      </c>
    </row>
    <row r="23" spans="2:12" x14ac:dyDescent="0.25">
      <c r="B23" s="112" t="s">
        <v>294</v>
      </c>
      <c r="C23" s="102">
        <f ca="1">SUMIF('Cargill SD Data'!$11:$11,$B$6,'Cargill SD Data'!25:25)</f>
        <v>12</v>
      </c>
      <c r="D23" s="102">
        <f ca="1">SUMIF('Cargill SD Data'!$11:$11,$B$6,'Cargill SD Data'!39:39)</f>
        <v>9</v>
      </c>
      <c r="E23" s="102">
        <f ca="1">SUMIF('Cargill SD Data'!$11:$11,$B$6,'Cargill SD Data'!53:53)</f>
        <v>8</v>
      </c>
      <c r="F23" s="101">
        <f ca="1">SUMIF('Cargill SD Data'!$11:$11,$B$6,'Cargill SD Data'!67:67)</f>
        <v>0.88888888888888884</v>
      </c>
      <c r="G23" s="103">
        <f ca="1">SUMIF('Cargill SD Data'!$11:$11,$B$6,'Cargill SD Data'!81:81)</f>
        <v>7.7546296296296304E-4</v>
      </c>
      <c r="H23" s="103">
        <f ca="1">SUMIF('Cargill SD Data'!$11:$11,$B$6,'Cargill SD Data'!95:95)</f>
        <v>8.4837962962962966E-3</v>
      </c>
      <c r="I23" s="102">
        <f ca="1">SUMIF('Cargill SD Data'!$11:$11,$B$6,'Cargill SD Data'!109:109)</f>
        <v>3</v>
      </c>
      <c r="J23" s="102">
        <f ca="1">SUMIF('Cargill SD Data'!$11:$11,$B$6,'Cargill SD Data'!137:137)</f>
        <v>1</v>
      </c>
      <c r="K23" s="102">
        <f ca="1">SUMIF('Cargill SD Data'!$11:$11,$B$6,'Cargill SD Data'!123:123)</f>
        <v>2</v>
      </c>
      <c r="L23" s="101">
        <f ca="1">SUMIF('Cargill SD Data'!$11:$11,$B$6,'Cargill SD Data'!151:151)</f>
        <v>8.3333333333333329E-2</v>
      </c>
    </row>
    <row r="25" spans="2:12" ht="15.75" thickBot="1" x14ac:dyDescent="0.3">
      <c r="B25" s="285" t="s">
        <v>97</v>
      </c>
      <c r="C25" s="286"/>
      <c r="D25" s="286"/>
      <c r="E25" s="286"/>
      <c r="F25" s="286"/>
      <c r="G25" s="286"/>
      <c r="H25" s="286"/>
      <c r="I25" s="287"/>
      <c r="J25" s="288" t="s">
        <v>310</v>
      </c>
      <c r="K25" s="289"/>
      <c r="L25" s="289"/>
    </row>
    <row r="26" spans="2:12" ht="58.5" thickTop="1" thickBot="1" x14ac:dyDescent="0.3">
      <c r="B26" s="122">
        <f ca="1">B6</f>
        <v>43357</v>
      </c>
      <c r="C26" s="88" t="s">
        <v>110</v>
      </c>
      <c r="D26" s="88" t="s">
        <v>208</v>
      </c>
      <c r="E26" s="104" t="s">
        <v>207</v>
      </c>
      <c r="F26" s="88" t="s">
        <v>382</v>
      </c>
      <c r="G26" s="88" t="s">
        <v>86</v>
      </c>
      <c r="H26" s="89" t="s">
        <v>84</v>
      </c>
      <c r="I26" s="89" t="s">
        <v>384</v>
      </c>
      <c r="J26" s="229" t="s">
        <v>309</v>
      </c>
      <c r="K26" s="229" t="s">
        <v>312</v>
      </c>
      <c r="L26" s="229" t="s">
        <v>311</v>
      </c>
    </row>
    <row r="27" spans="2:12" ht="16.5" thickTop="1" thickBot="1" x14ac:dyDescent="0.3">
      <c r="B27" s="107" t="s">
        <v>6</v>
      </c>
      <c r="C27" s="90">
        <f ca="1">SUMIF('Cargill SD Data'!$11:$11,$B$6,'Cargill SD Data'!260:260)</f>
        <v>130</v>
      </c>
      <c r="D27" s="90">
        <f ca="1">SUMIF('Cargill SD Data'!$11:$11,$B$6,'Cargill SD Data'!261:261)</f>
        <v>11</v>
      </c>
      <c r="E27" s="106">
        <f ca="1">SUMIF('Cargill SD Data'!$11:$11,$B$6,'Cargill SD Data'!262:262)</f>
        <v>8.461538461538462E-2</v>
      </c>
      <c r="F27" s="105">
        <f ca="1">SUMIF('Cargill SD Data'!$11:$11,$B$6,'Cargill SD Data'!282:282)</f>
        <v>405</v>
      </c>
      <c r="G27" s="90">
        <f ca="1">SUMIF('Cargill SD Data'!$11:$11,$B$6,'Cargill SD Data'!283:283)</f>
        <v>526</v>
      </c>
      <c r="H27" s="91">
        <f ca="1">SUMIF('Cargill SD Data'!$11:$11,$B$6,'Cargill SD Data'!284:284)</f>
        <v>0.43501611170784105</v>
      </c>
      <c r="I27" s="230">
        <v>0.90539999999999998</v>
      </c>
      <c r="J27" s="90">
        <f ca="1">SUMIF('Cargill SD Data'!$11:$11,$B$6,'Cargill SD Data'!210:210)</f>
        <v>0</v>
      </c>
      <c r="K27" s="230">
        <f ca="1">SUMIF('Cargill SD Data'!$11:$11,$B$6,'Cargill SD Data'!238:238)</f>
        <v>0</v>
      </c>
    </row>
    <row r="28" spans="2:12" ht="15.75" thickTop="1" x14ac:dyDescent="0.25"/>
    <row r="29" spans="2:12" ht="15.75" thickBot="1" x14ac:dyDescent="0.3"/>
    <row r="30" spans="2:12" ht="36" thickTop="1" thickBot="1" x14ac:dyDescent="0.3">
      <c r="B30" s="123" t="str">
        <f ca="1">"BT Softphone
Month to Date "&amp;Mailing!M7&amp;" 2018"</f>
        <v>BT Softphone
Month to Date September 2018</v>
      </c>
      <c r="C30" s="109" t="s">
        <v>7</v>
      </c>
      <c r="D30" s="109" t="s">
        <v>3</v>
      </c>
      <c r="E30" s="109" t="s">
        <v>4</v>
      </c>
      <c r="F30" s="110" t="s">
        <v>14</v>
      </c>
    </row>
    <row r="31" spans="2:12" ht="16.5" thickTop="1" thickBot="1" x14ac:dyDescent="0.3">
      <c r="B31" s="32" t="s">
        <v>6</v>
      </c>
      <c r="C31" s="94">
        <f ca="1">'Cargill SD Data'!E54</f>
        <v>0.83843600147547026</v>
      </c>
      <c r="D31" s="95">
        <f ca="1">'Cargill SD Data'!E68</f>
        <v>6.0711163025807058E-4</v>
      </c>
      <c r="E31" s="95">
        <f ca="1">'Cargill SD Data'!E82</f>
        <v>7.1687108078199923E-3</v>
      </c>
      <c r="F31" s="97">
        <f ca="1">'Cargill SD Data'!E138</f>
        <v>7.9389312977099238E-2</v>
      </c>
    </row>
    <row r="32" spans="2:12" ht="15.75" thickTop="1" x14ac:dyDescent="0.25">
      <c r="B32" s="111" t="s">
        <v>15</v>
      </c>
      <c r="C32" s="99">
        <f ca="1">'Cargill SD Data'!E55</f>
        <v>0.86900958466453671</v>
      </c>
      <c r="D32" s="100">
        <f ca="1">'Cargill SD Data'!E69</f>
        <v>2.9541622293219739E-4</v>
      </c>
      <c r="E32" s="100">
        <f ca="1">'Cargill SD Data'!E83</f>
        <v>9.4011803336883221E-3</v>
      </c>
      <c r="F32" s="101">
        <f ca="1">'Cargill SD Data'!E139</f>
        <v>1.8320610687022901E-2</v>
      </c>
    </row>
    <row r="33" spans="2:6" x14ac:dyDescent="0.25">
      <c r="B33" s="112" t="s">
        <v>16</v>
      </c>
      <c r="C33" s="101">
        <f ca="1">'Cargill SD Data'!E56</f>
        <v>0.73310810810810811</v>
      </c>
      <c r="D33" s="103">
        <f ca="1">'Cargill SD Data'!E70</f>
        <v>1.0517548798798799E-3</v>
      </c>
      <c r="E33" s="103">
        <f ca="1">'Cargill SD Data'!E84</f>
        <v>5.4337736173673684E-3</v>
      </c>
      <c r="F33" s="101">
        <f ca="1">'Cargill SD Data'!E140</f>
        <v>7.331378299120235E-2</v>
      </c>
    </row>
    <row r="34" spans="2:6" x14ac:dyDescent="0.25">
      <c r="B34" s="112" t="s">
        <v>17</v>
      </c>
      <c r="C34" s="101">
        <f ca="1">'Cargill SD Data'!E57</f>
        <v>0.85838150289017345</v>
      </c>
      <c r="D34" s="103">
        <f ca="1">'Cargill SD Data'!E71</f>
        <v>6.5791586384071935E-4</v>
      </c>
      <c r="E34" s="103">
        <f ca="1">'Cargill SD Data'!E85</f>
        <v>7.5654303147077717E-3</v>
      </c>
      <c r="F34" s="101">
        <f ca="1">'Cargill SD Data'!E141</f>
        <v>9.002433090024331E-2</v>
      </c>
    </row>
    <row r="35" spans="2:6" x14ac:dyDescent="0.25">
      <c r="B35" s="112" t="s">
        <v>18</v>
      </c>
      <c r="C35" s="101">
        <f ca="1">'Cargill SD Data'!E58</f>
        <v>0.8545454545454545</v>
      </c>
      <c r="D35" s="103">
        <f ca="1">'Cargill SD Data'!E72</f>
        <v>5.3598484848484845E-4</v>
      </c>
      <c r="E35" s="103">
        <f ca="1">'Cargill SD Data'!E86</f>
        <v>6.5357744107744104E-3</v>
      </c>
      <c r="F35" s="101">
        <f ca="1">'Cargill SD Data'!E142</f>
        <v>4.2553191489361701E-2</v>
      </c>
    </row>
    <row r="36" spans="2:6" x14ac:dyDescent="0.25">
      <c r="B36" s="112" t="s">
        <v>19</v>
      </c>
      <c r="C36" s="101">
        <f ca="1">'Cargill SD Data'!E59</f>
        <v>0.91489361702127658</v>
      </c>
      <c r="D36" s="103">
        <f ca="1">'Cargill SD Data'!E73</f>
        <v>3.5953506698187547E-4</v>
      </c>
      <c r="E36" s="103">
        <f ca="1">'Cargill SD Data'!E87</f>
        <v>8.0959416863672189E-3</v>
      </c>
      <c r="F36" s="101">
        <f ca="1">'Cargill SD Data'!E143</f>
        <v>1.9230769230769232E-2</v>
      </c>
    </row>
    <row r="37" spans="2:6" x14ac:dyDescent="0.25">
      <c r="B37" s="112" t="s">
        <v>20</v>
      </c>
      <c r="C37" s="101">
        <f ca="1">'Cargill SD Data'!E60</f>
        <v>0.90322580645161288</v>
      </c>
      <c r="D37" s="103">
        <f ca="1">'Cargill SD Data'!E74</f>
        <v>6.1669280167264034E-4</v>
      </c>
      <c r="E37" s="103">
        <f ca="1">'Cargill SD Data'!E88</f>
        <v>5.0437761350059741E-3</v>
      </c>
      <c r="F37" s="101">
        <f ca="1">'Cargill SD Data'!E144</f>
        <v>7.2847682119205295E-2</v>
      </c>
    </row>
    <row r="38" spans="2:6" x14ac:dyDescent="0.25">
      <c r="B38" s="112" t="s">
        <v>21</v>
      </c>
      <c r="C38" s="101">
        <f ca="1">'Cargill SD Data'!E61</f>
        <v>0.61386138613861385</v>
      </c>
      <c r="D38" s="103">
        <f ca="1">'Cargill SD Data'!E75</f>
        <v>1.3257471580491382E-3</v>
      </c>
      <c r="E38" s="103">
        <f ca="1">'Cargill SD Data'!E89</f>
        <v>7.2576320132013194E-3</v>
      </c>
      <c r="F38" s="101">
        <f ca="1">'Cargill SD Data'!E145</f>
        <v>0.13409961685823754</v>
      </c>
    </row>
    <row r="39" spans="2:6" x14ac:dyDescent="0.25">
      <c r="B39" s="112" t="s">
        <v>22</v>
      </c>
      <c r="C39" s="101">
        <f ca="1">'Cargill SD Data'!E62</f>
        <v>1</v>
      </c>
      <c r="D39" s="103">
        <f ca="1">'Cargill SD Data'!E76</f>
        <v>0</v>
      </c>
      <c r="E39" s="103">
        <f ca="1">'Cargill SD Data'!E90</f>
        <v>0</v>
      </c>
      <c r="F39" s="101">
        <f ca="1">'Cargill SD Data'!E146</f>
        <v>0</v>
      </c>
    </row>
    <row r="40" spans="2:6" x14ac:dyDescent="0.25">
      <c r="B40" s="112" t="s">
        <v>23</v>
      </c>
      <c r="C40" s="101">
        <f ca="1">'Cargill SD Data'!E63</f>
        <v>1</v>
      </c>
      <c r="D40" s="103">
        <f ca="1">'Cargill SD Data'!E77</f>
        <v>0</v>
      </c>
      <c r="E40" s="103">
        <f ca="1">'Cargill SD Data'!E91</f>
        <v>0</v>
      </c>
      <c r="F40" s="101">
        <f ca="1">'Cargill SD Data'!E147</f>
        <v>0</v>
      </c>
    </row>
    <row r="41" spans="2:6" x14ac:dyDescent="0.25">
      <c r="B41" s="112" t="s">
        <v>24</v>
      </c>
      <c r="C41" s="101">
        <f ca="1">'Cargill SD Data'!E64</f>
        <v>0.89135254988913526</v>
      </c>
      <c r="D41" s="103">
        <f ca="1">'Cargill SD Data'!E78</f>
        <v>4.6365586761928229E-4</v>
      </c>
      <c r="E41" s="103">
        <f ca="1">'Cargill SD Data'!E92</f>
        <v>7.569187813090252E-3</v>
      </c>
      <c r="F41" s="101">
        <f ca="1">'Cargill SD Data'!E148</f>
        <v>0.12897526501766785</v>
      </c>
    </row>
    <row r="42" spans="2:6" x14ac:dyDescent="0.25">
      <c r="B42" s="112" t="s">
        <v>25</v>
      </c>
      <c r="C42" s="101">
        <f ca="1">'Cargill SD Data'!E65</f>
        <v>0.92500000000000004</v>
      </c>
      <c r="D42" s="103">
        <f ca="1">'Cargill SD Data'!E79</f>
        <v>3.8599537037037037E-4</v>
      </c>
      <c r="E42" s="103">
        <f ca="1">'Cargill SD Data'!E93</f>
        <v>7.9095293209876533E-3</v>
      </c>
      <c r="F42" s="101">
        <f ca="1">'Cargill SD Data'!E149</f>
        <v>9.285714285714286E-2</v>
      </c>
    </row>
    <row r="43" spans="2:6" x14ac:dyDescent="0.25">
      <c r="B43" s="112" t="s">
        <v>26</v>
      </c>
      <c r="C43" s="101">
        <f ca="1">'Cargill SD Data'!E66</f>
        <v>0.96296296296296291</v>
      </c>
      <c r="D43" s="103">
        <f ca="1">'Cargill SD Data'!E80</f>
        <v>3.7251371742112483E-4</v>
      </c>
      <c r="E43" s="103">
        <f ca="1">'Cargill SD Data'!E94</f>
        <v>6.4861968449931419E-3</v>
      </c>
      <c r="F43" s="101">
        <f ca="1">'Cargill SD Data'!E150</f>
        <v>0.26315789473684209</v>
      </c>
    </row>
    <row r="44" spans="2:6" s="175" customFormat="1" x14ac:dyDescent="0.25">
      <c r="B44" s="112" t="s">
        <v>294</v>
      </c>
      <c r="C44" s="101">
        <f ca="1">'Cargill SD Data'!E67</f>
        <v>0.94736842105263153</v>
      </c>
      <c r="D44" s="103">
        <f ca="1">'Cargill SD Data'!E81</f>
        <v>4.5565302144249522E-4</v>
      </c>
      <c r="E44" s="103">
        <f ca="1">'Cargill SD Data'!E95</f>
        <v>5.8120126705653022E-3</v>
      </c>
      <c r="F44" s="101">
        <f ca="1">'Cargill SD Data'!E151</f>
        <v>9.5238095238095233E-2</v>
      </c>
    </row>
    <row r="45" spans="2:6" ht="15.75" thickBot="1" x14ac:dyDescent="0.3"/>
    <row r="46" spans="2:6" ht="46.5" thickTop="1" thickBot="1" x14ac:dyDescent="0.3">
      <c r="B46" s="124" t="str">
        <f ca="1">"Remedy
Month to Date "&amp;Mailing!M7&amp;" 2018"</f>
        <v>Remedy
Month to Date September 2018</v>
      </c>
      <c r="C46" s="104" t="s">
        <v>207</v>
      </c>
      <c r="D46" s="89" t="s">
        <v>84</v>
      </c>
    </row>
    <row r="47" spans="2:6" ht="16.5" thickTop="1" thickBot="1" x14ac:dyDescent="0.3">
      <c r="B47" s="107" t="s">
        <v>6</v>
      </c>
      <c r="C47" s="106">
        <f ca="1">'Cargill SD Data'!E262</f>
        <v>4.9598832968636035E-2</v>
      </c>
      <c r="D47" s="91">
        <f ca="1">'Cargill SD Data'!E284</f>
        <v>0.38234198435365702</v>
      </c>
    </row>
    <row r="48" spans="2:6" ht="15.75" thickTop="1" x14ac:dyDescent="0.25"/>
  </sheetData>
  <mergeCells count="3">
    <mergeCell ref="B8:L8"/>
    <mergeCell ref="J25:L25"/>
    <mergeCell ref="B25:I25"/>
  </mergeCells>
  <conditionalFormatting sqref="F11:F23">
    <cfRule type="cellIs" dxfId="39" priority="39" operator="lessThan">
      <formula>0.9</formula>
    </cfRule>
    <cfRule type="cellIs" dxfId="38" priority="40" operator="between">
      <formula>0.9</formula>
      <formula>1</formula>
    </cfRule>
  </conditionalFormatting>
  <conditionalFormatting sqref="F10">
    <cfRule type="cellIs" dxfId="37" priority="37" operator="lessThan">
      <formula>0.9</formula>
    </cfRule>
    <cfRule type="cellIs" dxfId="36" priority="38" operator="between">
      <formula>0.9</formula>
      <formula>1</formula>
    </cfRule>
  </conditionalFormatting>
  <conditionalFormatting sqref="G10">
    <cfRule type="cellIs" dxfId="35" priority="35" operator="lessThan">
      <formula>0.000694444444444444</formula>
    </cfRule>
    <cfRule type="cellIs" dxfId="34" priority="36" operator="between">
      <formula>0.000694444444444444</formula>
      <formula>0.0416666666666667</formula>
    </cfRule>
  </conditionalFormatting>
  <conditionalFormatting sqref="G11:G23">
    <cfRule type="cellIs" dxfId="33" priority="33" operator="lessThan">
      <formula>0.000694444444444444</formula>
    </cfRule>
    <cfRule type="cellIs" dxfId="32" priority="34" operator="between">
      <formula>0.000694444444444444</formula>
      <formula>0.0416666666666667</formula>
    </cfRule>
  </conditionalFormatting>
  <conditionalFormatting sqref="H10">
    <cfRule type="cellIs" dxfId="31" priority="31" operator="lessThan">
      <formula>0.0104166666666667</formula>
    </cfRule>
    <cfRule type="cellIs" dxfId="30" priority="32" operator="between">
      <formula>0.0104166666666667</formula>
      <formula>0.208333333333333</formula>
    </cfRule>
  </conditionalFormatting>
  <conditionalFormatting sqref="H11:H23">
    <cfRule type="cellIs" dxfId="29" priority="29" operator="lessThan">
      <formula>0.0104166666666667</formula>
    </cfRule>
    <cfRule type="cellIs" dxfId="28" priority="30" operator="between">
      <formula>0.0104166666666667</formula>
      <formula>0.208333333333333</formula>
    </cfRule>
  </conditionalFormatting>
  <conditionalFormatting sqref="L10">
    <cfRule type="cellIs" dxfId="27" priority="27" operator="lessThanOrEqual">
      <formula>0.03</formula>
    </cfRule>
    <cfRule type="cellIs" dxfId="26" priority="28" operator="between">
      <formula>0.03</formula>
      <formula>1</formula>
    </cfRule>
  </conditionalFormatting>
  <conditionalFormatting sqref="L11:L23">
    <cfRule type="cellIs" dxfId="25" priority="25" operator="lessThanOrEqual">
      <formula>0.03</formula>
    </cfRule>
    <cfRule type="cellIs" dxfId="24" priority="26" operator="between">
      <formula>0.03</formula>
      <formula>1</formula>
    </cfRule>
  </conditionalFormatting>
  <conditionalFormatting sqref="E27">
    <cfRule type="cellIs" dxfId="23" priority="23" operator="lessThan">
      <formula>0.035</formula>
    </cfRule>
    <cfRule type="cellIs" dxfId="22" priority="24" operator="between">
      <formula>0.035</formula>
      <formula>1</formula>
    </cfRule>
  </conditionalFormatting>
  <conditionalFormatting sqref="H27">
    <cfRule type="cellIs" dxfId="21" priority="21" operator="lessThanOrEqual">
      <formula>0.32</formula>
    </cfRule>
    <cfRule type="cellIs" dxfId="20" priority="22" operator="between">
      <formula>0.32</formula>
      <formula>1</formula>
    </cfRule>
  </conditionalFormatting>
  <conditionalFormatting sqref="C32:C44">
    <cfRule type="cellIs" dxfId="19" priority="19" operator="lessThan">
      <formula>0.9</formula>
    </cfRule>
    <cfRule type="cellIs" dxfId="18" priority="20" operator="between">
      <formula>0.9</formula>
      <formula>1</formula>
    </cfRule>
  </conditionalFormatting>
  <conditionalFormatting sqref="C31">
    <cfRule type="cellIs" dxfId="17" priority="17" operator="lessThan">
      <formula>0.9</formula>
    </cfRule>
    <cfRule type="cellIs" dxfId="16" priority="18" operator="between">
      <formula>0.9</formula>
      <formula>1</formula>
    </cfRule>
  </conditionalFormatting>
  <conditionalFormatting sqref="D31">
    <cfRule type="cellIs" dxfId="15" priority="15" operator="lessThan">
      <formula>0.000694444444444444</formula>
    </cfRule>
    <cfRule type="cellIs" dxfId="14" priority="16" operator="between">
      <formula>0.000694444444444444</formula>
      <formula>0.0416666666666667</formula>
    </cfRule>
  </conditionalFormatting>
  <conditionalFormatting sqref="D32:D44">
    <cfRule type="cellIs" dxfId="13" priority="13" operator="lessThan">
      <formula>0.000694444444444444</formula>
    </cfRule>
    <cfRule type="cellIs" dxfId="12" priority="14" operator="between">
      <formula>0.000694444444444444</formula>
      <formula>0.0416666666666667</formula>
    </cfRule>
  </conditionalFormatting>
  <conditionalFormatting sqref="E31">
    <cfRule type="cellIs" dxfId="11" priority="11" operator="lessThan">
      <formula>0.0104166666666667</formula>
    </cfRule>
    <cfRule type="cellIs" dxfId="10" priority="12" operator="between">
      <formula>0.0104166666666667</formula>
      <formula>0.208333333333333</formula>
    </cfRule>
  </conditionalFormatting>
  <conditionalFormatting sqref="E32:E44">
    <cfRule type="cellIs" dxfId="9" priority="9" operator="lessThan">
      <formula>0.0104166666666667</formula>
    </cfRule>
    <cfRule type="cellIs" dxfId="8" priority="10" operator="between">
      <formula>0.0104166666666667</formula>
      <formula>0.208333333333333</formula>
    </cfRule>
  </conditionalFormatting>
  <conditionalFormatting sqref="F31">
    <cfRule type="cellIs" dxfId="7" priority="7" operator="lessThanOrEqual">
      <formula>0.03</formula>
    </cfRule>
    <cfRule type="cellIs" dxfId="6" priority="8" operator="between">
      <formula>0.03</formula>
      <formula>1</formula>
    </cfRule>
  </conditionalFormatting>
  <conditionalFormatting sqref="F32:F44">
    <cfRule type="cellIs" dxfId="5" priority="5" operator="lessThanOrEqual">
      <formula>0.03</formula>
    </cfRule>
    <cfRule type="cellIs" dxfId="4" priority="6" operator="between">
      <formula>0.03</formula>
      <formula>1</formula>
    </cfRule>
  </conditionalFormatting>
  <conditionalFormatting sqref="C47">
    <cfRule type="cellIs" dxfId="3" priority="3" operator="lessThan">
      <formula>0.035</formula>
    </cfRule>
    <cfRule type="cellIs" dxfId="2" priority="4" operator="between">
      <formula>0.035</formula>
      <formula>1</formula>
    </cfRule>
  </conditionalFormatting>
  <conditionalFormatting sqref="D47">
    <cfRule type="cellIs" dxfId="1" priority="1" operator="lessThanOrEqual">
      <formula>0.32</formula>
    </cfRule>
    <cfRule type="cellIs" dxfId="0" priority="2" operator="between">
      <formula>0.32</formula>
      <formula>1</formula>
    </cfRule>
  </conditionalFormatting>
  <hyperlinks>
    <hyperlink ref="B3" location="'Cargill SD Data'!A1" display="Go Back to Cargill SD Data" xr:uid="{00000000-0004-0000-0300-000000000000}"/>
    <hyperlink ref="B4" location="'EMEA Charts'!A1" display="Go Back to EMEA Charts" xr:uid="{00000000-0004-0000-0300-000001000000}"/>
    <hyperlink ref="B2" location="Content!A1" display="Go to Content Sheet" xr:uid="{00000000-0004-0000-0300-000002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/>
  <dimension ref="B3:V128"/>
  <sheetViews>
    <sheetView topLeftCell="B1" zoomScale="85" zoomScaleNormal="85" workbookViewId="0">
      <pane ySplit="5" topLeftCell="A6" activePane="bottomLeft" state="frozen"/>
      <selection activeCell="K23" sqref="K23"/>
      <selection pane="bottomLeft" activeCell="X25" sqref="X25"/>
    </sheetView>
  </sheetViews>
  <sheetFormatPr defaultRowHeight="15" x14ac:dyDescent="0.25"/>
  <cols>
    <col min="2" max="2" width="19.5703125" bestFit="1" customWidth="1"/>
    <col min="22" max="22" width="19.7109375" bestFit="1" customWidth="1"/>
  </cols>
  <sheetData>
    <row r="3" spans="2:22" ht="36" x14ac:dyDescent="0.55000000000000004">
      <c r="K3" s="68" t="s">
        <v>188</v>
      </c>
    </row>
    <row r="4" spans="2:22" x14ac:dyDescent="0.25">
      <c r="B4" s="70" t="s">
        <v>74</v>
      </c>
    </row>
    <row r="5" spans="2:22" x14ac:dyDescent="0.25">
      <c r="B5" s="70" t="s">
        <v>189</v>
      </c>
    </row>
    <row r="9" spans="2:22" x14ac:dyDescent="0.25">
      <c r="V9" s="67" t="s">
        <v>15</v>
      </c>
    </row>
    <row r="10" spans="2:22" x14ac:dyDescent="0.25">
      <c r="V10" s="67" t="s">
        <v>16</v>
      </c>
    </row>
    <row r="11" spans="2:22" x14ac:dyDescent="0.25">
      <c r="V11" s="67" t="s">
        <v>17</v>
      </c>
    </row>
    <row r="12" spans="2:22" x14ac:dyDescent="0.25">
      <c r="V12" s="67" t="s">
        <v>18</v>
      </c>
    </row>
    <row r="13" spans="2:22" x14ac:dyDescent="0.25">
      <c r="V13" s="67" t="s">
        <v>19</v>
      </c>
    </row>
    <row r="14" spans="2:22" x14ac:dyDescent="0.25">
      <c r="V14" s="67" t="s">
        <v>20</v>
      </c>
    </row>
    <row r="15" spans="2:22" x14ac:dyDescent="0.25">
      <c r="V15" s="67" t="s">
        <v>21</v>
      </c>
    </row>
    <row r="16" spans="2:22" x14ac:dyDescent="0.25">
      <c r="V16" s="67" t="s">
        <v>22</v>
      </c>
    </row>
    <row r="17" spans="22:22" x14ac:dyDescent="0.25">
      <c r="V17" s="67" t="s">
        <v>23</v>
      </c>
    </row>
    <row r="18" spans="22:22" x14ac:dyDescent="0.25">
      <c r="V18" s="67" t="s">
        <v>24</v>
      </c>
    </row>
    <row r="19" spans="22:22" x14ac:dyDescent="0.25">
      <c r="V19" s="67" t="s">
        <v>25</v>
      </c>
    </row>
    <row r="20" spans="22:22" x14ac:dyDescent="0.25">
      <c r="V20" s="67" t="s">
        <v>26</v>
      </c>
    </row>
    <row r="30" spans="22:22" x14ac:dyDescent="0.25">
      <c r="V30" s="67" t="s">
        <v>15</v>
      </c>
    </row>
    <row r="31" spans="22:22" x14ac:dyDescent="0.25">
      <c r="V31" s="67" t="s">
        <v>16</v>
      </c>
    </row>
    <row r="32" spans="22:22" x14ac:dyDescent="0.25">
      <c r="V32" s="67" t="s">
        <v>17</v>
      </c>
    </row>
    <row r="33" spans="22:22" x14ac:dyDescent="0.25">
      <c r="V33" s="67" t="s">
        <v>18</v>
      </c>
    </row>
    <row r="34" spans="22:22" x14ac:dyDescent="0.25">
      <c r="V34" s="67" t="s">
        <v>19</v>
      </c>
    </row>
    <row r="35" spans="22:22" x14ac:dyDescent="0.25">
      <c r="V35" s="67" t="s">
        <v>20</v>
      </c>
    </row>
    <row r="36" spans="22:22" x14ac:dyDescent="0.25">
      <c r="V36" s="70" t="s">
        <v>21</v>
      </c>
    </row>
    <row r="37" spans="22:22" x14ac:dyDescent="0.25">
      <c r="V37" s="67" t="s">
        <v>22</v>
      </c>
    </row>
    <row r="38" spans="22:22" x14ac:dyDescent="0.25">
      <c r="V38" s="67" t="s">
        <v>23</v>
      </c>
    </row>
    <row r="39" spans="22:22" x14ac:dyDescent="0.25">
      <c r="V39" s="67" t="s">
        <v>24</v>
      </c>
    </row>
    <row r="40" spans="22:22" x14ac:dyDescent="0.25">
      <c r="V40" s="67" t="s">
        <v>25</v>
      </c>
    </row>
    <row r="41" spans="22:22" x14ac:dyDescent="0.25">
      <c r="V41" s="67" t="s">
        <v>26</v>
      </c>
    </row>
    <row r="53" spans="22:22" x14ac:dyDescent="0.25">
      <c r="V53" s="67" t="s">
        <v>15</v>
      </c>
    </row>
    <row r="54" spans="22:22" x14ac:dyDescent="0.25">
      <c r="V54" s="67" t="s">
        <v>16</v>
      </c>
    </row>
    <row r="55" spans="22:22" x14ac:dyDescent="0.25">
      <c r="V55" s="67" t="s">
        <v>17</v>
      </c>
    </row>
    <row r="56" spans="22:22" x14ac:dyDescent="0.25">
      <c r="V56" s="67" t="s">
        <v>18</v>
      </c>
    </row>
    <row r="57" spans="22:22" x14ac:dyDescent="0.25">
      <c r="V57" s="67" t="s">
        <v>19</v>
      </c>
    </row>
    <row r="58" spans="22:22" x14ac:dyDescent="0.25">
      <c r="V58" s="67" t="s">
        <v>20</v>
      </c>
    </row>
    <row r="59" spans="22:22" x14ac:dyDescent="0.25">
      <c r="V59" s="70" t="s">
        <v>21</v>
      </c>
    </row>
    <row r="60" spans="22:22" x14ac:dyDescent="0.25">
      <c r="V60" s="67" t="s">
        <v>22</v>
      </c>
    </row>
    <row r="61" spans="22:22" x14ac:dyDescent="0.25">
      <c r="V61" s="67" t="s">
        <v>23</v>
      </c>
    </row>
    <row r="62" spans="22:22" x14ac:dyDescent="0.25">
      <c r="V62" s="67" t="s">
        <v>24</v>
      </c>
    </row>
    <row r="63" spans="22:22" x14ac:dyDescent="0.25">
      <c r="V63" s="67" t="s">
        <v>25</v>
      </c>
    </row>
    <row r="64" spans="22:22" x14ac:dyDescent="0.25">
      <c r="V64" s="67" t="s">
        <v>26</v>
      </c>
    </row>
    <row r="74" spans="22:22" x14ac:dyDescent="0.25">
      <c r="V74" s="67" t="s">
        <v>15</v>
      </c>
    </row>
    <row r="75" spans="22:22" x14ac:dyDescent="0.25">
      <c r="V75" s="67" t="s">
        <v>16</v>
      </c>
    </row>
    <row r="76" spans="22:22" x14ac:dyDescent="0.25">
      <c r="V76" s="67" t="s">
        <v>17</v>
      </c>
    </row>
    <row r="77" spans="22:22" x14ac:dyDescent="0.25">
      <c r="V77" s="67" t="s">
        <v>18</v>
      </c>
    </row>
    <row r="78" spans="22:22" x14ac:dyDescent="0.25">
      <c r="V78" s="67" t="s">
        <v>19</v>
      </c>
    </row>
    <row r="79" spans="22:22" x14ac:dyDescent="0.25">
      <c r="V79" s="67" t="s">
        <v>20</v>
      </c>
    </row>
    <row r="80" spans="22:22" x14ac:dyDescent="0.25">
      <c r="V80" s="70" t="s">
        <v>21</v>
      </c>
    </row>
    <row r="81" spans="22:22" x14ac:dyDescent="0.25">
      <c r="V81" s="67" t="s">
        <v>22</v>
      </c>
    </row>
    <row r="82" spans="22:22" x14ac:dyDescent="0.25">
      <c r="V82" s="67" t="s">
        <v>23</v>
      </c>
    </row>
    <row r="83" spans="22:22" x14ac:dyDescent="0.25">
      <c r="V83" s="67" t="s">
        <v>24</v>
      </c>
    </row>
    <row r="84" spans="22:22" x14ac:dyDescent="0.25">
      <c r="V84" s="67" t="s">
        <v>25</v>
      </c>
    </row>
    <row r="85" spans="22:22" x14ac:dyDescent="0.25">
      <c r="V85" s="67" t="s">
        <v>26</v>
      </c>
    </row>
    <row r="95" spans="22:22" x14ac:dyDescent="0.25">
      <c r="V95" s="67"/>
    </row>
    <row r="96" spans="22:22" x14ac:dyDescent="0.25">
      <c r="V96" s="67"/>
    </row>
    <row r="97" spans="22:22" x14ac:dyDescent="0.25">
      <c r="V97" s="67"/>
    </row>
    <row r="98" spans="22:22" x14ac:dyDescent="0.25">
      <c r="V98" s="67"/>
    </row>
    <row r="99" spans="22:22" x14ac:dyDescent="0.25">
      <c r="V99" s="67"/>
    </row>
    <row r="100" spans="22:22" x14ac:dyDescent="0.25">
      <c r="V100" s="67"/>
    </row>
    <row r="101" spans="22:22" x14ac:dyDescent="0.25">
      <c r="V101" s="70"/>
    </row>
    <row r="102" spans="22:22" x14ac:dyDescent="0.25">
      <c r="V102" s="67"/>
    </row>
    <row r="103" spans="22:22" x14ac:dyDescent="0.25">
      <c r="V103" s="67"/>
    </row>
    <row r="104" spans="22:22" x14ac:dyDescent="0.25">
      <c r="V104" s="67"/>
    </row>
    <row r="105" spans="22:22" x14ac:dyDescent="0.25">
      <c r="V105" s="67"/>
    </row>
    <row r="106" spans="22:22" x14ac:dyDescent="0.25">
      <c r="V106" s="67"/>
    </row>
    <row r="117" spans="22:22" x14ac:dyDescent="0.25">
      <c r="V117" s="67"/>
    </row>
    <row r="118" spans="22:22" x14ac:dyDescent="0.25">
      <c r="V118" s="67"/>
    </row>
    <row r="119" spans="22:22" x14ac:dyDescent="0.25">
      <c r="V119" s="67"/>
    </row>
    <row r="120" spans="22:22" x14ac:dyDescent="0.25">
      <c r="V120" s="67"/>
    </row>
    <row r="121" spans="22:22" x14ac:dyDescent="0.25">
      <c r="V121" s="67"/>
    </row>
    <row r="122" spans="22:22" x14ac:dyDescent="0.25">
      <c r="V122" s="67"/>
    </row>
    <row r="123" spans="22:22" x14ac:dyDescent="0.25">
      <c r="V123" s="70"/>
    </row>
    <row r="124" spans="22:22" x14ac:dyDescent="0.25">
      <c r="V124" s="67"/>
    </row>
    <row r="125" spans="22:22" x14ac:dyDescent="0.25">
      <c r="V125" s="67"/>
    </row>
    <row r="126" spans="22:22" x14ac:dyDescent="0.25">
      <c r="V126" s="67"/>
    </row>
    <row r="127" spans="22:22" x14ac:dyDescent="0.25">
      <c r="V127" s="67"/>
    </row>
    <row r="128" spans="22:22" x14ac:dyDescent="0.25">
      <c r="V128" s="67"/>
    </row>
  </sheetData>
  <hyperlinks>
    <hyperlink ref="B4" location="Content!A1" display="Go to Content Sheet" xr:uid="{00000000-0004-0000-0500-000000000000}"/>
    <hyperlink ref="B5" location="'EMEA Yearly Progress'!A1" display="Emea Yearly Progress" xr:uid="{00000000-0004-0000-0500-000001000000}"/>
    <hyperlink ref="V53" location="'Chart - EMEA English'!A1" display="EMEA_English" xr:uid="{00000000-0004-0000-0500-000002000000}"/>
    <hyperlink ref="V54" location="'Chart - EMEA Dutch'!A1" display="EMEABUD-Dutch" xr:uid="{00000000-0004-0000-0500-000003000000}"/>
    <hyperlink ref="V55" location="'Chart - EMEA French'!A1" display="EMEABUD-French" xr:uid="{00000000-0004-0000-0500-000004000000}"/>
    <hyperlink ref="V56" location="'Chart - EMEA German'!A1" display="EMEABUD-German" xr:uid="{00000000-0004-0000-0500-000005000000}"/>
    <hyperlink ref="V57" location="'Chart - EMEA Hungarian'!A1" display="EMEABUD-Hungarian" xr:uid="{00000000-0004-0000-0500-000006000000}"/>
    <hyperlink ref="V58" location="'Chart - EMEA Italian'!A1" display="EMEABUD-Italian" xr:uid="{00000000-0004-0000-0500-000007000000}"/>
    <hyperlink ref="V59" location="'Chart - EMEA Polish'!A1" display="EMEABUD-Polish" xr:uid="{00000000-0004-0000-0500-000008000000}"/>
    <hyperlink ref="V60" location="'Chart - EMEA Portugese'!A1" display="EMEABUD-Portugese" xr:uid="{00000000-0004-0000-0500-000009000000}"/>
    <hyperlink ref="V61" location="'Chart - EMEA Romanian'!A1" display="EMEABUD-Romanian" xr:uid="{00000000-0004-0000-0500-00000A000000}"/>
    <hyperlink ref="V62" location="'Chart - EMEA Russian'!A1" display="EMEABUD-Russian" xr:uid="{00000000-0004-0000-0500-00000B000000}"/>
    <hyperlink ref="V63" location="'Chart - EMEA Spanish'!A1" display="EMEABUD-Spanish" xr:uid="{00000000-0004-0000-0500-00000C000000}"/>
    <hyperlink ref="V64" location="'Chart - EMEA Turkish'!A1" display="EMEABUD-Turkish" xr:uid="{00000000-0004-0000-0500-00000D000000}"/>
    <hyperlink ref="V74" location="'Chart - EMEA English'!A1" display="EMEA_English" xr:uid="{00000000-0004-0000-0500-00000E000000}"/>
    <hyperlink ref="V75" location="'Chart - EMEA Dutch'!A1" display="EMEABUD-Dutch" xr:uid="{00000000-0004-0000-0500-00000F000000}"/>
    <hyperlink ref="V76" location="'Chart - EMEA French'!A1" display="EMEABUD-French" xr:uid="{00000000-0004-0000-0500-000010000000}"/>
    <hyperlink ref="V77" location="'Chart - EMEA German'!A1" display="EMEABUD-German" xr:uid="{00000000-0004-0000-0500-000011000000}"/>
    <hyperlink ref="V78" location="'Chart - EMEA Hungarian'!A1" display="EMEABUD-Hungarian" xr:uid="{00000000-0004-0000-0500-000012000000}"/>
    <hyperlink ref="V79" location="'Chart - EMEA Italian'!A1" display="EMEABUD-Italian" xr:uid="{00000000-0004-0000-0500-000013000000}"/>
    <hyperlink ref="V80" location="'Chart - EMEA Polish'!A1" display="EMEABUD-Polish" xr:uid="{00000000-0004-0000-0500-000014000000}"/>
    <hyperlink ref="V81" location="'Chart - EMEA Portugese'!A1" display="EMEABUD-Portugese" xr:uid="{00000000-0004-0000-0500-000015000000}"/>
    <hyperlink ref="V82" location="'Chart - EMEA Romanian'!A1" display="EMEABUD-Romanian" xr:uid="{00000000-0004-0000-0500-000016000000}"/>
    <hyperlink ref="V83" location="'Chart - EMEA Russian'!A1" display="EMEABUD-Russian" xr:uid="{00000000-0004-0000-0500-000017000000}"/>
    <hyperlink ref="V84" location="'Chart - EMEA Spanish'!A1" display="EMEABUD-Spanish" xr:uid="{00000000-0004-0000-0500-000018000000}"/>
    <hyperlink ref="V85" location="'Chart - EMEA Turkish'!A1" display="EMEABUD-Turkish" xr:uid="{00000000-0004-0000-0500-000019000000}"/>
    <hyperlink ref="V20" location="'Chart - EMEA Turkish'!A1" display="EMEABUD-Turkish" xr:uid="{00000000-0004-0000-0500-00001A000000}"/>
    <hyperlink ref="V19" location="'Chart - EMEA Spanish'!A1" display="EMEABUD-Spanish" xr:uid="{00000000-0004-0000-0500-00001B000000}"/>
    <hyperlink ref="V18" location="'Chart - EMEA Russian'!A1" display="EMEABUD-Russian" xr:uid="{00000000-0004-0000-0500-00001C000000}"/>
    <hyperlink ref="V17" location="'Chart - EMEA Romanian'!A1" display="EMEABUD-Romanian" xr:uid="{00000000-0004-0000-0500-00001D000000}"/>
    <hyperlink ref="V16" location="'Chart - EMEA Portugese'!A1" display="EMEABUD-Portugese" xr:uid="{00000000-0004-0000-0500-00001E000000}"/>
    <hyperlink ref="V15" location="'Chart - EMEA Polish'!A1" display="EMEABUD-Polish" xr:uid="{00000000-0004-0000-0500-00001F000000}"/>
    <hyperlink ref="V14" location="'Chart - EMEA Italian'!A1" display="EMEABUD-Italian" xr:uid="{00000000-0004-0000-0500-000020000000}"/>
    <hyperlink ref="V13" location="'Chart - EMEA Hungarian'!A1" display="EMEABUD-Hungarian" xr:uid="{00000000-0004-0000-0500-000021000000}"/>
    <hyperlink ref="V12" location="'Chart - EMEA German'!A1" display="EMEABUD-German" xr:uid="{00000000-0004-0000-0500-000022000000}"/>
    <hyperlink ref="V11" location="'Chart - EMEA French'!A1" display="EMEABUD-French" xr:uid="{00000000-0004-0000-0500-000023000000}"/>
    <hyperlink ref="V10" location="'Chart - EMEA English (2)'!A1" display="EMEABUD-Dutch" xr:uid="{00000000-0004-0000-0500-000024000000}"/>
    <hyperlink ref="V9" location="'Chart - EMEA English'!A1" display="EMEA_English" xr:uid="{00000000-0004-0000-0500-000025000000}"/>
    <hyperlink ref="V41" location="'Chart - EMEA Turkish'!A1" display="EMEABUD-Turkish" xr:uid="{00000000-0004-0000-0500-000026000000}"/>
    <hyperlink ref="V40" location="'Chart - EMEA Spanish'!A1" display="EMEABUD-Spanish" xr:uid="{00000000-0004-0000-0500-000027000000}"/>
    <hyperlink ref="V39" location="'Chart - EMEA Russian'!A1" display="EMEABUD-Russian" xr:uid="{00000000-0004-0000-0500-000028000000}"/>
    <hyperlink ref="V38" location="'Chart - EMEA Romanian'!A1" display="EMEABUD-Romanian" xr:uid="{00000000-0004-0000-0500-000029000000}"/>
    <hyperlink ref="V37" location="'Chart - EMEA Portugese'!A1" display="EMEABUD-Portugese" xr:uid="{00000000-0004-0000-0500-00002A000000}"/>
    <hyperlink ref="V36" location="'Chart - EMEA Polish'!A1" display="EMEABUD-Polish" xr:uid="{00000000-0004-0000-0500-00002B000000}"/>
    <hyperlink ref="V35" location="'Chart - EMEA Italian'!A1" display="EMEABUD-Italian" xr:uid="{00000000-0004-0000-0500-00002C000000}"/>
    <hyperlink ref="V34" location="'Chart - EMEA Hungarian'!A1" display="EMEABUD-Hungarian" xr:uid="{00000000-0004-0000-0500-00002D000000}"/>
    <hyperlink ref="V33" location="'Chart - EMEA German'!A1" display="EMEABUD-German" xr:uid="{00000000-0004-0000-0500-00002E000000}"/>
    <hyperlink ref="V32" location="'Chart - EMEA French'!A1" display="EMEABUD-French" xr:uid="{00000000-0004-0000-0500-00002F000000}"/>
    <hyperlink ref="V31" location="'Chart - EMEA Dutch'!A1" display="EMEABUD-Dutch" xr:uid="{00000000-0004-0000-0500-000030000000}"/>
    <hyperlink ref="V30" location="'Chart - EMEA English'!A1" display="EMEA_English" xr:uid="{00000000-0004-0000-0500-000031000000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2:J5"/>
  <sheetViews>
    <sheetView zoomScale="85" zoomScaleNormal="85" workbookViewId="0">
      <pane ySplit="6" topLeftCell="A28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  <col min="3" max="4" width="9.140625" customWidth="1"/>
  </cols>
  <sheetData>
    <row r="2" spans="2:10" ht="33.75" x14ac:dyDescent="0.5">
      <c r="J2" s="69" t="s">
        <v>15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600-000000000000}"/>
    <hyperlink ref="B5" location="'EMEA Charts'!A1" display="Go Back to EMEA Charts" xr:uid="{00000000-0004-0000-0600-000001000000}"/>
    <hyperlink ref="B3" location="Content!A1" display="Go to Content Sheet" xr:uid="{00000000-0004-0000-0600-000002000000}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J5"/>
  <sheetViews>
    <sheetView zoomScale="85" zoomScaleNormal="85" workbookViewId="0">
      <pane ySplit="6" topLeftCell="A40" activePane="bottomLeft" state="frozen"/>
      <selection activeCell="W83" sqref="W83"/>
      <selection pane="bottomLeft" activeCell="S99" sqref="S99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60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700-000000000000}"/>
    <hyperlink ref="B5" location="'EMEA Charts'!A1" display="Go Back to EMEA Charts" xr:uid="{00000000-0004-0000-0700-000001000000}"/>
    <hyperlink ref="B3" location="Content!A1" display="Go to Content Sheet" xr:uid="{00000000-0004-0000-0700-000002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J5"/>
  <sheetViews>
    <sheetView zoomScale="85" zoomScaleNormal="85" workbookViewId="0">
      <pane ySplit="6" topLeftCell="A49" activePane="bottomLeft" state="frozen"/>
      <selection activeCell="W83" sqref="W83"/>
      <selection pane="bottomLeft" activeCell="Z29" sqref="Z29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61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800-000000000000}"/>
    <hyperlink ref="B5" location="'EMEA Charts'!A1" display="Go Back to EMEA Charts" xr:uid="{00000000-0004-0000-0800-000001000000}"/>
    <hyperlink ref="B3" location="Content!A1" display="Go to Content Sheet" xr:uid="{00000000-0004-0000-0800-000002000000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2:J5"/>
  <sheetViews>
    <sheetView zoomScale="85" zoomScaleNormal="85" workbookViewId="0">
      <pane ySplit="6" topLeftCell="A7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62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900-000000000000}"/>
    <hyperlink ref="B5" location="'EMEA Charts'!A1" display="Go Back to EMEA Charts" xr:uid="{00000000-0004-0000-0900-000001000000}"/>
    <hyperlink ref="B3" location="Content!A1" display="Go to Content Sheet" xr:uid="{00000000-0004-0000-0900-000002000000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2:J5"/>
  <sheetViews>
    <sheetView zoomScale="85" zoomScaleNormal="85" workbookViewId="0">
      <pane ySplit="6" topLeftCell="A7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63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A00-000000000000}"/>
    <hyperlink ref="B5" location="'EMEA Charts'!A1" display="Go Back to EMEA Charts" xr:uid="{00000000-0004-0000-0A00-000001000000}"/>
    <hyperlink ref="B3" location="Content!A1" display="Go to Content Sheet" xr:uid="{00000000-0004-0000-0A00-000002000000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B2:J5"/>
  <sheetViews>
    <sheetView zoomScale="85" zoomScaleNormal="85" workbookViewId="0">
      <pane ySplit="6" topLeftCell="A55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64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B00-000000000000}"/>
    <hyperlink ref="B5" location="'EMEA Charts'!A1" display="Go Back to EMEA Charts" xr:uid="{00000000-0004-0000-0B00-000001000000}"/>
    <hyperlink ref="B3" location="Content!A1" display="Go to Content Sheet" xr:uid="{00000000-0004-0000-0B00-000002000000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2:J5"/>
  <sheetViews>
    <sheetView zoomScale="85" zoomScaleNormal="85" workbookViewId="0">
      <pane ySplit="6" topLeftCell="A7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65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C00-000000000000}"/>
    <hyperlink ref="B5" location="'EMEA Charts'!A1" display="Go Back to EMEA Charts" xr:uid="{00000000-0004-0000-0C00-000001000000}"/>
    <hyperlink ref="B3" location="Content!A1" display="Go to Content Sheet" xr:uid="{00000000-0004-0000-0C00-000002000000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B2:J5"/>
  <sheetViews>
    <sheetView topLeftCell="B1" zoomScale="85" zoomScaleNormal="85" workbookViewId="0">
      <pane ySplit="6" topLeftCell="A7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66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D00-000000000000}"/>
    <hyperlink ref="B5" location="'EMEA Charts'!A1" display="Go Back to EMEA Charts" xr:uid="{00000000-0004-0000-0D00-000001000000}"/>
    <hyperlink ref="B3" location="Content!A1" display="Go to Content Sheet" xr:uid="{00000000-0004-0000-0D00-000002000000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2:J5"/>
  <sheetViews>
    <sheetView zoomScale="85" zoomScaleNormal="85" workbookViewId="0">
      <pane ySplit="6" topLeftCell="A43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67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E00-000000000000}"/>
    <hyperlink ref="B5" location="'EMEA Charts'!A1" display="Go Back to EMEA Charts" xr:uid="{00000000-0004-0000-0E00-000001000000}"/>
    <hyperlink ref="B3" location="Content!A1" display="Go to Content Sheet" xr:uid="{00000000-0004-0000-0E00-000002000000}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B2:J5"/>
  <sheetViews>
    <sheetView zoomScale="85" zoomScaleNormal="85" workbookViewId="0">
      <pane ySplit="6" topLeftCell="A7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68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0F00-000000000000}"/>
    <hyperlink ref="B5" location="'EMEA Charts'!A1" display="Go Back to EMEA Charts" xr:uid="{00000000-0004-0000-0F00-000001000000}"/>
    <hyperlink ref="B3" location="Content!A1" display="Go to Content Sheet" xr:uid="{00000000-0004-0000-0F00-000002000000}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B2:J5"/>
  <sheetViews>
    <sheetView zoomScale="85" zoomScaleNormal="85" workbookViewId="0">
      <pane ySplit="6" topLeftCell="A64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69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1000-000000000000}"/>
    <hyperlink ref="B5" location="'EMEA Charts'!A1" display="Go Back to EMEA Charts" xr:uid="{00000000-0004-0000-1000-000001000000}"/>
    <hyperlink ref="B3" location="Content!A1" display="Go to Content Sheet" xr:uid="{00000000-0004-0000-1000-000002000000}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B2:J5"/>
  <sheetViews>
    <sheetView zoomScale="85" zoomScaleNormal="85" workbookViewId="0">
      <pane ySplit="6" topLeftCell="A61" activePane="bottomLeft" state="frozen"/>
      <selection activeCell="W83" sqref="W83"/>
      <selection pane="bottomLeft" activeCell="W83" sqref="W83"/>
    </sheetView>
  </sheetViews>
  <sheetFormatPr defaultRowHeight="15" x14ac:dyDescent="0.25"/>
  <cols>
    <col min="2" max="2" width="23.7109375" bestFit="1" customWidth="1"/>
  </cols>
  <sheetData>
    <row r="2" spans="2:10" ht="33.75" x14ac:dyDescent="0.5">
      <c r="J2" s="69" t="s">
        <v>70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1100-000000000000}"/>
    <hyperlink ref="B5" location="'EMEA Charts'!A1" display="Go Back to EMEA Charts" xr:uid="{00000000-0004-0000-1100-000001000000}"/>
    <hyperlink ref="B3" location="Content!A1" display="Go to Content Sheet" xr:uid="{00000000-0004-0000-1100-000002000000}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B2:J5"/>
  <sheetViews>
    <sheetView zoomScale="85" zoomScaleNormal="85" workbookViewId="0">
      <pane ySplit="6" topLeftCell="A55" activePane="bottomLeft" state="frozen"/>
      <selection activeCell="W83" sqref="W83"/>
      <selection pane="bottomLeft" activeCell="W83" sqref="W83"/>
    </sheetView>
  </sheetViews>
  <sheetFormatPr defaultRowHeight="15" x14ac:dyDescent="0.25"/>
  <cols>
    <col min="1" max="1" width="9.140625" style="175"/>
    <col min="2" max="2" width="23.7109375" style="175" bestFit="1" customWidth="1"/>
    <col min="3" max="16384" width="9.140625" style="175"/>
  </cols>
  <sheetData>
    <row r="2" spans="2:10" ht="33.75" x14ac:dyDescent="0.5">
      <c r="J2" s="69" t="s">
        <v>297</v>
      </c>
    </row>
    <row r="3" spans="2:10" x14ac:dyDescent="0.25">
      <c r="B3" s="70" t="s">
        <v>74</v>
      </c>
    </row>
    <row r="4" spans="2:10" x14ac:dyDescent="0.25">
      <c r="B4" s="70" t="s">
        <v>52</v>
      </c>
    </row>
    <row r="5" spans="2:10" x14ac:dyDescent="0.25">
      <c r="B5" s="70" t="s">
        <v>53</v>
      </c>
    </row>
  </sheetData>
  <hyperlinks>
    <hyperlink ref="B4" location="'Cargill SD Data'!A1" display="Go Back to Cargill SD Data" xr:uid="{00000000-0004-0000-1200-000000000000}"/>
    <hyperlink ref="B5" location="'EMEA Charts'!A1" display="Go Back to EMEA Charts" xr:uid="{00000000-0004-0000-1200-000001000000}"/>
    <hyperlink ref="B3" location="Content!A1" display="Go to Content Sheet" xr:uid="{00000000-0004-0000-1200-000002000000}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2:CB777"/>
  <sheetViews>
    <sheetView workbookViewId="0">
      <pane ySplit="7" topLeftCell="A102" activePane="bottomLeft" state="frozen"/>
      <selection activeCell="A1595" sqref="A1595:D1672"/>
      <selection pane="bottomLeft" activeCell="A131" sqref="A131"/>
    </sheetView>
  </sheetViews>
  <sheetFormatPr defaultRowHeight="15" x14ac:dyDescent="0.25"/>
  <cols>
    <col min="1" max="1" width="24.85546875" customWidth="1"/>
    <col min="2" max="2" width="10.7109375" bestFit="1" customWidth="1"/>
    <col min="3" max="3" width="8" bestFit="1" customWidth="1"/>
    <col min="4" max="4" width="8.42578125" bestFit="1" customWidth="1"/>
    <col min="5" max="5" width="21.5703125" bestFit="1" customWidth="1"/>
    <col min="6" max="6" width="10.5703125" bestFit="1" customWidth="1"/>
    <col min="7" max="7" width="15.85546875" bestFit="1" customWidth="1"/>
    <col min="8" max="8" width="25.140625" bestFit="1" customWidth="1"/>
    <col min="9" max="9" width="16.140625" bestFit="1" customWidth="1"/>
    <col min="10" max="10" width="17" bestFit="1" customWidth="1"/>
    <col min="11" max="11" width="18.85546875" bestFit="1" customWidth="1"/>
    <col min="12" max="12" width="17.5703125" bestFit="1" customWidth="1"/>
    <col min="13" max="13" width="11.85546875" bestFit="1" customWidth="1"/>
    <col min="14" max="14" width="15.5703125" bestFit="1" customWidth="1"/>
    <col min="15" max="15" width="13.140625" bestFit="1" customWidth="1"/>
  </cols>
  <sheetData>
    <row r="2" spans="1:80" x14ac:dyDescent="0.25">
      <c r="A2" s="70" t="s">
        <v>74</v>
      </c>
    </row>
    <row r="3" spans="1:80" x14ac:dyDescent="0.25">
      <c r="A3" s="70" t="s">
        <v>72</v>
      </c>
    </row>
    <row r="4" spans="1:80" x14ac:dyDescent="0.25">
      <c r="A4" s="70" t="s">
        <v>59</v>
      </c>
    </row>
    <row r="7" spans="1:80" x14ac:dyDescent="0.25">
      <c r="A7" t="s">
        <v>27</v>
      </c>
      <c r="B7" t="s">
        <v>28</v>
      </c>
      <c r="C7" t="s">
        <v>29</v>
      </c>
      <c r="D7" t="s">
        <v>30</v>
      </c>
      <c r="E7" t="s">
        <v>31</v>
      </c>
      <c r="F7" t="s">
        <v>32</v>
      </c>
      <c r="G7" t="s">
        <v>33</v>
      </c>
      <c r="H7" t="s">
        <v>34</v>
      </c>
      <c r="I7" t="s">
        <v>35</v>
      </c>
      <c r="J7" t="s">
        <v>36</v>
      </c>
      <c r="K7" t="s">
        <v>37</v>
      </c>
      <c r="L7" t="s">
        <v>38</v>
      </c>
      <c r="M7" t="s">
        <v>39</v>
      </c>
      <c r="N7" t="s">
        <v>40</v>
      </c>
      <c r="O7" t="s">
        <v>41</v>
      </c>
    </row>
    <row r="8" spans="1:80" s="262" customFormat="1" x14ac:dyDescent="0.25">
      <c r="A8" s="277" t="s">
        <v>15</v>
      </c>
      <c r="B8" s="278">
        <v>43344</v>
      </c>
      <c r="C8" s="277">
        <v>4</v>
      </c>
      <c r="D8" s="277">
        <v>4</v>
      </c>
      <c r="E8" s="277">
        <v>2</v>
      </c>
      <c r="F8" s="277">
        <v>0</v>
      </c>
      <c r="G8" s="277">
        <v>0</v>
      </c>
      <c r="H8" s="277">
        <v>0</v>
      </c>
      <c r="I8" s="277">
        <v>0</v>
      </c>
      <c r="J8" s="277">
        <v>100</v>
      </c>
      <c r="K8" s="279">
        <v>0</v>
      </c>
      <c r="L8" s="279">
        <v>1.3310185185185185E-3</v>
      </c>
      <c r="M8" s="279">
        <v>4.8495370370370368E-3</v>
      </c>
      <c r="N8" s="279">
        <v>4.3981481481481481E-4</v>
      </c>
      <c r="O8" s="279">
        <v>5.3009259259259251E-3</v>
      </c>
      <c r="P8" s="277">
        <v>50</v>
      </c>
      <c r="Q8" s="279">
        <v>2.8009259259259259E-3</v>
      </c>
      <c r="R8" s="279">
        <v>0</v>
      </c>
      <c r="S8" s="277" t="s">
        <v>387</v>
      </c>
      <c r="T8" s="277" t="s">
        <v>403</v>
      </c>
      <c r="U8" s="277">
        <v>4</v>
      </c>
      <c r="V8" s="277">
        <v>2</v>
      </c>
      <c r="W8" s="277">
        <v>0</v>
      </c>
      <c r="X8" s="277">
        <v>0</v>
      </c>
      <c r="Y8" s="277">
        <v>0</v>
      </c>
      <c r="Z8" s="277">
        <v>0</v>
      </c>
      <c r="AA8" s="277">
        <v>100</v>
      </c>
      <c r="AB8" s="279">
        <v>0</v>
      </c>
      <c r="AC8" s="279">
        <v>1.3310185185185185E-3</v>
      </c>
      <c r="AD8" s="279">
        <v>4.8495370370370368E-3</v>
      </c>
      <c r="AE8" s="279">
        <v>4.3981481481481481E-4</v>
      </c>
      <c r="AF8" s="279">
        <v>5.3009259259259251E-3</v>
      </c>
      <c r="AG8" s="277" t="s">
        <v>403</v>
      </c>
      <c r="AH8" s="279">
        <v>2.8009259259259259E-3</v>
      </c>
      <c r="AI8" s="279">
        <v>0</v>
      </c>
      <c r="AJ8" s="277" t="s">
        <v>404</v>
      </c>
      <c r="AK8" s="277">
        <v>4</v>
      </c>
      <c r="AL8" s="277">
        <v>4</v>
      </c>
      <c r="AM8" s="277">
        <v>2</v>
      </c>
      <c r="AN8" s="277">
        <v>0</v>
      </c>
      <c r="AO8" s="277">
        <v>0</v>
      </c>
      <c r="AP8" s="277">
        <v>0</v>
      </c>
      <c r="AQ8" s="277">
        <v>0</v>
      </c>
      <c r="AR8" s="277">
        <v>100</v>
      </c>
      <c r="AS8" s="279">
        <v>0</v>
      </c>
      <c r="AT8" s="279">
        <v>1.3310185185185185E-3</v>
      </c>
      <c r="AU8" s="279">
        <v>4.8495370370370368E-3</v>
      </c>
      <c r="AV8" s="279">
        <v>4.3981481481481481E-4</v>
      </c>
      <c r="AW8" s="279">
        <v>5.3009259259259251E-3</v>
      </c>
      <c r="AX8" s="277">
        <v>50</v>
      </c>
      <c r="AY8" s="279">
        <v>2.8009259259259259E-3</v>
      </c>
      <c r="AZ8" s="279">
        <v>0</v>
      </c>
      <c r="BA8" s="277"/>
      <c r="BB8" s="277"/>
      <c r="BC8" s="277"/>
      <c r="BD8" s="277"/>
      <c r="BE8" s="277"/>
      <c r="BF8" s="277"/>
      <c r="BG8" s="277"/>
      <c r="BH8" s="277"/>
      <c r="BI8" s="277"/>
      <c r="BJ8" s="277"/>
      <c r="BK8" s="277"/>
      <c r="BL8" s="277"/>
      <c r="BM8" s="277">
        <v>188</v>
      </c>
      <c r="BN8" s="277">
        <v>181</v>
      </c>
      <c r="BO8" s="277">
        <v>26</v>
      </c>
      <c r="BP8" s="277">
        <v>1</v>
      </c>
      <c r="BQ8" s="277">
        <v>7</v>
      </c>
      <c r="BR8" s="277">
        <v>2</v>
      </c>
      <c r="BS8" s="277">
        <v>5</v>
      </c>
      <c r="BT8" s="277">
        <v>96.28</v>
      </c>
      <c r="BU8" s="279">
        <v>7.5231481481481471E-4</v>
      </c>
      <c r="BV8" s="279">
        <v>3.1250000000000001E-4</v>
      </c>
      <c r="BW8" s="279">
        <v>6.7592592592592591E-3</v>
      </c>
      <c r="BX8" s="279">
        <v>1.3194444444444443E-3</v>
      </c>
      <c r="BY8" s="279">
        <v>8.0787037037037043E-3</v>
      </c>
      <c r="BZ8" s="277">
        <v>74.59</v>
      </c>
      <c r="CA8" s="279">
        <v>4.8495370370370368E-3</v>
      </c>
      <c r="CB8" s="279">
        <v>2.3726851851851851E-3</v>
      </c>
    </row>
    <row r="9" spans="1:80" s="262" customFormat="1" x14ac:dyDescent="0.25">
      <c r="A9" s="277" t="s">
        <v>15</v>
      </c>
      <c r="B9" s="278">
        <v>43345</v>
      </c>
      <c r="C9" s="277">
        <v>12</v>
      </c>
      <c r="D9" s="277">
        <v>10</v>
      </c>
      <c r="E9" s="277">
        <v>4</v>
      </c>
      <c r="F9" s="277">
        <v>0</v>
      </c>
      <c r="G9" s="277">
        <v>2</v>
      </c>
      <c r="H9" s="277">
        <v>1</v>
      </c>
      <c r="I9" s="277">
        <v>1</v>
      </c>
      <c r="J9" s="277">
        <v>83.33</v>
      </c>
      <c r="K9" s="279">
        <v>1.1805555555555556E-3</v>
      </c>
      <c r="L9" s="279">
        <v>9.4907407407407408E-4</v>
      </c>
      <c r="M9" s="279">
        <v>6.5277777777777782E-3</v>
      </c>
      <c r="N9" s="279">
        <v>3.7037037037037035E-4</v>
      </c>
      <c r="O9" s="279">
        <v>6.8981481481481489E-3</v>
      </c>
      <c r="P9" s="277">
        <v>54.55</v>
      </c>
      <c r="Q9" s="279">
        <v>4.8495370370370368E-3</v>
      </c>
      <c r="R9" s="279">
        <v>2.3726851851851851E-3</v>
      </c>
      <c r="S9" s="277" t="s">
        <v>387</v>
      </c>
      <c r="T9" s="277" t="s">
        <v>403</v>
      </c>
      <c r="U9" s="277">
        <v>10</v>
      </c>
      <c r="V9" s="277">
        <v>4</v>
      </c>
      <c r="W9" s="277">
        <v>0</v>
      </c>
      <c r="X9" s="277">
        <v>0</v>
      </c>
      <c r="Y9" s="277">
        <v>0</v>
      </c>
      <c r="Z9" s="277">
        <v>0</v>
      </c>
      <c r="AA9" s="277">
        <v>100</v>
      </c>
      <c r="AB9" s="279">
        <v>0</v>
      </c>
      <c r="AC9" s="279">
        <v>9.4907407407407408E-4</v>
      </c>
      <c r="AD9" s="279">
        <v>6.5277777777777782E-3</v>
      </c>
      <c r="AE9" s="279">
        <v>3.7037037037037035E-4</v>
      </c>
      <c r="AF9" s="279">
        <v>6.8981481481481489E-3</v>
      </c>
      <c r="AG9" s="277" t="s">
        <v>403</v>
      </c>
      <c r="AH9" s="279">
        <v>4.8495370370370368E-3</v>
      </c>
      <c r="AI9" s="279">
        <v>0</v>
      </c>
      <c r="AJ9" s="277" t="s">
        <v>404</v>
      </c>
      <c r="AK9" s="277">
        <v>12</v>
      </c>
      <c r="AL9" s="277">
        <v>10</v>
      </c>
      <c r="AM9" s="277">
        <v>4</v>
      </c>
      <c r="AN9" s="277">
        <v>0</v>
      </c>
      <c r="AO9" s="277">
        <v>2</v>
      </c>
      <c r="AP9" s="277">
        <v>1</v>
      </c>
      <c r="AQ9" s="277">
        <v>1</v>
      </c>
      <c r="AR9" s="277">
        <v>83.33</v>
      </c>
      <c r="AS9" s="279">
        <v>1.1805555555555556E-3</v>
      </c>
      <c r="AT9" s="279">
        <v>9.4907407407407408E-4</v>
      </c>
      <c r="AU9" s="279">
        <v>6.5277777777777782E-3</v>
      </c>
      <c r="AV9" s="279">
        <v>3.7037037037037035E-4</v>
      </c>
      <c r="AW9" s="279">
        <v>6.8981481481481489E-3</v>
      </c>
      <c r="AX9" s="277">
        <v>54.55</v>
      </c>
      <c r="AY9" s="279">
        <v>4.8495370370370368E-3</v>
      </c>
      <c r="AZ9" s="279">
        <v>2.3726851851851851E-3</v>
      </c>
      <c r="BA9" s="277"/>
      <c r="BB9" s="277"/>
      <c r="BC9" s="277"/>
      <c r="BD9" s="277"/>
      <c r="BE9" s="277"/>
      <c r="BF9" s="277"/>
      <c r="BG9" s="277"/>
      <c r="BH9" s="277"/>
      <c r="BI9" s="277"/>
      <c r="BJ9" s="277"/>
      <c r="BK9" s="277"/>
      <c r="BL9" s="277"/>
      <c r="BM9" s="277">
        <v>188</v>
      </c>
      <c r="BN9" s="277">
        <v>181</v>
      </c>
      <c r="BO9" s="277">
        <v>26</v>
      </c>
      <c r="BP9" s="277">
        <v>1</v>
      </c>
      <c r="BQ9" s="277">
        <v>7</v>
      </c>
      <c r="BR9" s="277">
        <v>2</v>
      </c>
      <c r="BS9" s="277">
        <v>5</v>
      </c>
      <c r="BT9" s="277">
        <v>96.28</v>
      </c>
      <c r="BU9" s="279">
        <v>7.5231481481481471E-4</v>
      </c>
      <c r="BV9" s="279">
        <v>3.1250000000000001E-4</v>
      </c>
      <c r="BW9" s="279">
        <v>6.7592592592592591E-3</v>
      </c>
      <c r="BX9" s="279">
        <v>1.3194444444444443E-3</v>
      </c>
      <c r="BY9" s="279">
        <v>8.0787037037037043E-3</v>
      </c>
      <c r="BZ9" s="277">
        <v>74.59</v>
      </c>
      <c r="CA9" s="279">
        <v>4.8495370370370368E-3</v>
      </c>
      <c r="CB9" s="279">
        <v>2.3726851851851851E-3</v>
      </c>
    </row>
    <row r="10" spans="1:80" s="262" customFormat="1" x14ac:dyDescent="0.25">
      <c r="A10" s="277" t="s">
        <v>15</v>
      </c>
      <c r="B10" s="278">
        <v>43346</v>
      </c>
      <c r="C10" s="277">
        <v>77</v>
      </c>
      <c r="D10" s="277">
        <v>75</v>
      </c>
      <c r="E10" s="277">
        <v>15</v>
      </c>
      <c r="F10" s="277">
        <v>0</v>
      </c>
      <c r="G10" s="277">
        <v>2</v>
      </c>
      <c r="H10" s="277">
        <v>0</v>
      </c>
      <c r="I10" s="277">
        <v>2</v>
      </c>
      <c r="J10" s="277">
        <v>97.4</v>
      </c>
      <c r="K10" s="279">
        <v>1.5046296296296297E-4</v>
      </c>
      <c r="L10" s="279">
        <v>3.1250000000000001E-4</v>
      </c>
      <c r="M10" s="279">
        <v>7.5231481481481477E-3</v>
      </c>
      <c r="N10" s="279">
        <v>1.5856481481481479E-3</v>
      </c>
      <c r="O10" s="279">
        <v>9.1087962962962971E-3</v>
      </c>
      <c r="P10" s="277">
        <v>67.11</v>
      </c>
      <c r="Q10" s="279">
        <v>1.2152777777777778E-3</v>
      </c>
      <c r="R10" s="279">
        <v>3.0092592592592595E-4</v>
      </c>
      <c r="S10" s="277" t="s">
        <v>387</v>
      </c>
      <c r="T10" s="277" t="s">
        <v>403</v>
      </c>
      <c r="U10" s="277">
        <v>75</v>
      </c>
      <c r="V10" s="277">
        <v>15</v>
      </c>
      <c r="W10" s="277">
        <v>0</v>
      </c>
      <c r="X10" s="277">
        <v>0</v>
      </c>
      <c r="Y10" s="277">
        <v>0</v>
      </c>
      <c r="Z10" s="277">
        <v>0</v>
      </c>
      <c r="AA10" s="277">
        <v>100</v>
      </c>
      <c r="AB10" s="279">
        <v>0</v>
      </c>
      <c r="AC10" s="279">
        <v>3.1250000000000001E-4</v>
      </c>
      <c r="AD10" s="279">
        <v>7.5231481481481477E-3</v>
      </c>
      <c r="AE10" s="279">
        <v>1.5856481481481479E-3</v>
      </c>
      <c r="AF10" s="279">
        <v>9.1087962962962971E-3</v>
      </c>
      <c r="AG10" s="277" t="s">
        <v>403</v>
      </c>
      <c r="AH10" s="279">
        <v>1.2152777777777778E-3</v>
      </c>
      <c r="AI10" s="279">
        <v>0</v>
      </c>
      <c r="AJ10" s="277" t="s">
        <v>404</v>
      </c>
      <c r="AK10" s="277">
        <v>77</v>
      </c>
      <c r="AL10" s="277">
        <v>75</v>
      </c>
      <c r="AM10" s="277">
        <v>15</v>
      </c>
      <c r="AN10" s="277">
        <v>0</v>
      </c>
      <c r="AO10" s="277">
        <v>2</v>
      </c>
      <c r="AP10" s="277">
        <v>0</v>
      </c>
      <c r="AQ10" s="277">
        <v>2</v>
      </c>
      <c r="AR10" s="277">
        <v>97.4</v>
      </c>
      <c r="AS10" s="279">
        <v>1.5046296296296297E-4</v>
      </c>
      <c r="AT10" s="279">
        <v>3.1250000000000001E-4</v>
      </c>
      <c r="AU10" s="279">
        <v>7.5231481481481477E-3</v>
      </c>
      <c r="AV10" s="279">
        <v>1.5856481481481479E-3</v>
      </c>
      <c r="AW10" s="279">
        <v>9.1087962962962971E-3</v>
      </c>
      <c r="AX10" s="277">
        <v>67.11</v>
      </c>
      <c r="AY10" s="279">
        <v>1.2152777777777778E-3</v>
      </c>
      <c r="AZ10" s="279">
        <v>3.0092592592592595E-4</v>
      </c>
      <c r="BA10" s="277"/>
      <c r="BB10" s="277"/>
      <c r="BC10" s="277"/>
      <c r="BD10" s="277"/>
      <c r="BE10" s="277"/>
      <c r="BF10" s="277"/>
      <c r="BG10" s="277"/>
      <c r="BH10" s="277"/>
      <c r="BI10" s="277"/>
      <c r="BJ10" s="277"/>
      <c r="BK10" s="277"/>
      <c r="BL10" s="277"/>
      <c r="BM10" s="277">
        <v>188</v>
      </c>
      <c r="BN10" s="277">
        <v>181</v>
      </c>
      <c r="BO10" s="277">
        <v>26</v>
      </c>
      <c r="BP10" s="277">
        <v>1</v>
      </c>
      <c r="BQ10" s="277">
        <v>7</v>
      </c>
      <c r="BR10" s="277">
        <v>2</v>
      </c>
      <c r="BS10" s="277">
        <v>5</v>
      </c>
      <c r="BT10" s="277">
        <v>96.28</v>
      </c>
      <c r="BU10" s="279">
        <v>7.5231481481481471E-4</v>
      </c>
      <c r="BV10" s="279">
        <v>3.1250000000000001E-4</v>
      </c>
      <c r="BW10" s="279">
        <v>6.7592592592592591E-3</v>
      </c>
      <c r="BX10" s="279">
        <v>1.3194444444444443E-3</v>
      </c>
      <c r="BY10" s="279">
        <v>8.0787037037037043E-3</v>
      </c>
      <c r="BZ10" s="277">
        <v>74.59</v>
      </c>
      <c r="CA10" s="279">
        <v>4.8495370370370368E-3</v>
      </c>
      <c r="CB10" s="279">
        <v>2.3726851851851851E-3</v>
      </c>
    </row>
    <row r="11" spans="1:80" s="262" customFormat="1" x14ac:dyDescent="0.25">
      <c r="A11" s="277" t="s">
        <v>15</v>
      </c>
      <c r="B11" s="278">
        <v>43347</v>
      </c>
      <c r="C11" s="277">
        <v>5</v>
      </c>
      <c r="D11" s="277">
        <v>5</v>
      </c>
      <c r="E11" s="277">
        <v>0</v>
      </c>
      <c r="F11" s="277">
        <v>0</v>
      </c>
      <c r="G11" s="277">
        <v>0</v>
      </c>
      <c r="H11" s="277">
        <v>0</v>
      </c>
      <c r="I11" s="277">
        <v>0</v>
      </c>
      <c r="J11" s="277">
        <v>100</v>
      </c>
      <c r="K11" s="279">
        <v>0</v>
      </c>
      <c r="L11" s="279">
        <v>1.1574074074074073E-4</v>
      </c>
      <c r="M11" s="279">
        <v>1.1041666666666667E-2</v>
      </c>
      <c r="N11" s="279">
        <v>1.1574074074074073E-3</v>
      </c>
      <c r="O11" s="279">
        <v>1.2199074074074072E-2</v>
      </c>
      <c r="P11" s="277">
        <v>100</v>
      </c>
      <c r="Q11" s="279">
        <v>2.199074074074074E-4</v>
      </c>
      <c r="R11" s="279">
        <v>0</v>
      </c>
      <c r="S11" s="277" t="s">
        <v>387</v>
      </c>
      <c r="T11" s="277" t="s">
        <v>403</v>
      </c>
      <c r="U11" s="277">
        <v>5</v>
      </c>
      <c r="V11" s="277">
        <v>0</v>
      </c>
      <c r="W11" s="277">
        <v>0</v>
      </c>
      <c r="X11" s="277">
        <v>0</v>
      </c>
      <c r="Y11" s="277">
        <v>0</v>
      </c>
      <c r="Z11" s="277">
        <v>0</v>
      </c>
      <c r="AA11" s="277">
        <v>100</v>
      </c>
      <c r="AB11" s="279">
        <v>0</v>
      </c>
      <c r="AC11" s="279">
        <v>1.1574074074074073E-4</v>
      </c>
      <c r="AD11" s="279">
        <v>1.1041666666666667E-2</v>
      </c>
      <c r="AE11" s="279">
        <v>1.1574074074074073E-3</v>
      </c>
      <c r="AF11" s="279">
        <v>1.2199074074074072E-2</v>
      </c>
      <c r="AG11" s="277" t="s">
        <v>403</v>
      </c>
      <c r="AH11" s="279">
        <v>2.199074074074074E-4</v>
      </c>
      <c r="AI11" s="279">
        <v>0</v>
      </c>
      <c r="AJ11" s="277" t="s">
        <v>404</v>
      </c>
      <c r="AK11" s="277">
        <v>5</v>
      </c>
      <c r="AL11" s="277">
        <v>5</v>
      </c>
      <c r="AM11" s="277">
        <v>0</v>
      </c>
      <c r="AN11" s="277">
        <v>0</v>
      </c>
      <c r="AO11" s="277">
        <v>0</v>
      </c>
      <c r="AP11" s="277">
        <v>0</v>
      </c>
      <c r="AQ11" s="277">
        <v>0</v>
      </c>
      <c r="AR11" s="277">
        <v>100</v>
      </c>
      <c r="AS11" s="279">
        <v>0</v>
      </c>
      <c r="AT11" s="279">
        <v>1.1574074074074073E-4</v>
      </c>
      <c r="AU11" s="279">
        <v>1.1041666666666667E-2</v>
      </c>
      <c r="AV11" s="279">
        <v>1.1574074074074073E-3</v>
      </c>
      <c r="AW11" s="279">
        <v>1.2199074074074072E-2</v>
      </c>
      <c r="AX11" s="277">
        <v>100</v>
      </c>
      <c r="AY11" s="279">
        <v>2.199074074074074E-4</v>
      </c>
      <c r="AZ11" s="279">
        <v>0</v>
      </c>
      <c r="BA11" s="277"/>
      <c r="BB11" s="277"/>
      <c r="BC11" s="277"/>
      <c r="BD11" s="277"/>
      <c r="BE11" s="277"/>
      <c r="BF11" s="277"/>
      <c r="BG11" s="277"/>
      <c r="BH11" s="277"/>
      <c r="BI11" s="277"/>
      <c r="BJ11" s="277"/>
      <c r="BK11" s="277"/>
      <c r="BL11" s="277"/>
      <c r="BM11" s="277">
        <v>188</v>
      </c>
      <c r="BN11" s="277">
        <v>181</v>
      </c>
      <c r="BO11" s="277">
        <v>26</v>
      </c>
      <c r="BP11" s="277">
        <v>1</v>
      </c>
      <c r="BQ11" s="277">
        <v>7</v>
      </c>
      <c r="BR11" s="277">
        <v>2</v>
      </c>
      <c r="BS11" s="277">
        <v>5</v>
      </c>
      <c r="BT11" s="277">
        <v>96.28</v>
      </c>
      <c r="BU11" s="279">
        <v>7.5231481481481471E-4</v>
      </c>
      <c r="BV11" s="279">
        <v>3.1250000000000001E-4</v>
      </c>
      <c r="BW11" s="279">
        <v>6.7592592592592591E-3</v>
      </c>
      <c r="BX11" s="279">
        <v>1.3194444444444443E-3</v>
      </c>
      <c r="BY11" s="279">
        <v>8.0787037037037043E-3</v>
      </c>
      <c r="BZ11" s="277">
        <v>74.59</v>
      </c>
      <c r="CA11" s="279">
        <v>4.8495370370370368E-3</v>
      </c>
      <c r="CB11" s="279">
        <v>2.3726851851851851E-3</v>
      </c>
    </row>
    <row r="12" spans="1:80" s="262" customFormat="1" x14ac:dyDescent="0.25">
      <c r="A12" s="277" t="s">
        <v>16</v>
      </c>
      <c r="B12" s="278">
        <v>43346</v>
      </c>
      <c r="C12" s="277">
        <v>71</v>
      </c>
      <c r="D12" s="277">
        <v>63</v>
      </c>
      <c r="E12" s="277">
        <v>17</v>
      </c>
      <c r="F12" s="277">
        <v>0</v>
      </c>
      <c r="G12" s="277">
        <v>8</v>
      </c>
      <c r="H12" s="277">
        <v>6</v>
      </c>
      <c r="I12" s="277">
        <v>2</v>
      </c>
      <c r="J12" s="277">
        <v>88.73</v>
      </c>
      <c r="K12" s="279">
        <v>1.9907407407407408E-3</v>
      </c>
      <c r="L12" s="279">
        <v>1.2268518518518518E-3</v>
      </c>
      <c r="M12" s="279">
        <v>3.9351851851851857E-3</v>
      </c>
      <c r="N12" s="279">
        <v>1.2731481481481483E-3</v>
      </c>
      <c r="O12" s="279">
        <v>5.2199074074074066E-3</v>
      </c>
      <c r="P12" s="277">
        <v>54.93</v>
      </c>
      <c r="Q12" s="279">
        <v>1.082175925925926E-2</v>
      </c>
      <c r="R12" s="279">
        <v>8.564814814814815E-3</v>
      </c>
      <c r="S12" s="277" t="s">
        <v>391</v>
      </c>
      <c r="T12" s="277" t="s">
        <v>403</v>
      </c>
      <c r="U12" s="277">
        <v>63</v>
      </c>
      <c r="V12" s="277">
        <v>17</v>
      </c>
      <c r="W12" s="277">
        <v>0</v>
      </c>
      <c r="X12" s="277">
        <v>0</v>
      </c>
      <c r="Y12" s="277">
        <v>0</v>
      </c>
      <c r="Z12" s="277">
        <v>0</v>
      </c>
      <c r="AA12" s="277">
        <v>100</v>
      </c>
      <c r="AB12" s="279">
        <v>0</v>
      </c>
      <c r="AC12" s="279">
        <v>1.2268518518518518E-3</v>
      </c>
      <c r="AD12" s="279">
        <v>3.9351851851851857E-3</v>
      </c>
      <c r="AE12" s="279">
        <v>1.2731481481481483E-3</v>
      </c>
      <c r="AF12" s="279">
        <v>5.2199074074074066E-3</v>
      </c>
      <c r="AG12" s="277" t="s">
        <v>403</v>
      </c>
      <c r="AH12" s="279">
        <v>1.082175925925926E-2</v>
      </c>
      <c r="AI12" s="279">
        <v>0</v>
      </c>
      <c r="AJ12" s="277" t="s">
        <v>404</v>
      </c>
      <c r="AK12" s="277">
        <v>71</v>
      </c>
      <c r="AL12" s="277">
        <v>63</v>
      </c>
      <c r="AM12" s="277">
        <v>17</v>
      </c>
      <c r="AN12" s="277">
        <v>0</v>
      </c>
      <c r="AO12" s="277">
        <v>8</v>
      </c>
      <c r="AP12" s="277">
        <v>6</v>
      </c>
      <c r="AQ12" s="277">
        <v>2</v>
      </c>
      <c r="AR12" s="277">
        <v>88.73</v>
      </c>
      <c r="AS12" s="279">
        <v>1.9907407407407408E-3</v>
      </c>
      <c r="AT12" s="279">
        <v>1.2268518518518518E-3</v>
      </c>
      <c r="AU12" s="279">
        <v>3.9351851851851857E-3</v>
      </c>
      <c r="AV12" s="279">
        <v>1.2731481481481483E-3</v>
      </c>
      <c r="AW12" s="279">
        <v>5.2199074074074066E-3</v>
      </c>
      <c r="AX12" s="277">
        <v>54.93</v>
      </c>
      <c r="AY12" s="279">
        <v>1.082175925925926E-2</v>
      </c>
      <c r="AZ12" s="279">
        <v>8.564814814814815E-3</v>
      </c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>
        <v>154</v>
      </c>
      <c r="BN12" s="277">
        <v>137</v>
      </c>
      <c r="BO12" s="277">
        <v>30</v>
      </c>
      <c r="BP12" s="277">
        <v>0</v>
      </c>
      <c r="BQ12" s="277">
        <v>17</v>
      </c>
      <c r="BR12" s="277">
        <v>10</v>
      </c>
      <c r="BS12" s="277">
        <v>7</v>
      </c>
      <c r="BT12" s="277">
        <v>88.96</v>
      </c>
      <c r="BU12" s="279">
        <v>1.9097222222222222E-3</v>
      </c>
      <c r="BV12" s="279">
        <v>8.6805555555555551E-4</v>
      </c>
      <c r="BW12" s="279">
        <v>3.9699074074074072E-3</v>
      </c>
      <c r="BX12" s="279">
        <v>1.3078703703703705E-3</v>
      </c>
      <c r="BY12" s="279">
        <v>5.2893518518518515E-3</v>
      </c>
      <c r="BZ12" s="277">
        <v>63.58</v>
      </c>
      <c r="CA12" s="279">
        <v>1.082175925925926E-2</v>
      </c>
      <c r="CB12" s="279">
        <v>8.564814814814815E-3</v>
      </c>
    </row>
    <row r="13" spans="1:80" s="262" customFormat="1" x14ac:dyDescent="0.25">
      <c r="A13" s="277" t="s">
        <v>16</v>
      </c>
      <c r="B13" s="278">
        <v>43347</v>
      </c>
      <c r="C13" s="277">
        <v>4</v>
      </c>
      <c r="D13" s="277">
        <v>4</v>
      </c>
      <c r="E13" s="277">
        <v>0</v>
      </c>
      <c r="F13" s="277">
        <v>0</v>
      </c>
      <c r="G13" s="277">
        <v>0</v>
      </c>
      <c r="H13" s="277">
        <v>0</v>
      </c>
      <c r="I13" s="277">
        <v>0</v>
      </c>
      <c r="J13" s="277">
        <v>100</v>
      </c>
      <c r="K13" s="279">
        <v>0</v>
      </c>
      <c r="L13" s="279">
        <v>1.5046296296296297E-4</v>
      </c>
      <c r="M13" s="279">
        <v>2.3032407407407407E-3</v>
      </c>
      <c r="N13" s="279">
        <v>1.4004629629629629E-3</v>
      </c>
      <c r="O13" s="279">
        <v>3.7037037037037034E-3</v>
      </c>
      <c r="P13" s="277">
        <v>100</v>
      </c>
      <c r="Q13" s="279">
        <v>1.7361111111111112E-4</v>
      </c>
      <c r="R13" s="279">
        <v>0</v>
      </c>
      <c r="S13" s="277" t="s">
        <v>391</v>
      </c>
      <c r="T13" s="277" t="s">
        <v>403</v>
      </c>
      <c r="U13" s="277">
        <v>4</v>
      </c>
      <c r="V13" s="277">
        <v>0</v>
      </c>
      <c r="W13" s="277">
        <v>0</v>
      </c>
      <c r="X13" s="277">
        <v>0</v>
      </c>
      <c r="Y13" s="277">
        <v>0</v>
      </c>
      <c r="Z13" s="277">
        <v>0</v>
      </c>
      <c r="AA13" s="277">
        <v>100</v>
      </c>
      <c r="AB13" s="279">
        <v>0</v>
      </c>
      <c r="AC13" s="279">
        <v>1.5046296296296297E-4</v>
      </c>
      <c r="AD13" s="279">
        <v>2.3032407407407407E-3</v>
      </c>
      <c r="AE13" s="279">
        <v>1.4004629629629629E-3</v>
      </c>
      <c r="AF13" s="279">
        <v>3.7037037037037034E-3</v>
      </c>
      <c r="AG13" s="277" t="s">
        <v>403</v>
      </c>
      <c r="AH13" s="279">
        <v>1.7361111111111112E-4</v>
      </c>
      <c r="AI13" s="279">
        <v>0</v>
      </c>
      <c r="AJ13" s="277" t="s">
        <v>404</v>
      </c>
      <c r="AK13" s="277">
        <v>4</v>
      </c>
      <c r="AL13" s="277">
        <v>4</v>
      </c>
      <c r="AM13" s="277">
        <v>0</v>
      </c>
      <c r="AN13" s="277">
        <v>0</v>
      </c>
      <c r="AO13" s="277">
        <v>0</v>
      </c>
      <c r="AP13" s="277">
        <v>0</v>
      </c>
      <c r="AQ13" s="277">
        <v>0</v>
      </c>
      <c r="AR13" s="277">
        <v>100</v>
      </c>
      <c r="AS13" s="279">
        <v>0</v>
      </c>
      <c r="AT13" s="279">
        <v>1.5046296296296297E-4</v>
      </c>
      <c r="AU13" s="279">
        <v>2.3032407407407407E-3</v>
      </c>
      <c r="AV13" s="279">
        <v>1.4004629629629629E-3</v>
      </c>
      <c r="AW13" s="279">
        <v>3.7037037037037034E-3</v>
      </c>
      <c r="AX13" s="277">
        <v>100</v>
      </c>
      <c r="AY13" s="279">
        <v>1.7361111111111112E-4</v>
      </c>
      <c r="AZ13" s="279">
        <v>0</v>
      </c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>
        <v>154</v>
      </c>
      <c r="BN13" s="277">
        <v>137</v>
      </c>
      <c r="BO13" s="277">
        <v>30</v>
      </c>
      <c r="BP13" s="277">
        <v>0</v>
      </c>
      <c r="BQ13" s="277">
        <v>17</v>
      </c>
      <c r="BR13" s="277">
        <v>10</v>
      </c>
      <c r="BS13" s="277">
        <v>7</v>
      </c>
      <c r="BT13" s="277">
        <v>88.96</v>
      </c>
      <c r="BU13" s="279">
        <v>1.9097222222222222E-3</v>
      </c>
      <c r="BV13" s="279">
        <v>8.6805555555555551E-4</v>
      </c>
      <c r="BW13" s="279">
        <v>3.9699074074074072E-3</v>
      </c>
      <c r="BX13" s="279">
        <v>1.3078703703703705E-3</v>
      </c>
      <c r="BY13" s="279">
        <v>5.2893518518518515E-3</v>
      </c>
      <c r="BZ13" s="277">
        <v>63.58</v>
      </c>
      <c r="CA13" s="279">
        <v>1.082175925925926E-2</v>
      </c>
      <c r="CB13" s="279">
        <v>8.564814814814815E-3</v>
      </c>
    </row>
    <row r="14" spans="1:80" s="262" customFormat="1" x14ac:dyDescent="0.25">
      <c r="A14" s="277" t="s">
        <v>17</v>
      </c>
      <c r="B14" s="278">
        <v>43346</v>
      </c>
      <c r="C14" s="277">
        <v>48</v>
      </c>
      <c r="D14" s="277">
        <v>40</v>
      </c>
      <c r="E14" s="277">
        <v>10</v>
      </c>
      <c r="F14" s="277">
        <v>0</v>
      </c>
      <c r="G14" s="277">
        <v>8</v>
      </c>
      <c r="H14" s="277">
        <v>5</v>
      </c>
      <c r="I14" s="277">
        <v>3</v>
      </c>
      <c r="J14" s="277">
        <v>83.33</v>
      </c>
      <c r="K14" s="279">
        <v>1.3888888888888889E-3</v>
      </c>
      <c r="L14" s="279">
        <v>1.3310185185185185E-3</v>
      </c>
      <c r="M14" s="279">
        <v>6.6087962962962966E-3</v>
      </c>
      <c r="N14" s="279">
        <v>9.8379629629629642E-4</v>
      </c>
      <c r="O14" s="279">
        <v>7.6041666666666662E-3</v>
      </c>
      <c r="P14" s="277">
        <v>58.33</v>
      </c>
      <c r="Q14" s="279">
        <v>1.6666666666666666E-2</v>
      </c>
      <c r="R14" s="279">
        <v>5.7523148148148143E-3</v>
      </c>
      <c r="S14" s="277" t="s">
        <v>391</v>
      </c>
      <c r="T14" s="277" t="s">
        <v>403</v>
      </c>
      <c r="U14" s="277">
        <v>40</v>
      </c>
      <c r="V14" s="277">
        <v>10</v>
      </c>
      <c r="W14" s="277">
        <v>0</v>
      </c>
      <c r="X14" s="277">
        <v>0</v>
      </c>
      <c r="Y14" s="277">
        <v>0</v>
      </c>
      <c r="Z14" s="277">
        <v>0</v>
      </c>
      <c r="AA14" s="277">
        <v>100</v>
      </c>
      <c r="AB14" s="279">
        <v>0</v>
      </c>
      <c r="AC14" s="279">
        <v>1.3310185185185185E-3</v>
      </c>
      <c r="AD14" s="279">
        <v>6.6087962962962966E-3</v>
      </c>
      <c r="AE14" s="279">
        <v>9.8379629629629642E-4</v>
      </c>
      <c r="AF14" s="279">
        <v>7.6041666666666662E-3</v>
      </c>
      <c r="AG14" s="277" t="s">
        <v>403</v>
      </c>
      <c r="AH14" s="279">
        <v>1.6666666666666666E-2</v>
      </c>
      <c r="AI14" s="279">
        <v>0</v>
      </c>
      <c r="AJ14" s="277" t="s">
        <v>404</v>
      </c>
      <c r="AK14" s="277">
        <v>48</v>
      </c>
      <c r="AL14" s="277">
        <v>40</v>
      </c>
      <c r="AM14" s="277">
        <v>10</v>
      </c>
      <c r="AN14" s="277">
        <v>0</v>
      </c>
      <c r="AO14" s="277">
        <v>8</v>
      </c>
      <c r="AP14" s="277">
        <v>5</v>
      </c>
      <c r="AQ14" s="277">
        <v>3</v>
      </c>
      <c r="AR14" s="277">
        <v>83.33</v>
      </c>
      <c r="AS14" s="279">
        <v>1.3888888888888889E-3</v>
      </c>
      <c r="AT14" s="279">
        <v>1.3310185185185185E-3</v>
      </c>
      <c r="AU14" s="279">
        <v>6.6087962962962966E-3</v>
      </c>
      <c r="AV14" s="279">
        <v>9.8379629629629642E-4</v>
      </c>
      <c r="AW14" s="279">
        <v>7.6041666666666662E-3</v>
      </c>
      <c r="AX14" s="277">
        <v>58.33</v>
      </c>
      <c r="AY14" s="279">
        <v>1.6666666666666666E-2</v>
      </c>
      <c r="AZ14" s="279">
        <v>5.7523148148148143E-3</v>
      </c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>
        <v>98</v>
      </c>
      <c r="BN14" s="277">
        <v>82</v>
      </c>
      <c r="BO14" s="277">
        <v>18</v>
      </c>
      <c r="BP14" s="277">
        <v>0</v>
      </c>
      <c r="BQ14" s="277">
        <v>16</v>
      </c>
      <c r="BR14" s="277">
        <v>8</v>
      </c>
      <c r="BS14" s="277">
        <v>8</v>
      </c>
      <c r="BT14" s="277">
        <v>83.67</v>
      </c>
      <c r="BU14" s="279">
        <v>1.3657407407407409E-3</v>
      </c>
      <c r="BV14" s="279">
        <v>9.3750000000000007E-4</v>
      </c>
      <c r="BW14" s="279">
        <v>6.3773148148148148E-3</v>
      </c>
      <c r="BX14" s="279">
        <v>9.9537037037037042E-4</v>
      </c>
      <c r="BY14" s="279">
        <v>7.3726851851851861E-3</v>
      </c>
      <c r="BZ14" s="277">
        <v>61.05</v>
      </c>
      <c r="CA14" s="279">
        <v>1.6666666666666666E-2</v>
      </c>
      <c r="CB14" s="279">
        <v>5.8912037037037032E-3</v>
      </c>
    </row>
    <row r="15" spans="1:80" s="262" customFormat="1" x14ac:dyDescent="0.25">
      <c r="A15" s="277" t="s">
        <v>17</v>
      </c>
      <c r="B15" s="278">
        <v>43347</v>
      </c>
      <c r="C15" s="277">
        <v>6</v>
      </c>
      <c r="D15" s="277">
        <v>6</v>
      </c>
      <c r="E15" s="277">
        <v>1</v>
      </c>
      <c r="F15" s="277">
        <v>0</v>
      </c>
      <c r="G15" s="277">
        <v>0</v>
      </c>
      <c r="H15" s="277">
        <v>0</v>
      </c>
      <c r="I15" s="277">
        <v>0</v>
      </c>
      <c r="J15" s="277">
        <v>100</v>
      </c>
      <c r="K15" s="279">
        <v>0</v>
      </c>
      <c r="L15" s="279">
        <v>2.5462962962962961E-4</v>
      </c>
      <c r="M15" s="279">
        <v>5.2430555555555555E-3</v>
      </c>
      <c r="N15" s="279">
        <v>1.4004629629629629E-3</v>
      </c>
      <c r="O15" s="279">
        <v>6.6435185185185182E-3</v>
      </c>
      <c r="P15" s="277">
        <v>83.33</v>
      </c>
      <c r="Q15" s="279">
        <v>1.1342592592592591E-3</v>
      </c>
      <c r="R15" s="279">
        <v>0</v>
      </c>
      <c r="S15" s="277" t="s">
        <v>391</v>
      </c>
      <c r="T15" s="277" t="s">
        <v>403</v>
      </c>
      <c r="U15" s="277">
        <v>6</v>
      </c>
      <c r="V15" s="277">
        <v>1</v>
      </c>
      <c r="W15" s="277">
        <v>0</v>
      </c>
      <c r="X15" s="277">
        <v>0</v>
      </c>
      <c r="Y15" s="277">
        <v>0</v>
      </c>
      <c r="Z15" s="277">
        <v>0</v>
      </c>
      <c r="AA15" s="277">
        <v>100</v>
      </c>
      <c r="AB15" s="279">
        <v>0</v>
      </c>
      <c r="AC15" s="279">
        <v>2.5462962962962961E-4</v>
      </c>
      <c r="AD15" s="279">
        <v>5.2430555555555555E-3</v>
      </c>
      <c r="AE15" s="279">
        <v>1.4004629629629629E-3</v>
      </c>
      <c r="AF15" s="279">
        <v>6.6435185185185182E-3</v>
      </c>
      <c r="AG15" s="277" t="s">
        <v>403</v>
      </c>
      <c r="AH15" s="279">
        <v>1.1342592592592591E-3</v>
      </c>
      <c r="AI15" s="279">
        <v>0</v>
      </c>
      <c r="AJ15" s="277" t="s">
        <v>404</v>
      </c>
      <c r="AK15" s="277">
        <v>6</v>
      </c>
      <c r="AL15" s="277">
        <v>6</v>
      </c>
      <c r="AM15" s="277">
        <v>1</v>
      </c>
      <c r="AN15" s="277">
        <v>0</v>
      </c>
      <c r="AO15" s="277">
        <v>0</v>
      </c>
      <c r="AP15" s="277">
        <v>0</v>
      </c>
      <c r="AQ15" s="277">
        <v>0</v>
      </c>
      <c r="AR15" s="277">
        <v>100</v>
      </c>
      <c r="AS15" s="279">
        <v>0</v>
      </c>
      <c r="AT15" s="279">
        <v>2.5462962962962961E-4</v>
      </c>
      <c r="AU15" s="279">
        <v>5.2430555555555555E-3</v>
      </c>
      <c r="AV15" s="279">
        <v>1.4004629629629629E-3</v>
      </c>
      <c r="AW15" s="279">
        <v>6.6435185185185182E-3</v>
      </c>
      <c r="AX15" s="277">
        <v>83.33</v>
      </c>
      <c r="AY15" s="279">
        <v>1.1342592592592591E-3</v>
      </c>
      <c r="AZ15" s="279">
        <v>0</v>
      </c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>
        <v>98</v>
      </c>
      <c r="BN15" s="277">
        <v>82</v>
      </c>
      <c r="BO15" s="277">
        <v>18</v>
      </c>
      <c r="BP15" s="277">
        <v>0</v>
      </c>
      <c r="BQ15" s="277">
        <v>16</v>
      </c>
      <c r="BR15" s="277">
        <v>8</v>
      </c>
      <c r="BS15" s="277">
        <v>8</v>
      </c>
      <c r="BT15" s="277">
        <v>83.67</v>
      </c>
      <c r="BU15" s="279">
        <v>1.3657407407407409E-3</v>
      </c>
      <c r="BV15" s="279">
        <v>9.3750000000000007E-4</v>
      </c>
      <c r="BW15" s="279">
        <v>6.3773148148148148E-3</v>
      </c>
      <c r="BX15" s="279">
        <v>9.9537037037037042E-4</v>
      </c>
      <c r="BY15" s="279">
        <v>7.3726851851851861E-3</v>
      </c>
      <c r="BZ15" s="277">
        <v>61.05</v>
      </c>
      <c r="CA15" s="279">
        <v>1.6666666666666666E-2</v>
      </c>
      <c r="CB15" s="279">
        <v>5.8912037037037032E-3</v>
      </c>
    </row>
    <row r="16" spans="1:80" s="262" customFormat="1" x14ac:dyDescent="0.25">
      <c r="A16" s="277" t="s">
        <v>18</v>
      </c>
      <c r="B16" s="278">
        <v>43346</v>
      </c>
      <c r="C16" s="277">
        <v>26</v>
      </c>
      <c r="D16" s="277">
        <v>26</v>
      </c>
      <c r="E16" s="277">
        <v>2</v>
      </c>
      <c r="F16" s="277">
        <v>0</v>
      </c>
      <c r="G16" s="277">
        <v>0</v>
      </c>
      <c r="H16" s="277">
        <v>0</v>
      </c>
      <c r="I16" s="277">
        <v>0</v>
      </c>
      <c r="J16" s="277">
        <v>100</v>
      </c>
      <c r="K16" s="279">
        <v>0</v>
      </c>
      <c r="L16" s="279">
        <v>3.3564814814814812E-4</v>
      </c>
      <c r="M16" s="279">
        <v>4.5138888888888893E-3</v>
      </c>
      <c r="N16" s="279">
        <v>1.3425925925925925E-3</v>
      </c>
      <c r="O16" s="279">
        <v>5.8680555555555543E-3</v>
      </c>
      <c r="P16" s="277">
        <v>84.62</v>
      </c>
      <c r="Q16" s="279">
        <v>2.8124999999999995E-3</v>
      </c>
      <c r="R16" s="279">
        <v>0</v>
      </c>
      <c r="S16" s="277" t="s">
        <v>391</v>
      </c>
      <c r="T16" s="277" t="s">
        <v>403</v>
      </c>
      <c r="U16" s="277">
        <v>26</v>
      </c>
      <c r="V16" s="277">
        <v>2</v>
      </c>
      <c r="W16" s="277">
        <v>0</v>
      </c>
      <c r="X16" s="277">
        <v>0</v>
      </c>
      <c r="Y16" s="277">
        <v>0</v>
      </c>
      <c r="Z16" s="277">
        <v>0</v>
      </c>
      <c r="AA16" s="277">
        <v>100</v>
      </c>
      <c r="AB16" s="279">
        <v>0</v>
      </c>
      <c r="AC16" s="279">
        <v>3.3564814814814812E-4</v>
      </c>
      <c r="AD16" s="279">
        <v>4.5138888888888893E-3</v>
      </c>
      <c r="AE16" s="279">
        <v>1.3425925925925925E-3</v>
      </c>
      <c r="AF16" s="279">
        <v>5.8680555555555543E-3</v>
      </c>
      <c r="AG16" s="277" t="s">
        <v>403</v>
      </c>
      <c r="AH16" s="279">
        <v>2.8124999999999995E-3</v>
      </c>
      <c r="AI16" s="279">
        <v>0</v>
      </c>
      <c r="AJ16" s="277" t="s">
        <v>404</v>
      </c>
      <c r="AK16" s="277">
        <v>26</v>
      </c>
      <c r="AL16" s="277">
        <v>26</v>
      </c>
      <c r="AM16" s="277">
        <v>2</v>
      </c>
      <c r="AN16" s="277">
        <v>0</v>
      </c>
      <c r="AO16" s="277">
        <v>0</v>
      </c>
      <c r="AP16" s="277">
        <v>0</v>
      </c>
      <c r="AQ16" s="277">
        <v>0</v>
      </c>
      <c r="AR16" s="277">
        <v>100</v>
      </c>
      <c r="AS16" s="279">
        <v>0</v>
      </c>
      <c r="AT16" s="279">
        <v>3.3564814814814812E-4</v>
      </c>
      <c r="AU16" s="279">
        <v>4.5138888888888893E-3</v>
      </c>
      <c r="AV16" s="279">
        <v>1.3425925925925925E-3</v>
      </c>
      <c r="AW16" s="279">
        <v>5.8680555555555543E-3</v>
      </c>
      <c r="AX16" s="277">
        <v>84.62</v>
      </c>
      <c r="AY16" s="279">
        <v>2.8124999999999995E-3</v>
      </c>
      <c r="AZ16" s="279">
        <v>0</v>
      </c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>
        <v>57</v>
      </c>
      <c r="BN16" s="277">
        <v>55</v>
      </c>
      <c r="BO16" s="277">
        <v>3</v>
      </c>
      <c r="BP16" s="277">
        <v>0</v>
      </c>
      <c r="BQ16" s="277">
        <v>2</v>
      </c>
      <c r="BR16" s="277">
        <v>1</v>
      </c>
      <c r="BS16" s="277">
        <v>1</v>
      </c>
      <c r="BT16" s="277">
        <v>96.49</v>
      </c>
      <c r="BU16" s="279">
        <v>1.7476851851851852E-3</v>
      </c>
      <c r="BV16" s="279">
        <v>2.5462962962962961E-4</v>
      </c>
      <c r="BW16" s="279">
        <v>4.6064814814814814E-3</v>
      </c>
      <c r="BX16" s="279">
        <v>1.3657407407407409E-3</v>
      </c>
      <c r="BY16" s="279">
        <v>5.9837962962962961E-3</v>
      </c>
      <c r="BZ16" s="277">
        <v>89.29</v>
      </c>
      <c r="CA16" s="279">
        <v>2.8124999999999995E-3</v>
      </c>
      <c r="CB16" s="279">
        <v>3.4953703703703705E-3</v>
      </c>
    </row>
    <row r="17" spans="1:80" s="262" customFormat="1" x14ac:dyDescent="0.25">
      <c r="A17" s="277" t="s">
        <v>18</v>
      </c>
      <c r="B17" s="278">
        <v>43347</v>
      </c>
      <c r="C17" s="277">
        <v>4</v>
      </c>
      <c r="D17" s="277">
        <v>4</v>
      </c>
      <c r="E17" s="277">
        <v>0</v>
      </c>
      <c r="F17" s="277">
        <v>0</v>
      </c>
      <c r="G17" s="277">
        <v>0</v>
      </c>
      <c r="H17" s="277">
        <v>0</v>
      </c>
      <c r="I17" s="277">
        <v>0</v>
      </c>
      <c r="J17" s="277">
        <v>100</v>
      </c>
      <c r="K17" s="279">
        <v>0</v>
      </c>
      <c r="L17" s="279">
        <v>1.1574074074074073E-4</v>
      </c>
      <c r="M17" s="279">
        <v>6.3888888888888884E-3</v>
      </c>
      <c r="N17" s="279">
        <v>1.4004629629629629E-3</v>
      </c>
      <c r="O17" s="279">
        <v>7.789351851851852E-3</v>
      </c>
      <c r="P17" s="277">
        <v>100</v>
      </c>
      <c r="Q17" s="279">
        <v>1.273148148148148E-4</v>
      </c>
      <c r="R17" s="279">
        <v>0</v>
      </c>
      <c r="S17" s="277" t="s">
        <v>391</v>
      </c>
      <c r="T17" s="277" t="s">
        <v>403</v>
      </c>
      <c r="U17" s="277">
        <v>4</v>
      </c>
      <c r="V17" s="277">
        <v>0</v>
      </c>
      <c r="W17" s="277">
        <v>0</v>
      </c>
      <c r="X17" s="277">
        <v>0</v>
      </c>
      <c r="Y17" s="277">
        <v>0</v>
      </c>
      <c r="Z17" s="277">
        <v>0</v>
      </c>
      <c r="AA17" s="277">
        <v>100</v>
      </c>
      <c r="AB17" s="279">
        <v>0</v>
      </c>
      <c r="AC17" s="279">
        <v>1.1574074074074073E-4</v>
      </c>
      <c r="AD17" s="279">
        <v>6.3888888888888884E-3</v>
      </c>
      <c r="AE17" s="279">
        <v>1.4004629629629629E-3</v>
      </c>
      <c r="AF17" s="279">
        <v>7.789351851851852E-3</v>
      </c>
      <c r="AG17" s="277" t="s">
        <v>403</v>
      </c>
      <c r="AH17" s="279">
        <v>1.273148148148148E-4</v>
      </c>
      <c r="AI17" s="279">
        <v>0</v>
      </c>
      <c r="AJ17" s="277" t="s">
        <v>404</v>
      </c>
      <c r="AK17" s="277">
        <v>4</v>
      </c>
      <c r="AL17" s="277">
        <v>4</v>
      </c>
      <c r="AM17" s="277">
        <v>0</v>
      </c>
      <c r="AN17" s="277">
        <v>0</v>
      </c>
      <c r="AO17" s="277">
        <v>0</v>
      </c>
      <c r="AP17" s="277">
        <v>0</v>
      </c>
      <c r="AQ17" s="277">
        <v>0</v>
      </c>
      <c r="AR17" s="277">
        <v>100</v>
      </c>
      <c r="AS17" s="279">
        <v>0</v>
      </c>
      <c r="AT17" s="279">
        <v>1.1574074074074073E-4</v>
      </c>
      <c r="AU17" s="279">
        <v>6.3888888888888884E-3</v>
      </c>
      <c r="AV17" s="279">
        <v>1.4004629629629629E-3</v>
      </c>
      <c r="AW17" s="279">
        <v>7.789351851851852E-3</v>
      </c>
      <c r="AX17" s="277">
        <v>100</v>
      </c>
      <c r="AY17" s="279">
        <v>1.273148148148148E-4</v>
      </c>
      <c r="AZ17" s="279">
        <v>0</v>
      </c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>
        <v>57</v>
      </c>
      <c r="BN17" s="277">
        <v>55</v>
      </c>
      <c r="BO17" s="277">
        <v>3</v>
      </c>
      <c r="BP17" s="277">
        <v>0</v>
      </c>
      <c r="BQ17" s="277">
        <v>2</v>
      </c>
      <c r="BR17" s="277">
        <v>1</v>
      </c>
      <c r="BS17" s="277">
        <v>1</v>
      </c>
      <c r="BT17" s="277">
        <v>96.49</v>
      </c>
      <c r="BU17" s="279">
        <v>1.7476851851851852E-3</v>
      </c>
      <c r="BV17" s="279">
        <v>2.5462962962962961E-4</v>
      </c>
      <c r="BW17" s="279">
        <v>4.6064814814814814E-3</v>
      </c>
      <c r="BX17" s="279">
        <v>1.3657407407407409E-3</v>
      </c>
      <c r="BY17" s="279">
        <v>5.9837962962962961E-3</v>
      </c>
      <c r="BZ17" s="277">
        <v>89.29</v>
      </c>
      <c r="CA17" s="279">
        <v>2.8124999999999995E-3</v>
      </c>
      <c r="CB17" s="279">
        <v>3.4953703703703705E-3</v>
      </c>
    </row>
    <row r="18" spans="1:80" s="262" customFormat="1" x14ac:dyDescent="0.25">
      <c r="A18" s="277" t="s">
        <v>19</v>
      </c>
      <c r="B18" s="278">
        <v>43346</v>
      </c>
      <c r="C18" s="277">
        <v>2</v>
      </c>
      <c r="D18" s="277">
        <v>2</v>
      </c>
      <c r="E18" s="277">
        <v>0</v>
      </c>
      <c r="F18" s="277">
        <v>0</v>
      </c>
      <c r="G18" s="277">
        <v>0</v>
      </c>
      <c r="H18" s="277">
        <v>0</v>
      </c>
      <c r="I18" s="277">
        <v>0</v>
      </c>
      <c r="J18" s="277">
        <v>100</v>
      </c>
      <c r="K18" s="279">
        <v>0</v>
      </c>
      <c r="L18" s="279">
        <v>2.5462962962962961E-4</v>
      </c>
      <c r="M18" s="279">
        <v>2.3495370370370371E-3</v>
      </c>
      <c r="N18" s="279">
        <v>7.291666666666667E-4</v>
      </c>
      <c r="O18" s="279">
        <v>3.0902777777777782E-3</v>
      </c>
      <c r="P18" s="277">
        <v>50</v>
      </c>
      <c r="Q18" s="279">
        <v>4.3981481481481481E-4</v>
      </c>
      <c r="R18" s="279">
        <v>0</v>
      </c>
      <c r="S18" s="277" t="s">
        <v>391</v>
      </c>
      <c r="T18" s="277" t="s">
        <v>403</v>
      </c>
      <c r="U18" s="277">
        <v>2</v>
      </c>
      <c r="V18" s="277">
        <v>0</v>
      </c>
      <c r="W18" s="277">
        <v>0</v>
      </c>
      <c r="X18" s="277">
        <v>0</v>
      </c>
      <c r="Y18" s="277">
        <v>0</v>
      </c>
      <c r="Z18" s="277">
        <v>0</v>
      </c>
      <c r="AA18" s="277">
        <v>100</v>
      </c>
      <c r="AB18" s="279">
        <v>0</v>
      </c>
      <c r="AC18" s="279">
        <v>2.5462962962962961E-4</v>
      </c>
      <c r="AD18" s="279">
        <v>2.3495370370370371E-3</v>
      </c>
      <c r="AE18" s="279">
        <v>7.291666666666667E-4</v>
      </c>
      <c r="AF18" s="279">
        <v>3.0902777777777782E-3</v>
      </c>
      <c r="AG18" s="277" t="s">
        <v>403</v>
      </c>
      <c r="AH18" s="279">
        <v>4.3981481481481481E-4</v>
      </c>
      <c r="AI18" s="279">
        <v>0</v>
      </c>
      <c r="AJ18" s="277" t="s">
        <v>404</v>
      </c>
      <c r="AK18" s="277">
        <v>2</v>
      </c>
      <c r="AL18" s="277">
        <v>2</v>
      </c>
      <c r="AM18" s="277">
        <v>0</v>
      </c>
      <c r="AN18" s="277">
        <v>0</v>
      </c>
      <c r="AO18" s="277">
        <v>0</v>
      </c>
      <c r="AP18" s="277">
        <v>0</v>
      </c>
      <c r="AQ18" s="277">
        <v>0</v>
      </c>
      <c r="AR18" s="277">
        <v>100</v>
      </c>
      <c r="AS18" s="279">
        <v>0</v>
      </c>
      <c r="AT18" s="279">
        <v>2.5462962962962961E-4</v>
      </c>
      <c r="AU18" s="279">
        <v>2.3495370370370371E-3</v>
      </c>
      <c r="AV18" s="279">
        <v>7.291666666666667E-4</v>
      </c>
      <c r="AW18" s="279">
        <v>3.0902777777777782E-3</v>
      </c>
      <c r="AX18" s="277">
        <v>50</v>
      </c>
      <c r="AY18" s="279">
        <v>4.3981481481481481E-4</v>
      </c>
      <c r="AZ18" s="279">
        <v>0</v>
      </c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>
        <v>8</v>
      </c>
      <c r="BN18" s="277">
        <v>8</v>
      </c>
      <c r="BO18" s="277">
        <v>0</v>
      </c>
      <c r="BP18" s="277">
        <v>0</v>
      </c>
      <c r="BQ18" s="277">
        <v>0</v>
      </c>
      <c r="BR18" s="277">
        <v>0</v>
      </c>
      <c r="BS18" s="277">
        <v>0</v>
      </c>
      <c r="BT18" s="277">
        <v>100</v>
      </c>
      <c r="BU18" s="279">
        <v>0</v>
      </c>
      <c r="BV18" s="279">
        <v>1.3888888888888889E-4</v>
      </c>
      <c r="BW18" s="279">
        <v>6.6898148148148142E-3</v>
      </c>
      <c r="BX18" s="279">
        <v>1.0648148148148147E-3</v>
      </c>
      <c r="BY18" s="279">
        <v>7.743055555555556E-3</v>
      </c>
      <c r="BZ18" s="277">
        <v>87.5</v>
      </c>
      <c r="CA18" s="279">
        <v>4.3981481481481481E-4</v>
      </c>
      <c r="CB18" s="279">
        <v>0</v>
      </c>
    </row>
    <row r="19" spans="1:80" s="262" customFormat="1" x14ac:dyDescent="0.25">
      <c r="A19" s="277" t="s">
        <v>19</v>
      </c>
      <c r="B19" s="278">
        <v>43347</v>
      </c>
      <c r="C19" s="277">
        <v>1</v>
      </c>
      <c r="D19" s="277">
        <v>1</v>
      </c>
      <c r="E19" s="277">
        <v>0</v>
      </c>
      <c r="F19" s="277">
        <v>0</v>
      </c>
      <c r="G19" s="277">
        <v>0</v>
      </c>
      <c r="H19" s="277">
        <v>0</v>
      </c>
      <c r="I19" s="277">
        <v>0</v>
      </c>
      <c r="J19" s="277">
        <v>100</v>
      </c>
      <c r="K19" s="279">
        <v>0</v>
      </c>
      <c r="L19" s="279">
        <v>6.9444444444444444E-5</v>
      </c>
      <c r="M19" s="279">
        <v>1.2152777777777778E-2</v>
      </c>
      <c r="N19" s="279">
        <v>1.4004629629629629E-3</v>
      </c>
      <c r="O19" s="279">
        <v>1.3553240740740741E-2</v>
      </c>
      <c r="P19" s="277">
        <v>100</v>
      </c>
      <c r="Q19" s="279">
        <v>6.9444444444444444E-5</v>
      </c>
      <c r="R19" s="279">
        <v>0</v>
      </c>
      <c r="S19" s="277" t="s">
        <v>391</v>
      </c>
      <c r="T19" s="277" t="s">
        <v>403</v>
      </c>
      <c r="U19" s="277">
        <v>1</v>
      </c>
      <c r="V19" s="277">
        <v>0</v>
      </c>
      <c r="W19" s="277">
        <v>0</v>
      </c>
      <c r="X19" s="277">
        <v>0</v>
      </c>
      <c r="Y19" s="277">
        <v>0</v>
      </c>
      <c r="Z19" s="277">
        <v>0</v>
      </c>
      <c r="AA19" s="277">
        <v>100</v>
      </c>
      <c r="AB19" s="279">
        <v>0</v>
      </c>
      <c r="AC19" s="279">
        <v>6.9444444444444444E-5</v>
      </c>
      <c r="AD19" s="279">
        <v>1.2152777777777778E-2</v>
      </c>
      <c r="AE19" s="279">
        <v>1.4004629629629629E-3</v>
      </c>
      <c r="AF19" s="279">
        <v>1.3553240740740741E-2</v>
      </c>
      <c r="AG19" s="277" t="s">
        <v>403</v>
      </c>
      <c r="AH19" s="279">
        <v>6.9444444444444444E-5</v>
      </c>
      <c r="AI19" s="279">
        <v>0</v>
      </c>
      <c r="AJ19" s="277" t="s">
        <v>404</v>
      </c>
      <c r="AK19" s="277">
        <v>1</v>
      </c>
      <c r="AL19" s="277">
        <v>1</v>
      </c>
      <c r="AM19" s="277">
        <v>0</v>
      </c>
      <c r="AN19" s="277">
        <v>0</v>
      </c>
      <c r="AO19" s="277">
        <v>0</v>
      </c>
      <c r="AP19" s="277">
        <v>0</v>
      </c>
      <c r="AQ19" s="277">
        <v>0</v>
      </c>
      <c r="AR19" s="277">
        <v>100</v>
      </c>
      <c r="AS19" s="279">
        <v>0</v>
      </c>
      <c r="AT19" s="279">
        <v>6.9444444444444444E-5</v>
      </c>
      <c r="AU19" s="279">
        <v>1.2152777777777778E-2</v>
      </c>
      <c r="AV19" s="279">
        <v>1.4004629629629629E-3</v>
      </c>
      <c r="AW19" s="279">
        <v>1.3553240740740741E-2</v>
      </c>
      <c r="AX19" s="277">
        <v>100</v>
      </c>
      <c r="AY19" s="279">
        <v>6.9444444444444444E-5</v>
      </c>
      <c r="AZ19" s="279">
        <v>0</v>
      </c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>
        <v>8</v>
      </c>
      <c r="BN19" s="277">
        <v>8</v>
      </c>
      <c r="BO19" s="277">
        <v>0</v>
      </c>
      <c r="BP19" s="277">
        <v>0</v>
      </c>
      <c r="BQ19" s="277">
        <v>0</v>
      </c>
      <c r="BR19" s="277">
        <v>0</v>
      </c>
      <c r="BS19" s="277">
        <v>0</v>
      </c>
      <c r="BT19" s="277">
        <v>100</v>
      </c>
      <c r="BU19" s="279">
        <v>0</v>
      </c>
      <c r="BV19" s="279">
        <v>1.3888888888888889E-4</v>
      </c>
      <c r="BW19" s="279">
        <v>6.6898148148148142E-3</v>
      </c>
      <c r="BX19" s="279">
        <v>1.0648148148148147E-3</v>
      </c>
      <c r="BY19" s="279">
        <v>7.743055555555556E-3</v>
      </c>
      <c r="BZ19" s="277">
        <v>87.5</v>
      </c>
      <c r="CA19" s="279">
        <v>4.3981481481481481E-4</v>
      </c>
      <c r="CB19" s="279">
        <v>0</v>
      </c>
    </row>
    <row r="20" spans="1:80" s="262" customFormat="1" x14ac:dyDescent="0.25">
      <c r="A20" s="277" t="s">
        <v>20</v>
      </c>
      <c r="B20" s="278">
        <v>43346</v>
      </c>
      <c r="C20" s="277">
        <v>23</v>
      </c>
      <c r="D20" s="277">
        <v>14</v>
      </c>
      <c r="E20" s="277">
        <v>2</v>
      </c>
      <c r="F20" s="277">
        <v>0</v>
      </c>
      <c r="G20" s="277">
        <v>9</v>
      </c>
      <c r="H20" s="277">
        <v>3</v>
      </c>
      <c r="I20" s="277">
        <v>6</v>
      </c>
      <c r="J20" s="277">
        <v>60.87</v>
      </c>
      <c r="K20" s="279">
        <v>9.4907407407407408E-4</v>
      </c>
      <c r="L20" s="279">
        <v>5.9027777777777778E-4</v>
      </c>
      <c r="M20" s="279">
        <v>5.0578703703703706E-3</v>
      </c>
      <c r="N20" s="279">
        <v>2.4768518518518516E-3</v>
      </c>
      <c r="O20" s="279">
        <v>7.5462962962962966E-3</v>
      </c>
      <c r="P20" s="277">
        <v>52.63</v>
      </c>
      <c r="Q20" s="279">
        <v>5.3240740740740748E-3</v>
      </c>
      <c r="R20" s="279">
        <v>2.627314814814815E-3</v>
      </c>
      <c r="S20" s="277" t="s">
        <v>391</v>
      </c>
      <c r="T20" s="277" t="s">
        <v>403</v>
      </c>
      <c r="U20" s="277">
        <v>14</v>
      </c>
      <c r="V20" s="277">
        <v>2</v>
      </c>
      <c r="W20" s="277">
        <v>0</v>
      </c>
      <c r="X20" s="277">
        <v>0</v>
      </c>
      <c r="Y20" s="277">
        <v>0</v>
      </c>
      <c r="Z20" s="277">
        <v>0</v>
      </c>
      <c r="AA20" s="277">
        <v>100</v>
      </c>
      <c r="AB20" s="279">
        <v>0</v>
      </c>
      <c r="AC20" s="279">
        <v>5.9027777777777778E-4</v>
      </c>
      <c r="AD20" s="279">
        <v>5.0578703703703706E-3</v>
      </c>
      <c r="AE20" s="279">
        <v>2.4768518518518516E-3</v>
      </c>
      <c r="AF20" s="279">
        <v>7.5462962962962966E-3</v>
      </c>
      <c r="AG20" s="277" t="s">
        <v>403</v>
      </c>
      <c r="AH20" s="279">
        <v>5.3240740740740748E-3</v>
      </c>
      <c r="AI20" s="279">
        <v>0</v>
      </c>
      <c r="AJ20" s="277" t="s">
        <v>404</v>
      </c>
      <c r="AK20" s="277">
        <v>23</v>
      </c>
      <c r="AL20" s="277">
        <v>14</v>
      </c>
      <c r="AM20" s="277">
        <v>2</v>
      </c>
      <c r="AN20" s="277">
        <v>0</v>
      </c>
      <c r="AO20" s="277">
        <v>9</v>
      </c>
      <c r="AP20" s="277">
        <v>3</v>
      </c>
      <c r="AQ20" s="277">
        <v>6</v>
      </c>
      <c r="AR20" s="277">
        <v>60.87</v>
      </c>
      <c r="AS20" s="279">
        <v>9.4907407407407408E-4</v>
      </c>
      <c r="AT20" s="279">
        <v>5.9027777777777778E-4</v>
      </c>
      <c r="AU20" s="279">
        <v>5.0578703703703706E-3</v>
      </c>
      <c r="AV20" s="279">
        <v>2.4768518518518516E-3</v>
      </c>
      <c r="AW20" s="279">
        <v>7.5462962962962966E-3</v>
      </c>
      <c r="AX20" s="277">
        <v>52.63</v>
      </c>
      <c r="AY20" s="279">
        <v>5.3240740740740748E-3</v>
      </c>
      <c r="AZ20" s="279">
        <v>2.627314814814815E-3</v>
      </c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>
        <v>48</v>
      </c>
      <c r="BN20" s="277">
        <v>33</v>
      </c>
      <c r="BO20" s="277">
        <v>7</v>
      </c>
      <c r="BP20" s="277">
        <v>0</v>
      </c>
      <c r="BQ20" s="277">
        <v>15</v>
      </c>
      <c r="BR20" s="277">
        <v>4</v>
      </c>
      <c r="BS20" s="277">
        <v>11</v>
      </c>
      <c r="BT20" s="277">
        <v>68.75</v>
      </c>
      <c r="BU20" s="279">
        <v>6.5972222222222213E-4</v>
      </c>
      <c r="BV20" s="279">
        <v>7.8703703703703705E-4</v>
      </c>
      <c r="BW20" s="279">
        <v>3.5995370370370369E-3</v>
      </c>
      <c r="BX20" s="279">
        <v>1.3541666666666667E-3</v>
      </c>
      <c r="BY20" s="279">
        <v>4.9537037037037041E-3</v>
      </c>
      <c r="BZ20" s="277">
        <v>57.5</v>
      </c>
      <c r="CA20" s="279">
        <v>5.347222222222222E-3</v>
      </c>
      <c r="CB20" s="279">
        <v>2.627314814814815E-3</v>
      </c>
    </row>
    <row r="21" spans="1:80" s="262" customFormat="1" x14ac:dyDescent="0.25">
      <c r="A21" s="277" t="s">
        <v>20</v>
      </c>
      <c r="B21" s="278">
        <v>43347</v>
      </c>
      <c r="C21" s="277">
        <v>9</v>
      </c>
      <c r="D21" s="277">
        <v>6</v>
      </c>
      <c r="E21" s="277">
        <v>2</v>
      </c>
      <c r="F21" s="277">
        <v>0</v>
      </c>
      <c r="G21" s="277">
        <v>3</v>
      </c>
      <c r="H21" s="277">
        <v>1</v>
      </c>
      <c r="I21" s="277">
        <v>2</v>
      </c>
      <c r="J21" s="277">
        <v>66.67</v>
      </c>
      <c r="K21" s="279">
        <v>2.3148148148148146E-4</v>
      </c>
      <c r="L21" s="279">
        <v>1.4814814814814814E-3</v>
      </c>
      <c r="M21" s="279">
        <v>1.1921296296296296E-3</v>
      </c>
      <c r="N21" s="279">
        <v>5.7870370370370366E-5</v>
      </c>
      <c r="O21" s="279">
        <v>1.261574074074074E-3</v>
      </c>
      <c r="P21" s="277">
        <v>57.14</v>
      </c>
      <c r="Q21" s="279">
        <v>5.347222222222222E-3</v>
      </c>
      <c r="R21" s="279">
        <v>7.0601851851851847E-4</v>
      </c>
      <c r="S21" s="277" t="s">
        <v>391</v>
      </c>
      <c r="T21" s="277" t="s">
        <v>403</v>
      </c>
      <c r="U21" s="277">
        <v>6</v>
      </c>
      <c r="V21" s="277">
        <v>2</v>
      </c>
      <c r="W21" s="277">
        <v>0</v>
      </c>
      <c r="X21" s="277">
        <v>0</v>
      </c>
      <c r="Y21" s="277">
        <v>0</v>
      </c>
      <c r="Z21" s="277">
        <v>0</v>
      </c>
      <c r="AA21" s="277">
        <v>100</v>
      </c>
      <c r="AB21" s="279">
        <v>0</v>
      </c>
      <c r="AC21" s="279">
        <v>1.4814814814814814E-3</v>
      </c>
      <c r="AD21" s="279">
        <v>1.1921296296296296E-3</v>
      </c>
      <c r="AE21" s="279">
        <v>5.7870370370370366E-5</v>
      </c>
      <c r="AF21" s="279">
        <v>1.261574074074074E-3</v>
      </c>
      <c r="AG21" s="277" t="s">
        <v>403</v>
      </c>
      <c r="AH21" s="279">
        <v>5.347222222222222E-3</v>
      </c>
      <c r="AI21" s="279">
        <v>0</v>
      </c>
      <c r="AJ21" s="277" t="s">
        <v>404</v>
      </c>
      <c r="AK21" s="277">
        <v>9</v>
      </c>
      <c r="AL21" s="277">
        <v>6</v>
      </c>
      <c r="AM21" s="277">
        <v>2</v>
      </c>
      <c r="AN21" s="277">
        <v>0</v>
      </c>
      <c r="AO21" s="277">
        <v>3</v>
      </c>
      <c r="AP21" s="277">
        <v>1</v>
      </c>
      <c r="AQ21" s="277">
        <v>2</v>
      </c>
      <c r="AR21" s="277">
        <v>66.67</v>
      </c>
      <c r="AS21" s="279">
        <v>2.3148148148148146E-4</v>
      </c>
      <c r="AT21" s="279">
        <v>1.4814814814814814E-3</v>
      </c>
      <c r="AU21" s="279">
        <v>1.1921296296296296E-3</v>
      </c>
      <c r="AV21" s="279">
        <v>5.7870370370370366E-5</v>
      </c>
      <c r="AW21" s="279">
        <v>1.261574074074074E-3</v>
      </c>
      <c r="AX21" s="277">
        <v>57.14</v>
      </c>
      <c r="AY21" s="279">
        <v>5.347222222222222E-3</v>
      </c>
      <c r="AZ21" s="279">
        <v>7.0601851851851847E-4</v>
      </c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>
        <v>48</v>
      </c>
      <c r="BN21" s="277">
        <v>33</v>
      </c>
      <c r="BO21" s="277">
        <v>7</v>
      </c>
      <c r="BP21" s="277">
        <v>0</v>
      </c>
      <c r="BQ21" s="277">
        <v>15</v>
      </c>
      <c r="BR21" s="277">
        <v>4</v>
      </c>
      <c r="BS21" s="277">
        <v>11</v>
      </c>
      <c r="BT21" s="277">
        <v>68.75</v>
      </c>
      <c r="BU21" s="279">
        <v>6.5972222222222213E-4</v>
      </c>
      <c r="BV21" s="279">
        <v>7.8703703703703705E-4</v>
      </c>
      <c r="BW21" s="279">
        <v>3.5995370370370369E-3</v>
      </c>
      <c r="BX21" s="279">
        <v>1.3541666666666667E-3</v>
      </c>
      <c r="BY21" s="279">
        <v>4.9537037037037041E-3</v>
      </c>
      <c r="BZ21" s="277">
        <v>57.5</v>
      </c>
      <c r="CA21" s="279">
        <v>5.347222222222222E-3</v>
      </c>
      <c r="CB21" s="279">
        <v>2.627314814814815E-3</v>
      </c>
    </row>
    <row r="22" spans="1:80" s="262" customFormat="1" x14ac:dyDescent="0.25">
      <c r="A22" s="277" t="s">
        <v>294</v>
      </c>
      <c r="B22" s="278">
        <v>43346</v>
      </c>
      <c r="C22" s="277">
        <v>12</v>
      </c>
      <c r="D22" s="277">
        <v>5</v>
      </c>
      <c r="E22" s="277">
        <v>1</v>
      </c>
      <c r="F22" s="277">
        <v>0</v>
      </c>
      <c r="G22" s="277">
        <v>7</v>
      </c>
      <c r="H22" s="277">
        <v>6</v>
      </c>
      <c r="I22" s="277">
        <v>1</v>
      </c>
      <c r="J22" s="277">
        <v>41.67</v>
      </c>
      <c r="K22" s="279">
        <v>1.7245370370370372E-3</v>
      </c>
      <c r="L22" s="279">
        <v>1.5509259259259261E-3</v>
      </c>
      <c r="M22" s="279">
        <v>3.4953703703703705E-3</v>
      </c>
      <c r="N22" s="279">
        <v>1.4120370370370369E-3</v>
      </c>
      <c r="O22" s="279">
        <v>4.9074074074074072E-3</v>
      </c>
      <c r="P22" s="277">
        <v>36.36</v>
      </c>
      <c r="Q22" s="279">
        <v>7.1643518518518514E-3</v>
      </c>
      <c r="R22" s="279">
        <v>4.2708333333333339E-3</v>
      </c>
      <c r="S22" s="277" t="s">
        <v>407</v>
      </c>
      <c r="T22" s="277" t="s">
        <v>403</v>
      </c>
      <c r="U22" s="277">
        <v>5</v>
      </c>
      <c r="V22" s="277">
        <v>1</v>
      </c>
      <c r="W22" s="277">
        <v>0</v>
      </c>
      <c r="X22" s="277">
        <v>0</v>
      </c>
      <c r="Y22" s="277">
        <v>0</v>
      </c>
      <c r="Z22" s="277">
        <v>0</v>
      </c>
      <c r="AA22" s="277">
        <v>100</v>
      </c>
      <c r="AB22" s="279">
        <v>0</v>
      </c>
      <c r="AC22" s="279">
        <v>1.5509259259259261E-3</v>
      </c>
      <c r="AD22" s="279">
        <v>3.4953703703703705E-3</v>
      </c>
      <c r="AE22" s="279">
        <v>1.4120370370370369E-3</v>
      </c>
      <c r="AF22" s="279">
        <v>4.9074074074074072E-3</v>
      </c>
      <c r="AG22" s="277" t="s">
        <v>403</v>
      </c>
      <c r="AH22" s="279">
        <v>7.1643518518518514E-3</v>
      </c>
      <c r="AI22" s="279">
        <v>0</v>
      </c>
      <c r="AJ22" s="277" t="s">
        <v>404</v>
      </c>
      <c r="AK22" s="277">
        <v>12</v>
      </c>
      <c r="AL22" s="277">
        <v>5</v>
      </c>
      <c r="AM22" s="277">
        <v>1</v>
      </c>
      <c r="AN22" s="277">
        <v>0</v>
      </c>
      <c r="AO22" s="277">
        <v>7</v>
      </c>
      <c r="AP22" s="277">
        <v>6</v>
      </c>
      <c r="AQ22" s="277">
        <v>1</v>
      </c>
      <c r="AR22" s="277">
        <v>41.67</v>
      </c>
      <c r="AS22" s="279">
        <v>1.7245370370370372E-3</v>
      </c>
      <c r="AT22" s="279">
        <v>1.5509259259259261E-3</v>
      </c>
      <c r="AU22" s="279">
        <v>3.4953703703703705E-3</v>
      </c>
      <c r="AV22" s="279">
        <v>1.4120370370370369E-3</v>
      </c>
      <c r="AW22" s="279">
        <v>4.9074074074074072E-3</v>
      </c>
      <c r="AX22" s="277">
        <v>36.36</v>
      </c>
      <c r="AY22" s="279">
        <v>7.1643518518518514E-3</v>
      </c>
      <c r="AZ22" s="279">
        <v>4.2708333333333339E-3</v>
      </c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>
        <v>25</v>
      </c>
      <c r="BN22" s="277">
        <v>18</v>
      </c>
      <c r="BO22" s="277">
        <v>2</v>
      </c>
      <c r="BP22" s="277">
        <v>0</v>
      </c>
      <c r="BQ22" s="277">
        <v>7</v>
      </c>
      <c r="BR22" s="277">
        <v>6</v>
      </c>
      <c r="BS22" s="277">
        <v>1</v>
      </c>
      <c r="BT22" s="277">
        <v>72</v>
      </c>
      <c r="BU22" s="279">
        <v>1.7245370370370372E-3</v>
      </c>
      <c r="BV22" s="279">
        <v>6.5972222222222213E-4</v>
      </c>
      <c r="BW22" s="279">
        <v>3.9351851851851857E-3</v>
      </c>
      <c r="BX22" s="279">
        <v>1.2847222222222223E-3</v>
      </c>
      <c r="BY22" s="279">
        <v>5.208333333333333E-3</v>
      </c>
      <c r="BZ22" s="277">
        <v>58.33</v>
      </c>
      <c r="CA22" s="279">
        <v>7.1643518518518514E-3</v>
      </c>
      <c r="CB22" s="279">
        <v>4.2708333333333339E-3</v>
      </c>
    </row>
    <row r="23" spans="1:80" s="262" customFormat="1" x14ac:dyDescent="0.25">
      <c r="A23" s="277" t="s">
        <v>21</v>
      </c>
      <c r="B23" s="278">
        <v>43346</v>
      </c>
      <c r="C23" s="277">
        <v>41</v>
      </c>
      <c r="D23" s="277">
        <v>4</v>
      </c>
      <c r="E23" s="277">
        <v>0</v>
      </c>
      <c r="F23" s="277">
        <v>1</v>
      </c>
      <c r="G23" s="277">
        <v>37</v>
      </c>
      <c r="H23" s="277">
        <v>2</v>
      </c>
      <c r="I23" s="277">
        <v>35</v>
      </c>
      <c r="J23" s="277">
        <v>9.76</v>
      </c>
      <c r="K23" s="279">
        <v>5.6712962962962956E-4</v>
      </c>
      <c r="L23" s="279">
        <v>1.7361111111111112E-4</v>
      </c>
      <c r="M23" s="279">
        <v>1.1423611111111112E-2</v>
      </c>
      <c r="N23" s="279">
        <v>1.2152777777777778E-3</v>
      </c>
      <c r="O23" s="279">
        <v>1.2638888888888889E-2</v>
      </c>
      <c r="P23" s="277">
        <v>50</v>
      </c>
      <c r="Q23" s="279">
        <v>3.4722222222222224E-4</v>
      </c>
      <c r="R23" s="279">
        <v>1.3564814814814816E-2</v>
      </c>
      <c r="S23" s="277" t="s">
        <v>391</v>
      </c>
      <c r="T23" s="277" t="s">
        <v>403</v>
      </c>
      <c r="U23" s="277">
        <v>4</v>
      </c>
      <c r="V23" s="277">
        <v>0</v>
      </c>
      <c r="W23" s="277">
        <v>1</v>
      </c>
      <c r="X23" s="277">
        <v>0</v>
      </c>
      <c r="Y23" s="277">
        <v>0</v>
      </c>
      <c r="Z23" s="277">
        <v>0</v>
      </c>
      <c r="AA23" s="277">
        <v>100</v>
      </c>
      <c r="AB23" s="279">
        <v>0</v>
      </c>
      <c r="AC23" s="279">
        <v>1.7361111111111112E-4</v>
      </c>
      <c r="AD23" s="279">
        <v>1.1423611111111112E-2</v>
      </c>
      <c r="AE23" s="279">
        <v>1.2152777777777778E-3</v>
      </c>
      <c r="AF23" s="279">
        <v>1.2638888888888889E-2</v>
      </c>
      <c r="AG23" s="277" t="s">
        <v>403</v>
      </c>
      <c r="AH23" s="279">
        <v>3.4722222222222224E-4</v>
      </c>
      <c r="AI23" s="279">
        <v>0</v>
      </c>
      <c r="AJ23" s="277" t="s">
        <v>404</v>
      </c>
      <c r="AK23" s="277">
        <v>41</v>
      </c>
      <c r="AL23" s="277">
        <v>4</v>
      </c>
      <c r="AM23" s="277">
        <v>0</v>
      </c>
      <c r="AN23" s="277">
        <v>1</v>
      </c>
      <c r="AO23" s="277">
        <v>37</v>
      </c>
      <c r="AP23" s="277">
        <v>2</v>
      </c>
      <c r="AQ23" s="277">
        <v>35</v>
      </c>
      <c r="AR23" s="277">
        <v>9.76</v>
      </c>
      <c r="AS23" s="279">
        <v>5.6712962962962956E-4</v>
      </c>
      <c r="AT23" s="279">
        <v>1.7361111111111112E-4</v>
      </c>
      <c r="AU23" s="279">
        <v>1.1423611111111112E-2</v>
      </c>
      <c r="AV23" s="279">
        <v>1.2152777777777778E-3</v>
      </c>
      <c r="AW23" s="279">
        <v>1.2638888888888889E-2</v>
      </c>
      <c r="AX23" s="277">
        <v>50</v>
      </c>
      <c r="AY23" s="279">
        <v>3.4722222222222224E-4</v>
      </c>
      <c r="AZ23" s="279">
        <v>1.3564814814814816E-2</v>
      </c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>
        <v>117</v>
      </c>
      <c r="BN23" s="277">
        <v>25</v>
      </c>
      <c r="BO23" s="277">
        <v>8</v>
      </c>
      <c r="BP23" s="277">
        <v>1</v>
      </c>
      <c r="BQ23" s="277">
        <v>92</v>
      </c>
      <c r="BR23" s="277">
        <v>14</v>
      </c>
      <c r="BS23" s="277">
        <v>78</v>
      </c>
      <c r="BT23" s="277">
        <v>21.37</v>
      </c>
      <c r="BU23" s="279">
        <v>8.2175925925925917E-4</v>
      </c>
      <c r="BV23" s="279">
        <v>1.9791666666666668E-3</v>
      </c>
      <c r="BW23" s="279">
        <v>4.8842592592592592E-3</v>
      </c>
      <c r="BX23" s="279">
        <v>1.3657407407407409E-3</v>
      </c>
      <c r="BY23" s="279">
        <v>6.2615740740740748E-3</v>
      </c>
      <c r="BZ23" s="277">
        <v>31.71</v>
      </c>
      <c r="CA23" s="279">
        <v>2.342592592592593E-2</v>
      </c>
      <c r="CB23" s="279">
        <v>2.0659722222222222E-2</v>
      </c>
    </row>
    <row r="24" spans="1:80" s="262" customFormat="1" x14ac:dyDescent="0.25">
      <c r="A24" s="277" t="s">
        <v>24</v>
      </c>
      <c r="B24" s="278">
        <v>43346</v>
      </c>
      <c r="C24" s="277">
        <v>61</v>
      </c>
      <c r="D24" s="277">
        <v>55</v>
      </c>
      <c r="E24" s="277">
        <v>10</v>
      </c>
      <c r="F24" s="277">
        <v>0</v>
      </c>
      <c r="G24" s="277">
        <v>6</v>
      </c>
      <c r="H24" s="277">
        <v>6</v>
      </c>
      <c r="I24" s="277">
        <v>0</v>
      </c>
      <c r="J24" s="277">
        <v>90.16</v>
      </c>
      <c r="K24" s="279">
        <v>1.7476851851851852E-3</v>
      </c>
      <c r="L24" s="279">
        <v>5.2083333333333333E-4</v>
      </c>
      <c r="M24" s="279">
        <v>4.6180555555555558E-3</v>
      </c>
      <c r="N24" s="279">
        <v>1.3078703703703705E-3</v>
      </c>
      <c r="O24" s="279">
        <v>5.9259259259259256E-3</v>
      </c>
      <c r="P24" s="277">
        <v>65.569999999999993</v>
      </c>
      <c r="Q24" s="279">
        <v>4.8726851851851856E-3</v>
      </c>
      <c r="R24" s="279">
        <v>2.8472222222222219E-3</v>
      </c>
      <c r="S24" s="277" t="s">
        <v>391</v>
      </c>
      <c r="T24" s="277" t="s">
        <v>403</v>
      </c>
      <c r="U24" s="277">
        <v>55</v>
      </c>
      <c r="V24" s="277">
        <v>10</v>
      </c>
      <c r="W24" s="277">
        <v>0</v>
      </c>
      <c r="X24" s="277">
        <v>0</v>
      </c>
      <c r="Y24" s="277">
        <v>0</v>
      </c>
      <c r="Z24" s="277">
        <v>0</v>
      </c>
      <c r="AA24" s="277">
        <v>100</v>
      </c>
      <c r="AB24" s="279">
        <v>0</v>
      </c>
      <c r="AC24" s="279">
        <v>5.2083333333333333E-4</v>
      </c>
      <c r="AD24" s="279">
        <v>4.6180555555555558E-3</v>
      </c>
      <c r="AE24" s="279">
        <v>1.3078703703703705E-3</v>
      </c>
      <c r="AF24" s="279">
        <v>5.9259259259259256E-3</v>
      </c>
      <c r="AG24" s="277" t="s">
        <v>403</v>
      </c>
      <c r="AH24" s="279">
        <v>4.8726851851851856E-3</v>
      </c>
      <c r="AI24" s="279">
        <v>0</v>
      </c>
      <c r="AJ24" s="277" t="s">
        <v>404</v>
      </c>
      <c r="AK24" s="277">
        <v>61</v>
      </c>
      <c r="AL24" s="277">
        <v>55</v>
      </c>
      <c r="AM24" s="277">
        <v>10</v>
      </c>
      <c r="AN24" s="277">
        <v>0</v>
      </c>
      <c r="AO24" s="277">
        <v>6</v>
      </c>
      <c r="AP24" s="277">
        <v>6</v>
      </c>
      <c r="AQ24" s="277">
        <v>0</v>
      </c>
      <c r="AR24" s="277">
        <v>90.16</v>
      </c>
      <c r="AS24" s="279">
        <v>1.7476851851851852E-3</v>
      </c>
      <c r="AT24" s="279">
        <v>5.2083333333333333E-4</v>
      </c>
      <c r="AU24" s="279">
        <v>4.6180555555555558E-3</v>
      </c>
      <c r="AV24" s="279">
        <v>1.3078703703703705E-3</v>
      </c>
      <c r="AW24" s="279">
        <v>5.9259259259259256E-3</v>
      </c>
      <c r="AX24" s="277">
        <v>65.569999999999993</v>
      </c>
      <c r="AY24" s="279">
        <v>4.8726851851851856E-3</v>
      </c>
      <c r="AZ24" s="279">
        <v>2.8472222222222219E-3</v>
      </c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>
        <v>154</v>
      </c>
      <c r="BN24" s="277">
        <v>139</v>
      </c>
      <c r="BO24" s="277">
        <v>16</v>
      </c>
      <c r="BP24" s="277">
        <v>0</v>
      </c>
      <c r="BQ24" s="277">
        <v>15</v>
      </c>
      <c r="BR24" s="277">
        <v>9</v>
      </c>
      <c r="BS24" s="277">
        <v>6</v>
      </c>
      <c r="BT24" s="277">
        <v>90.26</v>
      </c>
      <c r="BU24" s="279">
        <v>1.0069444444444444E-3</v>
      </c>
      <c r="BV24" s="279">
        <v>3.7037037037037035E-4</v>
      </c>
      <c r="BW24" s="279">
        <v>4.7800925925925919E-3</v>
      </c>
      <c r="BX24" s="279">
        <v>1.3310185185185185E-3</v>
      </c>
      <c r="BY24" s="279">
        <v>6.1111111111111114E-3</v>
      </c>
      <c r="BZ24" s="277">
        <v>73.650000000000006</v>
      </c>
      <c r="CA24" s="279">
        <v>4.8726851851851856E-3</v>
      </c>
      <c r="CB24" s="279">
        <v>2.8472222222222219E-3</v>
      </c>
    </row>
    <row r="25" spans="1:80" s="262" customFormat="1" x14ac:dyDescent="0.25">
      <c r="A25" s="277" t="s">
        <v>24</v>
      </c>
      <c r="B25" s="278">
        <v>43347</v>
      </c>
      <c r="C25" s="277">
        <v>5</v>
      </c>
      <c r="D25" s="277">
        <v>5</v>
      </c>
      <c r="E25" s="277">
        <v>0</v>
      </c>
      <c r="F25" s="277">
        <v>0</v>
      </c>
      <c r="G25" s="277">
        <v>0</v>
      </c>
      <c r="H25" s="277">
        <v>0</v>
      </c>
      <c r="I25" s="277">
        <v>0</v>
      </c>
      <c r="J25" s="277">
        <v>100</v>
      </c>
      <c r="K25" s="279">
        <v>0</v>
      </c>
      <c r="L25" s="279">
        <v>1.1574074074074073E-4</v>
      </c>
      <c r="M25" s="279">
        <v>4.7916666666666672E-3</v>
      </c>
      <c r="N25" s="279">
        <v>1.4004629629629629E-3</v>
      </c>
      <c r="O25" s="279">
        <v>6.1921296296296299E-3</v>
      </c>
      <c r="P25" s="277">
        <v>100</v>
      </c>
      <c r="Q25" s="279">
        <v>1.5046296296296297E-4</v>
      </c>
      <c r="R25" s="279">
        <v>0</v>
      </c>
      <c r="S25" s="277" t="s">
        <v>391</v>
      </c>
      <c r="T25" s="277" t="s">
        <v>403</v>
      </c>
      <c r="U25" s="277">
        <v>5</v>
      </c>
      <c r="V25" s="277">
        <v>0</v>
      </c>
      <c r="W25" s="277">
        <v>0</v>
      </c>
      <c r="X25" s="277">
        <v>0</v>
      </c>
      <c r="Y25" s="277">
        <v>0</v>
      </c>
      <c r="Z25" s="277">
        <v>0</v>
      </c>
      <c r="AA25" s="277">
        <v>100</v>
      </c>
      <c r="AB25" s="279">
        <v>0</v>
      </c>
      <c r="AC25" s="279">
        <v>1.1574074074074073E-4</v>
      </c>
      <c r="AD25" s="279">
        <v>4.7916666666666672E-3</v>
      </c>
      <c r="AE25" s="279">
        <v>1.4004629629629629E-3</v>
      </c>
      <c r="AF25" s="279">
        <v>6.1921296296296299E-3</v>
      </c>
      <c r="AG25" s="277" t="s">
        <v>403</v>
      </c>
      <c r="AH25" s="279">
        <v>1.5046296296296297E-4</v>
      </c>
      <c r="AI25" s="279">
        <v>0</v>
      </c>
      <c r="AJ25" s="277" t="s">
        <v>404</v>
      </c>
      <c r="AK25" s="277">
        <v>5</v>
      </c>
      <c r="AL25" s="277">
        <v>5</v>
      </c>
      <c r="AM25" s="277">
        <v>0</v>
      </c>
      <c r="AN25" s="277">
        <v>0</v>
      </c>
      <c r="AO25" s="277">
        <v>0</v>
      </c>
      <c r="AP25" s="277">
        <v>0</v>
      </c>
      <c r="AQ25" s="277">
        <v>0</v>
      </c>
      <c r="AR25" s="277">
        <v>100</v>
      </c>
      <c r="AS25" s="279">
        <v>0</v>
      </c>
      <c r="AT25" s="279">
        <v>1.1574074074074073E-4</v>
      </c>
      <c r="AU25" s="279">
        <v>4.7916666666666672E-3</v>
      </c>
      <c r="AV25" s="279">
        <v>1.4004629629629629E-3</v>
      </c>
      <c r="AW25" s="279">
        <v>6.1921296296296299E-3</v>
      </c>
      <c r="AX25" s="277">
        <v>100</v>
      </c>
      <c r="AY25" s="279">
        <v>1.5046296296296297E-4</v>
      </c>
      <c r="AZ25" s="279">
        <v>0</v>
      </c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>
        <v>154</v>
      </c>
      <c r="BN25" s="277">
        <v>139</v>
      </c>
      <c r="BO25" s="277">
        <v>16</v>
      </c>
      <c r="BP25" s="277">
        <v>0</v>
      </c>
      <c r="BQ25" s="277">
        <v>15</v>
      </c>
      <c r="BR25" s="277">
        <v>9</v>
      </c>
      <c r="BS25" s="277">
        <v>6</v>
      </c>
      <c r="BT25" s="277">
        <v>90.26</v>
      </c>
      <c r="BU25" s="279">
        <v>1.0069444444444444E-3</v>
      </c>
      <c r="BV25" s="279">
        <v>3.7037037037037035E-4</v>
      </c>
      <c r="BW25" s="279">
        <v>4.7800925925925919E-3</v>
      </c>
      <c r="BX25" s="279">
        <v>1.3310185185185185E-3</v>
      </c>
      <c r="BY25" s="279">
        <v>6.1111111111111114E-3</v>
      </c>
      <c r="BZ25" s="277">
        <v>73.650000000000006</v>
      </c>
      <c r="CA25" s="279">
        <v>4.8726851851851856E-3</v>
      </c>
      <c r="CB25" s="279">
        <v>2.8472222222222219E-3</v>
      </c>
    </row>
    <row r="26" spans="1:80" s="262" customFormat="1" x14ac:dyDescent="0.25">
      <c r="A26" s="277" t="s">
        <v>25</v>
      </c>
      <c r="B26" s="278">
        <v>43346</v>
      </c>
      <c r="C26" s="277">
        <v>19</v>
      </c>
      <c r="D26" s="277">
        <v>16</v>
      </c>
      <c r="E26" s="277">
        <v>1</v>
      </c>
      <c r="F26" s="277">
        <v>0</v>
      </c>
      <c r="G26" s="277">
        <v>3</v>
      </c>
      <c r="H26" s="277">
        <v>2</v>
      </c>
      <c r="I26" s="277">
        <v>1</v>
      </c>
      <c r="J26" s="277">
        <v>84.21</v>
      </c>
      <c r="K26" s="279">
        <v>4.0972222222222226E-3</v>
      </c>
      <c r="L26" s="279">
        <v>1.9675925925925926E-4</v>
      </c>
      <c r="M26" s="279">
        <v>4.8611111111111112E-3</v>
      </c>
      <c r="N26" s="279">
        <v>1.0532407407407407E-3</v>
      </c>
      <c r="O26" s="279">
        <v>5.9143518518518521E-3</v>
      </c>
      <c r="P26" s="277">
        <v>68.42</v>
      </c>
      <c r="Q26" s="279">
        <v>9.3750000000000007E-4</v>
      </c>
      <c r="R26" s="279">
        <v>1.0578703703703703E-2</v>
      </c>
      <c r="S26" s="277" t="s">
        <v>391</v>
      </c>
      <c r="T26" s="277" t="s">
        <v>403</v>
      </c>
      <c r="U26" s="277">
        <v>16</v>
      </c>
      <c r="V26" s="277">
        <v>1</v>
      </c>
      <c r="W26" s="277">
        <v>0</v>
      </c>
      <c r="X26" s="277">
        <v>0</v>
      </c>
      <c r="Y26" s="277">
        <v>0</v>
      </c>
      <c r="Z26" s="277">
        <v>0</v>
      </c>
      <c r="AA26" s="277">
        <v>100</v>
      </c>
      <c r="AB26" s="279">
        <v>0</v>
      </c>
      <c r="AC26" s="279">
        <v>1.9675925925925926E-4</v>
      </c>
      <c r="AD26" s="279">
        <v>4.8611111111111112E-3</v>
      </c>
      <c r="AE26" s="279">
        <v>1.0532407407407407E-3</v>
      </c>
      <c r="AF26" s="279">
        <v>5.9143518518518521E-3</v>
      </c>
      <c r="AG26" s="277" t="s">
        <v>403</v>
      </c>
      <c r="AH26" s="279">
        <v>9.3750000000000007E-4</v>
      </c>
      <c r="AI26" s="279">
        <v>0</v>
      </c>
      <c r="AJ26" s="277" t="s">
        <v>404</v>
      </c>
      <c r="AK26" s="277">
        <v>19</v>
      </c>
      <c r="AL26" s="277">
        <v>16</v>
      </c>
      <c r="AM26" s="277">
        <v>1</v>
      </c>
      <c r="AN26" s="277">
        <v>0</v>
      </c>
      <c r="AO26" s="277">
        <v>3</v>
      </c>
      <c r="AP26" s="277">
        <v>2</v>
      </c>
      <c r="AQ26" s="277">
        <v>1</v>
      </c>
      <c r="AR26" s="277">
        <v>84.21</v>
      </c>
      <c r="AS26" s="279">
        <v>4.0972222222222226E-3</v>
      </c>
      <c r="AT26" s="279">
        <v>1.9675925925925926E-4</v>
      </c>
      <c r="AU26" s="279">
        <v>4.8611111111111112E-3</v>
      </c>
      <c r="AV26" s="279">
        <v>1.0532407407407407E-3</v>
      </c>
      <c r="AW26" s="279">
        <v>5.9143518518518521E-3</v>
      </c>
      <c r="AX26" s="277">
        <v>68.42</v>
      </c>
      <c r="AY26" s="279">
        <v>9.3750000000000007E-4</v>
      </c>
      <c r="AZ26" s="279">
        <v>1.0578703703703703E-2</v>
      </c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>
        <v>39</v>
      </c>
      <c r="BN26" s="277">
        <v>35</v>
      </c>
      <c r="BO26" s="277">
        <v>1</v>
      </c>
      <c r="BP26" s="277">
        <v>0</v>
      </c>
      <c r="BQ26" s="277">
        <v>4</v>
      </c>
      <c r="BR26" s="277">
        <v>2</v>
      </c>
      <c r="BS26" s="277">
        <v>2</v>
      </c>
      <c r="BT26" s="277">
        <v>89.74</v>
      </c>
      <c r="BU26" s="279">
        <v>3.0787037037037037E-3</v>
      </c>
      <c r="BV26" s="279">
        <v>1.6203703703703703E-4</v>
      </c>
      <c r="BW26" s="279">
        <v>4.5254629629629629E-3</v>
      </c>
      <c r="BX26" s="279">
        <v>1.2384259259259258E-3</v>
      </c>
      <c r="BY26" s="279">
        <v>5.7638888888888887E-3</v>
      </c>
      <c r="BZ26" s="277">
        <v>76.319999999999993</v>
      </c>
      <c r="CA26" s="279">
        <v>9.3750000000000007E-4</v>
      </c>
      <c r="CB26" s="279">
        <v>1.0578703703703703E-2</v>
      </c>
    </row>
    <row r="27" spans="1:80" s="262" customFormat="1" x14ac:dyDescent="0.25">
      <c r="A27" s="277" t="s">
        <v>25</v>
      </c>
      <c r="B27" s="278">
        <v>43347</v>
      </c>
      <c r="C27" s="277">
        <v>1</v>
      </c>
      <c r="D27" s="277">
        <v>1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100</v>
      </c>
      <c r="K27" s="279">
        <v>0</v>
      </c>
      <c r="L27" s="279">
        <v>8.1018518518518516E-5</v>
      </c>
      <c r="M27" s="279">
        <v>1.5393518518518519E-3</v>
      </c>
      <c r="N27" s="279">
        <v>1.3888888888888889E-3</v>
      </c>
      <c r="O27" s="279">
        <v>2.9282407407407412E-3</v>
      </c>
      <c r="P27" s="277">
        <v>100</v>
      </c>
      <c r="Q27" s="279">
        <v>8.1018518518518516E-5</v>
      </c>
      <c r="R27" s="279">
        <v>0</v>
      </c>
      <c r="S27" s="277" t="s">
        <v>391</v>
      </c>
      <c r="T27" s="277" t="s">
        <v>403</v>
      </c>
      <c r="U27" s="277">
        <v>1</v>
      </c>
      <c r="V27" s="277">
        <v>0</v>
      </c>
      <c r="W27" s="277">
        <v>0</v>
      </c>
      <c r="X27" s="277">
        <v>0</v>
      </c>
      <c r="Y27" s="277">
        <v>0</v>
      </c>
      <c r="Z27" s="277">
        <v>0</v>
      </c>
      <c r="AA27" s="277">
        <v>100</v>
      </c>
      <c r="AB27" s="279">
        <v>0</v>
      </c>
      <c r="AC27" s="279">
        <v>8.1018518518518516E-5</v>
      </c>
      <c r="AD27" s="279">
        <v>1.5393518518518519E-3</v>
      </c>
      <c r="AE27" s="279">
        <v>1.3888888888888889E-3</v>
      </c>
      <c r="AF27" s="279">
        <v>2.9282407407407412E-3</v>
      </c>
      <c r="AG27" s="277" t="s">
        <v>403</v>
      </c>
      <c r="AH27" s="279">
        <v>8.1018518518518516E-5</v>
      </c>
      <c r="AI27" s="279">
        <v>0</v>
      </c>
      <c r="AJ27" s="277" t="s">
        <v>404</v>
      </c>
      <c r="AK27" s="277">
        <v>1</v>
      </c>
      <c r="AL27" s="277">
        <v>1</v>
      </c>
      <c r="AM27" s="277">
        <v>0</v>
      </c>
      <c r="AN27" s="277">
        <v>0</v>
      </c>
      <c r="AO27" s="277">
        <v>0</v>
      </c>
      <c r="AP27" s="277">
        <v>0</v>
      </c>
      <c r="AQ27" s="277">
        <v>0</v>
      </c>
      <c r="AR27" s="277">
        <v>100</v>
      </c>
      <c r="AS27" s="279">
        <v>0</v>
      </c>
      <c r="AT27" s="279">
        <v>8.1018518518518516E-5</v>
      </c>
      <c r="AU27" s="279">
        <v>1.5393518518518519E-3</v>
      </c>
      <c r="AV27" s="279">
        <v>1.3888888888888889E-3</v>
      </c>
      <c r="AW27" s="279">
        <v>2.9282407407407412E-3</v>
      </c>
      <c r="AX27" s="277">
        <v>100</v>
      </c>
      <c r="AY27" s="279">
        <v>8.1018518518518516E-5</v>
      </c>
      <c r="AZ27" s="279">
        <v>0</v>
      </c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>
        <v>39</v>
      </c>
      <c r="BN27" s="277">
        <v>35</v>
      </c>
      <c r="BO27" s="277">
        <v>1</v>
      </c>
      <c r="BP27" s="277">
        <v>0</v>
      </c>
      <c r="BQ27" s="277">
        <v>4</v>
      </c>
      <c r="BR27" s="277">
        <v>2</v>
      </c>
      <c r="BS27" s="277">
        <v>2</v>
      </c>
      <c r="BT27" s="277">
        <v>89.74</v>
      </c>
      <c r="BU27" s="279">
        <v>3.0787037037037037E-3</v>
      </c>
      <c r="BV27" s="279">
        <v>1.6203703703703703E-4</v>
      </c>
      <c r="BW27" s="279">
        <v>4.5254629629629629E-3</v>
      </c>
      <c r="BX27" s="279">
        <v>1.2384259259259258E-3</v>
      </c>
      <c r="BY27" s="279">
        <v>5.7638888888888887E-3</v>
      </c>
      <c r="BZ27" s="277">
        <v>76.319999999999993</v>
      </c>
      <c r="CA27" s="279">
        <v>9.3750000000000007E-4</v>
      </c>
      <c r="CB27" s="279">
        <v>1.0578703703703703E-2</v>
      </c>
    </row>
    <row r="28" spans="1:80" s="262" customFormat="1" x14ac:dyDescent="0.25">
      <c r="A28" s="277" t="s">
        <v>26</v>
      </c>
      <c r="B28" s="278">
        <v>43346</v>
      </c>
      <c r="C28" s="277">
        <v>2</v>
      </c>
      <c r="D28" s="277">
        <v>1</v>
      </c>
      <c r="E28" s="277">
        <v>0</v>
      </c>
      <c r="F28" s="277">
        <v>0</v>
      </c>
      <c r="G28" s="277">
        <v>1</v>
      </c>
      <c r="H28" s="277">
        <v>1</v>
      </c>
      <c r="I28" s="277">
        <v>0</v>
      </c>
      <c r="J28" s="277">
        <v>50</v>
      </c>
      <c r="K28" s="279">
        <v>1.3657407407407409E-3</v>
      </c>
      <c r="L28" s="279">
        <v>1.9675925925925926E-4</v>
      </c>
      <c r="M28" s="279">
        <v>3.394675925925926E-2</v>
      </c>
      <c r="N28" s="279">
        <v>1.4120370370370369E-3</v>
      </c>
      <c r="O28" s="279">
        <v>3.5358796296296298E-2</v>
      </c>
      <c r="P28" s="277">
        <v>50</v>
      </c>
      <c r="Q28" s="279">
        <v>1.9675925925925926E-4</v>
      </c>
      <c r="R28" s="279">
        <v>1.3657407407407409E-3</v>
      </c>
      <c r="S28" s="277" t="s">
        <v>391</v>
      </c>
      <c r="T28" s="277" t="s">
        <v>403</v>
      </c>
      <c r="U28" s="277">
        <v>1</v>
      </c>
      <c r="V28" s="277">
        <v>0</v>
      </c>
      <c r="W28" s="277">
        <v>0</v>
      </c>
      <c r="X28" s="277">
        <v>0</v>
      </c>
      <c r="Y28" s="277">
        <v>0</v>
      </c>
      <c r="Z28" s="277">
        <v>0</v>
      </c>
      <c r="AA28" s="277">
        <v>100</v>
      </c>
      <c r="AB28" s="279">
        <v>0</v>
      </c>
      <c r="AC28" s="279">
        <v>1.9675925925925926E-4</v>
      </c>
      <c r="AD28" s="279">
        <v>3.394675925925926E-2</v>
      </c>
      <c r="AE28" s="279">
        <v>1.4120370370370369E-3</v>
      </c>
      <c r="AF28" s="279">
        <v>3.5358796296296298E-2</v>
      </c>
      <c r="AG28" s="277" t="s">
        <v>403</v>
      </c>
      <c r="AH28" s="279">
        <v>1.9675925925925926E-4</v>
      </c>
      <c r="AI28" s="279">
        <v>0</v>
      </c>
      <c r="AJ28" s="277" t="s">
        <v>404</v>
      </c>
      <c r="AK28" s="277">
        <v>2</v>
      </c>
      <c r="AL28" s="277">
        <v>1</v>
      </c>
      <c r="AM28" s="277">
        <v>0</v>
      </c>
      <c r="AN28" s="277">
        <v>0</v>
      </c>
      <c r="AO28" s="277">
        <v>1</v>
      </c>
      <c r="AP28" s="277">
        <v>1</v>
      </c>
      <c r="AQ28" s="277">
        <v>0</v>
      </c>
      <c r="AR28" s="277">
        <v>50</v>
      </c>
      <c r="AS28" s="279">
        <v>1.3657407407407409E-3</v>
      </c>
      <c r="AT28" s="279">
        <v>1.9675925925925926E-4</v>
      </c>
      <c r="AU28" s="279">
        <v>3.394675925925926E-2</v>
      </c>
      <c r="AV28" s="279">
        <v>1.4120370370370369E-3</v>
      </c>
      <c r="AW28" s="279">
        <v>3.5358796296296298E-2</v>
      </c>
      <c r="AX28" s="277">
        <v>50</v>
      </c>
      <c r="AY28" s="279">
        <v>1.9675925925925926E-4</v>
      </c>
      <c r="AZ28" s="279">
        <v>1.3657407407407409E-3</v>
      </c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>
        <v>6</v>
      </c>
      <c r="BN28" s="277">
        <v>5</v>
      </c>
      <c r="BO28" s="277">
        <v>0</v>
      </c>
      <c r="BP28" s="277">
        <v>0</v>
      </c>
      <c r="BQ28" s="277">
        <v>1</v>
      </c>
      <c r="BR28" s="277">
        <v>1</v>
      </c>
      <c r="BS28" s="277">
        <v>0</v>
      </c>
      <c r="BT28" s="277">
        <v>83.33</v>
      </c>
      <c r="BU28" s="279">
        <v>1.3657407407407409E-3</v>
      </c>
      <c r="BV28" s="279">
        <v>1.9675925925925926E-4</v>
      </c>
      <c r="BW28" s="279">
        <v>7.7083333333333335E-3</v>
      </c>
      <c r="BX28" s="279">
        <v>1.1342592592592591E-3</v>
      </c>
      <c r="BY28" s="279">
        <v>8.8425925925925911E-3</v>
      </c>
      <c r="BZ28" s="277">
        <v>66.67</v>
      </c>
      <c r="CA28" s="279">
        <v>2.7777777777777778E-4</v>
      </c>
      <c r="CB28" s="279">
        <v>1.3657407407407409E-3</v>
      </c>
    </row>
    <row r="29" spans="1:80" s="262" customFormat="1" x14ac:dyDescent="0.25">
      <c r="A29" s="277" t="s">
        <v>15</v>
      </c>
      <c r="B29" s="278">
        <v>43347</v>
      </c>
      <c r="C29" s="277">
        <v>51</v>
      </c>
      <c r="D29" s="277">
        <v>51</v>
      </c>
      <c r="E29" s="277">
        <v>3</v>
      </c>
      <c r="F29" s="277">
        <v>0</v>
      </c>
      <c r="G29" s="277">
        <v>0</v>
      </c>
      <c r="H29" s="277">
        <v>0</v>
      </c>
      <c r="I29" s="277">
        <v>0</v>
      </c>
      <c r="J29" s="277">
        <v>100</v>
      </c>
      <c r="K29" s="279">
        <v>0</v>
      </c>
      <c r="L29" s="279">
        <v>2.3148148148148146E-4</v>
      </c>
      <c r="M29" s="279">
        <v>7.7083333333333335E-3</v>
      </c>
      <c r="N29" s="279">
        <v>1.1805555555555556E-3</v>
      </c>
      <c r="O29" s="279">
        <v>8.8888888888888889E-3</v>
      </c>
      <c r="P29" s="277">
        <v>76.47</v>
      </c>
      <c r="Q29" s="279">
        <v>1.8865740740740742E-3</v>
      </c>
      <c r="R29" s="279">
        <v>0</v>
      </c>
      <c r="S29" s="277" t="s">
        <v>387</v>
      </c>
      <c r="T29" s="277" t="s">
        <v>403</v>
      </c>
      <c r="U29" s="277">
        <v>51</v>
      </c>
      <c r="V29" s="277">
        <v>3</v>
      </c>
      <c r="W29" s="277">
        <v>0</v>
      </c>
      <c r="X29" s="277">
        <v>0</v>
      </c>
      <c r="Y29" s="277">
        <v>0</v>
      </c>
      <c r="Z29" s="277">
        <v>0</v>
      </c>
      <c r="AA29" s="277">
        <v>100</v>
      </c>
      <c r="AB29" s="279">
        <v>0</v>
      </c>
      <c r="AC29" s="279">
        <v>2.3148148148148146E-4</v>
      </c>
      <c r="AD29" s="279">
        <v>7.7083333333333335E-3</v>
      </c>
      <c r="AE29" s="279">
        <v>1.1805555555555556E-3</v>
      </c>
      <c r="AF29" s="279">
        <v>8.8888888888888889E-3</v>
      </c>
      <c r="AG29" s="277" t="s">
        <v>403</v>
      </c>
      <c r="AH29" s="279">
        <v>1.8865740740740742E-3</v>
      </c>
      <c r="AI29" s="279">
        <v>0</v>
      </c>
      <c r="AJ29" s="277" t="s">
        <v>404</v>
      </c>
      <c r="AK29" s="277">
        <v>51</v>
      </c>
      <c r="AL29" s="277">
        <v>51</v>
      </c>
      <c r="AM29" s="277">
        <v>3</v>
      </c>
      <c r="AN29" s="277">
        <v>0</v>
      </c>
      <c r="AO29" s="277">
        <v>0</v>
      </c>
      <c r="AP29" s="277">
        <v>0</v>
      </c>
      <c r="AQ29" s="277">
        <v>0</v>
      </c>
      <c r="AR29" s="277">
        <v>100</v>
      </c>
      <c r="AS29" s="279">
        <v>0</v>
      </c>
      <c r="AT29" s="279">
        <v>2.3148148148148146E-4</v>
      </c>
      <c r="AU29" s="279">
        <v>7.7083333333333335E-3</v>
      </c>
      <c r="AV29" s="279">
        <v>1.1805555555555556E-3</v>
      </c>
      <c r="AW29" s="279">
        <v>8.8888888888888889E-3</v>
      </c>
      <c r="AX29" s="277">
        <v>76.47</v>
      </c>
      <c r="AY29" s="279">
        <v>1.8865740740740742E-3</v>
      </c>
      <c r="AZ29" s="279">
        <v>0</v>
      </c>
      <c r="BA29" s="277"/>
      <c r="BB29" s="277"/>
      <c r="BC29" s="277"/>
      <c r="BD29" s="277"/>
      <c r="BE29" s="277"/>
      <c r="BF29" s="277"/>
      <c r="BG29" s="277"/>
      <c r="BH29" s="277"/>
      <c r="BI29" s="277"/>
      <c r="BJ29" s="277">
        <v>1</v>
      </c>
      <c r="BK29" s="277"/>
      <c r="BL29" s="277">
        <v>0</v>
      </c>
      <c r="BM29" s="277">
        <v>52</v>
      </c>
      <c r="BN29" s="277">
        <v>52</v>
      </c>
      <c r="BO29" s="277">
        <v>3</v>
      </c>
      <c r="BP29" s="277">
        <v>0</v>
      </c>
      <c r="BQ29" s="277">
        <v>0</v>
      </c>
      <c r="BR29" s="277">
        <v>0</v>
      </c>
      <c r="BS29" s="277">
        <v>0</v>
      </c>
      <c r="BT29" s="277">
        <v>100</v>
      </c>
      <c r="BU29" s="279">
        <v>0</v>
      </c>
      <c r="BV29" s="279">
        <v>2.3148148148148146E-4</v>
      </c>
      <c r="BW29" s="279">
        <v>7.6736111111111111E-3</v>
      </c>
      <c r="BX29" s="279">
        <v>1.1805555555555556E-3</v>
      </c>
      <c r="BY29" s="279">
        <v>8.8541666666666664E-3</v>
      </c>
      <c r="BZ29" s="277">
        <v>76.92</v>
      </c>
      <c r="CA29" s="279">
        <v>1.8865740740740742E-3</v>
      </c>
      <c r="CB29" s="279">
        <v>0</v>
      </c>
    </row>
    <row r="30" spans="1:80" s="262" customFormat="1" x14ac:dyDescent="0.25">
      <c r="A30" s="277" t="s">
        <v>16</v>
      </c>
      <c r="B30" s="278">
        <v>43347</v>
      </c>
      <c r="C30" s="277">
        <v>56</v>
      </c>
      <c r="D30" s="277">
        <v>50</v>
      </c>
      <c r="E30" s="277">
        <v>10</v>
      </c>
      <c r="F30" s="277">
        <v>0</v>
      </c>
      <c r="G30" s="277">
        <v>6</v>
      </c>
      <c r="H30" s="277">
        <v>4</v>
      </c>
      <c r="I30" s="277">
        <v>2</v>
      </c>
      <c r="J30" s="277">
        <v>89.29</v>
      </c>
      <c r="K30" s="279">
        <v>2.0370370370370373E-3</v>
      </c>
      <c r="L30" s="279">
        <v>4.9768518518518521E-4</v>
      </c>
      <c r="M30" s="279">
        <v>4.3981481481481484E-3</v>
      </c>
      <c r="N30" s="279">
        <v>1.261574074074074E-3</v>
      </c>
      <c r="O30" s="279">
        <v>5.6597222222222222E-3</v>
      </c>
      <c r="P30" s="277">
        <v>72.73</v>
      </c>
      <c r="Q30" s="279">
        <v>3.1828703703703702E-3</v>
      </c>
      <c r="R30" s="279">
        <v>6.0185185185185177E-3</v>
      </c>
      <c r="S30" s="277" t="s">
        <v>391</v>
      </c>
      <c r="T30" s="277" t="s">
        <v>403</v>
      </c>
      <c r="U30" s="277">
        <v>50</v>
      </c>
      <c r="V30" s="277">
        <v>10</v>
      </c>
      <c r="W30" s="277">
        <v>0</v>
      </c>
      <c r="X30" s="277">
        <v>0</v>
      </c>
      <c r="Y30" s="277">
        <v>0</v>
      </c>
      <c r="Z30" s="277">
        <v>0</v>
      </c>
      <c r="AA30" s="277">
        <v>100</v>
      </c>
      <c r="AB30" s="279">
        <v>0</v>
      </c>
      <c r="AC30" s="279">
        <v>4.9768518518518521E-4</v>
      </c>
      <c r="AD30" s="279">
        <v>4.3981481481481484E-3</v>
      </c>
      <c r="AE30" s="279">
        <v>1.261574074074074E-3</v>
      </c>
      <c r="AF30" s="279">
        <v>5.6597222222222222E-3</v>
      </c>
      <c r="AG30" s="277" t="s">
        <v>403</v>
      </c>
      <c r="AH30" s="279">
        <v>3.1828703703703702E-3</v>
      </c>
      <c r="AI30" s="279">
        <v>0</v>
      </c>
      <c r="AJ30" s="277" t="s">
        <v>404</v>
      </c>
      <c r="AK30" s="277">
        <v>56</v>
      </c>
      <c r="AL30" s="277">
        <v>50</v>
      </c>
      <c r="AM30" s="277">
        <v>10</v>
      </c>
      <c r="AN30" s="277">
        <v>0</v>
      </c>
      <c r="AO30" s="277">
        <v>6</v>
      </c>
      <c r="AP30" s="277">
        <v>4</v>
      </c>
      <c r="AQ30" s="277">
        <v>2</v>
      </c>
      <c r="AR30" s="277">
        <v>89.29</v>
      </c>
      <c r="AS30" s="279">
        <v>2.0370370370370373E-3</v>
      </c>
      <c r="AT30" s="279">
        <v>4.9768518518518521E-4</v>
      </c>
      <c r="AU30" s="279">
        <v>4.3981481481481484E-3</v>
      </c>
      <c r="AV30" s="279">
        <v>1.261574074074074E-3</v>
      </c>
      <c r="AW30" s="279">
        <v>5.6597222222222222E-3</v>
      </c>
      <c r="AX30" s="277">
        <v>72.73</v>
      </c>
      <c r="AY30" s="279">
        <v>3.1828703703703702E-3</v>
      </c>
      <c r="AZ30" s="279">
        <v>6.0185185185185177E-3</v>
      </c>
      <c r="BA30" s="277"/>
      <c r="BB30" s="277"/>
      <c r="BC30" s="277"/>
      <c r="BD30" s="277"/>
      <c r="BE30" s="277"/>
      <c r="BF30" s="277"/>
      <c r="BG30" s="277"/>
      <c r="BH30" s="277"/>
      <c r="BI30" s="277"/>
      <c r="BJ30" s="277">
        <v>0.89285714285714302</v>
      </c>
      <c r="BK30" s="277"/>
      <c r="BL30" s="277">
        <v>0.107142857142857</v>
      </c>
      <c r="BM30" s="277">
        <v>60</v>
      </c>
      <c r="BN30" s="277">
        <v>54</v>
      </c>
      <c r="BO30" s="277">
        <v>12</v>
      </c>
      <c r="BP30" s="277">
        <v>0</v>
      </c>
      <c r="BQ30" s="277">
        <v>6</v>
      </c>
      <c r="BR30" s="277">
        <v>4</v>
      </c>
      <c r="BS30" s="277">
        <v>2</v>
      </c>
      <c r="BT30" s="277">
        <v>90</v>
      </c>
      <c r="BU30" s="279">
        <v>2.0370370370370373E-3</v>
      </c>
      <c r="BV30" s="279">
        <v>5.3240740740740744E-4</v>
      </c>
      <c r="BW30" s="279">
        <v>4.2013888888888891E-3</v>
      </c>
      <c r="BX30" s="279">
        <v>1.2731481481481483E-3</v>
      </c>
      <c r="BY30" s="279">
        <v>5.4745370370370373E-3</v>
      </c>
      <c r="BZ30" s="277">
        <v>71.19</v>
      </c>
      <c r="CA30" s="279">
        <v>3.1828703703703702E-3</v>
      </c>
      <c r="CB30" s="279">
        <v>6.0185185185185177E-3</v>
      </c>
    </row>
    <row r="31" spans="1:80" s="262" customFormat="1" x14ac:dyDescent="0.25">
      <c r="A31" s="277" t="s">
        <v>17</v>
      </c>
      <c r="B31" s="278">
        <v>43347</v>
      </c>
      <c r="C31" s="277">
        <v>44</v>
      </c>
      <c r="D31" s="277">
        <v>37</v>
      </c>
      <c r="E31" s="277">
        <v>2</v>
      </c>
      <c r="F31" s="277">
        <v>1</v>
      </c>
      <c r="G31" s="277">
        <v>7</v>
      </c>
      <c r="H31" s="277">
        <v>4</v>
      </c>
      <c r="I31" s="277">
        <v>3</v>
      </c>
      <c r="J31" s="277">
        <v>84.09</v>
      </c>
      <c r="K31" s="279">
        <v>1.3078703703703705E-3</v>
      </c>
      <c r="L31" s="279">
        <v>1.7361111111111112E-4</v>
      </c>
      <c r="M31" s="279">
        <v>7.2685185185185188E-3</v>
      </c>
      <c r="N31" s="279">
        <v>1.4930555555555556E-3</v>
      </c>
      <c r="O31" s="279">
        <v>8.7615740740740744E-3</v>
      </c>
      <c r="P31" s="277">
        <v>69.05</v>
      </c>
      <c r="Q31" s="279">
        <v>1.1342592592592591E-3</v>
      </c>
      <c r="R31" s="279">
        <v>3.2291666666666666E-3</v>
      </c>
      <c r="S31" s="277" t="s">
        <v>391</v>
      </c>
      <c r="T31" s="277" t="s">
        <v>403</v>
      </c>
      <c r="U31" s="277">
        <v>37</v>
      </c>
      <c r="V31" s="277">
        <v>2</v>
      </c>
      <c r="W31" s="277">
        <v>1</v>
      </c>
      <c r="X31" s="277">
        <v>0</v>
      </c>
      <c r="Y31" s="277">
        <v>0</v>
      </c>
      <c r="Z31" s="277">
        <v>0</v>
      </c>
      <c r="AA31" s="277">
        <v>100</v>
      </c>
      <c r="AB31" s="279">
        <v>0</v>
      </c>
      <c r="AC31" s="279">
        <v>1.7361111111111112E-4</v>
      </c>
      <c r="AD31" s="279">
        <v>7.2685185185185188E-3</v>
      </c>
      <c r="AE31" s="279">
        <v>1.4930555555555556E-3</v>
      </c>
      <c r="AF31" s="279">
        <v>8.7615740740740744E-3</v>
      </c>
      <c r="AG31" s="277" t="s">
        <v>403</v>
      </c>
      <c r="AH31" s="279">
        <v>1.1342592592592591E-3</v>
      </c>
      <c r="AI31" s="279">
        <v>0</v>
      </c>
      <c r="AJ31" s="277" t="s">
        <v>404</v>
      </c>
      <c r="AK31" s="277">
        <v>44</v>
      </c>
      <c r="AL31" s="277">
        <v>37</v>
      </c>
      <c r="AM31" s="277">
        <v>2</v>
      </c>
      <c r="AN31" s="277">
        <v>1</v>
      </c>
      <c r="AO31" s="277">
        <v>7</v>
      </c>
      <c r="AP31" s="277">
        <v>4</v>
      </c>
      <c r="AQ31" s="277">
        <v>3</v>
      </c>
      <c r="AR31" s="277">
        <v>84.09</v>
      </c>
      <c r="AS31" s="279">
        <v>1.3078703703703705E-3</v>
      </c>
      <c r="AT31" s="279">
        <v>1.7361111111111112E-4</v>
      </c>
      <c r="AU31" s="279">
        <v>7.2685185185185188E-3</v>
      </c>
      <c r="AV31" s="279">
        <v>1.4930555555555556E-3</v>
      </c>
      <c r="AW31" s="279">
        <v>8.7615740740740744E-3</v>
      </c>
      <c r="AX31" s="277">
        <v>69.05</v>
      </c>
      <c r="AY31" s="279">
        <v>1.1342592592592591E-3</v>
      </c>
      <c r="AZ31" s="279">
        <v>3.2291666666666666E-3</v>
      </c>
      <c r="BA31" s="277"/>
      <c r="BB31" s="277"/>
      <c r="BC31" s="277"/>
      <c r="BD31" s="277"/>
      <c r="BE31" s="277"/>
      <c r="BF31" s="277"/>
      <c r="BG31" s="277"/>
      <c r="BH31" s="277"/>
      <c r="BI31" s="277"/>
      <c r="BJ31" s="277">
        <v>0.84090909090909105</v>
      </c>
      <c r="BK31" s="277"/>
      <c r="BL31" s="277">
        <v>0.15909090909090901</v>
      </c>
      <c r="BM31" s="277">
        <v>48</v>
      </c>
      <c r="BN31" s="277">
        <v>41</v>
      </c>
      <c r="BO31" s="277">
        <v>3</v>
      </c>
      <c r="BP31" s="277">
        <v>1</v>
      </c>
      <c r="BQ31" s="277">
        <v>7</v>
      </c>
      <c r="BR31" s="277">
        <v>4</v>
      </c>
      <c r="BS31" s="277">
        <v>3</v>
      </c>
      <c r="BT31" s="277">
        <v>85.42</v>
      </c>
      <c r="BU31" s="279">
        <v>1.3078703703703705E-3</v>
      </c>
      <c r="BV31" s="279">
        <v>1.8518518518518518E-4</v>
      </c>
      <c r="BW31" s="279">
        <v>7.2222222222222228E-3</v>
      </c>
      <c r="BX31" s="279">
        <v>1.4814814814814814E-3</v>
      </c>
      <c r="BY31" s="279">
        <v>8.7037037037037031E-3</v>
      </c>
      <c r="BZ31" s="277">
        <v>69.569999999999993</v>
      </c>
      <c r="CA31" s="279">
        <v>1.1342592592592591E-3</v>
      </c>
      <c r="CB31" s="279">
        <v>3.2291666666666666E-3</v>
      </c>
    </row>
    <row r="32" spans="1:80" s="262" customFormat="1" x14ac:dyDescent="0.25">
      <c r="A32" s="277" t="s">
        <v>18</v>
      </c>
      <c r="B32" s="278">
        <v>43347</v>
      </c>
      <c r="C32" s="277">
        <v>17</v>
      </c>
      <c r="D32" s="277">
        <v>15</v>
      </c>
      <c r="E32" s="277">
        <v>0</v>
      </c>
      <c r="F32" s="277">
        <v>0</v>
      </c>
      <c r="G32" s="277">
        <v>2</v>
      </c>
      <c r="H32" s="277">
        <v>2</v>
      </c>
      <c r="I32" s="277">
        <v>0</v>
      </c>
      <c r="J32" s="277">
        <v>88.24</v>
      </c>
      <c r="K32" s="279">
        <v>1.0995370370370371E-3</v>
      </c>
      <c r="L32" s="279">
        <v>1.1574074074074073E-4</v>
      </c>
      <c r="M32" s="279">
        <v>5.0347222222222225E-3</v>
      </c>
      <c r="N32" s="279">
        <v>1.4004629629629629E-3</v>
      </c>
      <c r="O32" s="279">
        <v>6.4351851851851861E-3</v>
      </c>
      <c r="P32" s="277">
        <v>88.24</v>
      </c>
      <c r="Q32" s="279">
        <v>1.3888888888888889E-4</v>
      </c>
      <c r="R32" s="279">
        <v>1.4467592592592594E-3</v>
      </c>
      <c r="S32" s="277" t="s">
        <v>391</v>
      </c>
      <c r="T32" s="277" t="s">
        <v>403</v>
      </c>
      <c r="U32" s="277">
        <v>15</v>
      </c>
      <c r="V32" s="277">
        <v>0</v>
      </c>
      <c r="W32" s="277">
        <v>0</v>
      </c>
      <c r="X32" s="277">
        <v>0</v>
      </c>
      <c r="Y32" s="277">
        <v>0</v>
      </c>
      <c r="Z32" s="277">
        <v>0</v>
      </c>
      <c r="AA32" s="277">
        <v>100</v>
      </c>
      <c r="AB32" s="279">
        <v>0</v>
      </c>
      <c r="AC32" s="279">
        <v>1.1574074074074073E-4</v>
      </c>
      <c r="AD32" s="279">
        <v>5.0347222222222225E-3</v>
      </c>
      <c r="AE32" s="279">
        <v>1.4004629629629629E-3</v>
      </c>
      <c r="AF32" s="279">
        <v>6.4351851851851861E-3</v>
      </c>
      <c r="AG32" s="277" t="s">
        <v>403</v>
      </c>
      <c r="AH32" s="279">
        <v>1.3888888888888889E-4</v>
      </c>
      <c r="AI32" s="279">
        <v>0</v>
      </c>
      <c r="AJ32" s="277" t="s">
        <v>404</v>
      </c>
      <c r="AK32" s="277">
        <v>17</v>
      </c>
      <c r="AL32" s="277">
        <v>15</v>
      </c>
      <c r="AM32" s="277">
        <v>0</v>
      </c>
      <c r="AN32" s="277">
        <v>0</v>
      </c>
      <c r="AO32" s="277">
        <v>2</v>
      </c>
      <c r="AP32" s="277">
        <v>2</v>
      </c>
      <c r="AQ32" s="277">
        <v>0</v>
      </c>
      <c r="AR32" s="277">
        <v>88.24</v>
      </c>
      <c r="AS32" s="279">
        <v>1.0995370370370371E-3</v>
      </c>
      <c r="AT32" s="279">
        <v>1.1574074074074073E-4</v>
      </c>
      <c r="AU32" s="279">
        <v>5.0347222222222225E-3</v>
      </c>
      <c r="AV32" s="279">
        <v>1.4004629629629629E-3</v>
      </c>
      <c r="AW32" s="279">
        <v>6.4351851851851861E-3</v>
      </c>
      <c r="AX32" s="277">
        <v>88.24</v>
      </c>
      <c r="AY32" s="279">
        <v>1.3888888888888889E-4</v>
      </c>
      <c r="AZ32" s="279">
        <v>1.4467592592592594E-3</v>
      </c>
      <c r="BA32" s="277"/>
      <c r="BB32" s="277"/>
      <c r="BC32" s="277"/>
      <c r="BD32" s="277"/>
      <c r="BE32" s="277"/>
      <c r="BF32" s="277"/>
      <c r="BG32" s="277"/>
      <c r="BH32" s="277"/>
      <c r="BI32" s="277"/>
      <c r="BJ32" s="277">
        <v>0.88235294117647101</v>
      </c>
      <c r="BK32" s="277"/>
      <c r="BL32" s="277">
        <v>0.11764705882352899</v>
      </c>
      <c r="BM32" s="277">
        <v>20</v>
      </c>
      <c r="BN32" s="277">
        <v>18</v>
      </c>
      <c r="BO32" s="277">
        <v>0</v>
      </c>
      <c r="BP32" s="277">
        <v>0</v>
      </c>
      <c r="BQ32" s="277">
        <v>2</v>
      </c>
      <c r="BR32" s="277">
        <v>2</v>
      </c>
      <c r="BS32" s="277">
        <v>0</v>
      </c>
      <c r="BT32" s="277">
        <v>90</v>
      </c>
      <c r="BU32" s="279">
        <v>1.0995370370370371E-3</v>
      </c>
      <c r="BV32" s="279">
        <v>1.1574074074074073E-4</v>
      </c>
      <c r="BW32" s="279">
        <v>5.115740740740741E-3</v>
      </c>
      <c r="BX32" s="279">
        <v>1.4004629629629629E-3</v>
      </c>
      <c r="BY32" s="279">
        <v>6.5046296296296302E-3</v>
      </c>
      <c r="BZ32" s="277">
        <v>90</v>
      </c>
      <c r="CA32" s="279">
        <v>1.3888888888888889E-4</v>
      </c>
      <c r="CB32" s="279">
        <v>1.4467592592592594E-3</v>
      </c>
    </row>
    <row r="33" spans="1:80" x14ac:dyDescent="0.25">
      <c r="A33" s="277" t="s">
        <v>19</v>
      </c>
      <c r="B33" s="278">
        <v>43347</v>
      </c>
      <c r="C33" s="277">
        <v>5</v>
      </c>
      <c r="D33" s="277">
        <v>5</v>
      </c>
      <c r="E33" s="277">
        <v>0</v>
      </c>
      <c r="F33" s="277">
        <v>0</v>
      </c>
      <c r="G33" s="277">
        <v>0</v>
      </c>
      <c r="H33" s="277">
        <v>0</v>
      </c>
      <c r="I33" s="277">
        <v>0</v>
      </c>
      <c r="J33" s="277">
        <v>100</v>
      </c>
      <c r="K33" s="279">
        <v>0</v>
      </c>
      <c r="L33" s="279">
        <v>1.7361111111111112E-4</v>
      </c>
      <c r="M33" s="279">
        <v>7.8935185185185185E-3</v>
      </c>
      <c r="N33" s="279">
        <v>1.4004629629629629E-3</v>
      </c>
      <c r="O33" s="279">
        <v>9.3055555555555548E-3</v>
      </c>
      <c r="P33" s="277">
        <v>80</v>
      </c>
      <c r="Q33" s="279">
        <v>4.1666666666666669E-4</v>
      </c>
      <c r="R33" s="279">
        <v>0</v>
      </c>
      <c r="S33" s="277" t="s">
        <v>391</v>
      </c>
      <c r="T33" s="277" t="s">
        <v>403</v>
      </c>
      <c r="U33" s="277">
        <v>5</v>
      </c>
      <c r="V33" s="277">
        <v>0</v>
      </c>
      <c r="W33" s="277">
        <v>0</v>
      </c>
      <c r="X33" s="277">
        <v>0</v>
      </c>
      <c r="Y33" s="277">
        <v>0</v>
      </c>
      <c r="Z33" s="277">
        <v>0</v>
      </c>
      <c r="AA33" s="277">
        <v>100</v>
      </c>
      <c r="AB33" s="279">
        <v>0</v>
      </c>
      <c r="AC33" s="279">
        <v>1.7361111111111112E-4</v>
      </c>
      <c r="AD33" s="279">
        <v>7.8935185185185185E-3</v>
      </c>
      <c r="AE33" s="279">
        <v>1.4004629629629629E-3</v>
      </c>
      <c r="AF33" s="279">
        <v>9.3055555555555548E-3</v>
      </c>
      <c r="AG33" s="277" t="s">
        <v>403</v>
      </c>
      <c r="AH33" s="279">
        <v>4.1666666666666669E-4</v>
      </c>
      <c r="AI33" s="279">
        <v>0</v>
      </c>
      <c r="AJ33" s="277" t="s">
        <v>404</v>
      </c>
      <c r="AK33" s="277">
        <v>5</v>
      </c>
      <c r="AL33" s="277">
        <v>5</v>
      </c>
      <c r="AM33" s="277">
        <v>0</v>
      </c>
      <c r="AN33" s="277">
        <v>0</v>
      </c>
      <c r="AO33" s="277">
        <v>0</v>
      </c>
      <c r="AP33" s="277">
        <v>0</v>
      </c>
      <c r="AQ33" s="277">
        <v>0</v>
      </c>
      <c r="AR33" s="277">
        <v>100</v>
      </c>
      <c r="AS33" s="279">
        <v>0</v>
      </c>
      <c r="AT33" s="279">
        <v>1.7361111111111112E-4</v>
      </c>
      <c r="AU33" s="279">
        <v>7.8935185185185185E-3</v>
      </c>
      <c r="AV33" s="279">
        <v>1.4004629629629629E-3</v>
      </c>
      <c r="AW33" s="279">
        <v>9.3055555555555548E-3</v>
      </c>
      <c r="AX33" s="277">
        <v>80</v>
      </c>
      <c r="AY33" s="279">
        <v>4.1666666666666669E-4</v>
      </c>
      <c r="AZ33" s="279">
        <v>0</v>
      </c>
      <c r="BA33" s="277"/>
      <c r="BB33" s="277"/>
      <c r="BC33" s="277"/>
      <c r="BD33" s="277"/>
      <c r="BE33" s="277"/>
      <c r="BF33" s="277"/>
      <c r="BG33" s="277"/>
      <c r="BH33" s="277"/>
      <c r="BI33" s="277"/>
      <c r="BJ33" s="277">
        <v>1</v>
      </c>
      <c r="BK33" s="277"/>
      <c r="BL33" s="277">
        <v>0</v>
      </c>
      <c r="BM33" s="277">
        <v>5</v>
      </c>
      <c r="BN33" s="277">
        <v>5</v>
      </c>
      <c r="BO33" s="277">
        <v>0</v>
      </c>
      <c r="BP33" s="277">
        <v>0</v>
      </c>
      <c r="BQ33" s="277">
        <v>0</v>
      </c>
      <c r="BR33" s="277">
        <v>0</v>
      </c>
      <c r="BS33" s="277">
        <v>0</v>
      </c>
      <c r="BT33" s="277">
        <v>100</v>
      </c>
      <c r="BU33" s="279">
        <v>0</v>
      </c>
      <c r="BV33" s="279">
        <v>1.7361111111111112E-4</v>
      </c>
      <c r="BW33" s="279">
        <v>7.8935185185185185E-3</v>
      </c>
      <c r="BX33" s="279">
        <v>1.4004629629629629E-3</v>
      </c>
      <c r="BY33" s="279">
        <v>9.3055555555555548E-3</v>
      </c>
      <c r="BZ33" s="277">
        <v>80</v>
      </c>
      <c r="CA33" s="279">
        <v>4.1666666666666669E-4</v>
      </c>
      <c r="CB33" s="279">
        <v>0</v>
      </c>
    </row>
    <row r="34" spans="1:80" x14ac:dyDescent="0.25">
      <c r="A34" s="277" t="s">
        <v>20</v>
      </c>
      <c r="B34" s="278">
        <v>43347</v>
      </c>
      <c r="C34" s="277">
        <v>20</v>
      </c>
      <c r="D34" s="277">
        <v>14</v>
      </c>
      <c r="E34" s="277">
        <v>4</v>
      </c>
      <c r="F34" s="277">
        <v>0</v>
      </c>
      <c r="G34" s="277">
        <v>6</v>
      </c>
      <c r="H34" s="277">
        <v>2</v>
      </c>
      <c r="I34" s="277">
        <v>4</v>
      </c>
      <c r="J34" s="277">
        <v>70</v>
      </c>
      <c r="K34" s="279">
        <v>3.7037037037037035E-4</v>
      </c>
      <c r="L34" s="279">
        <v>1.0879629629629629E-3</v>
      </c>
      <c r="M34" s="279">
        <v>2.615740740740741E-3</v>
      </c>
      <c r="N34" s="279">
        <v>9.1435185185185185E-4</v>
      </c>
      <c r="O34" s="279">
        <v>3.530092592592592E-3</v>
      </c>
      <c r="P34" s="277">
        <v>56.25</v>
      </c>
      <c r="Q34" s="279">
        <v>5.347222222222222E-3</v>
      </c>
      <c r="R34" s="279">
        <v>1.5509259259259261E-3</v>
      </c>
      <c r="S34" s="277" t="s">
        <v>391</v>
      </c>
      <c r="T34" s="277" t="s">
        <v>403</v>
      </c>
      <c r="U34" s="277">
        <v>14</v>
      </c>
      <c r="V34" s="277">
        <v>4</v>
      </c>
      <c r="W34" s="277">
        <v>0</v>
      </c>
      <c r="X34" s="277">
        <v>0</v>
      </c>
      <c r="Y34" s="277">
        <v>0</v>
      </c>
      <c r="Z34" s="277">
        <v>0</v>
      </c>
      <c r="AA34" s="277">
        <v>100</v>
      </c>
      <c r="AB34" s="279">
        <v>0</v>
      </c>
      <c r="AC34" s="279">
        <v>1.0879629629629629E-3</v>
      </c>
      <c r="AD34" s="279">
        <v>2.615740740740741E-3</v>
      </c>
      <c r="AE34" s="279">
        <v>9.1435185185185185E-4</v>
      </c>
      <c r="AF34" s="279">
        <v>3.530092592592592E-3</v>
      </c>
      <c r="AG34" s="277" t="s">
        <v>403</v>
      </c>
      <c r="AH34" s="279">
        <v>5.347222222222222E-3</v>
      </c>
      <c r="AI34" s="279">
        <v>0</v>
      </c>
      <c r="AJ34" s="277" t="s">
        <v>404</v>
      </c>
      <c r="AK34" s="277">
        <v>20</v>
      </c>
      <c r="AL34" s="277">
        <v>14</v>
      </c>
      <c r="AM34" s="277">
        <v>4</v>
      </c>
      <c r="AN34" s="277">
        <v>0</v>
      </c>
      <c r="AO34" s="277">
        <v>6</v>
      </c>
      <c r="AP34" s="277">
        <v>2</v>
      </c>
      <c r="AQ34" s="277">
        <v>4</v>
      </c>
      <c r="AR34" s="277">
        <v>70</v>
      </c>
      <c r="AS34" s="279">
        <v>3.7037037037037035E-4</v>
      </c>
      <c r="AT34" s="279">
        <v>1.0879629629629629E-3</v>
      </c>
      <c r="AU34" s="279">
        <v>2.615740740740741E-3</v>
      </c>
      <c r="AV34" s="279">
        <v>9.1435185185185185E-4</v>
      </c>
      <c r="AW34" s="279">
        <v>3.530092592592592E-3</v>
      </c>
      <c r="AX34" s="277">
        <v>56.25</v>
      </c>
      <c r="AY34" s="279">
        <v>5.347222222222222E-3</v>
      </c>
      <c r="AZ34" s="279">
        <v>1.5509259259259261E-3</v>
      </c>
      <c r="BA34" s="277"/>
      <c r="BB34" s="277"/>
      <c r="BC34" s="277"/>
      <c r="BD34" s="277"/>
      <c r="BE34" s="277"/>
      <c r="BF34" s="277"/>
      <c r="BG34" s="277"/>
      <c r="BH34" s="277"/>
      <c r="BI34" s="277"/>
      <c r="BJ34" s="277">
        <v>0.7</v>
      </c>
      <c r="BK34" s="277"/>
      <c r="BL34" s="277">
        <v>0.3</v>
      </c>
      <c r="BM34" s="277">
        <v>21</v>
      </c>
      <c r="BN34" s="277">
        <v>15</v>
      </c>
      <c r="BO34" s="277">
        <v>4</v>
      </c>
      <c r="BP34" s="277">
        <v>0</v>
      </c>
      <c r="BQ34" s="277">
        <v>6</v>
      </c>
      <c r="BR34" s="277">
        <v>2</v>
      </c>
      <c r="BS34" s="277">
        <v>4</v>
      </c>
      <c r="BT34" s="277">
        <v>71.430000000000007</v>
      </c>
      <c r="BU34" s="279">
        <v>3.7037037037037035E-4</v>
      </c>
      <c r="BV34" s="279">
        <v>1.0300925925925926E-3</v>
      </c>
      <c r="BW34" s="279">
        <v>2.5231481481481481E-3</v>
      </c>
      <c r="BX34" s="279">
        <v>9.4907407407407408E-4</v>
      </c>
      <c r="BY34" s="279">
        <v>3.472222222222222E-3</v>
      </c>
      <c r="BZ34" s="277">
        <v>58.82</v>
      </c>
      <c r="CA34" s="279">
        <v>5.347222222222222E-3</v>
      </c>
      <c r="CB34" s="279">
        <v>1.5509259259259261E-3</v>
      </c>
    </row>
    <row r="35" spans="1:80" x14ac:dyDescent="0.25">
      <c r="A35" s="277" t="s">
        <v>294</v>
      </c>
      <c r="B35" s="278">
        <v>43347</v>
      </c>
      <c r="C35" s="277">
        <v>6</v>
      </c>
      <c r="D35" s="277">
        <v>6</v>
      </c>
      <c r="E35" s="277">
        <v>0</v>
      </c>
      <c r="F35" s="277">
        <v>0</v>
      </c>
      <c r="G35" s="277">
        <v>0</v>
      </c>
      <c r="H35" s="277">
        <v>0</v>
      </c>
      <c r="I35" s="277">
        <v>0</v>
      </c>
      <c r="J35" s="277">
        <v>100</v>
      </c>
      <c r="K35" s="279">
        <v>0</v>
      </c>
      <c r="L35" s="279">
        <v>1.6203703703703703E-4</v>
      </c>
      <c r="M35" s="279">
        <v>3.3912037037037036E-3</v>
      </c>
      <c r="N35" s="279">
        <v>1.3888888888888889E-3</v>
      </c>
      <c r="O35" s="279">
        <v>4.7800925925925919E-3</v>
      </c>
      <c r="P35" s="277">
        <v>83.33</v>
      </c>
      <c r="Q35" s="279">
        <v>2.4305555555555552E-4</v>
      </c>
      <c r="R35" s="279">
        <v>0</v>
      </c>
      <c r="S35" s="277" t="s">
        <v>407</v>
      </c>
      <c r="T35" s="277" t="s">
        <v>403</v>
      </c>
      <c r="U35" s="277">
        <v>6</v>
      </c>
      <c r="V35" s="277">
        <v>0</v>
      </c>
      <c r="W35" s="277">
        <v>0</v>
      </c>
      <c r="X35" s="277">
        <v>0</v>
      </c>
      <c r="Y35" s="277">
        <v>0</v>
      </c>
      <c r="Z35" s="277">
        <v>0</v>
      </c>
      <c r="AA35" s="277">
        <v>100</v>
      </c>
      <c r="AB35" s="279">
        <v>0</v>
      </c>
      <c r="AC35" s="279">
        <v>1.6203703703703703E-4</v>
      </c>
      <c r="AD35" s="279">
        <v>3.3912037037037036E-3</v>
      </c>
      <c r="AE35" s="279">
        <v>1.3888888888888889E-3</v>
      </c>
      <c r="AF35" s="279">
        <v>4.7800925925925919E-3</v>
      </c>
      <c r="AG35" s="277" t="s">
        <v>403</v>
      </c>
      <c r="AH35" s="279">
        <v>2.4305555555555552E-4</v>
      </c>
      <c r="AI35" s="279">
        <v>0</v>
      </c>
      <c r="AJ35" s="277" t="s">
        <v>404</v>
      </c>
      <c r="AK35" s="277">
        <v>6</v>
      </c>
      <c r="AL35" s="277">
        <v>6</v>
      </c>
      <c r="AM35" s="277">
        <v>0</v>
      </c>
      <c r="AN35" s="277">
        <v>0</v>
      </c>
      <c r="AO35" s="277">
        <v>0</v>
      </c>
      <c r="AP35" s="277">
        <v>0</v>
      </c>
      <c r="AQ35" s="277">
        <v>0</v>
      </c>
      <c r="AR35" s="277">
        <v>100</v>
      </c>
      <c r="AS35" s="279">
        <v>0</v>
      </c>
      <c r="AT35" s="279">
        <v>1.6203703703703703E-4</v>
      </c>
      <c r="AU35" s="279">
        <v>3.3912037037037036E-3</v>
      </c>
      <c r="AV35" s="279">
        <v>1.3888888888888889E-3</v>
      </c>
      <c r="AW35" s="279">
        <v>4.7800925925925919E-3</v>
      </c>
      <c r="AX35" s="277">
        <v>83.33</v>
      </c>
      <c r="AY35" s="279">
        <v>2.4305555555555552E-4</v>
      </c>
      <c r="AZ35" s="279">
        <v>0</v>
      </c>
      <c r="BA35" s="277"/>
      <c r="BB35" s="277"/>
      <c r="BC35" s="277"/>
      <c r="BD35" s="277"/>
      <c r="BE35" s="277"/>
      <c r="BF35" s="277"/>
      <c r="BG35" s="277"/>
      <c r="BH35" s="277"/>
      <c r="BI35" s="277"/>
      <c r="BJ35" s="277">
        <v>1</v>
      </c>
      <c r="BK35" s="277"/>
      <c r="BL35" s="277">
        <v>0</v>
      </c>
      <c r="BM35" s="277">
        <v>6</v>
      </c>
      <c r="BN35" s="277">
        <v>6</v>
      </c>
      <c r="BO35" s="277">
        <v>0</v>
      </c>
      <c r="BP35" s="277">
        <v>0</v>
      </c>
      <c r="BQ35" s="277">
        <v>0</v>
      </c>
      <c r="BR35" s="277">
        <v>0</v>
      </c>
      <c r="BS35" s="277">
        <v>0</v>
      </c>
      <c r="BT35" s="277">
        <v>100</v>
      </c>
      <c r="BU35" s="279">
        <v>0</v>
      </c>
      <c r="BV35" s="279">
        <v>1.6203703703703703E-4</v>
      </c>
      <c r="BW35" s="279">
        <v>3.3912037037037036E-3</v>
      </c>
      <c r="BX35" s="279">
        <v>1.3888888888888889E-3</v>
      </c>
      <c r="BY35" s="279">
        <v>4.7800925925925919E-3</v>
      </c>
      <c r="BZ35" s="277">
        <v>83.33</v>
      </c>
      <c r="CA35" s="279">
        <v>2.4305555555555552E-4</v>
      </c>
      <c r="CB35" s="279">
        <v>0</v>
      </c>
    </row>
    <row r="36" spans="1:80" x14ac:dyDescent="0.25">
      <c r="A36" s="277" t="s">
        <v>21</v>
      </c>
      <c r="B36" s="278">
        <v>43347</v>
      </c>
      <c r="C36" s="277">
        <v>49</v>
      </c>
      <c r="D36" s="277">
        <v>7</v>
      </c>
      <c r="E36" s="277">
        <v>5</v>
      </c>
      <c r="F36" s="277">
        <v>0</v>
      </c>
      <c r="G36" s="277">
        <v>42</v>
      </c>
      <c r="H36" s="277">
        <v>5</v>
      </c>
      <c r="I36" s="277">
        <v>37</v>
      </c>
      <c r="J36" s="277">
        <v>14.29</v>
      </c>
      <c r="K36" s="279">
        <v>1.0069444444444444E-3</v>
      </c>
      <c r="L36" s="279">
        <v>4.2361111111111106E-3</v>
      </c>
      <c r="M36" s="279">
        <v>0.01</v>
      </c>
      <c r="N36" s="279">
        <v>1.2268518518518518E-3</v>
      </c>
      <c r="O36" s="279">
        <v>1.1226851851851854E-2</v>
      </c>
      <c r="P36" s="277">
        <v>16.670000000000002</v>
      </c>
      <c r="Q36" s="279">
        <v>2.0266203703703703E-2</v>
      </c>
      <c r="R36" s="279">
        <v>2.0659722222222222E-2</v>
      </c>
      <c r="S36" s="277" t="s">
        <v>391</v>
      </c>
      <c r="T36" s="277" t="s">
        <v>403</v>
      </c>
      <c r="U36" s="277">
        <v>7</v>
      </c>
      <c r="V36" s="277">
        <v>5</v>
      </c>
      <c r="W36" s="277">
        <v>0</v>
      </c>
      <c r="X36" s="277">
        <v>0</v>
      </c>
      <c r="Y36" s="277">
        <v>0</v>
      </c>
      <c r="Z36" s="277">
        <v>0</v>
      </c>
      <c r="AA36" s="277">
        <v>100</v>
      </c>
      <c r="AB36" s="279">
        <v>0</v>
      </c>
      <c r="AC36" s="279">
        <v>4.2361111111111106E-3</v>
      </c>
      <c r="AD36" s="279">
        <v>0.01</v>
      </c>
      <c r="AE36" s="279">
        <v>1.2268518518518518E-3</v>
      </c>
      <c r="AF36" s="279">
        <v>1.1226851851851854E-2</v>
      </c>
      <c r="AG36" s="277" t="s">
        <v>403</v>
      </c>
      <c r="AH36" s="279">
        <v>2.0266203703703703E-2</v>
      </c>
      <c r="AI36" s="279">
        <v>0</v>
      </c>
      <c r="AJ36" s="277" t="s">
        <v>404</v>
      </c>
      <c r="AK36" s="277">
        <v>49</v>
      </c>
      <c r="AL36" s="277">
        <v>7</v>
      </c>
      <c r="AM36" s="277">
        <v>5</v>
      </c>
      <c r="AN36" s="277">
        <v>0</v>
      </c>
      <c r="AO36" s="277">
        <v>42</v>
      </c>
      <c r="AP36" s="277">
        <v>5</v>
      </c>
      <c r="AQ36" s="277">
        <v>37</v>
      </c>
      <c r="AR36" s="277">
        <v>14.29</v>
      </c>
      <c r="AS36" s="279">
        <v>1.0069444444444444E-3</v>
      </c>
      <c r="AT36" s="279">
        <v>4.2361111111111106E-3</v>
      </c>
      <c r="AU36" s="279">
        <v>0.01</v>
      </c>
      <c r="AV36" s="279">
        <v>1.2268518518518518E-3</v>
      </c>
      <c r="AW36" s="279">
        <v>1.1226851851851854E-2</v>
      </c>
      <c r="AX36" s="277">
        <v>16.670000000000002</v>
      </c>
      <c r="AY36" s="279">
        <v>2.0266203703703703E-2</v>
      </c>
      <c r="AZ36" s="279">
        <v>2.0659722222222222E-2</v>
      </c>
      <c r="BA36" s="277"/>
      <c r="BB36" s="277"/>
      <c r="BC36" s="277"/>
      <c r="BD36" s="277"/>
      <c r="BE36" s="277"/>
      <c r="BF36" s="277"/>
      <c r="BG36" s="277"/>
      <c r="BH36" s="277"/>
      <c r="BI36" s="277"/>
      <c r="BJ36" s="277">
        <v>0.14285714285714299</v>
      </c>
      <c r="BK36" s="277"/>
      <c r="BL36" s="277">
        <v>0.85714285714285698</v>
      </c>
      <c r="BM36" s="277">
        <v>59</v>
      </c>
      <c r="BN36" s="277">
        <v>8</v>
      </c>
      <c r="BO36" s="277">
        <v>5</v>
      </c>
      <c r="BP36" s="277">
        <v>0</v>
      </c>
      <c r="BQ36" s="277">
        <v>51</v>
      </c>
      <c r="BR36" s="277">
        <v>5</v>
      </c>
      <c r="BS36" s="277">
        <v>46</v>
      </c>
      <c r="BT36" s="277">
        <v>13.56</v>
      </c>
      <c r="BU36" s="279">
        <v>8.3333333333333339E-4</v>
      </c>
      <c r="BV36" s="279">
        <v>3.7268518518518514E-3</v>
      </c>
      <c r="BW36" s="279">
        <v>8.8425925925925911E-3</v>
      </c>
      <c r="BX36" s="279">
        <v>1.25E-3</v>
      </c>
      <c r="BY36" s="279">
        <v>1.0092592592592592E-2</v>
      </c>
      <c r="BZ36" s="277">
        <v>23.08</v>
      </c>
      <c r="CA36" s="279">
        <v>2.0266203703703703E-2</v>
      </c>
      <c r="CB36" s="279">
        <v>2.0659722222222222E-2</v>
      </c>
    </row>
    <row r="37" spans="1:80" x14ac:dyDescent="0.25">
      <c r="A37" s="277" t="s">
        <v>24</v>
      </c>
      <c r="B37" s="278">
        <v>43347</v>
      </c>
      <c r="C37" s="277">
        <v>38</v>
      </c>
      <c r="D37" s="277">
        <v>35</v>
      </c>
      <c r="E37" s="277">
        <v>2</v>
      </c>
      <c r="F37" s="277">
        <v>0</v>
      </c>
      <c r="G37" s="277">
        <v>3</v>
      </c>
      <c r="H37" s="277">
        <v>3</v>
      </c>
      <c r="I37" s="277">
        <v>0</v>
      </c>
      <c r="J37" s="277">
        <v>92.11</v>
      </c>
      <c r="K37" s="279">
        <v>4.409722222222222E-3</v>
      </c>
      <c r="L37" s="279">
        <v>2.8935185185185189E-4</v>
      </c>
      <c r="M37" s="279">
        <v>6.2268518518518515E-3</v>
      </c>
      <c r="N37" s="279">
        <v>1.25E-3</v>
      </c>
      <c r="O37" s="279">
        <v>7.4884259259259262E-3</v>
      </c>
      <c r="P37" s="277">
        <v>71.05</v>
      </c>
      <c r="Q37" s="279">
        <v>2.6041666666666665E-3</v>
      </c>
      <c r="R37" s="279">
        <v>7.9629629629629634E-3</v>
      </c>
      <c r="S37" s="277" t="s">
        <v>391</v>
      </c>
      <c r="T37" s="277" t="s">
        <v>403</v>
      </c>
      <c r="U37" s="277">
        <v>35</v>
      </c>
      <c r="V37" s="277">
        <v>2</v>
      </c>
      <c r="W37" s="277">
        <v>0</v>
      </c>
      <c r="X37" s="277">
        <v>0</v>
      </c>
      <c r="Y37" s="277">
        <v>0</v>
      </c>
      <c r="Z37" s="277">
        <v>0</v>
      </c>
      <c r="AA37" s="277">
        <v>100</v>
      </c>
      <c r="AB37" s="279">
        <v>0</v>
      </c>
      <c r="AC37" s="279">
        <v>2.8935185185185189E-4</v>
      </c>
      <c r="AD37" s="279">
        <v>6.2268518518518515E-3</v>
      </c>
      <c r="AE37" s="279">
        <v>1.25E-3</v>
      </c>
      <c r="AF37" s="279">
        <v>7.4884259259259262E-3</v>
      </c>
      <c r="AG37" s="277" t="s">
        <v>403</v>
      </c>
      <c r="AH37" s="279">
        <v>2.6041666666666665E-3</v>
      </c>
      <c r="AI37" s="279">
        <v>0</v>
      </c>
      <c r="AJ37" s="277" t="s">
        <v>404</v>
      </c>
      <c r="AK37" s="277">
        <v>38</v>
      </c>
      <c r="AL37" s="277">
        <v>35</v>
      </c>
      <c r="AM37" s="277">
        <v>2</v>
      </c>
      <c r="AN37" s="277">
        <v>0</v>
      </c>
      <c r="AO37" s="277">
        <v>3</v>
      </c>
      <c r="AP37" s="277">
        <v>3</v>
      </c>
      <c r="AQ37" s="277">
        <v>0</v>
      </c>
      <c r="AR37" s="277">
        <v>92.11</v>
      </c>
      <c r="AS37" s="279">
        <v>4.409722222222222E-3</v>
      </c>
      <c r="AT37" s="279">
        <v>2.8935185185185189E-4</v>
      </c>
      <c r="AU37" s="279">
        <v>6.2268518518518515E-3</v>
      </c>
      <c r="AV37" s="279">
        <v>1.25E-3</v>
      </c>
      <c r="AW37" s="279">
        <v>7.4884259259259262E-3</v>
      </c>
      <c r="AX37" s="277">
        <v>71.05</v>
      </c>
      <c r="AY37" s="279">
        <v>2.6041666666666665E-3</v>
      </c>
      <c r="AZ37" s="279">
        <v>7.9629629629629634E-3</v>
      </c>
      <c r="BA37" s="277"/>
      <c r="BB37" s="277"/>
      <c r="BC37" s="277"/>
      <c r="BD37" s="277"/>
      <c r="BE37" s="277"/>
      <c r="BF37" s="277"/>
      <c r="BG37" s="277"/>
      <c r="BH37" s="277"/>
      <c r="BI37" s="277"/>
      <c r="BJ37" s="277">
        <v>0.92105263157894701</v>
      </c>
      <c r="BK37" s="277"/>
      <c r="BL37" s="277">
        <v>7.8947368421052599E-2</v>
      </c>
      <c r="BM37" s="277">
        <v>50</v>
      </c>
      <c r="BN37" s="277">
        <v>47</v>
      </c>
      <c r="BO37" s="277">
        <v>2</v>
      </c>
      <c r="BP37" s="277">
        <v>0</v>
      </c>
      <c r="BQ37" s="277">
        <v>3</v>
      </c>
      <c r="BR37" s="277">
        <v>3</v>
      </c>
      <c r="BS37" s="277">
        <v>0</v>
      </c>
      <c r="BT37" s="277">
        <v>94</v>
      </c>
      <c r="BU37" s="279">
        <v>4.409722222222222E-3</v>
      </c>
      <c r="BV37" s="279">
        <v>2.4305555555555552E-4</v>
      </c>
      <c r="BW37" s="279">
        <v>5.37037037037037E-3</v>
      </c>
      <c r="BX37" s="279">
        <v>1.261574074074074E-3</v>
      </c>
      <c r="BY37" s="279">
        <v>6.6319444444444446E-3</v>
      </c>
      <c r="BZ37" s="277">
        <v>78</v>
      </c>
      <c r="CA37" s="279">
        <v>2.6041666666666665E-3</v>
      </c>
      <c r="CB37" s="279">
        <v>7.9629629629629634E-3</v>
      </c>
    </row>
    <row r="38" spans="1:80" x14ac:dyDescent="0.25">
      <c r="A38" s="277" t="s">
        <v>25</v>
      </c>
      <c r="B38" s="278">
        <v>43347</v>
      </c>
      <c r="C38" s="277">
        <v>24</v>
      </c>
      <c r="D38" s="277">
        <v>19</v>
      </c>
      <c r="E38" s="277">
        <v>1</v>
      </c>
      <c r="F38" s="277">
        <v>1</v>
      </c>
      <c r="G38" s="277">
        <v>5</v>
      </c>
      <c r="H38" s="277">
        <v>1</v>
      </c>
      <c r="I38" s="277">
        <v>4</v>
      </c>
      <c r="J38" s="277">
        <v>79.17</v>
      </c>
      <c r="K38" s="279">
        <v>2.199074074074074E-4</v>
      </c>
      <c r="L38" s="279">
        <v>1.9675925925925926E-4</v>
      </c>
      <c r="M38" s="279">
        <v>8.726851851851852E-3</v>
      </c>
      <c r="N38" s="279">
        <v>1.2962962962962963E-3</v>
      </c>
      <c r="O38" s="279">
        <v>1.0034722222222221E-2</v>
      </c>
      <c r="P38" s="277">
        <v>85.71</v>
      </c>
      <c r="Q38" s="279">
        <v>2.3148148148148151E-3</v>
      </c>
      <c r="R38" s="279">
        <v>8.1018518518518516E-4</v>
      </c>
      <c r="S38" s="277" t="s">
        <v>391</v>
      </c>
      <c r="T38" s="277" t="s">
        <v>403</v>
      </c>
      <c r="U38" s="277">
        <v>19</v>
      </c>
      <c r="V38" s="277">
        <v>1</v>
      </c>
      <c r="W38" s="277">
        <v>1</v>
      </c>
      <c r="X38" s="277">
        <v>0</v>
      </c>
      <c r="Y38" s="277">
        <v>0</v>
      </c>
      <c r="Z38" s="277">
        <v>0</v>
      </c>
      <c r="AA38" s="277">
        <v>100</v>
      </c>
      <c r="AB38" s="279">
        <v>0</v>
      </c>
      <c r="AC38" s="279">
        <v>1.9675925925925926E-4</v>
      </c>
      <c r="AD38" s="279">
        <v>8.726851851851852E-3</v>
      </c>
      <c r="AE38" s="279">
        <v>1.2962962962962963E-3</v>
      </c>
      <c r="AF38" s="279">
        <v>1.0034722222222221E-2</v>
      </c>
      <c r="AG38" s="277" t="s">
        <v>403</v>
      </c>
      <c r="AH38" s="279">
        <v>2.3148148148148151E-3</v>
      </c>
      <c r="AI38" s="279">
        <v>0</v>
      </c>
      <c r="AJ38" s="277" t="s">
        <v>404</v>
      </c>
      <c r="AK38" s="277">
        <v>24</v>
      </c>
      <c r="AL38" s="277">
        <v>19</v>
      </c>
      <c r="AM38" s="277">
        <v>1</v>
      </c>
      <c r="AN38" s="277">
        <v>1</v>
      </c>
      <c r="AO38" s="277">
        <v>5</v>
      </c>
      <c r="AP38" s="277">
        <v>1</v>
      </c>
      <c r="AQ38" s="277">
        <v>4</v>
      </c>
      <c r="AR38" s="277">
        <v>79.17</v>
      </c>
      <c r="AS38" s="279">
        <v>2.199074074074074E-4</v>
      </c>
      <c r="AT38" s="279">
        <v>1.9675925925925926E-4</v>
      </c>
      <c r="AU38" s="279">
        <v>8.726851851851852E-3</v>
      </c>
      <c r="AV38" s="279">
        <v>1.2962962962962963E-3</v>
      </c>
      <c r="AW38" s="279">
        <v>1.0034722222222221E-2</v>
      </c>
      <c r="AX38" s="277">
        <v>85.71</v>
      </c>
      <c r="AY38" s="279">
        <v>2.3148148148148151E-3</v>
      </c>
      <c r="AZ38" s="279">
        <v>8.1018518518518516E-4</v>
      </c>
      <c r="BA38" s="277"/>
      <c r="BB38" s="277"/>
      <c r="BC38" s="277"/>
      <c r="BD38" s="277"/>
      <c r="BE38" s="277"/>
      <c r="BF38" s="277"/>
      <c r="BG38" s="277"/>
      <c r="BH38" s="277"/>
      <c r="BI38" s="277"/>
      <c r="BJ38" s="277">
        <v>0.79166666666666696</v>
      </c>
      <c r="BK38" s="277"/>
      <c r="BL38" s="277">
        <v>0.20833333333333301</v>
      </c>
      <c r="BM38" s="277">
        <v>24</v>
      </c>
      <c r="BN38" s="277">
        <v>19</v>
      </c>
      <c r="BO38" s="277">
        <v>1</v>
      </c>
      <c r="BP38" s="277">
        <v>1</v>
      </c>
      <c r="BQ38" s="277">
        <v>5</v>
      </c>
      <c r="BR38" s="277">
        <v>1</v>
      </c>
      <c r="BS38" s="277">
        <v>4</v>
      </c>
      <c r="BT38" s="277">
        <v>79.17</v>
      </c>
      <c r="BU38" s="279">
        <v>2.199074074074074E-4</v>
      </c>
      <c r="BV38" s="279">
        <v>1.9675925925925926E-4</v>
      </c>
      <c r="BW38" s="279">
        <v>8.726851851851852E-3</v>
      </c>
      <c r="BX38" s="279">
        <v>1.2962962962962963E-3</v>
      </c>
      <c r="BY38" s="279">
        <v>1.0034722222222221E-2</v>
      </c>
      <c r="BZ38" s="277">
        <v>85.71</v>
      </c>
      <c r="CA38" s="279">
        <v>2.3148148148148151E-3</v>
      </c>
      <c r="CB38" s="279">
        <v>8.1018518518518516E-4</v>
      </c>
    </row>
    <row r="39" spans="1:80" x14ac:dyDescent="0.25">
      <c r="A39" s="277" t="s">
        <v>26</v>
      </c>
      <c r="B39" s="278">
        <v>43347</v>
      </c>
      <c r="C39" s="277">
        <v>2</v>
      </c>
      <c r="D39" s="277">
        <v>1</v>
      </c>
      <c r="E39" s="277">
        <v>0</v>
      </c>
      <c r="F39" s="277">
        <v>0</v>
      </c>
      <c r="G39" s="277">
        <v>1</v>
      </c>
      <c r="H39" s="277">
        <v>1</v>
      </c>
      <c r="I39" s="277">
        <v>0</v>
      </c>
      <c r="J39" s="277">
        <v>50</v>
      </c>
      <c r="K39" s="279">
        <v>2.9976851851851848E-3</v>
      </c>
      <c r="L39" s="279">
        <v>1.1574074074074073E-4</v>
      </c>
      <c r="M39" s="279">
        <v>8.449074074074075E-4</v>
      </c>
      <c r="N39" s="279">
        <v>1.4004629629629629E-3</v>
      </c>
      <c r="O39" s="279">
        <v>2.2453703703703702E-3</v>
      </c>
      <c r="P39" s="277">
        <v>50</v>
      </c>
      <c r="Q39" s="279">
        <v>1.1574074074074073E-4</v>
      </c>
      <c r="R39" s="279">
        <v>2.9976851851851848E-3</v>
      </c>
      <c r="S39" s="277" t="s">
        <v>391</v>
      </c>
      <c r="T39" s="277" t="s">
        <v>403</v>
      </c>
      <c r="U39" s="277">
        <v>1</v>
      </c>
      <c r="V39" s="277">
        <v>0</v>
      </c>
      <c r="W39" s="277">
        <v>0</v>
      </c>
      <c r="X39" s="277">
        <v>0</v>
      </c>
      <c r="Y39" s="277">
        <v>0</v>
      </c>
      <c r="Z39" s="277">
        <v>0</v>
      </c>
      <c r="AA39" s="277">
        <v>100</v>
      </c>
      <c r="AB39" s="279">
        <v>0</v>
      </c>
      <c r="AC39" s="279">
        <v>1.1574074074074073E-4</v>
      </c>
      <c r="AD39" s="279">
        <v>8.449074074074075E-4</v>
      </c>
      <c r="AE39" s="279">
        <v>1.4004629629629629E-3</v>
      </c>
      <c r="AF39" s="279">
        <v>2.2453703703703702E-3</v>
      </c>
      <c r="AG39" s="277" t="s">
        <v>403</v>
      </c>
      <c r="AH39" s="279">
        <v>1.1574074074074073E-4</v>
      </c>
      <c r="AI39" s="279">
        <v>0</v>
      </c>
      <c r="AJ39" s="277" t="s">
        <v>404</v>
      </c>
      <c r="AK39" s="277">
        <v>2</v>
      </c>
      <c r="AL39" s="277">
        <v>1</v>
      </c>
      <c r="AM39" s="277">
        <v>0</v>
      </c>
      <c r="AN39" s="277">
        <v>0</v>
      </c>
      <c r="AO39" s="277">
        <v>1</v>
      </c>
      <c r="AP39" s="277">
        <v>1</v>
      </c>
      <c r="AQ39" s="277">
        <v>0</v>
      </c>
      <c r="AR39" s="277">
        <v>50</v>
      </c>
      <c r="AS39" s="279">
        <v>2.9976851851851848E-3</v>
      </c>
      <c r="AT39" s="279">
        <v>1.1574074074074073E-4</v>
      </c>
      <c r="AU39" s="279">
        <v>8.449074074074075E-4</v>
      </c>
      <c r="AV39" s="279">
        <v>1.4004629629629629E-3</v>
      </c>
      <c r="AW39" s="279">
        <v>2.2453703703703702E-3</v>
      </c>
      <c r="AX39" s="277">
        <v>50</v>
      </c>
      <c r="AY39" s="279">
        <v>1.1574074074074073E-4</v>
      </c>
      <c r="AZ39" s="279">
        <v>2.9976851851851848E-3</v>
      </c>
      <c r="BA39" s="277"/>
      <c r="BB39" s="277"/>
      <c r="BC39" s="277"/>
      <c r="BD39" s="277"/>
      <c r="BE39" s="277"/>
      <c r="BF39" s="277"/>
      <c r="BG39" s="277"/>
      <c r="BH39" s="277"/>
      <c r="BI39" s="277"/>
      <c r="BJ39" s="277">
        <v>0.5</v>
      </c>
      <c r="BK39" s="277"/>
      <c r="BL39" s="277">
        <v>0.5</v>
      </c>
      <c r="BM39" s="277">
        <v>2</v>
      </c>
      <c r="BN39" s="277">
        <v>1</v>
      </c>
      <c r="BO39" s="277">
        <v>0</v>
      </c>
      <c r="BP39" s="277">
        <v>0</v>
      </c>
      <c r="BQ39" s="277">
        <v>1</v>
      </c>
      <c r="BR39" s="277">
        <v>1</v>
      </c>
      <c r="BS39" s="277">
        <v>0</v>
      </c>
      <c r="BT39" s="277">
        <v>50</v>
      </c>
      <c r="BU39" s="279">
        <v>2.9976851851851848E-3</v>
      </c>
      <c r="BV39" s="279">
        <v>1.1574074074074073E-4</v>
      </c>
      <c r="BW39" s="279">
        <v>8.449074074074075E-4</v>
      </c>
      <c r="BX39" s="279">
        <v>1.4004629629629629E-3</v>
      </c>
      <c r="BY39" s="279">
        <v>2.2453703703703702E-3</v>
      </c>
      <c r="BZ39" s="277">
        <v>50</v>
      </c>
      <c r="CA39" s="279">
        <v>1.1574074074074073E-4</v>
      </c>
      <c r="CB39" s="279">
        <v>2.9976851851851848E-3</v>
      </c>
    </row>
    <row r="40" spans="1:80" x14ac:dyDescent="0.25">
      <c r="A40" s="277" t="s">
        <v>15</v>
      </c>
      <c r="B40" s="278">
        <v>43348</v>
      </c>
      <c r="C40" s="277">
        <v>38</v>
      </c>
      <c r="D40" s="277">
        <v>38</v>
      </c>
      <c r="E40" s="277">
        <v>1</v>
      </c>
      <c r="F40" s="277">
        <v>0</v>
      </c>
      <c r="G40" s="277">
        <v>0</v>
      </c>
      <c r="H40" s="277">
        <v>0</v>
      </c>
      <c r="I40" s="277">
        <v>0</v>
      </c>
      <c r="J40" s="277">
        <v>100</v>
      </c>
      <c r="K40" s="279">
        <v>0</v>
      </c>
      <c r="L40" s="279">
        <v>1.7361111111111112E-4</v>
      </c>
      <c r="M40" s="279">
        <v>5.9375000000000009E-3</v>
      </c>
      <c r="N40" s="279">
        <v>1.3310185185185185E-3</v>
      </c>
      <c r="O40" s="279">
        <v>7.2800925925925915E-3</v>
      </c>
      <c r="P40" s="277">
        <v>78.95</v>
      </c>
      <c r="Q40" s="279">
        <v>7.291666666666667E-4</v>
      </c>
      <c r="R40" s="279">
        <v>0</v>
      </c>
      <c r="S40" s="277" t="s">
        <v>387</v>
      </c>
      <c r="T40" s="277" t="s">
        <v>403</v>
      </c>
      <c r="U40" s="277">
        <v>38</v>
      </c>
      <c r="V40" s="277">
        <v>1</v>
      </c>
      <c r="W40" s="277">
        <v>0</v>
      </c>
      <c r="X40" s="277">
        <v>0</v>
      </c>
      <c r="Y40" s="277">
        <v>0</v>
      </c>
      <c r="Z40" s="277">
        <v>0</v>
      </c>
      <c r="AA40" s="277">
        <v>100</v>
      </c>
      <c r="AB40" s="279">
        <v>0</v>
      </c>
      <c r="AC40" s="279">
        <v>1.7361111111111112E-4</v>
      </c>
      <c r="AD40" s="279">
        <v>5.9375000000000009E-3</v>
      </c>
      <c r="AE40" s="279">
        <v>1.3310185185185185E-3</v>
      </c>
      <c r="AF40" s="279">
        <v>7.2800925925925915E-3</v>
      </c>
      <c r="AG40" s="277" t="s">
        <v>403</v>
      </c>
      <c r="AH40" s="279">
        <v>7.291666666666667E-4</v>
      </c>
      <c r="AI40" s="279">
        <v>0</v>
      </c>
      <c r="AJ40" s="277" t="s">
        <v>404</v>
      </c>
      <c r="AK40" s="277">
        <v>38</v>
      </c>
      <c r="AL40" s="277">
        <v>38</v>
      </c>
      <c r="AM40" s="277">
        <v>1</v>
      </c>
      <c r="AN40" s="277">
        <v>0</v>
      </c>
      <c r="AO40" s="277">
        <v>0</v>
      </c>
      <c r="AP40" s="277">
        <v>0</v>
      </c>
      <c r="AQ40" s="277">
        <v>0</v>
      </c>
      <c r="AR40" s="277">
        <v>100</v>
      </c>
      <c r="AS40" s="279">
        <v>0</v>
      </c>
      <c r="AT40" s="279">
        <v>1.7361111111111112E-4</v>
      </c>
      <c r="AU40" s="279">
        <v>5.9375000000000009E-3</v>
      </c>
      <c r="AV40" s="279">
        <v>1.3310185185185185E-3</v>
      </c>
      <c r="AW40" s="279">
        <v>7.2800925925925915E-3</v>
      </c>
      <c r="AX40" s="277">
        <v>78.95</v>
      </c>
      <c r="AY40" s="279">
        <v>7.291666666666667E-4</v>
      </c>
      <c r="AZ40" s="279">
        <v>0</v>
      </c>
      <c r="BA40" s="277"/>
      <c r="BB40" s="277"/>
      <c r="BC40" s="277"/>
      <c r="BD40" s="277"/>
      <c r="BE40" s="277"/>
      <c r="BF40" s="277"/>
      <c r="BG40" s="277"/>
      <c r="BH40" s="277"/>
      <c r="BI40" s="277"/>
      <c r="BJ40" s="277">
        <v>1</v>
      </c>
      <c r="BK40" s="277"/>
      <c r="BL40" s="277">
        <v>0</v>
      </c>
      <c r="BM40" s="277">
        <v>42</v>
      </c>
      <c r="BN40" s="277">
        <v>41</v>
      </c>
      <c r="BO40" s="277">
        <v>1</v>
      </c>
      <c r="BP40" s="277">
        <v>0</v>
      </c>
      <c r="BQ40" s="277">
        <v>1</v>
      </c>
      <c r="BR40" s="277">
        <v>0</v>
      </c>
      <c r="BS40" s="277">
        <v>1</v>
      </c>
      <c r="BT40" s="277">
        <v>97.62</v>
      </c>
      <c r="BU40" s="279">
        <v>5.5555555555555556E-4</v>
      </c>
      <c r="BV40" s="279">
        <v>1.7361111111111112E-4</v>
      </c>
      <c r="BW40" s="279">
        <v>6.2962962962962964E-3</v>
      </c>
      <c r="BX40" s="279">
        <v>1.3078703703703705E-3</v>
      </c>
      <c r="BY40" s="279">
        <v>7.6041666666666662E-3</v>
      </c>
      <c r="BZ40" s="277">
        <v>78.569999999999993</v>
      </c>
      <c r="CA40" s="279">
        <v>7.291666666666667E-4</v>
      </c>
      <c r="CB40" s="279">
        <v>5.5555555555555556E-4</v>
      </c>
    </row>
    <row r="41" spans="1:80" x14ac:dyDescent="0.25">
      <c r="A41" s="277" t="s">
        <v>16</v>
      </c>
      <c r="B41" s="278">
        <v>43348</v>
      </c>
      <c r="C41" s="277">
        <v>30</v>
      </c>
      <c r="D41" s="277">
        <v>29</v>
      </c>
      <c r="E41" s="277">
        <v>6</v>
      </c>
      <c r="F41" s="277">
        <v>0</v>
      </c>
      <c r="G41" s="277">
        <v>1</v>
      </c>
      <c r="H41" s="277">
        <v>1</v>
      </c>
      <c r="I41" s="277">
        <v>0</v>
      </c>
      <c r="J41" s="277">
        <v>96.67</v>
      </c>
      <c r="K41" s="279">
        <v>1.1111111111111111E-3</v>
      </c>
      <c r="L41" s="279">
        <v>4.6296296296296293E-4</v>
      </c>
      <c r="M41" s="279">
        <v>4.108796296296297E-3</v>
      </c>
      <c r="N41" s="279">
        <v>1.3310185185185185E-3</v>
      </c>
      <c r="O41" s="279">
        <v>5.4513888888888884E-3</v>
      </c>
      <c r="P41" s="277">
        <v>76.67</v>
      </c>
      <c r="Q41" s="279">
        <v>4.0162037037037033E-3</v>
      </c>
      <c r="R41" s="279">
        <v>1.1111111111111111E-3</v>
      </c>
      <c r="S41" s="277" t="s">
        <v>391</v>
      </c>
      <c r="T41" s="277" t="s">
        <v>403</v>
      </c>
      <c r="U41" s="277">
        <v>29</v>
      </c>
      <c r="V41" s="277">
        <v>6</v>
      </c>
      <c r="W41" s="277">
        <v>0</v>
      </c>
      <c r="X41" s="277">
        <v>0</v>
      </c>
      <c r="Y41" s="277">
        <v>0</v>
      </c>
      <c r="Z41" s="277">
        <v>0</v>
      </c>
      <c r="AA41" s="277">
        <v>100</v>
      </c>
      <c r="AB41" s="279">
        <v>0</v>
      </c>
      <c r="AC41" s="279">
        <v>4.6296296296296293E-4</v>
      </c>
      <c r="AD41" s="279">
        <v>4.108796296296297E-3</v>
      </c>
      <c r="AE41" s="279">
        <v>1.3310185185185185E-3</v>
      </c>
      <c r="AF41" s="279">
        <v>5.4513888888888884E-3</v>
      </c>
      <c r="AG41" s="277" t="s">
        <v>403</v>
      </c>
      <c r="AH41" s="279">
        <v>4.0162037037037033E-3</v>
      </c>
      <c r="AI41" s="279">
        <v>0</v>
      </c>
      <c r="AJ41" s="277" t="s">
        <v>404</v>
      </c>
      <c r="AK41" s="277">
        <v>30</v>
      </c>
      <c r="AL41" s="277">
        <v>29</v>
      </c>
      <c r="AM41" s="277">
        <v>6</v>
      </c>
      <c r="AN41" s="277">
        <v>0</v>
      </c>
      <c r="AO41" s="277">
        <v>1</v>
      </c>
      <c r="AP41" s="277">
        <v>1</v>
      </c>
      <c r="AQ41" s="277">
        <v>0</v>
      </c>
      <c r="AR41" s="277">
        <v>96.67</v>
      </c>
      <c r="AS41" s="279">
        <v>1.1111111111111111E-3</v>
      </c>
      <c r="AT41" s="279">
        <v>4.6296296296296293E-4</v>
      </c>
      <c r="AU41" s="279">
        <v>4.108796296296297E-3</v>
      </c>
      <c r="AV41" s="279">
        <v>1.3310185185185185E-3</v>
      </c>
      <c r="AW41" s="279">
        <v>5.4513888888888884E-3</v>
      </c>
      <c r="AX41" s="277">
        <v>76.67</v>
      </c>
      <c r="AY41" s="279">
        <v>4.0162037037037033E-3</v>
      </c>
      <c r="AZ41" s="279">
        <v>1.1111111111111111E-3</v>
      </c>
      <c r="BA41" s="277"/>
      <c r="BB41" s="277"/>
      <c r="BC41" s="277"/>
      <c r="BD41" s="277"/>
      <c r="BE41" s="277"/>
      <c r="BF41" s="277"/>
      <c r="BG41" s="277"/>
      <c r="BH41" s="277"/>
      <c r="BI41" s="277"/>
      <c r="BJ41" s="277">
        <v>0.96666666666666701</v>
      </c>
      <c r="BK41" s="277"/>
      <c r="BL41" s="277">
        <v>3.3333333333333298E-2</v>
      </c>
      <c r="BM41" s="277">
        <v>32</v>
      </c>
      <c r="BN41" s="277">
        <v>31</v>
      </c>
      <c r="BO41" s="277">
        <v>6</v>
      </c>
      <c r="BP41" s="277">
        <v>0</v>
      </c>
      <c r="BQ41" s="277">
        <v>1</v>
      </c>
      <c r="BR41" s="277">
        <v>1</v>
      </c>
      <c r="BS41" s="277">
        <v>0</v>
      </c>
      <c r="BT41" s="277">
        <v>96.88</v>
      </c>
      <c r="BU41" s="279">
        <v>1.1111111111111111E-3</v>
      </c>
      <c r="BV41" s="279">
        <v>4.3981481481481481E-4</v>
      </c>
      <c r="BW41" s="279">
        <v>4.0393518518518521E-3</v>
      </c>
      <c r="BX41" s="279">
        <v>1.3310185185185185E-3</v>
      </c>
      <c r="BY41" s="279">
        <v>5.3819444444444453E-3</v>
      </c>
      <c r="BZ41" s="277">
        <v>78.13</v>
      </c>
      <c r="CA41" s="279">
        <v>4.0162037037037033E-3</v>
      </c>
      <c r="CB41" s="279">
        <v>1.1111111111111111E-3</v>
      </c>
    </row>
    <row r="42" spans="1:80" x14ac:dyDescent="0.25">
      <c r="A42" s="277" t="s">
        <v>17</v>
      </c>
      <c r="B42" s="278">
        <v>43348</v>
      </c>
      <c r="C42" s="277">
        <v>31</v>
      </c>
      <c r="D42" s="277">
        <v>24</v>
      </c>
      <c r="E42" s="277">
        <v>4</v>
      </c>
      <c r="F42" s="277">
        <v>1</v>
      </c>
      <c r="G42" s="277">
        <v>7</v>
      </c>
      <c r="H42" s="277">
        <v>3</v>
      </c>
      <c r="I42" s="277">
        <v>4</v>
      </c>
      <c r="J42" s="277">
        <v>77.42</v>
      </c>
      <c r="K42" s="279">
        <v>1.4120370370370369E-3</v>
      </c>
      <c r="L42" s="279">
        <v>3.4722222222222224E-4</v>
      </c>
      <c r="M42" s="279">
        <v>6.2731481481481484E-3</v>
      </c>
      <c r="N42" s="279">
        <v>1.1342592592592591E-3</v>
      </c>
      <c r="O42" s="279">
        <v>7.4074074074074068E-3</v>
      </c>
      <c r="P42" s="277">
        <v>63.33</v>
      </c>
      <c r="Q42" s="279">
        <v>3.5069444444444445E-3</v>
      </c>
      <c r="R42" s="279">
        <v>4.1898148148148146E-3</v>
      </c>
      <c r="S42" s="277" t="s">
        <v>391</v>
      </c>
      <c r="T42" s="277" t="s">
        <v>403</v>
      </c>
      <c r="U42" s="277">
        <v>24</v>
      </c>
      <c r="V42" s="277">
        <v>4</v>
      </c>
      <c r="W42" s="277">
        <v>1</v>
      </c>
      <c r="X42" s="277">
        <v>0</v>
      </c>
      <c r="Y42" s="277">
        <v>0</v>
      </c>
      <c r="Z42" s="277">
        <v>0</v>
      </c>
      <c r="AA42" s="277">
        <v>100</v>
      </c>
      <c r="AB42" s="279">
        <v>0</v>
      </c>
      <c r="AC42" s="279">
        <v>3.4722222222222224E-4</v>
      </c>
      <c r="AD42" s="279">
        <v>6.2731481481481484E-3</v>
      </c>
      <c r="AE42" s="279">
        <v>1.1342592592592591E-3</v>
      </c>
      <c r="AF42" s="279">
        <v>7.4074074074074068E-3</v>
      </c>
      <c r="AG42" s="277" t="s">
        <v>403</v>
      </c>
      <c r="AH42" s="279">
        <v>3.5069444444444445E-3</v>
      </c>
      <c r="AI42" s="279">
        <v>0</v>
      </c>
      <c r="AJ42" s="277" t="s">
        <v>404</v>
      </c>
      <c r="AK42" s="277">
        <v>31</v>
      </c>
      <c r="AL42" s="277">
        <v>24</v>
      </c>
      <c r="AM42" s="277">
        <v>4</v>
      </c>
      <c r="AN42" s="277">
        <v>1</v>
      </c>
      <c r="AO42" s="277">
        <v>7</v>
      </c>
      <c r="AP42" s="277">
        <v>3</v>
      </c>
      <c r="AQ42" s="277">
        <v>4</v>
      </c>
      <c r="AR42" s="277">
        <v>77.42</v>
      </c>
      <c r="AS42" s="279">
        <v>1.4120370370370369E-3</v>
      </c>
      <c r="AT42" s="279">
        <v>3.4722222222222224E-4</v>
      </c>
      <c r="AU42" s="279">
        <v>6.2731481481481484E-3</v>
      </c>
      <c r="AV42" s="279">
        <v>1.1342592592592591E-3</v>
      </c>
      <c r="AW42" s="279">
        <v>7.4074074074074068E-3</v>
      </c>
      <c r="AX42" s="277">
        <v>63.33</v>
      </c>
      <c r="AY42" s="279">
        <v>3.5069444444444445E-3</v>
      </c>
      <c r="AZ42" s="279">
        <v>4.1898148148148146E-3</v>
      </c>
      <c r="BA42" s="277"/>
      <c r="BB42" s="277"/>
      <c r="BC42" s="277"/>
      <c r="BD42" s="277"/>
      <c r="BE42" s="277"/>
      <c r="BF42" s="277"/>
      <c r="BG42" s="277"/>
      <c r="BH42" s="277"/>
      <c r="BI42" s="277"/>
      <c r="BJ42" s="277">
        <v>0.77419354838709697</v>
      </c>
      <c r="BK42" s="277"/>
      <c r="BL42" s="277">
        <v>0.225806451612903</v>
      </c>
      <c r="BM42" s="277">
        <v>31</v>
      </c>
      <c r="BN42" s="277">
        <v>24</v>
      </c>
      <c r="BO42" s="277">
        <v>4</v>
      </c>
      <c r="BP42" s="277">
        <v>1</v>
      </c>
      <c r="BQ42" s="277">
        <v>7</v>
      </c>
      <c r="BR42" s="277">
        <v>3</v>
      </c>
      <c r="BS42" s="277">
        <v>4</v>
      </c>
      <c r="BT42" s="277">
        <v>77.42</v>
      </c>
      <c r="BU42" s="279">
        <v>1.4120370370370369E-3</v>
      </c>
      <c r="BV42" s="279">
        <v>3.4722222222222224E-4</v>
      </c>
      <c r="BW42" s="279">
        <v>6.2731481481481484E-3</v>
      </c>
      <c r="BX42" s="279">
        <v>1.1342592592592591E-3</v>
      </c>
      <c r="BY42" s="279">
        <v>7.4074074074074068E-3</v>
      </c>
      <c r="BZ42" s="277">
        <v>63.33</v>
      </c>
      <c r="CA42" s="279">
        <v>3.5069444444444445E-3</v>
      </c>
      <c r="CB42" s="279">
        <v>4.1898148148148146E-3</v>
      </c>
    </row>
    <row r="43" spans="1:80" x14ac:dyDescent="0.25">
      <c r="A43" s="277" t="s">
        <v>18</v>
      </c>
      <c r="B43" s="278">
        <v>43348</v>
      </c>
      <c r="C43" s="277">
        <v>13</v>
      </c>
      <c r="D43" s="277">
        <v>13</v>
      </c>
      <c r="E43" s="277">
        <v>0</v>
      </c>
      <c r="F43" s="277">
        <v>0</v>
      </c>
      <c r="G43" s="277">
        <v>0</v>
      </c>
      <c r="H43" s="277">
        <v>0</v>
      </c>
      <c r="I43" s="277">
        <v>0</v>
      </c>
      <c r="J43" s="277">
        <v>100</v>
      </c>
      <c r="K43" s="279">
        <v>0</v>
      </c>
      <c r="L43" s="279">
        <v>1.1574074074074073E-4</v>
      </c>
      <c r="M43" s="279">
        <v>4.6643518518518518E-3</v>
      </c>
      <c r="N43" s="279">
        <v>1.4120370370370369E-3</v>
      </c>
      <c r="O43" s="279">
        <v>6.076388888888889E-3</v>
      </c>
      <c r="P43" s="277">
        <v>100</v>
      </c>
      <c r="Q43" s="279">
        <v>1.9675925925925926E-4</v>
      </c>
      <c r="R43" s="279">
        <v>0</v>
      </c>
      <c r="S43" s="277" t="s">
        <v>391</v>
      </c>
      <c r="T43" s="277" t="s">
        <v>403</v>
      </c>
      <c r="U43" s="277">
        <v>13</v>
      </c>
      <c r="V43" s="277">
        <v>0</v>
      </c>
      <c r="W43" s="277">
        <v>0</v>
      </c>
      <c r="X43" s="277">
        <v>0</v>
      </c>
      <c r="Y43" s="277">
        <v>0</v>
      </c>
      <c r="Z43" s="277">
        <v>0</v>
      </c>
      <c r="AA43" s="277">
        <v>100</v>
      </c>
      <c r="AB43" s="279">
        <v>0</v>
      </c>
      <c r="AC43" s="279">
        <v>1.1574074074074073E-4</v>
      </c>
      <c r="AD43" s="279">
        <v>4.6643518518518518E-3</v>
      </c>
      <c r="AE43" s="279">
        <v>1.4120370370370369E-3</v>
      </c>
      <c r="AF43" s="279">
        <v>6.076388888888889E-3</v>
      </c>
      <c r="AG43" s="277" t="s">
        <v>403</v>
      </c>
      <c r="AH43" s="279">
        <v>1.9675925925925926E-4</v>
      </c>
      <c r="AI43" s="279">
        <v>0</v>
      </c>
      <c r="AJ43" s="277" t="s">
        <v>404</v>
      </c>
      <c r="AK43" s="277">
        <v>13</v>
      </c>
      <c r="AL43" s="277">
        <v>13</v>
      </c>
      <c r="AM43" s="277">
        <v>0</v>
      </c>
      <c r="AN43" s="277">
        <v>0</v>
      </c>
      <c r="AO43" s="277">
        <v>0</v>
      </c>
      <c r="AP43" s="277">
        <v>0</v>
      </c>
      <c r="AQ43" s="277">
        <v>0</v>
      </c>
      <c r="AR43" s="277">
        <v>100</v>
      </c>
      <c r="AS43" s="279">
        <v>0</v>
      </c>
      <c r="AT43" s="279">
        <v>1.1574074074074073E-4</v>
      </c>
      <c r="AU43" s="279">
        <v>4.6643518518518518E-3</v>
      </c>
      <c r="AV43" s="279">
        <v>1.4120370370370369E-3</v>
      </c>
      <c r="AW43" s="279">
        <v>6.076388888888889E-3</v>
      </c>
      <c r="AX43" s="277">
        <v>100</v>
      </c>
      <c r="AY43" s="279">
        <v>1.9675925925925926E-4</v>
      </c>
      <c r="AZ43" s="279">
        <v>0</v>
      </c>
      <c r="BA43" s="277"/>
      <c r="BB43" s="277"/>
      <c r="BC43" s="277"/>
      <c r="BD43" s="277"/>
      <c r="BE43" s="277"/>
      <c r="BF43" s="277"/>
      <c r="BG43" s="277"/>
      <c r="BH43" s="277"/>
      <c r="BI43" s="277"/>
      <c r="BJ43" s="277">
        <v>1</v>
      </c>
      <c r="BK43" s="277"/>
      <c r="BL43" s="277">
        <v>0</v>
      </c>
      <c r="BM43" s="277">
        <v>18</v>
      </c>
      <c r="BN43" s="277">
        <v>18</v>
      </c>
      <c r="BO43" s="277">
        <v>1</v>
      </c>
      <c r="BP43" s="277">
        <v>0</v>
      </c>
      <c r="BQ43" s="277">
        <v>0</v>
      </c>
      <c r="BR43" s="277">
        <v>0</v>
      </c>
      <c r="BS43" s="277">
        <v>0</v>
      </c>
      <c r="BT43" s="277">
        <v>100</v>
      </c>
      <c r="BU43" s="279">
        <v>0</v>
      </c>
      <c r="BV43" s="279">
        <v>1.6203703703703703E-4</v>
      </c>
      <c r="BW43" s="279">
        <v>4.0393518518518521E-3</v>
      </c>
      <c r="BX43" s="279">
        <v>1.4004629629629629E-3</v>
      </c>
      <c r="BY43" s="279">
        <v>5.4513888888888884E-3</v>
      </c>
      <c r="BZ43" s="277">
        <v>94.44</v>
      </c>
      <c r="CA43" s="279">
        <v>9.0277777777777784E-4</v>
      </c>
      <c r="CB43" s="279">
        <v>0</v>
      </c>
    </row>
    <row r="44" spans="1:80" x14ac:dyDescent="0.25">
      <c r="A44" s="277" t="s">
        <v>19</v>
      </c>
      <c r="B44" s="278">
        <v>43348</v>
      </c>
      <c r="C44" s="277">
        <v>2</v>
      </c>
      <c r="D44" s="277">
        <v>2</v>
      </c>
      <c r="E44" s="277">
        <v>0</v>
      </c>
      <c r="F44" s="277">
        <v>0</v>
      </c>
      <c r="G44" s="277">
        <v>0</v>
      </c>
      <c r="H44" s="277">
        <v>0</v>
      </c>
      <c r="I44" s="277">
        <v>0</v>
      </c>
      <c r="J44" s="277">
        <v>100</v>
      </c>
      <c r="K44" s="279">
        <v>0</v>
      </c>
      <c r="L44" s="279">
        <v>1.273148148148148E-4</v>
      </c>
      <c r="M44" s="279">
        <v>2.6041666666666665E-3</v>
      </c>
      <c r="N44" s="279">
        <v>1.3888888888888889E-3</v>
      </c>
      <c r="O44" s="279">
        <v>3.9930555555555561E-3</v>
      </c>
      <c r="P44" s="277">
        <v>100</v>
      </c>
      <c r="Q44" s="279">
        <v>1.5046296296296297E-4</v>
      </c>
      <c r="R44" s="279">
        <v>0</v>
      </c>
      <c r="S44" s="277" t="s">
        <v>391</v>
      </c>
      <c r="T44" s="277" t="s">
        <v>403</v>
      </c>
      <c r="U44" s="277">
        <v>2</v>
      </c>
      <c r="V44" s="277">
        <v>0</v>
      </c>
      <c r="W44" s="277">
        <v>0</v>
      </c>
      <c r="X44" s="277">
        <v>0</v>
      </c>
      <c r="Y44" s="277">
        <v>0</v>
      </c>
      <c r="Z44" s="277">
        <v>0</v>
      </c>
      <c r="AA44" s="277">
        <v>100</v>
      </c>
      <c r="AB44" s="279">
        <v>0</v>
      </c>
      <c r="AC44" s="279">
        <v>1.273148148148148E-4</v>
      </c>
      <c r="AD44" s="279">
        <v>2.6041666666666665E-3</v>
      </c>
      <c r="AE44" s="279">
        <v>1.3888888888888889E-3</v>
      </c>
      <c r="AF44" s="279">
        <v>3.9930555555555561E-3</v>
      </c>
      <c r="AG44" s="277" t="s">
        <v>403</v>
      </c>
      <c r="AH44" s="279">
        <v>1.5046296296296297E-4</v>
      </c>
      <c r="AI44" s="279">
        <v>0</v>
      </c>
      <c r="AJ44" s="277" t="s">
        <v>404</v>
      </c>
      <c r="AK44" s="277">
        <v>2</v>
      </c>
      <c r="AL44" s="277">
        <v>2</v>
      </c>
      <c r="AM44" s="277">
        <v>0</v>
      </c>
      <c r="AN44" s="277">
        <v>0</v>
      </c>
      <c r="AO44" s="277">
        <v>0</v>
      </c>
      <c r="AP44" s="277">
        <v>0</v>
      </c>
      <c r="AQ44" s="277">
        <v>0</v>
      </c>
      <c r="AR44" s="277">
        <v>100</v>
      </c>
      <c r="AS44" s="279">
        <v>0</v>
      </c>
      <c r="AT44" s="279">
        <v>1.273148148148148E-4</v>
      </c>
      <c r="AU44" s="279">
        <v>2.6041666666666665E-3</v>
      </c>
      <c r="AV44" s="279">
        <v>1.3888888888888889E-3</v>
      </c>
      <c r="AW44" s="279">
        <v>3.9930555555555561E-3</v>
      </c>
      <c r="AX44" s="277">
        <v>100</v>
      </c>
      <c r="AY44" s="279">
        <v>1.5046296296296297E-4</v>
      </c>
      <c r="AZ44" s="279">
        <v>0</v>
      </c>
      <c r="BA44" s="277"/>
      <c r="BB44" s="277"/>
      <c r="BC44" s="277"/>
      <c r="BD44" s="277"/>
      <c r="BE44" s="277"/>
      <c r="BF44" s="277"/>
      <c r="BG44" s="277"/>
      <c r="BH44" s="277"/>
      <c r="BI44" s="277"/>
      <c r="BJ44" s="277">
        <v>1</v>
      </c>
      <c r="BK44" s="277"/>
      <c r="BL44" s="277">
        <v>0</v>
      </c>
      <c r="BM44" s="277">
        <v>2</v>
      </c>
      <c r="BN44" s="277">
        <v>2</v>
      </c>
      <c r="BO44" s="277">
        <v>0</v>
      </c>
      <c r="BP44" s="277">
        <v>0</v>
      </c>
      <c r="BQ44" s="277">
        <v>0</v>
      </c>
      <c r="BR44" s="277">
        <v>0</v>
      </c>
      <c r="BS44" s="277">
        <v>0</v>
      </c>
      <c r="BT44" s="277">
        <v>100</v>
      </c>
      <c r="BU44" s="279">
        <v>0</v>
      </c>
      <c r="BV44" s="279">
        <v>1.273148148148148E-4</v>
      </c>
      <c r="BW44" s="279">
        <v>2.6041666666666665E-3</v>
      </c>
      <c r="BX44" s="279">
        <v>1.3888888888888889E-3</v>
      </c>
      <c r="BY44" s="279">
        <v>3.9930555555555561E-3</v>
      </c>
      <c r="BZ44" s="277">
        <v>100</v>
      </c>
      <c r="CA44" s="279">
        <v>1.5046296296296297E-4</v>
      </c>
      <c r="CB44" s="279">
        <v>0</v>
      </c>
    </row>
    <row r="45" spans="1:80" x14ac:dyDescent="0.25">
      <c r="A45" s="277" t="s">
        <v>20</v>
      </c>
      <c r="B45" s="278">
        <v>43348</v>
      </c>
      <c r="C45" s="277">
        <v>9</v>
      </c>
      <c r="D45" s="277">
        <v>9</v>
      </c>
      <c r="E45" s="277">
        <v>0</v>
      </c>
      <c r="F45" s="277">
        <v>0</v>
      </c>
      <c r="G45" s="277">
        <v>0</v>
      </c>
      <c r="H45" s="277">
        <v>0</v>
      </c>
      <c r="I45" s="277">
        <v>0</v>
      </c>
      <c r="J45" s="277">
        <v>100</v>
      </c>
      <c r="K45" s="279">
        <v>0</v>
      </c>
      <c r="L45" s="279">
        <v>1.0416666666666667E-4</v>
      </c>
      <c r="M45" s="279">
        <v>5.3935185185185188E-3</v>
      </c>
      <c r="N45" s="279">
        <v>4.9768518518518521E-4</v>
      </c>
      <c r="O45" s="279">
        <v>5.8912037037037032E-3</v>
      </c>
      <c r="P45" s="277">
        <v>100</v>
      </c>
      <c r="Q45" s="279">
        <v>2.0833333333333335E-4</v>
      </c>
      <c r="R45" s="279">
        <v>0</v>
      </c>
      <c r="S45" s="277" t="s">
        <v>391</v>
      </c>
      <c r="T45" s="277" t="s">
        <v>403</v>
      </c>
      <c r="U45" s="277">
        <v>9</v>
      </c>
      <c r="V45" s="277">
        <v>0</v>
      </c>
      <c r="W45" s="277">
        <v>0</v>
      </c>
      <c r="X45" s="277">
        <v>0</v>
      </c>
      <c r="Y45" s="277">
        <v>0</v>
      </c>
      <c r="Z45" s="277">
        <v>0</v>
      </c>
      <c r="AA45" s="277">
        <v>100</v>
      </c>
      <c r="AB45" s="279">
        <v>0</v>
      </c>
      <c r="AC45" s="279">
        <v>1.0416666666666667E-4</v>
      </c>
      <c r="AD45" s="279">
        <v>5.3935185185185188E-3</v>
      </c>
      <c r="AE45" s="279">
        <v>4.9768518518518521E-4</v>
      </c>
      <c r="AF45" s="279">
        <v>5.8912037037037032E-3</v>
      </c>
      <c r="AG45" s="277" t="s">
        <v>403</v>
      </c>
      <c r="AH45" s="279">
        <v>2.0833333333333335E-4</v>
      </c>
      <c r="AI45" s="279">
        <v>0</v>
      </c>
      <c r="AJ45" s="277" t="s">
        <v>404</v>
      </c>
      <c r="AK45" s="277">
        <v>9</v>
      </c>
      <c r="AL45" s="277">
        <v>9</v>
      </c>
      <c r="AM45" s="277">
        <v>0</v>
      </c>
      <c r="AN45" s="277">
        <v>0</v>
      </c>
      <c r="AO45" s="277">
        <v>0</v>
      </c>
      <c r="AP45" s="277">
        <v>0</v>
      </c>
      <c r="AQ45" s="277">
        <v>0</v>
      </c>
      <c r="AR45" s="277">
        <v>100</v>
      </c>
      <c r="AS45" s="279">
        <v>0</v>
      </c>
      <c r="AT45" s="279">
        <v>1.0416666666666667E-4</v>
      </c>
      <c r="AU45" s="279">
        <v>5.3935185185185188E-3</v>
      </c>
      <c r="AV45" s="279">
        <v>4.9768518518518521E-4</v>
      </c>
      <c r="AW45" s="279">
        <v>5.8912037037037032E-3</v>
      </c>
      <c r="AX45" s="277">
        <v>100</v>
      </c>
      <c r="AY45" s="279">
        <v>2.0833333333333335E-4</v>
      </c>
      <c r="AZ45" s="279">
        <v>0</v>
      </c>
      <c r="BA45" s="277"/>
      <c r="BB45" s="277"/>
      <c r="BC45" s="277"/>
      <c r="BD45" s="277"/>
      <c r="BE45" s="277"/>
      <c r="BF45" s="277"/>
      <c r="BG45" s="277"/>
      <c r="BH45" s="277"/>
      <c r="BI45" s="277"/>
      <c r="BJ45" s="277">
        <v>1</v>
      </c>
      <c r="BK45" s="277"/>
      <c r="BL45" s="277">
        <v>0</v>
      </c>
      <c r="BM45" s="277">
        <v>16</v>
      </c>
      <c r="BN45" s="277">
        <v>15</v>
      </c>
      <c r="BO45" s="277">
        <v>1</v>
      </c>
      <c r="BP45" s="277">
        <v>0</v>
      </c>
      <c r="BQ45" s="277">
        <v>1</v>
      </c>
      <c r="BR45" s="277">
        <v>1</v>
      </c>
      <c r="BS45" s="277">
        <v>0</v>
      </c>
      <c r="BT45" s="277">
        <v>93.75</v>
      </c>
      <c r="BU45" s="279">
        <v>5.7291666666666671E-3</v>
      </c>
      <c r="BV45" s="279">
        <v>1.9675925925925926E-4</v>
      </c>
      <c r="BW45" s="279">
        <v>4.7106481481481478E-3</v>
      </c>
      <c r="BX45" s="279">
        <v>6.2500000000000001E-4</v>
      </c>
      <c r="BY45" s="279">
        <v>5.3356481481481484E-3</v>
      </c>
      <c r="BZ45" s="277">
        <v>87.5</v>
      </c>
      <c r="CA45" s="279">
        <v>1.3888888888888889E-3</v>
      </c>
      <c r="CB45" s="279">
        <v>5.7291666666666671E-3</v>
      </c>
    </row>
    <row r="46" spans="1:80" x14ac:dyDescent="0.25">
      <c r="A46" s="277" t="s">
        <v>294</v>
      </c>
      <c r="B46" s="278">
        <v>43348</v>
      </c>
      <c r="C46" s="277">
        <v>7</v>
      </c>
      <c r="D46" s="277">
        <v>7</v>
      </c>
      <c r="E46" s="277">
        <v>0</v>
      </c>
      <c r="F46" s="277">
        <v>0</v>
      </c>
      <c r="G46" s="277">
        <v>0</v>
      </c>
      <c r="H46" s="277">
        <v>0</v>
      </c>
      <c r="I46" s="277">
        <v>0</v>
      </c>
      <c r="J46" s="277">
        <v>100</v>
      </c>
      <c r="K46" s="279">
        <v>0</v>
      </c>
      <c r="L46" s="279">
        <v>2.0833333333333335E-4</v>
      </c>
      <c r="M46" s="279">
        <v>4.0162037037037033E-3</v>
      </c>
      <c r="N46" s="279">
        <v>1.3310185185185185E-3</v>
      </c>
      <c r="O46" s="279">
        <v>5.347222222222222E-3</v>
      </c>
      <c r="P46" s="277">
        <v>85.71</v>
      </c>
      <c r="Q46" s="279">
        <v>3.8194444444444446E-4</v>
      </c>
      <c r="R46" s="279">
        <v>0</v>
      </c>
      <c r="S46" s="277" t="s">
        <v>407</v>
      </c>
      <c r="T46" s="277" t="s">
        <v>403</v>
      </c>
      <c r="U46" s="277">
        <v>7</v>
      </c>
      <c r="V46" s="277">
        <v>0</v>
      </c>
      <c r="W46" s="277">
        <v>0</v>
      </c>
      <c r="X46" s="277">
        <v>0</v>
      </c>
      <c r="Y46" s="277">
        <v>0</v>
      </c>
      <c r="Z46" s="277">
        <v>0</v>
      </c>
      <c r="AA46" s="277">
        <v>100</v>
      </c>
      <c r="AB46" s="279">
        <v>0</v>
      </c>
      <c r="AC46" s="279">
        <v>2.0833333333333335E-4</v>
      </c>
      <c r="AD46" s="279">
        <v>4.0162037037037033E-3</v>
      </c>
      <c r="AE46" s="279">
        <v>1.3310185185185185E-3</v>
      </c>
      <c r="AF46" s="279">
        <v>5.347222222222222E-3</v>
      </c>
      <c r="AG46" s="277" t="s">
        <v>403</v>
      </c>
      <c r="AH46" s="279">
        <v>3.8194444444444446E-4</v>
      </c>
      <c r="AI46" s="279">
        <v>0</v>
      </c>
      <c r="AJ46" s="277" t="s">
        <v>404</v>
      </c>
      <c r="AK46" s="277">
        <v>7</v>
      </c>
      <c r="AL46" s="277">
        <v>7</v>
      </c>
      <c r="AM46" s="277">
        <v>0</v>
      </c>
      <c r="AN46" s="277">
        <v>0</v>
      </c>
      <c r="AO46" s="277">
        <v>0</v>
      </c>
      <c r="AP46" s="277">
        <v>0</v>
      </c>
      <c r="AQ46" s="277">
        <v>0</v>
      </c>
      <c r="AR46" s="277">
        <v>100</v>
      </c>
      <c r="AS46" s="279">
        <v>0</v>
      </c>
      <c r="AT46" s="279">
        <v>2.0833333333333335E-4</v>
      </c>
      <c r="AU46" s="279">
        <v>4.0162037037037033E-3</v>
      </c>
      <c r="AV46" s="279">
        <v>1.3310185185185185E-3</v>
      </c>
      <c r="AW46" s="279">
        <v>5.347222222222222E-3</v>
      </c>
      <c r="AX46" s="277">
        <v>85.71</v>
      </c>
      <c r="AY46" s="279">
        <v>3.8194444444444446E-4</v>
      </c>
      <c r="AZ46" s="279">
        <v>0</v>
      </c>
      <c r="BA46" s="277"/>
      <c r="BB46" s="277"/>
      <c r="BC46" s="277"/>
      <c r="BD46" s="277"/>
      <c r="BE46" s="277"/>
      <c r="BF46" s="277"/>
      <c r="BG46" s="277"/>
      <c r="BH46" s="277"/>
      <c r="BI46" s="277"/>
      <c r="BJ46" s="277">
        <v>1</v>
      </c>
      <c r="BK46" s="277"/>
      <c r="BL46" s="277">
        <v>0</v>
      </c>
      <c r="BM46" s="277">
        <v>14</v>
      </c>
      <c r="BN46" s="277">
        <v>9</v>
      </c>
      <c r="BO46" s="277">
        <v>0</v>
      </c>
      <c r="BP46" s="277">
        <v>0</v>
      </c>
      <c r="BQ46" s="277">
        <v>5</v>
      </c>
      <c r="BR46" s="277">
        <v>0</v>
      </c>
      <c r="BS46" s="277">
        <v>5</v>
      </c>
      <c r="BT46" s="277">
        <v>64.290000000000006</v>
      </c>
      <c r="BU46" s="279">
        <v>0</v>
      </c>
      <c r="BV46" s="279">
        <v>1.8518518518518518E-4</v>
      </c>
      <c r="BW46" s="279">
        <v>3.8425925925925923E-3</v>
      </c>
      <c r="BX46" s="279">
        <v>1.3425925925925925E-3</v>
      </c>
      <c r="BY46" s="279">
        <v>5.185185185185185E-3</v>
      </c>
      <c r="BZ46" s="277">
        <v>88.89</v>
      </c>
      <c r="CA46" s="279">
        <v>3.8194444444444446E-4</v>
      </c>
      <c r="CB46" s="279">
        <v>0</v>
      </c>
    </row>
    <row r="47" spans="1:80" x14ac:dyDescent="0.25">
      <c r="A47" s="277" t="s">
        <v>21</v>
      </c>
      <c r="B47" s="278">
        <v>43348</v>
      </c>
      <c r="C47" s="277">
        <v>37</v>
      </c>
      <c r="D47" s="277">
        <v>6</v>
      </c>
      <c r="E47" s="277">
        <v>2</v>
      </c>
      <c r="F47" s="277">
        <v>0</v>
      </c>
      <c r="G47" s="277">
        <v>31</v>
      </c>
      <c r="H47" s="277">
        <v>2</v>
      </c>
      <c r="I47" s="277">
        <v>29</v>
      </c>
      <c r="J47" s="277">
        <v>16.22</v>
      </c>
      <c r="K47" s="279">
        <v>1.0416666666666667E-4</v>
      </c>
      <c r="L47" s="279">
        <v>1.4583333333333334E-3</v>
      </c>
      <c r="M47" s="279">
        <v>2.2106481481481478E-3</v>
      </c>
      <c r="N47" s="279">
        <v>1.2847222222222223E-3</v>
      </c>
      <c r="O47" s="279">
        <v>3.4953703703703705E-3</v>
      </c>
      <c r="P47" s="277">
        <v>25</v>
      </c>
      <c r="Q47" s="279">
        <v>4.9884259259259265E-3</v>
      </c>
      <c r="R47" s="279">
        <v>1.7245370370370372E-3</v>
      </c>
      <c r="S47" s="277" t="s">
        <v>391</v>
      </c>
      <c r="T47" s="277" t="s">
        <v>403</v>
      </c>
      <c r="U47" s="277">
        <v>6</v>
      </c>
      <c r="V47" s="277">
        <v>2</v>
      </c>
      <c r="W47" s="277">
        <v>0</v>
      </c>
      <c r="X47" s="277">
        <v>0</v>
      </c>
      <c r="Y47" s="277">
        <v>0</v>
      </c>
      <c r="Z47" s="277">
        <v>0</v>
      </c>
      <c r="AA47" s="277">
        <v>100</v>
      </c>
      <c r="AB47" s="279">
        <v>0</v>
      </c>
      <c r="AC47" s="279">
        <v>1.4583333333333334E-3</v>
      </c>
      <c r="AD47" s="279">
        <v>2.2106481481481478E-3</v>
      </c>
      <c r="AE47" s="279">
        <v>1.2847222222222223E-3</v>
      </c>
      <c r="AF47" s="279">
        <v>3.4953703703703705E-3</v>
      </c>
      <c r="AG47" s="277" t="s">
        <v>403</v>
      </c>
      <c r="AH47" s="279">
        <v>4.9884259259259265E-3</v>
      </c>
      <c r="AI47" s="279">
        <v>0</v>
      </c>
      <c r="AJ47" s="277" t="s">
        <v>404</v>
      </c>
      <c r="AK47" s="277">
        <v>37</v>
      </c>
      <c r="AL47" s="277">
        <v>6</v>
      </c>
      <c r="AM47" s="277">
        <v>2</v>
      </c>
      <c r="AN47" s="277">
        <v>0</v>
      </c>
      <c r="AO47" s="277">
        <v>31</v>
      </c>
      <c r="AP47" s="277">
        <v>2</v>
      </c>
      <c r="AQ47" s="277">
        <v>29</v>
      </c>
      <c r="AR47" s="277">
        <v>16.22</v>
      </c>
      <c r="AS47" s="279">
        <v>1.0416666666666667E-4</v>
      </c>
      <c r="AT47" s="279">
        <v>1.4583333333333334E-3</v>
      </c>
      <c r="AU47" s="279">
        <v>2.2106481481481478E-3</v>
      </c>
      <c r="AV47" s="279">
        <v>1.2847222222222223E-3</v>
      </c>
      <c r="AW47" s="279">
        <v>3.4953703703703705E-3</v>
      </c>
      <c r="AX47" s="277">
        <v>25</v>
      </c>
      <c r="AY47" s="279">
        <v>4.9884259259259265E-3</v>
      </c>
      <c r="AZ47" s="279">
        <v>1.7245370370370372E-3</v>
      </c>
      <c r="BA47" s="277"/>
      <c r="BB47" s="277"/>
      <c r="BC47" s="277"/>
      <c r="BD47" s="277"/>
      <c r="BE47" s="277"/>
      <c r="BF47" s="277"/>
      <c r="BG47" s="277"/>
      <c r="BH47" s="277"/>
      <c r="BI47" s="277"/>
      <c r="BJ47" s="277">
        <v>0.162162162162162</v>
      </c>
      <c r="BK47" s="277"/>
      <c r="BL47" s="277">
        <v>0.83783783783783805</v>
      </c>
      <c r="BM47" s="277">
        <v>38</v>
      </c>
      <c r="BN47" s="277">
        <v>6</v>
      </c>
      <c r="BO47" s="277">
        <v>2</v>
      </c>
      <c r="BP47" s="277">
        <v>0</v>
      </c>
      <c r="BQ47" s="277">
        <v>32</v>
      </c>
      <c r="BR47" s="277">
        <v>2</v>
      </c>
      <c r="BS47" s="277">
        <v>30</v>
      </c>
      <c r="BT47" s="277">
        <v>15.79</v>
      </c>
      <c r="BU47" s="279">
        <v>1.0416666666666667E-4</v>
      </c>
      <c r="BV47" s="279">
        <v>1.4583333333333334E-3</v>
      </c>
      <c r="BW47" s="279">
        <v>2.2106481481481478E-3</v>
      </c>
      <c r="BX47" s="279">
        <v>1.2847222222222223E-3</v>
      </c>
      <c r="BY47" s="279">
        <v>3.4953703703703705E-3</v>
      </c>
      <c r="BZ47" s="277">
        <v>25</v>
      </c>
      <c r="CA47" s="279">
        <v>4.9884259259259265E-3</v>
      </c>
      <c r="CB47" s="279">
        <v>1.7245370370370372E-3</v>
      </c>
    </row>
    <row r="48" spans="1:80" x14ac:dyDescent="0.25">
      <c r="A48" s="277" t="s">
        <v>24</v>
      </c>
      <c r="B48" s="278">
        <v>43348</v>
      </c>
      <c r="C48" s="277">
        <v>52</v>
      </c>
      <c r="D48" s="277">
        <v>47</v>
      </c>
      <c r="E48" s="277">
        <v>1</v>
      </c>
      <c r="F48" s="277">
        <v>2</v>
      </c>
      <c r="G48" s="277">
        <v>5</v>
      </c>
      <c r="H48" s="277">
        <v>1</v>
      </c>
      <c r="I48" s="277">
        <v>4</v>
      </c>
      <c r="J48" s="277">
        <v>90.38</v>
      </c>
      <c r="K48" s="279">
        <v>3.5879629629629635E-4</v>
      </c>
      <c r="L48" s="279">
        <v>2.199074074074074E-4</v>
      </c>
      <c r="M48" s="279">
        <v>6.1342592592592594E-3</v>
      </c>
      <c r="N48" s="279">
        <v>1.2731481481481483E-3</v>
      </c>
      <c r="O48" s="279">
        <v>7.4189814814814813E-3</v>
      </c>
      <c r="P48" s="277">
        <v>88.24</v>
      </c>
      <c r="Q48" s="279">
        <v>5.7523148148148143E-3</v>
      </c>
      <c r="R48" s="279">
        <v>7.291666666666667E-4</v>
      </c>
      <c r="S48" s="277" t="s">
        <v>391</v>
      </c>
      <c r="T48" s="277" t="s">
        <v>403</v>
      </c>
      <c r="U48" s="277">
        <v>47</v>
      </c>
      <c r="V48" s="277">
        <v>1</v>
      </c>
      <c r="W48" s="277">
        <v>2</v>
      </c>
      <c r="X48" s="277">
        <v>0</v>
      </c>
      <c r="Y48" s="277">
        <v>0</v>
      </c>
      <c r="Z48" s="277">
        <v>0</v>
      </c>
      <c r="AA48" s="277">
        <v>100</v>
      </c>
      <c r="AB48" s="279">
        <v>0</v>
      </c>
      <c r="AC48" s="279">
        <v>2.199074074074074E-4</v>
      </c>
      <c r="AD48" s="279">
        <v>6.1342592592592594E-3</v>
      </c>
      <c r="AE48" s="279">
        <v>1.2731481481481483E-3</v>
      </c>
      <c r="AF48" s="279">
        <v>7.4189814814814813E-3</v>
      </c>
      <c r="AG48" s="277" t="s">
        <v>403</v>
      </c>
      <c r="AH48" s="279">
        <v>5.7523148148148143E-3</v>
      </c>
      <c r="AI48" s="279">
        <v>0</v>
      </c>
      <c r="AJ48" s="277" t="s">
        <v>404</v>
      </c>
      <c r="AK48" s="277">
        <v>52</v>
      </c>
      <c r="AL48" s="277">
        <v>47</v>
      </c>
      <c r="AM48" s="277">
        <v>1</v>
      </c>
      <c r="AN48" s="277">
        <v>2</v>
      </c>
      <c r="AO48" s="277">
        <v>5</v>
      </c>
      <c r="AP48" s="277">
        <v>1</v>
      </c>
      <c r="AQ48" s="277">
        <v>4</v>
      </c>
      <c r="AR48" s="277">
        <v>90.38</v>
      </c>
      <c r="AS48" s="279">
        <v>3.5879629629629635E-4</v>
      </c>
      <c r="AT48" s="279">
        <v>2.199074074074074E-4</v>
      </c>
      <c r="AU48" s="279">
        <v>6.1342592592592594E-3</v>
      </c>
      <c r="AV48" s="279">
        <v>1.2731481481481483E-3</v>
      </c>
      <c r="AW48" s="279">
        <v>7.4189814814814813E-3</v>
      </c>
      <c r="AX48" s="277">
        <v>88.24</v>
      </c>
      <c r="AY48" s="279">
        <v>5.7523148148148143E-3</v>
      </c>
      <c r="AZ48" s="279">
        <v>7.291666666666667E-4</v>
      </c>
      <c r="BA48" s="277"/>
      <c r="BB48" s="277"/>
      <c r="BC48" s="277"/>
      <c r="BD48" s="277"/>
      <c r="BE48" s="277"/>
      <c r="BF48" s="277"/>
      <c r="BG48" s="277"/>
      <c r="BH48" s="277"/>
      <c r="BI48" s="277"/>
      <c r="BJ48" s="277">
        <v>0.90384615384615397</v>
      </c>
      <c r="BK48" s="277"/>
      <c r="BL48" s="277">
        <v>9.6153846153846201E-2</v>
      </c>
      <c r="BM48" s="277">
        <v>61</v>
      </c>
      <c r="BN48" s="277">
        <v>55</v>
      </c>
      <c r="BO48" s="277">
        <v>1</v>
      </c>
      <c r="BP48" s="277">
        <v>2</v>
      </c>
      <c r="BQ48" s="277">
        <v>6</v>
      </c>
      <c r="BR48" s="277">
        <v>1</v>
      </c>
      <c r="BS48" s="277">
        <v>5</v>
      </c>
      <c r="BT48" s="277">
        <v>90.16</v>
      </c>
      <c r="BU48" s="279">
        <v>4.0509259259259258E-4</v>
      </c>
      <c r="BV48" s="279">
        <v>1.9675925925925926E-4</v>
      </c>
      <c r="BW48" s="279">
        <v>5.8449074074074072E-3</v>
      </c>
      <c r="BX48" s="279">
        <v>1.2847222222222223E-3</v>
      </c>
      <c r="BY48" s="279">
        <v>7.1412037037037043E-3</v>
      </c>
      <c r="BZ48" s="277">
        <v>88.33</v>
      </c>
      <c r="CA48" s="279">
        <v>5.7523148148148143E-3</v>
      </c>
      <c r="CB48" s="279">
        <v>7.291666666666667E-4</v>
      </c>
    </row>
    <row r="49" spans="1:80" x14ac:dyDescent="0.25">
      <c r="A49" s="277" t="s">
        <v>25</v>
      </c>
      <c r="B49" s="278">
        <v>43348</v>
      </c>
      <c r="C49" s="277">
        <v>12</v>
      </c>
      <c r="D49" s="277">
        <v>11</v>
      </c>
      <c r="E49" s="277">
        <v>0</v>
      </c>
      <c r="F49" s="277">
        <v>0</v>
      </c>
      <c r="G49" s="277">
        <v>1</v>
      </c>
      <c r="H49" s="277">
        <v>1</v>
      </c>
      <c r="I49" s="277">
        <v>0</v>
      </c>
      <c r="J49" s="277">
        <v>91.67</v>
      </c>
      <c r="K49" s="279">
        <v>4.7569444444444447E-3</v>
      </c>
      <c r="L49" s="279">
        <v>1.3888888888888889E-4</v>
      </c>
      <c r="M49" s="279">
        <v>4.6759259259259263E-3</v>
      </c>
      <c r="N49" s="279">
        <v>1.3078703703703705E-3</v>
      </c>
      <c r="O49" s="279">
        <v>5.9953703703703697E-3</v>
      </c>
      <c r="P49" s="277">
        <v>75</v>
      </c>
      <c r="Q49" s="279">
        <v>4.1666666666666669E-4</v>
      </c>
      <c r="R49" s="279">
        <v>4.7569444444444447E-3</v>
      </c>
      <c r="S49" s="277" t="s">
        <v>391</v>
      </c>
      <c r="T49" s="277" t="s">
        <v>403</v>
      </c>
      <c r="U49" s="277">
        <v>11</v>
      </c>
      <c r="V49" s="277">
        <v>0</v>
      </c>
      <c r="W49" s="277">
        <v>0</v>
      </c>
      <c r="X49" s="277">
        <v>0</v>
      </c>
      <c r="Y49" s="277">
        <v>0</v>
      </c>
      <c r="Z49" s="277">
        <v>0</v>
      </c>
      <c r="AA49" s="277">
        <v>100</v>
      </c>
      <c r="AB49" s="279">
        <v>0</v>
      </c>
      <c r="AC49" s="279">
        <v>1.3888888888888889E-4</v>
      </c>
      <c r="AD49" s="279">
        <v>4.6759259259259263E-3</v>
      </c>
      <c r="AE49" s="279">
        <v>1.3078703703703705E-3</v>
      </c>
      <c r="AF49" s="279">
        <v>5.9953703703703697E-3</v>
      </c>
      <c r="AG49" s="277" t="s">
        <v>403</v>
      </c>
      <c r="AH49" s="279">
        <v>4.1666666666666669E-4</v>
      </c>
      <c r="AI49" s="279">
        <v>0</v>
      </c>
      <c r="AJ49" s="277" t="s">
        <v>404</v>
      </c>
      <c r="AK49" s="277">
        <v>12</v>
      </c>
      <c r="AL49" s="277">
        <v>11</v>
      </c>
      <c r="AM49" s="277">
        <v>0</v>
      </c>
      <c r="AN49" s="277">
        <v>0</v>
      </c>
      <c r="AO49" s="277">
        <v>1</v>
      </c>
      <c r="AP49" s="277">
        <v>1</v>
      </c>
      <c r="AQ49" s="277">
        <v>0</v>
      </c>
      <c r="AR49" s="277">
        <v>91.67</v>
      </c>
      <c r="AS49" s="279">
        <v>4.7569444444444447E-3</v>
      </c>
      <c r="AT49" s="279">
        <v>1.3888888888888889E-4</v>
      </c>
      <c r="AU49" s="279">
        <v>4.6759259259259263E-3</v>
      </c>
      <c r="AV49" s="279">
        <v>1.3078703703703705E-3</v>
      </c>
      <c r="AW49" s="279">
        <v>5.9953703703703697E-3</v>
      </c>
      <c r="AX49" s="277">
        <v>75</v>
      </c>
      <c r="AY49" s="279">
        <v>4.1666666666666669E-4</v>
      </c>
      <c r="AZ49" s="279">
        <v>4.7569444444444447E-3</v>
      </c>
      <c r="BA49" s="277"/>
      <c r="BB49" s="277"/>
      <c r="BC49" s="277"/>
      <c r="BD49" s="277"/>
      <c r="BE49" s="277"/>
      <c r="BF49" s="277"/>
      <c r="BG49" s="277"/>
      <c r="BH49" s="277"/>
      <c r="BI49" s="277"/>
      <c r="BJ49" s="277">
        <v>0.91666666666666696</v>
      </c>
      <c r="BK49" s="277"/>
      <c r="BL49" s="277">
        <v>8.3333333333333301E-2</v>
      </c>
      <c r="BM49" s="277">
        <v>14</v>
      </c>
      <c r="BN49" s="277">
        <v>13</v>
      </c>
      <c r="BO49" s="277">
        <v>0</v>
      </c>
      <c r="BP49" s="277">
        <v>0</v>
      </c>
      <c r="BQ49" s="277">
        <v>1</v>
      </c>
      <c r="BR49" s="277">
        <v>1</v>
      </c>
      <c r="BS49" s="277">
        <v>0</v>
      </c>
      <c r="BT49" s="277">
        <v>92.86</v>
      </c>
      <c r="BU49" s="279">
        <v>4.7569444444444447E-3</v>
      </c>
      <c r="BV49" s="279">
        <v>1.3888888888888889E-4</v>
      </c>
      <c r="BW49" s="279">
        <v>6.9675925925925921E-3</v>
      </c>
      <c r="BX49" s="279">
        <v>1.2037037037037038E-3</v>
      </c>
      <c r="BY49" s="279">
        <v>8.1712962962962963E-3</v>
      </c>
      <c r="BZ49" s="277">
        <v>78.569999999999993</v>
      </c>
      <c r="CA49" s="279">
        <v>4.1666666666666669E-4</v>
      </c>
      <c r="CB49" s="279">
        <v>4.7569444444444447E-3</v>
      </c>
    </row>
    <row r="50" spans="1:80" x14ac:dyDescent="0.25">
      <c r="A50" s="277" t="s">
        <v>15</v>
      </c>
      <c r="B50" s="278">
        <v>43349</v>
      </c>
      <c r="C50" s="277">
        <v>44</v>
      </c>
      <c r="D50" s="277">
        <v>41</v>
      </c>
      <c r="E50" s="277">
        <v>1</v>
      </c>
      <c r="F50" s="277">
        <v>0</v>
      </c>
      <c r="G50" s="277">
        <v>3</v>
      </c>
      <c r="H50" s="277">
        <v>0</v>
      </c>
      <c r="I50" s="277">
        <v>3</v>
      </c>
      <c r="J50" s="277">
        <v>93.18</v>
      </c>
      <c r="K50" s="279">
        <v>4.9768518518518521E-4</v>
      </c>
      <c r="L50" s="279">
        <v>1.5046296296296297E-4</v>
      </c>
      <c r="M50" s="279">
        <v>7.1180555555555554E-3</v>
      </c>
      <c r="N50" s="279">
        <v>1.3310185185185185E-3</v>
      </c>
      <c r="O50" s="279">
        <v>8.4606481481481494E-3</v>
      </c>
      <c r="P50" s="277">
        <v>84.09</v>
      </c>
      <c r="Q50" s="279">
        <v>7.291666666666667E-4</v>
      </c>
      <c r="R50" s="279">
        <v>5.6712962962962956E-4</v>
      </c>
      <c r="S50" s="277" t="s">
        <v>387</v>
      </c>
      <c r="T50" s="277" t="s">
        <v>403</v>
      </c>
      <c r="U50" s="277">
        <v>41</v>
      </c>
      <c r="V50" s="277">
        <v>1</v>
      </c>
      <c r="W50" s="277">
        <v>0</v>
      </c>
      <c r="X50" s="277">
        <v>0</v>
      </c>
      <c r="Y50" s="277">
        <v>0</v>
      </c>
      <c r="Z50" s="277">
        <v>0</v>
      </c>
      <c r="AA50" s="277">
        <v>100</v>
      </c>
      <c r="AB50" s="279">
        <v>0</v>
      </c>
      <c r="AC50" s="279">
        <v>1.5046296296296297E-4</v>
      </c>
      <c r="AD50" s="279">
        <v>7.1180555555555554E-3</v>
      </c>
      <c r="AE50" s="279">
        <v>1.3310185185185185E-3</v>
      </c>
      <c r="AF50" s="279">
        <v>8.4606481481481494E-3</v>
      </c>
      <c r="AG50" s="277" t="s">
        <v>403</v>
      </c>
      <c r="AH50" s="279">
        <v>7.291666666666667E-4</v>
      </c>
      <c r="AI50" s="279">
        <v>0</v>
      </c>
      <c r="AJ50" s="277" t="s">
        <v>404</v>
      </c>
      <c r="AK50" s="277">
        <v>44</v>
      </c>
      <c r="AL50" s="277">
        <v>41</v>
      </c>
      <c r="AM50" s="277">
        <v>1</v>
      </c>
      <c r="AN50" s="277">
        <v>0</v>
      </c>
      <c r="AO50" s="277">
        <v>3</v>
      </c>
      <c r="AP50" s="277">
        <v>0</v>
      </c>
      <c r="AQ50" s="277">
        <v>3</v>
      </c>
      <c r="AR50" s="277">
        <v>93.18</v>
      </c>
      <c r="AS50" s="279">
        <v>4.9768518518518521E-4</v>
      </c>
      <c r="AT50" s="279">
        <v>1.5046296296296297E-4</v>
      </c>
      <c r="AU50" s="279">
        <v>7.1180555555555554E-3</v>
      </c>
      <c r="AV50" s="279">
        <v>1.3310185185185185E-3</v>
      </c>
      <c r="AW50" s="279">
        <v>8.4606481481481494E-3</v>
      </c>
      <c r="AX50" s="277">
        <v>84.09</v>
      </c>
      <c r="AY50" s="279">
        <v>7.291666666666667E-4</v>
      </c>
      <c r="AZ50" s="279">
        <v>5.6712962962962956E-4</v>
      </c>
      <c r="BA50" s="277"/>
      <c r="BB50" s="277"/>
      <c r="BC50" s="277"/>
      <c r="BD50" s="277"/>
      <c r="BE50" s="277"/>
      <c r="BF50" s="277"/>
      <c r="BG50" s="277"/>
      <c r="BH50" s="277"/>
      <c r="BI50" s="277"/>
      <c r="BJ50" s="277">
        <v>0.93181818181818199</v>
      </c>
      <c r="BK50" s="277"/>
      <c r="BL50" s="277">
        <v>6.8181818181818205E-2</v>
      </c>
      <c r="BM50" s="277">
        <v>56</v>
      </c>
      <c r="BN50" s="277">
        <v>53</v>
      </c>
      <c r="BO50" s="277">
        <v>3</v>
      </c>
      <c r="BP50" s="277">
        <v>0</v>
      </c>
      <c r="BQ50" s="277">
        <v>3</v>
      </c>
      <c r="BR50" s="277">
        <v>0</v>
      </c>
      <c r="BS50" s="277">
        <v>3</v>
      </c>
      <c r="BT50" s="277">
        <v>94.64</v>
      </c>
      <c r="BU50" s="279">
        <v>4.9768518518518521E-4</v>
      </c>
      <c r="BV50" s="279">
        <v>1.8518518518518518E-4</v>
      </c>
      <c r="BW50" s="279">
        <v>6.9328703703703696E-3</v>
      </c>
      <c r="BX50" s="279">
        <v>1.2847222222222223E-3</v>
      </c>
      <c r="BY50" s="279">
        <v>8.2291666666666659E-3</v>
      </c>
      <c r="BZ50" s="277">
        <v>82.14</v>
      </c>
      <c r="CA50" s="279">
        <v>8.564814814814815E-4</v>
      </c>
      <c r="CB50" s="279">
        <v>5.6712962962962956E-4</v>
      </c>
    </row>
    <row r="51" spans="1:80" x14ac:dyDescent="0.25">
      <c r="A51" s="277" t="s">
        <v>16</v>
      </c>
      <c r="B51" s="278">
        <v>43349</v>
      </c>
      <c r="C51" s="277">
        <v>42</v>
      </c>
      <c r="D51" s="277">
        <v>40</v>
      </c>
      <c r="E51" s="277">
        <v>8</v>
      </c>
      <c r="F51" s="277">
        <v>0</v>
      </c>
      <c r="G51" s="277">
        <v>2</v>
      </c>
      <c r="H51" s="277">
        <v>1</v>
      </c>
      <c r="I51" s="277">
        <v>1</v>
      </c>
      <c r="J51" s="277">
        <v>95.24</v>
      </c>
      <c r="K51" s="279">
        <v>2.0717592592592593E-3</v>
      </c>
      <c r="L51" s="279">
        <v>4.5138888888888892E-4</v>
      </c>
      <c r="M51" s="279">
        <v>4.6527777777777774E-3</v>
      </c>
      <c r="N51" s="279">
        <v>1.3194444444444443E-3</v>
      </c>
      <c r="O51" s="279">
        <v>5.9837962962962961E-3</v>
      </c>
      <c r="P51" s="277">
        <v>68.290000000000006</v>
      </c>
      <c r="Q51" s="279">
        <v>4.0972222222222226E-3</v>
      </c>
      <c r="R51" s="279">
        <v>4.1203703703703706E-3</v>
      </c>
      <c r="S51" s="277" t="s">
        <v>391</v>
      </c>
      <c r="T51" s="277" t="s">
        <v>403</v>
      </c>
      <c r="U51" s="277">
        <v>40</v>
      </c>
      <c r="V51" s="277">
        <v>8</v>
      </c>
      <c r="W51" s="277">
        <v>0</v>
      </c>
      <c r="X51" s="277">
        <v>0</v>
      </c>
      <c r="Y51" s="277">
        <v>0</v>
      </c>
      <c r="Z51" s="277">
        <v>0</v>
      </c>
      <c r="AA51" s="277">
        <v>100</v>
      </c>
      <c r="AB51" s="279">
        <v>0</v>
      </c>
      <c r="AC51" s="279">
        <v>4.5138888888888892E-4</v>
      </c>
      <c r="AD51" s="279">
        <v>4.6527777777777774E-3</v>
      </c>
      <c r="AE51" s="279">
        <v>1.3194444444444443E-3</v>
      </c>
      <c r="AF51" s="279">
        <v>5.9837962962962961E-3</v>
      </c>
      <c r="AG51" s="277" t="s">
        <v>403</v>
      </c>
      <c r="AH51" s="279">
        <v>4.0972222222222226E-3</v>
      </c>
      <c r="AI51" s="279">
        <v>0</v>
      </c>
      <c r="AJ51" s="277" t="s">
        <v>404</v>
      </c>
      <c r="AK51" s="277">
        <v>42</v>
      </c>
      <c r="AL51" s="277">
        <v>40</v>
      </c>
      <c r="AM51" s="277">
        <v>8</v>
      </c>
      <c r="AN51" s="277">
        <v>0</v>
      </c>
      <c r="AO51" s="277">
        <v>2</v>
      </c>
      <c r="AP51" s="277">
        <v>1</v>
      </c>
      <c r="AQ51" s="277">
        <v>1</v>
      </c>
      <c r="AR51" s="277">
        <v>95.24</v>
      </c>
      <c r="AS51" s="279">
        <v>2.0717592592592593E-3</v>
      </c>
      <c r="AT51" s="279">
        <v>4.5138888888888892E-4</v>
      </c>
      <c r="AU51" s="279">
        <v>4.6527777777777774E-3</v>
      </c>
      <c r="AV51" s="279">
        <v>1.3194444444444443E-3</v>
      </c>
      <c r="AW51" s="279">
        <v>5.9837962962962961E-3</v>
      </c>
      <c r="AX51" s="277">
        <v>68.290000000000006</v>
      </c>
      <c r="AY51" s="279">
        <v>4.0972222222222226E-3</v>
      </c>
      <c r="AZ51" s="279">
        <v>4.1203703703703706E-3</v>
      </c>
      <c r="BA51" s="277"/>
      <c r="BB51" s="277"/>
      <c r="BC51" s="277"/>
      <c r="BD51" s="277"/>
      <c r="BE51" s="277"/>
      <c r="BF51" s="277"/>
      <c r="BG51" s="277"/>
      <c r="BH51" s="277"/>
      <c r="BI51" s="277"/>
      <c r="BJ51" s="277">
        <v>0.952380952380952</v>
      </c>
      <c r="BK51" s="277"/>
      <c r="BL51" s="277">
        <v>4.7619047619047603E-2</v>
      </c>
      <c r="BM51" s="277">
        <v>57</v>
      </c>
      <c r="BN51" s="277">
        <v>55</v>
      </c>
      <c r="BO51" s="277">
        <v>12</v>
      </c>
      <c r="BP51" s="277">
        <v>0</v>
      </c>
      <c r="BQ51" s="277">
        <v>2</v>
      </c>
      <c r="BR51" s="277">
        <v>1</v>
      </c>
      <c r="BS51" s="277">
        <v>1</v>
      </c>
      <c r="BT51" s="277">
        <v>96.49</v>
      </c>
      <c r="BU51" s="279">
        <v>2.0717592592592593E-3</v>
      </c>
      <c r="BV51" s="279">
        <v>6.5972222222222213E-4</v>
      </c>
      <c r="BW51" s="279">
        <v>4.5023148148148149E-3</v>
      </c>
      <c r="BX51" s="279">
        <v>1.3078703703703705E-3</v>
      </c>
      <c r="BY51" s="279">
        <v>5.8217592592592592E-3</v>
      </c>
      <c r="BZ51" s="277">
        <v>67.86</v>
      </c>
      <c r="CA51" s="279">
        <v>5.4745370370370373E-3</v>
      </c>
      <c r="CB51" s="279">
        <v>4.1203703703703706E-3</v>
      </c>
    </row>
    <row r="52" spans="1:80" x14ac:dyDescent="0.25">
      <c r="A52" s="277" t="s">
        <v>17</v>
      </c>
      <c r="B52" s="278">
        <v>43349</v>
      </c>
      <c r="C52" s="277">
        <v>23</v>
      </c>
      <c r="D52" s="277">
        <v>23</v>
      </c>
      <c r="E52" s="277">
        <v>2</v>
      </c>
      <c r="F52" s="277">
        <v>0</v>
      </c>
      <c r="G52" s="277">
        <v>0</v>
      </c>
      <c r="H52" s="277">
        <v>0</v>
      </c>
      <c r="I52" s="277">
        <v>0</v>
      </c>
      <c r="J52" s="277">
        <v>100</v>
      </c>
      <c r="K52" s="279">
        <v>0</v>
      </c>
      <c r="L52" s="279">
        <v>2.6620370370370372E-4</v>
      </c>
      <c r="M52" s="279">
        <v>5.9837962962962961E-3</v>
      </c>
      <c r="N52" s="279">
        <v>1.1805555555555556E-3</v>
      </c>
      <c r="O52" s="279">
        <v>7.1759259259259259E-3</v>
      </c>
      <c r="P52" s="277">
        <v>91.3</v>
      </c>
      <c r="Q52" s="279">
        <v>3.9351851851851857E-3</v>
      </c>
      <c r="R52" s="279">
        <v>0</v>
      </c>
      <c r="S52" s="277" t="s">
        <v>391</v>
      </c>
      <c r="T52" s="277" t="s">
        <v>403</v>
      </c>
      <c r="U52" s="277">
        <v>23</v>
      </c>
      <c r="V52" s="277">
        <v>2</v>
      </c>
      <c r="W52" s="277">
        <v>0</v>
      </c>
      <c r="X52" s="277">
        <v>0</v>
      </c>
      <c r="Y52" s="277">
        <v>0</v>
      </c>
      <c r="Z52" s="277">
        <v>0</v>
      </c>
      <c r="AA52" s="277">
        <v>100</v>
      </c>
      <c r="AB52" s="279">
        <v>0</v>
      </c>
      <c r="AC52" s="279">
        <v>2.6620370370370372E-4</v>
      </c>
      <c r="AD52" s="279">
        <v>5.9837962962962961E-3</v>
      </c>
      <c r="AE52" s="279">
        <v>1.1805555555555556E-3</v>
      </c>
      <c r="AF52" s="279">
        <v>7.1759259259259259E-3</v>
      </c>
      <c r="AG52" s="277" t="s">
        <v>403</v>
      </c>
      <c r="AH52" s="279">
        <v>3.9351851851851857E-3</v>
      </c>
      <c r="AI52" s="279">
        <v>0</v>
      </c>
      <c r="AJ52" s="277" t="s">
        <v>404</v>
      </c>
      <c r="AK52" s="277">
        <v>23</v>
      </c>
      <c r="AL52" s="277">
        <v>23</v>
      </c>
      <c r="AM52" s="277">
        <v>2</v>
      </c>
      <c r="AN52" s="277">
        <v>0</v>
      </c>
      <c r="AO52" s="277">
        <v>0</v>
      </c>
      <c r="AP52" s="277">
        <v>0</v>
      </c>
      <c r="AQ52" s="277">
        <v>0</v>
      </c>
      <c r="AR52" s="277">
        <v>100</v>
      </c>
      <c r="AS52" s="279">
        <v>0</v>
      </c>
      <c r="AT52" s="279">
        <v>2.6620370370370372E-4</v>
      </c>
      <c r="AU52" s="279">
        <v>5.9837962962962961E-3</v>
      </c>
      <c r="AV52" s="279">
        <v>1.1805555555555556E-3</v>
      </c>
      <c r="AW52" s="279">
        <v>7.1759259259259259E-3</v>
      </c>
      <c r="AX52" s="277">
        <v>91.3</v>
      </c>
      <c r="AY52" s="279">
        <v>3.9351851851851857E-3</v>
      </c>
      <c r="AZ52" s="279">
        <v>0</v>
      </c>
      <c r="BA52" s="277"/>
      <c r="BB52" s="277"/>
      <c r="BC52" s="277"/>
      <c r="BD52" s="277"/>
      <c r="BE52" s="277"/>
      <c r="BF52" s="277"/>
      <c r="BG52" s="277"/>
      <c r="BH52" s="277"/>
      <c r="BI52" s="277"/>
      <c r="BJ52" s="277">
        <v>1</v>
      </c>
      <c r="BK52" s="277"/>
      <c r="BL52" s="277">
        <v>0</v>
      </c>
      <c r="BM52" s="277">
        <v>30</v>
      </c>
      <c r="BN52" s="277">
        <v>30</v>
      </c>
      <c r="BO52" s="277">
        <v>2</v>
      </c>
      <c r="BP52" s="277">
        <v>0</v>
      </c>
      <c r="BQ52" s="277">
        <v>0</v>
      </c>
      <c r="BR52" s="277">
        <v>0</v>
      </c>
      <c r="BS52" s="277">
        <v>0</v>
      </c>
      <c r="BT52" s="277">
        <v>100</v>
      </c>
      <c r="BU52" s="279">
        <v>0</v>
      </c>
      <c r="BV52" s="279">
        <v>2.5462962962962961E-4</v>
      </c>
      <c r="BW52" s="279">
        <v>6.0648148148148145E-3</v>
      </c>
      <c r="BX52" s="279">
        <v>1.2037037037037038E-3</v>
      </c>
      <c r="BY52" s="279">
        <v>7.2800925925925915E-3</v>
      </c>
      <c r="BZ52" s="277">
        <v>86.67</v>
      </c>
      <c r="CA52" s="279">
        <v>3.9351851851851857E-3</v>
      </c>
      <c r="CB52" s="279">
        <v>0</v>
      </c>
    </row>
    <row r="53" spans="1:80" x14ac:dyDescent="0.25">
      <c r="A53" s="277" t="s">
        <v>18</v>
      </c>
      <c r="B53" s="278">
        <v>43349</v>
      </c>
      <c r="C53" s="277">
        <v>20</v>
      </c>
      <c r="D53" s="277">
        <v>20</v>
      </c>
      <c r="E53" s="277">
        <v>2</v>
      </c>
      <c r="F53" s="277">
        <v>0</v>
      </c>
      <c r="G53" s="277">
        <v>0</v>
      </c>
      <c r="H53" s="277">
        <v>0</v>
      </c>
      <c r="I53" s="277">
        <v>0</v>
      </c>
      <c r="J53" s="277">
        <v>100</v>
      </c>
      <c r="K53" s="279">
        <v>0</v>
      </c>
      <c r="L53" s="279">
        <v>2.4305555555555552E-4</v>
      </c>
      <c r="M53" s="279">
        <v>4.1666666666666666E-3</v>
      </c>
      <c r="N53" s="279">
        <v>1.3888888888888889E-3</v>
      </c>
      <c r="O53" s="279">
        <v>5.5555555555555558E-3</v>
      </c>
      <c r="P53" s="277">
        <v>90</v>
      </c>
      <c r="Q53" s="279">
        <v>1.9791666666666668E-3</v>
      </c>
      <c r="R53" s="279">
        <v>0</v>
      </c>
      <c r="S53" s="277" t="s">
        <v>391</v>
      </c>
      <c r="T53" s="277" t="s">
        <v>403</v>
      </c>
      <c r="U53" s="277">
        <v>20</v>
      </c>
      <c r="V53" s="277">
        <v>2</v>
      </c>
      <c r="W53" s="277">
        <v>0</v>
      </c>
      <c r="X53" s="277">
        <v>0</v>
      </c>
      <c r="Y53" s="277">
        <v>0</v>
      </c>
      <c r="Z53" s="277">
        <v>0</v>
      </c>
      <c r="AA53" s="277">
        <v>100</v>
      </c>
      <c r="AB53" s="279">
        <v>0</v>
      </c>
      <c r="AC53" s="279">
        <v>2.4305555555555552E-4</v>
      </c>
      <c r="AD53" s="279">
        <v>4.1666666666666666E-3</v>
      </c>
      <c r="AE53" s="279">
        <v>1.3888888888888889E-3</v>
      </c>
      <c r="AF53" s="279">
        <v>5.5555555555555558E-3</v>
      </c>
      <c r="AG53" s="277" t="s">
        <v>403</v>
      </c>
      <c r="AH53" s="279">
        <v>1.9791666666666668E-3</v>
      </c>
      <c r="AI53" s="279">
        <v>0</v>
      </c>
      <c r="AJ53" s="277" t="s">
        <v>404</v>
      </c>
      <c r="AK53" s="277">
        <v>20</v>
      </c>
      <c r="AL53" s="277">
        <v>20</v>
      </c>
      <c r="AM53" s="277">
        <v>2</v>
      </c>
      <c r="AN53" s="277">
        <v>0</v>
      </c>
      <c r="AO53" s="277">
        <v>0</v>
      </c>
      <c r="AP53" s="277">
        <v>0</v>
      </c>
      <c r="AQ53" s="277">
        <v>0</v>
      </c>
      <c r="AR53" s="277">
        <v>100</v>
      </c>
      <c r="AS53" s="279">
        <v>0</v>
      </c>
      <c r="AT53" s="279">
        <v>2.4305555555555552E-4</v>
      </c>
      <c r="AU53" s="279">
        <v>4.1666666666666666E-3</v>
      </c>
      <c r="AV53" s="279">
        <v>1.3888888888888889E-3</v>
      </c>
      <c r="AW53" s="279">
        <v>5.5555555555555558E-3</v>
      </c>
      <c r="AX53" s="277">
        <v>90</v>
      </c>
      <c r="AY53" s="279">
        <v>1.9791666666666668E-3</v>
      </c>
      <c r="AZ53" s="279">
        <v>0</v>
      </c>
      <c r="BA53" s="277"/>
      <c r="BB53" s="277"/>
      <c r="BC53" s="277"/>
      <c r="BD53" s="277"/>
      <c r="BE53" s="277"/>
      <c r="BF53" s="277"/>
      <c r="BG53" s="277"/>
      <c r="BH53" s="277"/>
      <c r="BI53" s="277"/>
      <c r="BJ53" s="277">
        <v>1</v>
      </c>
      <c r="BK53" s="277"/>
      <c r="BL53" s="277">
        <v>0</v>
      </c>
      <c r="BM53" s="277">
        <v>26</v>
      </c>
      <c r="BN53" s="277">
        <v>26</v>
      </c>
      <c r="BO53" s="277">
        <v>3</v>
      </c>
      <c r="BP53" s="277">
        <v>0</v>
      </c>
      <c r="BQ53" s="277">
        <v>0</v>
      </c>
      <c r="BR53" s="277">
        <v>0</v>
      </c>
      <c r="BS53" s="277">
        <v>0</v>
      </c>
      <c r="BT53" s="277">
        <v>100</v>
      </c>
      <c r="BU53" s="279">
        <v>0</v>
      </c>
      <c r="BV53" s="279">
        <v>3.7037037037037035E-4</v>
      </c>
      <c r="BW53" s="279">
        <v>4.7222222222222223E-3</v>
      </c>
      <c r="BX53" s="279">
        <v>1.3888888888888889E-3</v>
      </c>
      <c r="BY53" s="279">
        <v>6.1111111111111114E-3</v>
      </c>
      <c r="BZ53" s="277">
        <v>88.46</v>
      </c>
      <c r="CA53" s="279">
        <v>4.0509259259259257E-3</v>
      </c>
      <c r="CB53" s="279">
        <v>0</v>
      </c>
    </row>
    <row r="54" spans="1:80" x14ac:dyDescent="0.25">
      <c r="A54" s="277" t="s">
        <v>19</v>
      </c>
      <c r="B54" s="278">
        <v>43349</v>
      </c>
      <c r="C54" s="277">
        <v>11</v>
      </c>
      <c r="D54" s="277">
        <v>8</v>
      </c>
      <c r="E54" s="277">
        <v>0</v>
      </c>
      <c r="F54" s="277">
        <v>0</v>
      </c>
      <c r="G54" s="277">
        <v>3</v>
      </c>
      <c r="H54" s="277">
        <v>0</v>
      </c>
      <c r="I54" s="277">
        <v>3</v>
      </c>
      <c r="J54" s="277">
        <v>72.73</v>
      </c>
      <c r="K54" s="279">
        <v>0</v>
      </c>
      <c r="L54" s="279">
        <v>1.273148148148148E-4</v>
      </c>
      <c r="M54" s="279">
        <v>2.8240740740740739E-3</v>
      </c>
      <c r="N54" s="279">
        <v>1.3888888888888889E-3</v>
      </c>
      <c r="O54" s="279">
        <v>4.2245370370370371E-3</v>
      </c>
      <c r="P54" s="277">
        <v>87.5</v>
      </c>
      <c r="Q54" s="279">
        <v>2.4305555555555552E-4</v>
      </c>
      <c r="R54" s="279">
        <v>0</v>
      </c>
      <c r="S54" s="277" t="s">
        <v>391</v>
      </c>
      <c r="T54" s="277" t="s">
        <v>403</v>
      </c>
      <c r="U54" s="277">
        <v>8</v>
      </c>
      <c r="V54" s="277">
        <v>0</v>
      </c>
      <c r="W54" s="277">
        <v>0</v>
      </c>
      <c r="X54" s="277">
        <v>0</v>
      </c>
      <c r="Y54" s="277">
        <v>0</v>
      </c>
      <c r="Z54" s="277">
        <v>0</v>
      </c>
      <c r="AA54" s="277">
        <v>100</v>
      </c>
      <c r="AB54" s="279">
        <v>0</v>
      </c>
      <c r="AC54" s="279">
        <v>1.273148148148148E-4</v>
      </c>
      <c r="AD54" s="279">
        <v>2.8240740740740739E-3</v>
      </c>
      <c r="AE54" s="279">
        <v>1.3888888888888889E-3</v>
      </c>
      <c r="AF54" s="279">
        <v>4.2245370370370371E-3</v>
      </c>
      <c r="AG54" s="277" t="s">
        <v>403</v>
      </c>
      <c r="AH54" s="279">
        <v>2.4305555555555552E-4</v>
      </c>
      <c r="AI54" s="279">
        <v>0</v>
      </c>
      <c r="AJ54" s="277" t="s">
        <v>404</v>
      </c>
      <c r="AK54" s="277">
        <v>11</v>
      </c>
      <c r="AL54" s="277">
        <v>8</v>
      </c>
      <c r="AM54" s="277">
        <v>0</v>
      </c>
      <c r="AN54" s="277">
        <v>0</v>
      </c>
      <c r="AO54" s="277">
        <v>3</v>
      </c>
      <c r="AP54" s="277">
        <v>0</v>
      </c>
      <c r="AQ54" s="277">
        <v>3</v>
      </c>
      <c r="AR54" s="277">
        <v>72.73</v>
      </c>
      <c r="AS54" s="279">
        <v>0</v>
      </c>
      <c r="AT54" s="279">
        <v>1.273148148148148E-4</v>
      </c>
      <c r="AU54" s="279">
        <v>2.8240740740740739E-3</v>
      </c>
      <c r="AV54" s="279">
        <v>1.3888888888888889E-3</v>
      </c>
      <c r="AW54" s="279">
        <v>4.2245370370370371E-3</v>
      </c>
      <c r="AX54" s="277">
        <v>87.5</v>
      </c>
      <c r="AY54" s="279">
        <v>2.4305555555555552E-4</v>
      </c>
      <c r="AZ54" s="279">
        <v>0</v>
      </c>
      <c r="BA54" s="277"/>
      <c r="BB54" s="277"/>
      <c r="BC54" s="277"/>
      <c r="BD54" s="277"/>
      <c r="BE54" s="277"/>
      <c r="BF54" s="277"/>
      <c r="BG54" s="277"/>
      <c r="BH54" s="277"/>
      <c r="BI54" s="277"/>
      <c r="BJ54" s="277">
        <v>0.72727272727272696</v>
      </c>
      <c r="BK54" s="277"/>
      <c r="BL54" s="277">
        <v>0.27272727272727298</v>
      </c>
      <c r="BM54" s="277">
        <v>12</v>
      </c>
      <c r="BN54" s="277">
        <v>9</v>
      </c>
      <c r="BO54" s="277">
        <v>0</v>
      </c>
      <c r="BP54" s="277">
        <v>0</v>
      </c>
      <c r="BQ54" s="277">
        <v>3</v>
      </c>
      <c r="BR54" s="277">
        <v>0</v>
      </c>
      <c r="BS54" s="277">
        <v>3</v>
      </c>
      <c r="BT54" s="277">
        <v>75</v>
      </c>
      <c r="BU54" s="279">
        <v>0</v>
      </c>
      <c r="BV54" s="279">
        <v>1.273148148148148E-4</v>
      </c>
      <c r="BW54" s="279">
        <v>3.2407407407407406E-3</v>
      </c>
      <c r="BX54" s="279">
        <v>1.2384259259259258E-3</v>
      </c>
      <c r="BY54" s="279">
        <v>4.4907407407407405E-3</v>
      </c>
      <c r="BZ54" s="277">
        <v>88.89</v>
      </c>
      <c r="CA54" s="279">
        <v>2.4305555555555552E-4</v>
      </c>
      <c r="CB54" s="279">
        <v>0</v>
      </c>
    </row>
    <row r="55" spans="1:80" x14ac:dyDescent="0.25">
      <c r="A55" s="277" t="s">
        <v>20</v>
      </c>
      <c r="B55" s="278">
        <v>43349</v>
      </c>
      <c r="C55" s="277">
        <v>16</v>
      </c>
      <c r="D55" s="277">
        <v>14</v>
      </c>
      <c r="E55" s="277">
        <v>2</v>
      </c>
      <c r="F55" s="277">
        <v>0</v>
      </c>
      <c r="G55" s="277">
        <v>2</v>
      </c>
      <c r="H55" s="277">
        <v>1</v>
      </c>
      <c r="I55" s="277">
        <v>1</v>
      </c>
      <c r="J55" s="277">
        <v>87.5</v>
      </c>
      <c r="K55" s="279">
        <v>3.0208333333333333E-3</v>
      </c>
      <c r="L55" s="279">
        <v>2.4305555555555552E-4</v>
      </c>
      <c r="M55" s="279">
        <v>3.5532407407407405E-3</v>
      </c>
      <c r="N55" s="279">
        <v>1.0532407407407407E-3</v>
      </c>
      <c r="O55" s="279">
        <v>4.6064814814814814E-3</v>
      </c>
      <c r="P55" s="277">
        <v>75</v>
      </c>
      <c r="Q55" s="279">
        <v>1.3888888888888889E-3</v>
      </c>
      <c r="R55" s="279">
        <v>5.7291666666666671E-3</v>
      </c>
      <c r="S55" s="277" t="s">
        <v>391</v>
      </c>
      <c r="T55" s="277" t="s">
        <v>403</v>
      </c>
      <c r="U55" s="277">
        <v>14</v>
      </c>
      <c r="V55" s="277">
        <v>2</v>
      </c>
      <c r="W55" s="277">
        <v>0</v>
      </c>
      <c r="X55" s="277">
        <v>0</v>
      </c>
      <c r="Y55" s="277">
        <v>0</v>
      </c>
      <c r="Z55" s="277">
        <v>0</v>
      </c>
      <c r="AA55" s="277">
        <v>100</v>
      </c>
      <c r="AB55" s="279">
        <v>0</v>
      </c>
      <c r="AC55" s="279">
        <v>2.4305555555555552E-4</v>
      </c>
      <c r="AD55" s="279">
        <v>3.5532407407407405E-3</v>
      </c>
      <c r="AE55" s="279">
        <v>1.0532407407407407E-3</v>
      </c>
      <c r="AF55" s="279">
        <v>4.6064814814814814E-3</v>
      </c>
      <c r="AG55" s="277" t="s">
        <v>403</v>
      </c>
      <c r="AH55" s="279">
        <v>1.3888888888888889E-3</v>
      </c>
      <c r="AI55" s="279">
        <v>0</v>
      </c>
      <c r="AJ55" s="277" t="s">
        <v>404</v>
      </c>
      <c r="AK55" s="277">
        <v>16</v>
      </c>
      <c r="AL55" s="277">
        <v>14</v>
      </c>
      <c r="AM55" s="277">
        <v>2</v>
      </c>
      <c r="AN55" s="277">
        <v>0</v>
      </c>
      <c r="AO55" s="277">
        <v>2</v>
      </c>
      <c r="AP55" s="277">
        <v>1</v>
      </c>
      <c r="AQ55" s="277">
        <v>1</v>
      </c>
      <c r="AR55" s="277">
        <v>87.5</v>
      </c>
      <c r="AS55" s="279">
        <v>3.0208333333333333E-3</v>
      </c>
      <c r="AT55" s="279">
        <v>2.4305555555555552E-4</v>
      </c>
      <c r="AU55" s="279">
        <v>3.5532407407407405E-3</v>
      </c>
      <c r="AV55" s="279">
        <v>1.0532407407407407E-3</v>
      </c>
      <c r="AW55" s="279">
        <v>4.6064814814814814E-3</v>
      </c>
      <c r="AX55" s="277">
        <v>75</v>
      </c>
      <c r="AY55" s="279">
        <v>1.3888888888888889E-3</v>
      </c>
      <c r="AZ55" s="279">
        <v>5.7291666666666671E-3</v>
      </c>
      <c r="BA55" s="277"/>
      <c r="BB55" s="277"/>
      <c r="BC55" s="277"/>
      <c r="BD55" s="277"/>
      <c r="BE55" s="277"/>
      <c r="BF55" s="277"/>
      <c r="BG55" s="277"/>
      <c r="BH55" s="277"/>
      <c r="BI55" s="277"/>
      <c r="BJ55" s="277">
        <v>0.875</v>
      </c>
      <c r="BK55" s="277"/>
      <c r="BL55" s="277">
        <v>0.125</v>
      </c>
      <c r="BM55" s="277">
        <v>17</v>
      </c>
      <c r="BN55" s="277">
        <v>15</v>
      </c>
      <c r="BO55" s="277">
        <v>2</v>
      </c>
      <c r="BP55" s="277">
        <v>0</v>
      </c>
      <c r="BQ55" s="277">
        <v>2</v>
      </c>
      <c r="BR55" s="277">
        <v>1</v>
      </c>
      <c r="BS55" s="277">
        <v>1</v>
      </c>
      <c r="BT55" s="277">
        <v>88.24</v>
      </c>
      <c r="BU55" s="279">
        <v>3.0208333333333333E-3</v>
      </c>
      <c r="BV55" s="279">
        <v>2.4305555555555552E-4</v>
      </c>
      <c r="BW55" s="279">
        <v>3.4953703703703705E-3</v>
      </c>
      <c r="BX55" s="279">
        <v>1.0763888888888889E-3</v>
      </c>
      <c r="BY55" s="279">
        <v>4.5717592592592589E-3</v>
      </c>
      <c r="BZ55" s="277">
        <v>76.47</v>
      </c>
      <c r="CA55" s="279">
        <v>1.3888888888888889E-3</v>
      </c>
      <c r="CB55" s="279">
        <v>5.7291666666666671E-3</v>
      </c>
    </row>
    <row r="56" spans="1:80" x14ac:dyDescent="0.25">
      <c r="A56" s="277" t="s">
        <v>294</v>
      </c>
      <c r="B56" s="278">
        <v>43349</v>
      </c>
      <c r="C56" s="277">
        <v>8</v>
      </c>
      <c r="D56" s="277">
        <v>3</v>
      </c>
      <c r="E56" s="277">
        <v>0</v>
      </c>
      <c r="F56" s="277">
        <v>0</v>
      </c>
      <c r="G56" s="277">
        <v>5</v>
      </c>
      <c r="H56" s="277">
        <v>0</v>
      </c>
      <c r="I56" s="277">
        <v>5</v>
      </c>
      <c r="J56" s="277">
        <v>37.5</v>
      </c>
      <c r="K56" s="279">
        <v>0</v>
      </c>
      <c r="L56" s="279">
        <v>1.273148148148148E-4</v>
      </c>
      <c r="M56" s="279">
        <v>3.0208333333333333E-3</v>
      </c>
      <c r="N56" s="279">
        <v>1.4004629629629629E-3</v>
      </c>
      <c r="O56" s="279">
        <v>4.4212962962962956E-3</v>
      </c>
      <c r="P56" s="277">
        <v>100</v>
      </c>
      <c r="Q56" s="279">
        <v>1.6203703703703703E-4</v>
      </c>
      <c r="R56" s="279">
        <v>0</v>
      </c>
      <c r="S56" s="277" t="s">
        <v>407</v>
      </c>
      <c r="T56" s="277" t="s">
        <v>403</v>
      </c>
      <c r="U56" s="277">
        <v>3</v>
      </c>
      <c r="V56" s="277">
        <v>0</v>
      </c>
      <c r="W56" s="277">
        <v>0</v>
      </c>
      <c r="X56" s="277">
        <v>0</v>
      </c>
      <c r="Y56" s="277">
        <v>0</v>
      </c>
      <c r="Z56" s="277">
        <v>0</v>
      </c>
      <c r="AA56" s="277">
        <v>100</v>
      </c>
      <c r="AB56" s="279">
        <v>0</v>
      </c>
      <c r="AC56" s="279">
        <v>1.273148148148148E-4</v>
      </c>
      <c r="AD56" s="279">
        <v>3.0208333333333333E-3</v>
      </c>
      <c r="AE56" s="279">
        <v>1.4004629629629629E-3</v>
      </c>
      <c r="AF56" s="279">
        <v>4.4212962962962956E-3</v>
      </c>
      <c r="AG56" s="277" t="s">
        <v>403</v>
      </c>
      <c r="AH56" s="279">
        <v>1.6203703703703703E-4</v>
      </c>
      <c r="AI56" s="279">
        <v>0</v>
      </c>
      <c r="AJ56" s="277" t="s">
        <v>404</v>
      </c>
      <c r="AK56" s="277">
        <v>8</v>
      </c>
      <c r="AL56" s="277">
        <v>3</v>
      </c>
      <c r="AM56" s="277">
        <v>0</v>
      </c>
      <c r="AN56" s="277">
        <v>0</v>
      </c>
      <c r="AO56" s="277">
        <v>5</v>
      </c>
      <c r="AP56" s="277">
        <v>0</v>
      </c>
      <c r="AQ56" s="277">
        <v>5</v>
      </c>
      <c r="AR56" s="277">
        <v>37.5</v>
      </c>
      <c r="AS56" s="279">
        <v>0</v>
      </c>
      <c r="AT56" s="279">
        <v>1.273148148148148E-4</v>
      </c>
      <c r="AU56" s="279">
        <v>3.0208333333333333E-3</v>
      </c>
      <c r="AV56" s="279">
        <v>1.4004629629629629E-3</v>
      </c>
      <c r="AW56" s="279">
        <v>4.4212962962962956E-3</v>
      </c>
      <c r="AX56" s="277">
        <v>100</v>
      </c>
      <c r="AY56" s="279">
        <v>1.6203703703703703E-4</v>
      </c>
      <c r="AZ56" s="279">
        <v>0</v>
      </c>
      <c r="BA56" s="277"/>
      <c r="BB56" s="277"/>
      <c r="BC56" s="277"/>
      <c r="BD56" s="277"/>
      <c r="BE56" s="277"/>
      <c r="BF56" s="277"/>
      <c r="BG56" s="277"/>
      <c r="BH56" s="277"/>
      <c r="BI56" s="277"/>
      <c r="BJ56" s="277">
        <v>0.375</v>
      </c>
      <c r="BK56" s="277"/>
      <c r="BL56" s="277">
        <v>0.625</v>
      </c>
      <c r="BM56" s="277">
        <v>8</v>
      </c>
      <c r="BN56" s="277">
        <v>3</v>
      </c>
      <c r="BO56" s="277">
        <v>0</v>
      </c>
      <c r="BP56" s="277">
        <v>0</v>
      </c>
      <c r="BQ56" s="277">
        <v>5</v>
      </c>
      <c r="BR56" s="277">
        <v>0</v>
      </c>
      <c r="BS56" s="277">
        <v>5</v>
      </c>
      <c r="BT56" s="277">
        <v>37.5</v>
      </c>
      <c r="BU56" s="279">
        <v>0</v>
      </c>
      <c r="BV56" s="279">
        <v>1.273148148148148E-4</v>
      </c>
      <c r="BW56" s="279">
        <v>3.0208333333333333E-3</v>
      </c>
      <c r="BX56" s="279">
        <v>1.4004629629629629E-3</v>
      </c>
      <c r="BY56" s="279">
        <v>4.4212962962962956E-3</v>
      </c>
      <c r="BZ56" s="277">
        <v>100</v>
      </c>
      <c r="CA56" s="279">
        <v>1.6203703703703703E-4</v>
      </c>
      <c r="CB56" s="279">
        <v>0</v>
      </c>
    </row>
    <row r="57" spans="1:80" x14ac:dyDescent="0.25">
      <c r="A57" s="277" t="s">
        <v>21</v>
      </c>
      <c r="B57" s="278">
        <v>43349</v>
      </c>
      <c r="C57" s="277">
        <v>24</v>
      </c>
      <c r="D57" s="277">
        <v>6</v>
      </c>
      <c r="E57" s="277">
        <v>1</v>
      </c>
      <c r="F57" s="277">
        <v>0</v>
      </c>
      <c r="G57" s="277">
        <v>18</v>
      </c>
      <c r="H57" s="277">
        <v>4</v>
      </c>
      <c r="I57" s="277">
        <v>14</v>
      </c>
      <c r="J57" s="277">
        <v>25</v>
      </c>
      <c r="K57" s="279">
        <v>1.2962962962962963E-3</v>
      </c>
      <c r="L57" s="279">
        <v>6.4814814814814813E-4</v>
      </c>
      <c r="M57" s="279">
        <v>5.4166666666666669E-3</v>
      </c>
      <c r="N57" s="279">
        <v>1.2037037037037038E-3</v>
      </c>
      <c r="O57" s="279">
        <v>6.6203703703703702E-3</v>
      </c>
      <c r="P57" s="277">
        <v>40</v>
      </c>
      <c r="Q57" s="279">
        <v>3.0902777777777782E-3</v>
      </c>
      <c r="R57" s="279">
        <v>8.9814814814814809E-3</v>
      </c>
      <c r="S57" s="277" t="s">
        <v>391</v>
      </c>
      <c r="T57" s="277" t="s">
        <v>403</v>
      </c>
      <c r="U57" s="277">
        <v>6</v>
      </c>
      <c r="V57" s="277">
        <v>1</v>
      </c>
      <c r="W57" s="277">
        <v>0</v>
      </c>
      <c r="X57" s="277">
        <v>0</v>
      </c>
      <c r="Y57" s="277">
        <v>0</v>
      </c>
      <c r="Z57" s="277">
        <v>0</v>
      </c>
      <c r="AA57" s="277">
        <v>100</v>
      </c>
      <c r="AB57" s="279">
        <v>0</v>
      </c>
      <c r="AC57" s="279">
        <v>6.4814814814814813E-4</v>
      </c>
      <c r="AD57" s="279">
        <v>5.4166666666666669E-3</v>
      </c>
      <c r="AE57" s="279">
        <v>1.2037037037037038E-3</v>
      </c>
      <c r="AF57" s="279">
        <v>6.6203703703703702E-3</v>
      </c>
      <c r="AG57" s="277" t="s">
        <v>403</v>
      </c>
      <c r="AH57" s="279">
        <v>3.0902777777777782E-3</v>
      </c>
      <c r="AI57" s="279">
        <v>0</v>
      </c>
      <c r="AJ57" s="277" t="s">
        <v>404</v>
      </c>
      <c r="AK57" s="277">
        <v>24</v>
      </c>
      <c r="AL57" s="277">
        <v>6</v>
      </c>
      <c r="AM57" s="277">
        <v>1</v>
      </c>
      <c r="AN57" s="277">
        <v>0</v>
      </c>
      <c r="AO57" s="277">
        <v>18</v>
      </c>
      <c r="AP57" s="277">
        <v>4</v>
      </c>
      <c r="AQ57" s="277">
        <v>14</v>
      </c>
      <c r="AR57" s="277">
        <v>25</v>
      </c>
      <c r="AS57" s="279">
        <v>1.2962962962962963E-3</v>
      </c>
      <c r="AT57" s="279">
        <v>6.4814814814814813E-4</v>
      </c>
      <c r="AU57" s="279">
        <v>5.4166666666666669E-3</v>
      </c>
      <c r="AV57" s="279">
        <v>1.2037037037037038E-3</v>
      </c>
      <c r="AW57" s="279">
        <v>6.6203703703703702E-3</v>
      </c>
      <c r="AX57" s="277">
        <v>40</v>
      </c>
      <c r="AY57" s="279">
        <v>3.0902777777777782E-3</v>
      </c>
      <c r="AZ57" s="279">
        <v>8.9814814814814809E-3</v>
      </c>
      <c r="BA57" s="277"/>
      <c r="BB57" s="277"/>
      <c r="BC57" s="277"/>
      <c r="BD57" s="277"/>
      <c r="BE57" s="277"/>
      <c r="BF57" s="277"/>
      <c r="BG57" s="277"/>
      <c r="BH57" s="277"/>
      <c r="BI57" s="277"/>
      <c r="BJ57" s="277">
        <v>0.25</v>
      </c>
      <c r="BK57" s="277"/>
      <c r="BL57" s="277">
        <v>0.75</v>
      </c>
      <c r="BM57" s="277">
        <v>28</v>
      </c>
      <c r="BN57" s="277">
        <v>10</v>
      </c>
      <c r="BO57" s="277">
        <v>1</v>
      </c>
      <c r="BP57" s="277">
        <v>0</v>
      </c>
      <c r="BQ57" s="277">
        <v>18</v>
      </c>
      <c r="BR57" s="277">
        <v>4</v>
      </c>
      <c r="BS57" s="277">
        <v>14</v>
      </c>
      <c r="BT57" s="277">
        <v>35.71</v>
      </c>
      <c r="BU57" s="279">
        <v>1.2962962962962963E-3</v>
      </c>
      <c r="BV57" s="279">
        <v>4.3981481481481481E-4</v>
      </c>
      <c r="BW57" s="279">
        <v>6.7476851851851856E-3</v>
      </c>
      <c r="BX57" s="279">
        <v>1.1342592592592591E-3</v>
      </c>
      <c r="BY57" s="279">
        <v>7.8935185185185185E-3</v>
      </c>
      <c r="BZ57" s="277">
        <v>57.14</v>
      </c>
      <c r="CA57" s="279">
        <v>3.0902777777777782E-3</v>
      </c>
      <c r="CB57" s="279">
        <v>8.9814814814814809E-3</v>
      </c>
    </row>
    <row r="58" spans="1:80" x14ac:dyDescent="0.25">
      <c r="A58" s="277" t="s">
        <v>24</v>
      </c>
      <c r="B58" s="278">
        <v>43349</v>
      </c>
      <c r="C58" s="277">
        <v>39</v>
      </c>
      <c r="D58" s="277">
        <v>34</v>
      </c>
      <c r="E58" s="277">
        <v>1</v>
      </c>
      <c r="F58" s="277">
        <v>1</v>
      </c>
      <c r="G58" s="277">
        <v>5</v>
      </c>
      <c r="H58" s="277">
        <v>1</v>
      </c>
      <c r="I58" s="277">
        <v>4</v>
      </c>
      <c r="J58" s="277">
        <v>87.18</v>
      </c>
      <c r="K58" s="279">
        <v>8.449074074074075E-4</v>
      </c>
      <c r="L58" s="279">
        <v>1.9675925925925926E-4</v>
      </c>
      <c r="M58" s="279">
        <v>5.138888888888889E-3</v>
      </c>
      <c r="N58" s="279">
        <v>1.3541666666666667E-3</v>
      </c>
      <c r="O58" s="279">
        <v>6.5046296296296302E-3</v>
      </c>
      <c r="P58" s="277">
        <v>69.44</v>
      </c>
      <c r="Q58" s="279">
        <v>1.2847222222222223E-3</v>
      </c>
      <c r="R58" s="279">
        <v>3.6226851851851854E-3</v>
      </c>
      <c r="S58" s="277" t="s">
        <v>391</v>
      </c>
      <c r="T58" s="277" t="s">
        <v>403</v>
      </c>
      <c r="U58" s="277">
        <v>34</v>
      </c>
      <c r="V58" s="277">
        <v>1</v>
      </c>
      <c r="W58" s="277">
        <v>1</v>
      </c>
      <c r="X58" s="277">
        <v>0</v>
      </c>
      <c r="Y58" s="277">
        <v>0</v>
      </c>
      <c r="Z58" s="277">
        <v>0</v>
      </c>
      <c r="AA58" s="277">
        <v>100</v>
      </c>
      <c r="AB58" s="279">
        <v>0</v>
      </c>
      <c r="AC58" s="279">
        <v>1.9675925925925926E-4</v>
      </c>
      <c r="AD58" s="279">
        <v>5.138888888888889E-3</v>
      </c>
      <c r="AE58" s="279">
        <v>1.3541666666666667E-3</v>
      </c>
      <c r="AF58" s="279">
        <v>6.5046296296296302E-3</v>
      </c>
      <c r="AG58" s="277" t="s">
        <v>403</v>
      </c>
      <c r="AH58" s="279">
        <v>1.2847222222222223E-3</v>
      </c>
      <c r="AI58" s="279">
        <v>0</v>
      </c>
      <c r="AJ58" s="277" t="s">
        <v>404</v>
      </c>
      <c r="AK58" s="277">
        <v>39</v>
      </c>
      <c r="AL58" s="277">
        <v>34</v>
      </c>
      <c r="AM58" s="277">
        <v>1</v>
      </c>
      <c r="AN58" s="277">
        <v>1</v>
      </c>
      <c r="AO58" s="277">
        <v>5</v>
      </c>
      <c r="AP58" s="277">
        <v>1</v>
      </c>
      <c r="AQ58" s="277">
        <v>4</v>
      </c>
      <c r="AR58" s="277">
        <v>87.18</v>
      </c>
      <c r="AS58" s="279">
        <v>8.449074074074075E-4</v>
      </c>
      <c r="AT58" s="279">
        <v>1.9675925925925926E-4</v>
      </c>
      <c r="AU58" s="279">
        <v>5.138888888888889E-3</v>
      </c>
      <c r="AV58" s="279">
        <v>1.3541666666666667E-3</v>
      </c>
      <c r="AW58" s="279">
        <v>6.5046296296296302E-3</v>
      </c>
      <c r="AX58" s="277">
        <v>69.44</v>
      </c>
      <c r="AY58" s="279">
        <v>1.2847222222222223E-3</v>
      </c>
      <c r="AZ58" s="279">
        <v>3.6226851851851854E-3</v>
      </c>
      <c r="BA58" s="277"/>
      <c r="BB58" s="277"/>
      <c r="BC58" s="277"/>
      <c r="BD58" s="277"/>
      <c r="BE58" s="277"/>
      <c r="BF58" s="277"/>
      <c r="BG58" s="277"/>
      <c r="BH58" s="277"/>
      <c r="BI58" s="277"/>
      <c r="BJ58" s="277">
        <v>0.87179487179487203</v>
      </c>
      <c r="BK58" s="277"/>
      <c r="BL58" s="277">
        <v>0.128205128205128</v>
      </c>
      <c r="BM58" s="277">
        <v>49</v>
      </c>
      <c r="BN58" s="277">
        <v>44</v>
      </c>
      <c r="BO58" s="277">
        <v>1</v>
      </c>
      <c r="BP58" s="277">
        <v>1</v>
      </c>
      <c r="BQ58" s="277">
        <v>5</v>
      </c>
      <c r="BR58" s="277">
        <v>1</v>
      </c>
      <c r="BS58" s="277">
        <v>4</v>
      </c>
      <c r="BT58" s="277">
        <v>89.8</v>
      </c>
      <c r="BU58" s="279">
        <v>8.449074074074075E-4</v>
      </c>
      <c r="BV58" s="279">
        <v>1.7361111111111112E-4</v>
      </c>
      <c r="BW58" s="279">
        <v>5.4282407407407404E-3</v>
      </c>
      <c r="BX58" s="279">
        <v>1.3657407407407409E-3</v>
      </c>
      <c r="BY58" s="279">
        <v>6.7939814814814816E-3</v>
      </c>
      <c r="BZ58" s="277">
        <v>76.09</v>
      </c>
      <c r="CA58" s="279">
        <v>1.2847222222222223E-3</v>
      </c>
      <c r="CB58" s="279">
        <v>3.6226851851851854E-3</v>
      </c>
    </row>
    <row r="59" spans="1:80" x14ac:dyDescent="0.25">
      <c r="A59" s="277" t="s">
        <v>25</v>
      </c>
      <c r="B59" s="278">
        <v>43349</v>
      </c>
      <c r="C59" s="277">
        <v>13</v>
      </c>
      <c r="D59" s="277">
        <v>12</v>
      </c>
      <c r="E59" s="277">
        <v>3</v>
      </c>
      <c r="F59" s="277">
        <v>0</v>
      </c>
      <c r="G59" s="277">
        <v>1</v>
      </c>
      <c r="H59" s="277">
        <v>1</v>
      </c>
      <c r="I59" s="277">
        <v>0</v>
      </c>
      <c r="J59" s="277">
        <v>92.31</v>
      </c>
      <c r="K59" s="279">
        <v>1.7245370370370372E-3</v>
      </c>
      <c r="L59" s="279">
        <v>1.2962962962962963E-3</v>
      </c>
      <c r="M59" s="279">
        <v>9.2476851851851852E-3</v>
      </c>
      <c r="N59" s="279">
        <v>1.1111111111111111E-3</v>
      </c>
      <c r="O59" s="279">
        <v>1.037037037037037E-2</v>
      </c>
      <c r="P59" s="277">
        <v>61.54</v>
      </c>
      <c r="Q59" s="279">
        <v>7.3958333333333341E-3</v>
      </c>
      <c r="R59" s="279">
        <v>1.7245370370370372E-3</v>
      </c>
      <c r="S59" s="277" t="s">
        <v>391</v>
      </c>
      <c r="T59" s="277" t="s">
        <v>403</v>
      </c>
      <c r="U59" s="277">
        <v>12</v>
      </c>
      <c r="V59" s="277">
        <v>3</v>
      </c>
      <c r="W59" s="277">
        <v>0</v>
      </c>
      <c r="X59" s="277">
        <v>0</v>
      </c>
      <c r="Y59" s="277">
        <v>0</v>
      </c>
      <c r="Z59" s="277">
        <v>0</v>
      </c>
      <c r="AA59" s="277">
        <v>100</v>
      </c>
      <c r="AB59" s="279">
        <v>0</v>
      </c>
      <c r="AC59" s="279">
        <v>1.2962962962962963E-3</v>
      </c>
      <c r="AD59" s="279">
        <v>9.2476851851851852E-3</v>
      </c>
      <c r="AE59" s="279">
        <v>1.1111111111111111E-3</v>
      </c>
      <c r="AF59" s="279">
        <v>1.037037037037037E-2</v>
      </c>
      <c r="AG59" s="277" t="s">
        <v>403</v>
      </c>
      <c r="AH59" s="279">
        <v>7.3958333333333341E-3</v>
      </c>
      <c r="AI59" s="279">
        <v>0</v>
      </c>
      <c r="AJ59" s="277" t="s">
        <v>404</v>
      </c>
      <c r="AK59" s="277">
        <v>13</v>
      </c>
      <c r="AL59" s="277">
        <v>12</v>
      </c>
      <c r="AM59" s="277">
        <v>3</v>
      </c>
      <c r="AN59" s="277">
        <v>0</v>
      </c>
      <c r="AO59" s="277">
        <v>1</v>
      </c>
      <c r="AP59" s="277">
        <v>1</v>
      </c>
      <c r="AQ59" s="277">
        <v>0</v>
      </c>
      <c r="AR59" s="277">
        <v>92.31</v>
      </c>
      <c r="AS59" s="279">
        <v>1.7245370370370372E-3</v>
      </c>
      <c r="AT59" s="279">
        <v>1.2962962962962963E-3</v>
      </c>
      <c r="AU59" s="279">
        <v>9.2476851851851852E-3</v>
      </c>
      <c r="AV59" s="279">
        <v>1.1111111111111111E-3</v>
      </c>
      <c r="AW59" s="279">
        <v>1.037037037037037E-2</v>
      </c>
      <c r="AX59" s="277">
        <v>61.54</v>
      </c>
      <c r="AY59" s="279">
        <v>7.3958333333333341E-3</v>
      </c>
      <c r="AZ59" s="279">
        <v>1.7245370370370372E-3</v>
      </c>
      <c r="BA59" s="277"/>
      <c r="BB59" s="277"/>
      <c r="BC59" s="277"/>
      <c r="BD59" s="277"/>
      <c r="BE59" s="277"/>
      <c r="BF59" s="277"/>
      <c r="BG59" s="277"/>
      <c r="BH59" s="277"/>
      <c r="BI59" s="277"/>
      <c r="BJ59" s="277">
        <v>0.92307692307692302</v>
      </c>
      <c r="BK59" s="277"/>
      <c r="BL59" s="277">
        <v>7.69230769230769E-2</v>
      </c>
      <c r="BM59" s="277">
        <v>14</v>
      </c>
      <c r="BN59" s="277">
        <v>13</v>
      </c>
      <c r="BO59" s="277">
        <v>3</v>
      </c>
      <c r="BP59" s="277">
        <v>0</v>
      </c>
      <c r="BQ59" s="277">
        <v>1</v>
      </c>
      <c r="BR59" s="277">
        <v>1</v>
      </c>
      <c r="BS59" s="277">
        <v>0</v>
      </c>
      <c r="BT59" s="277">
        <v>92.86</v>
      </c>
      <c r="BU59" s="279">
        <v>1.7245370370370372E-3</v>
      </c>
      <c r="BV59" s="279">
        <v>1.2037037037037038E-3</v>
      </c>
      <c r="BW59" s="279">
        <v>8.7499999999999991E-3</v>
      </c>
      <c r="BX59" s="279">
        <v>1.1342592592592591E-3</v>
      </c>
      <c r="BY59" s="279">
        <v>9.8958333333333329E-3</v>
      </c>
      <c r="BZ59" s="277">
        <v>64.290000000000006</v>
      </c>
      <c r="CA59" s="279">
        <v>7.3958333333333341E-3</v>
      </c>
      <c r="CB59" s="279">
        <v>1.7245370370370372E-3</v>
      </c>
    </row>
    <row r="60" spans="1:80" x14ac:dyDescent="0.25">
      <c r="A60" s="277" t="s">
        <v>26</v>
      </c>
      <c r="B60" s="278">
        <v>43349</v>
      </c>
      <c r="C60" s="277">
        <v>4</v>
      </c>
      <c r="D60" s="277">
        <v>4</v>
      </c>
      <c r="E60" s="277">
        <v>0</v>
      </c>
      <c r="F60" s="277">
        <v>0</v>
      </c>
      <c r="G60" s="277">
        <v>0</v>
      </c>
      <c r="H60" s="277">
        <v>0</v>
      </c>
      <c r="I60" s="277">
        <v>0</v>
      </c>
      <c r="J60" s="277">
        <v>100</v>
      </c>
      <c r="K60" s="279">
        <v>0</v>
      </c>
      <c r="L60" s="279">
        <v>1.1574074074074073E-4</v>
      </c>
      <c r="M60" s="279">
        <v>1.0636574074074074E-2</v>
      </c>
      <c r="N60" s="279">
        <v>4.6296296296296294E-5</v>
      </c>
      <c r="O60" s="279">
        <v>1.068287037037037E-2</v>
      </c>
      <c r="P60" s="277">
        <v>100</v>
      </c>
      <c r="Q60" s="279">
        <v>1.3888888888888889E-4</v>
      </c>
      <c r="R60" s="279">
        <v>0</v>
      </c>
      <c r="S60" s="277" t="s">
        <v>391</v>
      </c>
      <c r="T60" s="277" t="s">
        <v>403</v>
      </c>
      <c r="U60" s="277">
        <v>4</v>
      </c>
      <c r="V60" s="277">
        <v>0</v>
      </c>
      <c r="W60" s="277">
        <v>0</v>
      </c>
      <c r="X60" s="277">
        <v>0</v>
      </c>
      <c r="Y60" s="277">
        <v>0</v>
      </c>
      <c r="Z60" s="277">
        <v>0</v>
      </c>
      <c r="AA60" s="277">
        <v>100</v>
      </c>
      <c r="AB60" s="279">
        <v>0</v>
      </c>
      <c r="AC60" s="279">
        <v>1.1574074074074073E-4</v>
      </c>
      <c r="AD60" s="279">
        <v>1.0636574074074074E-2</v>
      </c>
      <c r="AE60" s="279">
        <v>4.6296296296296294E-5</v>
      </c>
      <c r="AF60" s="279">
        <v>1.068287037037037E-2</v>
      </c>
      <c r="AG60" s="277" t="s">
        <v>403</v>
      </c>
      <c r="AH60" s="279">
        <v>1.3888888888888889E-4</v>
      </c>
      <c r="AI60" s="279">
        <v>0</v>
      </c>
      <c r="AJ60" s="277" t="s">
        <v>404</v>
      </c>
      <c r="AK60" s="277">
        <v>4</v>
      </c>
      <c r="AL60" s="277">
        <v>4</v>
      </c>
      <c r="AM60" s="277">
        <v>0</v>
      </c>
      <c r="AN60" s="277">
        <v>0</v>
      </c>
      <c r="AO60" s="277">
        <v>0</v>
      </c>
      <c r="AP60" s="277">
        <v>0</v>
      </c>
      <c r="AQ60" s="277">
        <v>0</v>
      </c>
      <c r="AR60" s="277">
        <v>100</v>
      </c>
      <c r="AS60" s="279">
        <v>0</v>
      </c>
      <c r="AT60" s="279">
        <v>1.1574074074074073E-4</v>
      </c>
      <c r="AU60" s="279">
        <v>1.0636574074074074E-2</v>
      </c>
      <c r="AV60" s="279">
        <v>4.6296296296296294E-5</v>
      </c>
      <c r="AW60" s="279">
        <v>1.068287037037037E-2</v>
      </c>
      <c r="AX60" s="277">
        <v>100</v>
      </c>
      <c r="AY60" s="279">
        <v>1.3888888888888889E-4</v>
      </c>
      <c r="AZ60" s="279">
        <v>0</v>
      </c>
      <c r="BA60" s="277"/>
      <c r="BB60" s="277"/>
      <c r="BC60" s="277"/>
      <c r="BD60" s="277"/>
      <c r="BE60" s="277"/>
      <c r="BF60" s="277"/>
      <c r="BG60" s="277"/>
      <c r="BH60" s="277"/>
      <c r="BI60" s="277"/>
      <c r="BJ60" s="277">
        <v>1</v>
      </c>
      <c r="BK60" s="277"/>
      <c r="BL60" s="277">
        <v>0</v>
      </c>
      <c r="BM60" s="277">
        <v>6</v>
      </c>
      <c r="BN60" s="277">
        <v>6</v>
      </c>
      <c r="BO60" s="277">
        <v>0</v>
      </c>
      <c r="BP60" s="277">
        <v>0</v>
      </c>
      <c r="BQ60" s="277">
        <v>0</v>
      </c>
      <c r="BR60" s="277">
        <v>0</v>
      </c>
      <c r="BS60" s="277">
        <v>0</v>
      </c>
      <c r="BT60" s="277">
        <v>100</v>
      </c>
      <c r="BU60" s="279">
        <v>0</v>
      </c>
      <c r="BV60" s="279">
        <v>1.5046296296296297E-4</v>
      </c>
      <c r="BW60" s="279">
        <v>7.9282407407407409E-3</v>
      </c>
      <c r="BX60" s="279">
        <v>4.9768518518518521E-4</v>
      </c>
      <c r="BY60" s="279">
        <v>8.4259259259259253E-3</v>
      </c>
      <c r="BZ60" s="277">
        <v>83.33</v>
      </c>
      <c r="CA60" s="279">
        <v>2.4305555555555552E-4</v>
      </c>
      <c r="CB60" s="279">
        <v>0</v>
      </c>
    </row>
    <row r="61" spans="1:80" x14ac:dyDescent="0.25">
      <c r="A61" s="277" t="s">
        <v>15</v>
      </c>
      <c r="B61" s="278">
        <v>43350</v>
      </c>
      <c r="C61" s="277">
        <v>44</v>
      </c>
      <c r="D61" s="277">
        <v>44</v>
      </c>
      <c r="E61" s="277">
        <v>4</v>
      </c>
      <c r="F61" s="277">
        <v>0</v>
      </c>
      <c r="G61" s="277">
        <v>0</v>
      </c>
      <c r="H61" s="277">
        <v>0</v>
      </c>
      <c r="I61" s="277">
        <v>0</v>
      </c>
      <c r="J61" s="277">
        <v>100</v>
      </c>
      <c r="K61" s="279">
        <v>0</v>
      </c>
      <c r="L61" s="279">
        <v>2.5462962962962961E-4</v>
      </c>
      <c r="M61" s="279">
        <v>5.6597222222222222E-3</v>
      </c>
      <c r="N61" s="279">
        <v>1.2384259259259258E-3</v>
      </c>
      <c r="O61" s="279">
        <v>6.8981481481481489E-3</v>
      </c>
      <c r="P61" s="277">
        <v>65.91</v>
      </c>
      <c r="Q61" s="279">
        <v>1.1689814814814816E-3</v>
      </c>
      <c r="R61" s="279">
        <v>0</v>
      </c>
      <c r="S61" s="277" t="s">
        <v>387</v>
      </c>
      <c r="T61" s="277" t="s">
        <v>403</v>
      </c>
      <c r="U61" s="277">
        <v>44</v>
      </c>
      <c r="V61" s="277">
        <v>4</v>
      </c>
      <c r="W61" s="277">
        <v>0</v>
      </c>
      <c r="X61" s="277">
        <v>0</v>
      </c>
      <c r="Y61" s="277">
        <v>0</v>
      </c>
      <c r="Z61" s="277">
        <v>0</v>
      </c>
      <c r="AA61" s="277">
        <v>100</v>
      </c>
      <c r="AB61" s="279">
        <v>0</v>
      </c>
      <c r="AC61" s="279">
        <v>2.5462962962962961E-4</v>
      </c>
      <c r="AD61" s="279">
        <v>5.6597222222222222E-3</v>
      </c>
      <c r="AE61" s="279">
        <v>1.2384259259259258E-3</v>
      </c>
      <c r="AF61" s="279">
        <v>6.8981481481481489E-3</v>
      </c>
      <c r="AG61" s="277" t="s">
        <v>403</v>
      </c>
      <c r="AH61" s="279">
        <v>1.1689814814814816E-3</v>
      </c>
      <c r="AI61" s="279">
        <v>0</v>
      </c>
      <c r="AJ61" s="277" t="s">
        <v>404</v>
      </c>
      <c r="AK61" s="277">
        <v>44</v>
      </c>
      <c r="AL61" s="277">
        <v>44</v>
      </c>
      <c r="AM61" s="277">
        <v>4</v>
      </c>
      <c r="AN61" s="277">
        <v>0</v>
      </c>
      <c r="AO61" s="277">
        <v>0</v>
      </c>
      <c r="AP61" s="277">
        <v>0</v>
      </c>
      <c r="AQ61" s="277">
        <v>0</v>
      </c>
      <c r="AR61" s="277">
        <v>100</v>
      </c>
      <c r="AS61" s="279">
        <v>0</v>
      </c>
      <c r="AT61" s="279">
        <v>2.5462962962962961E-4</v>
      </c>
      <c r="AU61" s="279">
        <v>5.6597222222222222E-3</v>
      </c>
      <c r="AV61" s="279">
        <v>1.2384259259259258E-3</v>
      </c>
      <c r="AW61" s="279">
        <v>6.8981481481481489E-3</v>
      </c>
      <c r="AX61" s="277">
        <v>65.91</v>
      </c>
      <c r="AY61" s="279">
        <v>1.1689814814814816E-3</v>
      </c>
      <c r="AZ61" s="279">
        <v>0</v>
      </c>
      <c r="BA61" s="277"/>
      <c r="BB61" s="277"/>
      <c r="BC61" s="277"/>
      <c r="BD61" s="277"/>
      <c r="BE61" s="277"/>
      <c r="BF61" s="277"/>
      <c r="BG61" s="277"/>
      <c r="BH61" s="277"/>
      <c r="BI61" s="277"/>
      <c r="BJ61" s="277">
        <v>1</v>
      </c>
      <c r="BK61" s="277"/>
      <c r="BL61" s="277">
        <v>0</v>
      </c>
      <c r="BM61" s="272"/>
      <c r="BN61" s="272"/>
      <c r="BO61" s="272"/>
      <c r="BP61" s="272"/>
      <c r="BQ61" s="272"/>
      <c r="BR61" s="272"/>
      <c r="BS61" s="272"/>
      <c r="BT61" s="272"/>
      <c r="BU61" s="273"/>
      <c r="BV61" s="273"/>
      <c r="BW61" s="273"/>
      <c r="BX61" s="273"/>
      <c r="BY61" s="273"/>
      <c r="BZ61" s="272"/>
      <c r="CA61" s="273"/>
      <c r="CB61" s="273"/>
    </row>
    <row r="62" spans="1:80" x14ac:dyDescent="0.25">
      <c r="A62" s="277" t="s">
        <v>15</v>
      </c>
      <c r="B62" s="278">
        <v>43351</v>
      </c>
      <c r="C62" s="277">
        <v>14</v>
      </c>
      <c r="D62" s="277">
        <v>10</v>
      </c>
      <c r="E62" s="277">
        <v>1</v>
      </c>
      <c r="F62" s="277">
        <v>0</v>
      </c>
      <c r="G62" s="277">
        <v>4</v>
      </c>
      <c r="H62" s="277">
        <v>3</v>
      </c>
      <c r="I62" s="277">
        <v>0</v>
      </c>
      <c r="J62" s="277">
        <v>71.430000000000007</v>
      </c>
      <c r="K62" s="279">
        <v>3.2060185185185191E-3</v>
      </c>
      <c r="L62" s="279">
        <v>1.8518518518518518E-4</v>
      </c>
      <c r="M62" s="279">
        <v>8.9699074074074073E-3</v>
      </c>
      <c r="N62" s="279">
        <v>7.5231481481481471E-4</v>
      </c>
      <c r="O62" s="279">
        <v>9.7337962962962977E-3</v>
      </c>
      <c r="P62" s="277">
        <v>64.290000000000006</v>
      </c>
      <c r="Q62" s="279">
        <v>1.2268518518518518E-3</v>
      </c>
      <c r="R62" s="279">
        <v>5.6365740740740742E-3</v>
      </c>
      <c r="S62" s="277" t="s">
        <v>387</v>
      </c>
      <c r="T62" s="277" t="s">
        <v>403</v>
      </c>
      <c r="U62" s="277">
        <v>10</v>
      </c>
      <c r="V62" s="277">
        <v>1</v>
      </c>
      <c r="W62" s="277">
        <v>0</v>
      </c>
      <c r="X62" s="277">
        <v>0</v>
      </c>
      <c r="Y62" s="277">
        <v>0</v>
      </c>
      <c r="Z62" s="277">
        <v>0</v>
      </c>
      <c r="AA62" s="277">
        <v>100</v>
      </c>
      <c r="AB62" s="279">
        <v>0</v>
      </c>
      <c r="AC62" s="279">
        <v>1.8518518518518518E-4</v>
      </c>
      <c r="AD62" s="279">
        <v>8.9699074074074073E-3</v>
      </c>
      <c r="AE62" s="279">
        <v>7.5231481481481471E-4</v>
      </c>
      <c r="AF62" s="279">
        <v>9.7337962962962977E-3</v>
      </c>
      <c r="AG62" s="277" t="s">
        <v>403</v>
      </c>
      <c r="AH62" s="279">
        <v>1.2268518518518518E-3</v>
      </c>
      <c r="AI62" s="279">
        <v>0</v>
      </c>
      <c r="AJ62" s="277" t="s">
        <v>404</v>
      </c>
      <c r="AK62" s="277">
        <v>14</v>
      </c>
      <c r="AL62" s="277">
        <v>10</v>
      </c>
      <c r="AM62" s="277">
        <v>1</v>
      </c>
      <c r="AN62" s="277">
        <v>0</v>
      </c>
      <c r="AO62" s="277">
        <v>4</v>
      </c>
      <c r="AP62" s="277">
        <v>3</v>
      </c>
      <c r="AQ62" s="277">
        <v>0</v>
      </c>
      <c r="AR62" s="277">
        <v>71.430000000000007</v>
      </c>
      <c r="AS62" s="279">
        <v>3.2060185185185191E-3</v>
      </c>
      <c r="AT62" s="279">
        <v>1.8518518518518518E-4</v>
      </c>
      <c r="AU62" s="279">
        <v>8.9699074074074073E-3</v>
      </c>
      <c r="AV62" s="279">
        <v>7.5231481481481471E-4</v>
      </c>
      <c r="AW62" s="279">
        <v>9.7337962962962977E-3</v>
      </c>
      <c r="AX62" s="277">
        <v>64.290000000000006</v>
      </c>
      <c r="AY62" s="279">
        <v>1.2268518518518518E-3</v>
      </c>
      <c r="AZ62" s="279">
        <v>5.6365740740740742E-3</v>
      </c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2"/>
      <c r="BN62" s="272"/>
      <c r="BO62" s="272"/>
      <c r="BP62" s="272"/>
      <c r="BQ62" s="272"/>
      <c r="BR62" s="272"/>
      <c r="BS62" s="272"/>
      <c r="BT62" s="272"/>
      <c r="BU62" s="273"/>
      <c r="BV62" s="273"/>
      <c r="BW62" s="273"/>
      <c r="BX62" s="273"/>
      <c r="BY62" s="273"/>
      <c r="BZ62" s="272"/>
      <c r="CA62" s="273"/>
      <c r="CB62" s="273"/>
    </row>
    <row r="63" spans="1:80" x14ac:dyDescent="0.25">
      <c r="A63" s="277" t="s">
        <v>15</v>
      </c>
      <c r="B63" s="278">
        <v>43352</v>
      </c>
      <c r="C63" s="277">
        <v>8</v>
      </c>
      <c r="D63" s="277">
        <v>8</v>
      </c>
      <c r="E63" s="277">
        <v>1</v>
      </c>
      <c r="F63" s="277">
        <v>0</v>
      </c>
      <c r="G63" s="277">
        <v>0</v>
      </c>
      <c r="H63" s="277">
        <v>0</v>
      </c>
      <c r="I63" s="277">
        <v>0</v>
      </c>
      <c r="J63" s="277">
        <v>100</v>
      </c>
      <c r="K63" s="279">
        <v>0</v>
      </c>
      <c r="L63" s="279">
        <v>3.3564814814814812E-4</v>
      </c>
      <c r="M63" s="279">
        <v>6.7708333333333336E-3</v>
      </c>
      <c r="N63" s="279">
        <v>1.0763888888888889E-3</v>
      </c>
      <c r="O63" s="279">
        <v>7.8472222222222224E-3</v>
      </c>
      <c r="P63" s="277">
        <v>87.5</v>
      </c>
      <c r="Q63" s="279">
        <v>2.4305555555555556E-3</v>
      </c>
      <c r="R63" s="279">
        <v>0</v>
      </c>
      <c r="S63" s="277" t="s">
        <v>387</v>
      </c>
      <c r="T63" s="277" t="s">
        <v>403</v>
      </c>
      <c r="U63" s="277">
        <v>8</v>
      </c>
      <c r="V63" s="277">
        <v>1</v>
      </c>
      <c r="W63" s="277">
        <v>0</v>
      </c>
      <c r="X63" s="277">
        <v>0</v>
      </c>
      <c r="Y63" s="277">
        <v>0</v>
      </c>
      <c r="Z63" s="277">
        <v>0</v>
      </c>
      <c r="AA63" s="277">
        <v>100</v>
      </c>
      <c r="AB63" s="279">
        <v>0</v>
      </c>
      <c r="AC63" s="279">
        <v>3.3564814814814812E-4</v>
      </c>
      <c r="AD63" s="279">
        <v>6.7708333333333336E-3</v>
      </c>
      <c r="AE63" s="279">
        <v>1.0763888888888889E-3</v>
      </c>
      <c r="AF63" s="279">
        <v>7.8472222222222224E-3</v>
      </c>
      <c r="AG63" s="277" t="s">
        <v>403</v>
      </c>
      <c r="AH63" s="279">
        <v>2.4305555555555556E-3</v>
      </c>
      <c r="AI63" s="279">
        <v>0</v>
      </c>
      <c r="AJ63" s="277" t="s">
        <v>404</v>
      </c>
      <c r="AK63" s="277">
        <v>8</v>
      </c>
      <c r="AL63" s="277">
        <v>8</v>
      </c>
      <c r="AM63" s="277">
        <v>1</v>
      </c>
      <c r="AN63" s="277">
        <v>0</v>
      </c>
      <c r="AO63" s="277">
        <v>0</v>
      </c>
      <c r="AP63" s="277">
        <v>0</v>
      </c>
      <c r="AQ63" s="277">
        <v>0</v>
      </c>
      <c r="AR63" s="277">
        <v>100</v>
      </c>
      <c r="AS63" s="279">
        <v>0</v>
      </c>
      <c r="AT63" s="279">
        <v>3.3564814814814812E-4</v>
      </c>
      <c r="AU63" s="279">
        <v>6.7708333333333336E-3</v>
      </c>
      <c r="AV63" s="279">
        <v>1.0763888888888889E-3</v>
      </c>
      <c r="AW63" s="279">
        <v>7.8472222222222224E-3</v>
      </c>
      <c r="AX63" s="277">
        <v>87.5</v>
      </c>
      <c r="AY63" s="279">
        <v>2.4305555555555556E-3</v>
      </c>
      <c r="AZ63" s="279">
        <v>0</v>
      </c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2"/>
      <c r="BN63" s="272"/>
      <c r="BO63" s="272"/>
      <c r="BP63" s="272"/>
      <c r="BQ63" s="272"/>
      <c r="BR63" s="272"/>
      <c r="BS63" s="272"/>
      <c r="BT63" s="272"/>
      <c r="BU63" s="273"/>
      <c r="BV63" s="273"/>
      <c r="BW63" s="273"/>
      <c r="BX63" s="273"/>
      <c r="BY63" s="273"/>
      <c r="BZ63" s="272"/>
      <c r="CA63" s="273"/>
      <c r="CB63" s="273"/>
    </row>
    <row r="64" spans="1:80" x14ac:dyDescent="0.25">
      <c r="A64" s="277" t="s">
        <v>16</v>
      </c>
      <c r="B64" s="278">
        <v>43350</v>
      </c>
      <c r="C64" s="277">
        <v>54</v>
      </c>
      <c r="D64" s="277">
        <v>54</v>
      </c>
      <c r="E64" s="277">
        <v>11</v>
      </c>
      <c r="F64" s="277">
        <v>0</v>
      </c>
      <c r="G64" s="277">
        <v>0</v>
      </c>
      <c r="H64" s="277">
        <v>0</v>
      </c>
      <c r="I64" s="277">
        <v>0</v>
      </c>
      <c r="J64" s="277">
        <v>100</v>
      </c>
      <c r="K64" s="279">
        <v>0</v>
      </c>
      <c r="L64" s="279">
        <v>8.9120370370370362E-4</v>
      </c>
      <c r="M64" s="279">
        <v>3.8425925925925923E-3</v>
      </c>
      <c r="N64" s="279">
        <v>1.3657407407407409E-3</v>
      </c>
      <c r="O64" s="279">
        <v>5.208333333333333E-3</v>
      </c>
      <c r="P64" s="277">
        <v>77.78</v>
      </c>
      <c r="Q64" s="279">
        <v>8.7384259259259255E-3</v>
      </c>
      <c r="R64" s="279">
        <v>0</v>
      </c>
      <c r="S64" s="277" t="s">
        <v>391</v>
      </c>
      <c r="T64" s="277" t="s">
        <v>403</v>
      </c>
      <c r="U64" s="277">
        <v>54</v>
      </c>
      <c r="V64" s="277">
        <v>11</v>
      </c>
      <c r="W64" s="277">
        <v>0</v>
      </c>
      <c r="X64" s="277">
        <v>0</v>
      </c>
      <c r="Y64" s="277">
        <v>0</v>
      </c>
      <c r="Z64" s="277">
        <v>0</v>
      </c>
      <c r="AA64" s="277">
        <v>100</v>
      </c>
      <c r="AB64" s="279">
        <v>0</v>
      </c>
      <c r="AC64" s="279">
        <v>8.9120370370370362E-4</v>
      </c>
      <c r="AD64" s="279">
        <v>3.8425925925925923E-3</v>
      </c>
      <c r="AE64" s="279">
        <v>1.3657407407407409E-3</v>
      </c>
      <c r="AF64" s="279">
        <v>5.208333333333333E-3</v>
      </c>
      <c r="AG64" s="277" t="s">
        <v>403</v>
      </c>
      <c r="AH64" s="279">
        <v>8.7384259259259255E-3</v>
      </c>
      <c r="AI64" s="279">
        <v>0</v>
      </c>
      <c r="AJ64" s="277" t="s">
        <v>404</v>
      </c>
      <c r="AK64" s="277">
        <v>54</v>
      </c>
      <c r="AL64" s="277">
        <v>54</v>
      </c>
      <c r="AM64" s="277">
        <v>11</v>
      </c>
      <c r="AN64" s="277">
        <v>0</v>
      </c>
      <c r="AO64" s="277">
        <v>0</v>
      </c>
      <c r="AP64" s="277">
        <v>0</v>
      </c>
      <c r="AQ64" s="277">
        <v>0</v>
      </c>
      <c r="AR64" s="277">
        <v>100</v>
      </c>
      <c r="AS64" s="279">
        <v>0</v>
      </c>
      <c r="AT64" s="279">
        <v>8.9120370370370362E-4</v>
      </c>
      <c r="AU64" s="279">
        <v>3.8425925925925923E-3</v>
      </c>
      <c r="AV64" s="279">
        <v>1.3657407407407409E-3</v>
      </c>
      <c r="AW64" s="279">
        <v>5.208333333333333E-3</v>
      </c>
      <c r="AX64" s="277">
        <v>77.78</v>
      </c>
      <c r="AY64" s="279">
        <v>8.7384259259259255E-3</v>
      </c>
      <c r="AZ64" s="279">
        <v>0</v>
      </c>
      <c r="BA64" s="277"/>
      <c r="BB64" s="277"/>
      <c r="BC64" s="277"/>
      <c r="BD64" s="277"/>
      <c r="BE64" s="277"/>
      <c r="BF64" s="277"/>
      <c r="BG64" s="277"/>
      <c r="BH64" s="277"/>
      <c r="BI64" s="277"/>
      <c r="BJ64" s="277">
        <v>1</v>
      </c>
      <c r="BK64" s="277"/>
      <c r="BL64" s="277">
        <v>0</v>
      </c>
      <c r="BM64" s="272"/>
      <c r="BN64" s="272"/>
      <c r="BO64" s="272"/>
      <c r="BP64" s="272"/>
      <c r="BQ64" s="272"/>
      <c r="BR64" s="272"/>
      <c r="BS64" s="272"/>
      <c r="BT64" s="272"/>
      <c r="BU64" s="273"/>
      <c r="BV64" s="273"/>
      <c r="BW64" s="273"/>
      <c r="BX64" s="273"/>
      <c r="BY64" s="273"/>
      <c r="BZ64" s="272"/>
      <c r="CA64" s="273"/>
      <c r="CB64" s="273"/>
    </row>
    <row r="65" spans="1:80" x14ac:dyDescent="0.25">
      <c r="A65" s="277" t="s">
        <v>17</v>
      </c>
      <c r="B65" s="278">
        <v>43350</v>
      </c>
      <c r="C65" s="277">
        <v>36</v>
      </c>
      <c r="D65" s="277">
        <v>31</v>
      </c>
      <c r="E65" s="277">
        <v>1</v>
      </c>
      <c r="F65" s="277">
        <v>1</v>
      </c>
      <c r="G65" s="277">
        <v>5</v>
      </c>
      <c r="H65" s="277">
        <v>2</v>
      </c>
      <c r="I65" s="277">
        <v>0</v>
      </c>
      <c r="J65" s="277">
        <v>86.11</v>
      </c>
      <c r="K65" s="279">
        <v>8.564814814814815E-4</v>
      </c>
      <c r="L65" s="279">
        <v>1.6203703703703703E-4</v>
      </c>
      <c r="M65" s="279">
        <v>5.7291666666666671E-3</v>
      </c>
      <c r="N65" s="279">
        <v>1.0648148148148147E-3</v>
      </c>
      <c r="O65" s="279">
        <v>6.8055555555555569E-3</v>
      </c>
      <c r="P65" s="277">
        <v>75</v>
      </c>
      <c r="Q65" s="279">
        <v>1.3194444444444443E-3</v>
      </c>
      <c r="R65" s="279">
        <v>2.0833333333333333E-3</v>
      </c>
      <c r="S65" s="277" t="s">
        <v>391</v>
      </c>
      <c r="T65" s="277" t="s">
        <v>403</v>
      </c>
      <c r="U65" s="277">
        <v>31</v>
      </c>
      <c r="V65" s="277">
        <v>1</v>
      </c>
      <c r="W65" s="277">
        <v>1</v>
      </c>
      <c r="X65" s="277">
        <v>0</v>
      </c>
      <c r="Y65" s="277">
        <v>0</v>
      </c>
      <c r="Z65" s="277">
        <v>0</v>
      </c>
      <c r="AA65" s="277">
        <v>100</v>
      </c>
      <c r="AB65" s="279">
        <v>0</v>
      </c>
      <c r="AC65" s="279">
        <v>1.6203703703703703E-4</v>
      </c>
      <c r="AD65" s="279">
        <v>5.7291666666666671E-3</v>
      </c>
      <c r="AE65" s="279">
        <v>1.0648148148148147E-3</v>
      </c>
      <c r="AF65" s="279">
        <v>6.8055555555555569E-3</v>
      </c>
      <c r="AG65" s="277" t="s">
        <v>403</v>
      </c>
      <c r="AH65" s="279">
        <v>1.3194444444444443E-3</v>
      </c>
      <c r="AI65" s="279">
        <v>0</v>
      </c>
      <c r="AJ65" s="277" t="s">
        <v>404</v>
      </c>
      <c r="AK65" s="277">
        <v>36</v>
      </c>
      <c r="AL65" s="277">
        <v>31</v>
      </c>
      <c r="AM65" s="277">
        <v>1</v>
      </c>
      <c r="AN65" s="277">
        <v>1</v>
      </c>
      <c r="AO65" s="277">
        <v>5</v>
      </c>
      <c r="AP65" s="277">
        <v>2</v>
      </c>
      <c r="AQ65" s="277">
        <v>0</v>
      </c>
      <c r="AR65" s="277">
        <v>86.11</v>
      </c>
      <c r="AS65" s="279">
        <v>8.564814814814815E-4</v>
      </c>
      <c r="AT65" s="279">
        <v>1.6203703703703703E-4</v>
      </c>
      <c r="AU65" s="279">
        <v>5.7291666666666671E-3</v>
      </c>
      <c r="AV65" s="279">
        <v>1.0648148148148147E-3</v>
      </c>
      <c r="AW65" s="279">
        <v>6.8055555555555569E-3</v>
      </c>
      <c r="AX65" s="277">
        <v>75</v>
      </c>
      <c r="AY65" s="279">
        <v>1.3194444444444443E-3</v>
      </c>
      <c r="AZ65" s="279">
        <v>2.0833333333333333E-3</v>
      </c>
      <c r="BA65" s="277"/>
      <c r="BB65" s="277"/>
      <c r="BC65" s="277"/>
      <c r="BD65" s="277"/>
      <c r="BE65" s="277"/>
      <c r="BF65" s="277"/>
      <c r="BG65" s="277"/>
      <c r="BH65" s="277"/>
      <c r="BI65" s="277"/>
      <c r="BJ65" s="277">
        <v>0.86111111111111105</v>
      </c>
      <c r="BK65" s="277"/>
      <c r="BL65" s="277">
        <v>0.13888888888888901</v>
      </c>
      <c r="BM65" s="272"/>
      <c r="BN65" s="272"/>
      <c r="BO65" s="272"/>
      <c r="BP65" s="272"/>
      <c r="BQ65" s="272"/>
      <c r="BR65" s="272"/>
      <c r="BS65" s="272"/>
      <c r="BT65" s="272"/>
      <c r="BU65" s="273"/>
      <c r="BV65" s="273"/>
      <c r="BW65" s="273"/>
      <c r="BX65" s="273"/>
      <c r="BY65" s="273"/>
      <c r="BZ65" s="272"/>
      <c r="CA65" s="273"/>
      <c r="CB65" s="273"/>
    </row>
    <row r="66" spans="1:80" x14ac:dyDescent="0.25">
      <c r="A66" s="277" t="s">
        <v>18</v>
      </c>
      <c r="B66" s="278">
        <v>43350</v>
      </c>
      <c r="C66" s="277">
        <v>17</v>
      </c>
      <c r="D66" s="277">
        <v>17</v>
      </c>
      <c r="E66" s="277">
        <v>3</v>
      </c>
      <c r="F66" s="277">
        <v>0</v>
      </c>
      <c r="G66" s="277">
        <v>0</v>
      </c>
      <c r="H66" s="277">
        <v>0</v>
      </c>
      <c r="I66" s="277">
        <v>0</v>
      </c>
      <c r="J66" s="277">
        <v>100</v>
      </c>
      <c r="K66" s="279">
        <v>0</v>
      </c>
      <c r="L66" s="279">
        <v>4.8611111111111104E-4</v>
      </c>
      <c r="M66" s="279">
        <v>6.2962962962962964E-3</v>
      </c>
      <c r="N66" s="279">
        <v>1.3425925925925925E-3</v>
      </c>
      <c r="O66" s="279">
        <v>7.6504629629629631E-3</v>
      </c>
      <c r="P66" s="277">
        <v>76.47</v>
      </c>
      <c r="Q66" s="279">
        <v>4.0509259259259257E-3</v>
      </c>
      <c r="R66" s="279">
        <v>0</v>
      </c>
      <c r="S66" s="277" t="s">
        <v>391</v>
      </c>
      <c r="T66" s="277" t="s">
        <v>403</v>
      </c>
      <c r="U66" s="277">
        <v>17</v>
      </c>
      <c r="V66" s="277">
        <v>3</v>
      </c>
      <c r="W66" s="277">
        <v>0</v>
      </c>
      <c r="X66" s="277">
        <v>0</v>
      </c>
      <c r="Y66" s="277">
        <v>0</v>
      </c>
      <c r="Z66" s="277">
        <v>0</v>
      </c>
      <c r="AA66" s="277">
        <v>100</v>
      </c>
      <c r="AB66" s="279">
        <v>0</v>
      </c>
      <c r="AC66" s="279">
        <v>4.8611111111111104E-4</v>
      </c>
      <c r="AD66" s="279">
        <v>6.2962962962962964E-3</v>
      </c>
      <c r="AE66" s="279">
        <v>1.3425925925925925E-3</v>
      </c>
      <c r="AF66" s="279">
        <v>7.6504629629629631E-3</v>
      </c>
      <c r="AG66" s="277" t="s">
        <v>403</v>
      </c>
      <c r="AH66" s="279">
        <v>4.0509259259259257E-3</v>
      </c>
      <c r="AI66" s="279">
        <v>0</v>
      </c>
      <c r="AJ66" s="277" t="s">
        <v>404</v>
      </c>
      <c r="AK66" s="277">
        <v>17</v>
      </c>
      <c r="AL66" s="277">
        <v>17</v>
      </c>
      <c r="AM66" s="277">
        <v>3</v>
      </c>
      <c r="AN66" s="277">
        <v>0</v>
      </c>
      <c r="AO66" s="277">
        <v>0</v>
      </c>
      <c r="AP66" s="277">
        <v>0</v>
      </c>
      <c r="AQ66" s="277">
        <v>0</v>
      </c>
      <c r="AR66" s="277">
        <v>100</v>
      </c>
      <c r="AS66" s="279">
        <v>0</v>
      </c>
      <c r="AT66" s="279">
        <v>4.8611111111111104E-4</v>
      </c>
      <c r="AU66" s="279">
        <v>6.2962962962962964E-3</v>
      </c>
      <c r="AV66" s="279">
        <v>1.3425925925925925E-3</v>
      </c>
      <c r="AW66" s="279">
        <v>7.6504629629629631E-3</v>
      </c>
      <c r="AX66" s="277">
        <v>76.47</v>
      </c>
      <c r="AY66" s="279">
        <v>4.0509259259259257E-3</v>
      </c>
      <c r="AZ66" s="279">
        <v>0</v>
      </c>
      <c r="BA66" s="277"/>
      <c r="BB66" s="277"/>
      <c r="BC66" s="277"/>
      <c r="BD66" s="277"/>
      <c r="BE66" s="277"/>
      <c r="BF66" s="277"/>
      <c r="BG66" s="277"/>
      <c r="BH66" s="277"/>
      <c r="BI66" s="277"/>
      <c r="BJ66" s="277">
        <v>1</v>
      </c>
      <c r="BK66" s="277"/>
      <c r="BL66" s="277">
        <v>0</v>
      </c>
      <c r="BM66" s="272"/>
      <c r="BN66" s="272"/>
      <c r="BO66" s="272"/>
      <c r="BP66" s="272"/>
      <c r="BQ66" s="272"/>
      <c r="BR66" s="272"/>
      <c r="BS66" s="272"/>
      <c r="BT66" s="272"/>
      <c r="BU66" s="273"/>
      <c r="BV66" s="273"/>
      <c r="BW66" s="273"/>
      <c r="BX66" s="273"/>
      <c r="BY66" s="273"/>
      <c r="BZ66" s="272"/>
      <c r="CA66" s="273"/>
      <c r="CB66" s="273"/>
    </row>
    <row r="67" spans="1:80" x14ac:dyDescent="0.25">
      <c r="A67" s="277" t="s">
        <v>19</v>
      </c>
      <c r="B67" s="278">
        <v>43350</v>
      </c>
      <c r="C67" s="277">
        <v>3</v>
      </c>
      <c r="D67" s="277">
        <v>3</v>
      </c>
      <c r="E67" s="277">
        <v>0</v>
      </c>
      <c r="F67" s="277">
        <v>0</v>
      </c>
      <c r="G67" s="277">
        <v>0</v>
      </c>
      <c r="H67" s="277">
        <v>0</v>
      </c>
      <c r="I67" s="277">
        <v>0</v>
      </c>
      <c r="J67" s="277">
        <v>100</v>
      </c>
      <c r="K67" s="279">
        <v>0</v>
      </c>
      <c r="L67" s="279">
        <v>2.3148148148148146E-4</v>
      </c>
      <c r="M67" s="279">
        <v>3.483796296296296E-3</v>
      </c>
      <c r="N67" s="279">
        <v>9.3750000000000007E-4</v>
      </c>
      <c r="O67" s="279">
        <v>4.4212962962962956E-3</v>
      </c>
      <c r="P67" s="277">
        <v>66.67</v>
      </c>
      <c r="Q67" s="279">
        <v>4.9768518518518521E-4</v>
      </c>
      <c r="R67" s="279">
        <v>0</v>
      </c>
      <c r="S67" s="277" t="s">
        <v>391</v>
      </c>
      <c r="T67" s="277" t="s">
        <v>403</v>
      </c>
      <c r="U67" s="277">
        <v>3</v>
      </c>
      <c r="V67" s="277">
        <v>0</v>
      </c>
      <c r="W67" s="277">
        <v>0</v>
      </c>
      <c r="X67" s="277">
        <v>0</v>
      </c>
      <c r="Y67" s="277">
        <v>0</v>
      </c>
      <c r="Z67" s="277">
        <v>0</v>
      </c>
      <c r="AA67" s="277">
        <v>100</v>
      </c>
      <c r="AB67" s="279">
        <v>0</v>
      </c>
      <c r="AC67" s="279">
        <v>2.3148148148148146E-4</v>
      </c>
      <c r="AD67" s="279">
        <v>3.483796296296296E-3</v>
      </c>
      <c r="AE67" s="279">
        <v>9.3750000000000007E-4</v>
      </c>
      <c r="AF67" s="279">
        <v>4.4212962962962956E-3</v>
      </c>
      <c r="AG67" s="277" t="s">
        <v>403</v>
      </c>
      <c r="AH67" s="279">
        <v>4.9768518518518521E-4</v>
      </c>
      <c r="AI67" s="279">
        <v>0</v>
      </c>
      <c r="AJ67" s="277" t="s">
        <v>404</v>
      </c>
      <c r="AK67" s="277">
        <v>3</v>
      </c>
      <c r="AL67" s="277">
        <v>3</v>
      </c>
      <c r="AM67" s="277">
        <v>0</v>
      </c>
      <c r="AN67" s="277">
        <v>0</v>
      </c>
      <c r="AO67" s="277">
        <v>0</v>
      </c>
      <c r="AP67" s="277">
        <v>0</v>
      </c>
      <c r="AQ67" s="277">
        <v>0</v>
      </c>
      <c r="AR67" s="277">
        <v>100</v>
      </c>
      <c r="AS67" s="279">
        <v>0</v>
      </c>
      <c r="AT67" s="279">
        <v>2.3148148148148146E-4</v>
      </c>
      <c r="AU67" s="279">
        <v>3.483796296296296E-3</v>
      </c>
      <c r="AV67" s="279">
        <v>9.3750000000000007E-4</v>
      </c>
      <c r="AW67" s="279">
        <v>4.4212962962962956E-3</v>
      </c>
      <c r="AX67" s="277">
        <v>66.67</v>
      </c>
      <c r="AY67" s="279">
        <v>4.9768518518518521E-4</v>
      </c>
      <c r="AZ67" s="279">
        <v>0</v>
      </c>
      <c r="BA67" s="277"/>
      <c r="BB67" s="277"/>
      <c r="BC67" s="277"/>
      <c r="BD67" s="277"/>
      <c r="BE67" s="277"/>
      <c r="BF67" s="277"/>
      <c r="BG67" s="277"/>
      <c r="BH67" s="277"/>
      <c r="BI67" s="277"/>
      <c r="BJ67" s="277">
        <v>1</v>
      </c>
      <c r="BK67" s="277"/>
      <c r="BL67" s="277">
        <v>0</v>
      </c>
      <c r="BM67" s="272"/>
      <c r="BN67" s="272"/>
      <c r="BO67" s="272"/>
      <c r="BP67" s="272"/>
      <c r="BQ67" s="272"/>
      <c r="BR67" s="272"/>
      <c r="BS67" s="272"/>
      <c r="BT67" s="272"/>
      <c r="BU67" s="273"/>
      <c r="BV67" s="273"/>
      <c r="BW67" s="273"/>
      <c r="BX67" s="273"/>
      <c r="BY67" s="273"/>
      <c r="BZ67" s="272"/>
      <c r="CA67" s="273"/>
      <c r="CB67" s="273"/>
    </row>
    <row r="68" spans="1:80" x14ac:dyDescent="0.25">
      <c r="A68" s="277" t="s">
        <v>20</v>
      </c>
      <c r="B68" s="278">
        <v>43350</v>
      </c>
      <c r="C68" s="277">
        <v>5</v>
      </c>
      <c r="D68" s="277">
        <v>5</v>
      </c>
      <c r="E68" s="277">
        <v>0</v>
      </c>
      <c r="F68" s="277">
        <v>0</v>
      </c>
      <c r="G68" s="277">
        <v>0</v>
      </c>
      <c r="H68" s="277">
        <v>0</v>
      </c>
      <c r="I68" s="277">
        <v>0</v>
      </c>
      <c r="J68" s="277">
        <v>100</v>
      </c>
      <c r="K68" s="279">
        <v>0</v>
      </c>
      <c r="L68" s="279">
        <v>1.3888888888888889E-4</v>
      </c>
      <c r="M68" s="279">
        <v>2.8587962962962963E-3</v>
      </c>
      <c r="N68" s="279">
        <v>6.4814814814814813E-4</v>
      </c>
      <c r="O68" s="279">
        <v>3.5069444444444445E-3</v>
      </c>
      <c r="P68" s="277">
        <v>100</v>
      </c>
      <c r="Q68" s="279">
        <v>1.9675925925925926E-4</v>
      </c>
      <c r="R68" s="279">
        <v>0</v>
      </c>
      <c r="S68" s="277" t="s">
        <v>391</v>
      </c>
      <c r="T68" s="277" t="s">
        <v>403</v>
      </c>
      <c r="U68" s="277">
        <v>5</v>
      </c>
      <c r="V68" s="277">
        <v>0</v>
      </c>
      <c r="W68" s="277">
        <v>0</v>
      </c>
      <c r="X68" s="277">
        <v>0</v>
      </c>
      <c r="Y68" s="277">
        <v>0</v>
      </c>
      <c r="Z68" s="277">
        <v>0</v>
      </c>
      <c r="AA68" s="277">
        <v>100</v>
      </c>
      <c r="AB68" s="279">
        <v>0</v>
      </c>
      <c r="AC68" s="279">
        <v>1.3888888888888889E-4</v>
      </c>
      <c r="AD68" s="279">
        <v>2.8587962962962963E-3</v>
      </c>
      <c r="AE68" s="279">
        <v>6.4814814814814813E-4</v>
      </c>
      <c r="AF68" s="279">
        <v>3.5069444444444445E-3</v>
      </c>
      <c r="AG68" s="277" t="s">
        <v>403</v>
      </c>
      <c r="AH68" s="279">
        <v>1.9675925925925926E-4</v>
      </c>
      <c r="AI68" s="279">
        <v>0</v>
      </c>
      <c r="AJ68" s="277" t="s">
        <v>404</v>
      </c>
      <c r="AK68" s="277">
        <v>5</v>
      </c>
      <c r="AL68" s="277">
        <v>5</v>
      </c>
      <c r="AM68" s="277">
        <v>0</v>
      </c>
      <c r="AN68" s="277">
        <v>0</v>
      </c>
      <c r="AO68" s="277">
        <v>0</v>
      </c>
      <c r="AP68" s="277">
        <v>0</v>
      </c>
      <c r="AQ68" s="277">
        <v>0</v>
      </c>
      <c r="AR68" s="277">
        <v>100</v>
      </c>
      <c r="AS68" s="279">
        <v>0</v>
      </c>
      <c r="AT68" s="279">
        <v>1.3888888888888889E-4</v>
      </c>
      <c r="AU68" s="279">
        <v>2.8587962962962963E-3</v>
      </c>
      <c r="AV68" s="279">
        <v>6.4814814814814813E-4</v>
      </c>
      <c r="AW68" s="279">
        <v>3.5069444444444445E-3</v>
      </c>
      <c r="AX68" s="277">
        <v>100</v>
      </c>
      <c r="AY68" s="279">
        <v>1.9675925925925926E-4</v>
      </c>
      <c r="AZ68" s="279">
        <v>0</v>
      </c>
      <c r="BA68" s="277"/>
      <c r="BB68" s="277"/>
      <c r="BC68" s="277"/>
      <c r="BD68" s="277"/>
      <c r="BE68" s="277"/>
      <c r="BF68" s="277"/>
      <c r="BG68" s="277"/>
      <c r="BH68" s="277"/>
      <c r="BI68" s="277"/>
      <c r="BJ68" s="277">
        <v>1</v>
      </c>
      <c r="BK68" s="277"/>
      <c r="BL68" s="277">
        <v>0</v>
      </c>
      <c r="BM68" s="272"/>
      <c r="BN68" s="272"/>
      <c r="BO68" s="272"/>
      <c r="BP68" s="272"/>
      <c r="BQ68" s="272"/>
      <c r="BR68" s="272"/>
      <c r="BS68" s="272"/>
      <c r="BT68" s="272"/>
      <c r="BU68" s="273"/>
      <c r="BV68" s="273"/>
      <c r="BW68" s="273"/>
      <c r="BX68" s="273"/>
      <c r="BY68" s="273"/>
      <c r="BZ68" s="272"/>
      <c r="CA68" s="273"/>
      <c r="CB68" s="273"/>
    </row>
    <row r="69" spans="1:80" x14ac:dyDescent="0.25">
      <c r="A69" s="277" t="s">
        <v>294</v>
      </c>
      <c r="B69" s="278">
        <v>43350</v>
      </c>
      <c r="C69" s="277">
        <v>1</v>
      </c>
      <c r="D69" s="277">
        <v>1</v>
      </c>
      <c r="E69" s="277">
        <v>0</v>
      </c>
      <c r="F69" s="277">
        <v>0</v>
      </c>
      <c r="G69" s="277">
        <v>0</v>
      </c>
      <c r="H69" s="277">
        <v>0</v>
      </c>
      <c r="I69" s="277">
        <v>0</v>
      </c>
      <c r="J69" s="277">
        <v>100</v>
      </c>
      <c r="K69" s="279">
        <v>0</v>
      </c>
      <c r="L69" s="279">
        <v>2.7777777777777778E-4</v>
      </c>
      <c r="M69" s="279">
        <v>1.3194444444444443E-3</v>
      </c>
      <c r="N69" s="279">
        <v>1.4004629629629629E-3</v>
      </c>
      <c r="O69" s="279">
        <v>2.7199074074074074E-3</v>
      </c>
      <c r="P69" s="277">
        <v>0</v>
      </c>
      <c r="Q69" s="279">
        <v>2.7777777777777778E-4</v>
      </c>
      <c r="R69" s="279">
        <v>0</v>
      </c>
      <c r="S69" s="277" t="s">
        <v>407</v>
      </c>
      <c r="T69" s="277" t="s">
        <v>403</v>
      </c>
      <c r="U69" s="277">
        <v>1</v>
      </c>
      <c r="V69" s="277">
        <v>0</v>
      </c>
      <c r="W69" s="277">
        <v>0</v>
      </c>
      <c r="X69" s="277">
        <v>0</v>
      </c>
      <c r="Y69" s="277">
        <v>0</v>
      </c>
      <c r="Z69" s="277">
        <v>0</v>
      </c>
      <c r="AA69" s="277">
        <v>100</v>
      </c>
      <c r="AB69" s="279">
        <v>0</v>
      </c>
      <c r="AC69" s="279">
        <v>2.7777777777777778E-4</v>
      </c>
      <c r="AD69" s="279">
        <v>1.3194444444444443E-3</v>
      </c>
      <c r="AE69" s="279">
        <v>1.4004629629629629E-3</v>
      </c>
      <c r="AF69" s="279">
        <v>2.7199074074074074E-3</v>
      </c>
      <c r="AG69" s="277" t="s">
        <v>403</v>
      </c>
      <c r="AH69" s="279">
        <v>2.7777777777777778E-4</v>
      </c>
      <c r="AI69" s="279">
        <v>0</v>
      </c>
      <c r="AJ69" s="277" t="s">
        <v>404</v>
      </c>
      <c r="AK69" s="277">
        <v>1</v>
      </c>
      <c r="AL69" s="277">
        <v>1</v>
      </c>
      <c r="AM69" s="277">
        <v>0</v>
      </c>
      <c r="AN69" s="277">
        <v>0</v>
      </c>
      <c r="AO69" s="277">
        <v>0</v>
      </c>
      <c r="AP69" s="277">
        <v>0</v>
      </c>
      <c r="AQ69" s="277">
        <v>0</v>
      </c>
      <c r="AR69" s="277">
        <v>100</v>
      </c>
      <c r="AS69" s="279">
        <v>0</v>
      </c>
      <c r="AT69" s="279">
        <v>2.7777777777777778E-4</v>
      </c>
      <c r="AU69" s="279">
        <v>1.3194444444444443E-3</v>
      </c>
      <c r="AV69" s="279">
        <v>1.4004629629629629E-3</v>
      </c>
      <c r="AW69" s="279">
        <v>2.7199074074074074E-3</v>
      </c>
      <c r="AX69" s="277">
        <v>0</v>
      </c>
      <c r="AY69" s="279">
        <v>2.7777777777777778E-4</v>
      </c>
      <c r="AZ69" s="279">
        <v>0</v>
      </c>
      <c r="BA69" s="277"/>
      <c r="BB69" s="277"/>
      <c r="BC69" s="277"/>
      <c r="BD69" s="277"/>
      <c r="BE69" s="277"/>
      <c r="BF69" s="277"/>
      <c r="BG69" s="277"/>
      <c r="BH69" s="277"/>
      <c r="BI69" s="277"/>
      <c r="BJ69" s="277">
        <v>1</v>
      </c>
      <c r="BK69" s="277"/>
      <c r="BL69" s="277">
        <v>0</v>
      </c>
      <c r="BM69" s="272"/>
      <c r="BN69" s="272"/>
      <c r="BO69" s="272"/>
      <c r="BP69" s="272"/>
      <c r="BQ69" s="272"/>
      <c r="BR69" s="272"/>
      <c r="BS69" s="272"/>
      <c r="BT69" s="272"/>
      <c r="BU69" s="273"/>
      <c r="BV69" s="273"/>
      <c r="BW69" s="273"/>
      <c r="BX69" s="273"/>
      <c r="BY69" s="273"/>
      <c r="BZ69" s="272"/>
      <c r="CA69" s="273"/>
      <c r="CB69" s="273"/>
    </row>
    <row r="70" spans="1:80" x14ac:dyDescent="0.25">
      <c r="A70" s="277" t="s">
        <v>21</v>
      </c>
      <c r="B70" s="278">
        <v>43350</v>
      </c>
      <c r="C70" s="277">
        <v>12</v>
      </c>
      <c r="D70" s="277">
        <v>10</v>
      </c>
      <c r="E70" s="277">
        <v>2</v>
      </c>
      <c r="F70" s="277">
        <v>0</v>
      </c>
      <c r="G70" s="277">
        <v>2</v>
      </c>
      <c r="H70" s="277">
        <v>1</v>
      </c>
      <c r="I70" s="277">
        <v>0</v>
      </c>
      <c r="J70" s="277">
        <v>83.33</v>
      </c>
      <c r="K70" s="279">
        <v>2.7314814814814819E-3</v>
      </c>
      <c r="L70" s="279">
        <v>4.8611111111111104E-4</v>
      </c>
      <c r="M70" s="279">
        <v>6.5972222222222222E-3</v>
      </c>
      <c r="N70" s="279">
        <v>1.3888888888888889E-3</v>
      </c>
      <c r="O70" s="279">
        <v>7.9861111111111122E-3</v>
      </c>
      <c r="P70" s="277">
        <v>66.67</v>
      </c>
      <c r="Q70" s="279">
        <v>2.8819444444444444E-3</v>
      </c>
      <c r="R70" s="279">
        <v>5.0925925925925921E-3</v>
      </c>
      <c r="S70" s="277" t="s">
        <v>391</v>
      </c>
      <c r="T70" s="277" t="s">
        <v>403</v>
      </c>
      <c r="U70" s="277">
        <v>10</v>
      </c>
      <c r="V70" s="277">
        <v>2</v>
      </c>
      <c r="W70" s="277">
        <v>0</v>
      </c>
      <c r="X70" s="277">
        <v>0</v>
      </c>
      <c r="Y70" s="277">
        <v>0</v>
      </c>
      <c r="Z70" s="277">
        <v>0</v>
      </c>
      <c r="AA70" s="277">
        <v>100</v>
      </c>
      <c r="AB70" s="279">
        <v>0</v>
      </c>
      <c r="AC70" s="279">
        <v>4.8611111111111104E-4</v>
      </c>
      <c r="AD70" s="279">
        <v>6.5972222222222222E-3</v>
      </c>
      <c r="AE70" s="279">
        <v>1.3888888888888889E-3</v>
      </c>
      <c r="AF70" s="279">
        <v>7.9861111111111122E-3</v>
      </c>
      <c r="AG70" s="277" t="s">
        <v>403</v>
      </c>
      <c r="AH70" s="279">
        <v>2.8819444444444444E-3</v>
      </c>
      <c r="AI70" s="279">
        <v>0</v>
      </c>
      <c r="AJ70" s="277" t="s">
        <v>404</v>
      </c>
      <c r="AK70" s="277">
        <v>12</v>
      </c>
      <c r="AL70" s="277">
        <v>10</v>
      </c>
      <c r="AM70" s="277">
        <v>2</v>
      </c>
      <c r="AN70" s="277">
        <v>0</v>
      </c>
      <c r="AO70" s="277">
        <v>2</v>
      </c>
      <c r="AP70" s="277">
        <v>1</v>
      </c>
      <c r="AQ70" s="277">
        <v>0</v>
      </c>
      <c r="AR70" s="277">
        <v>83.33</v>
      </c>
      <c r="AS70" s="279">
        <v>2.7314814814814819E-3</v>
      </c>
      <c r="AT70" s="279">
        <v>4.8611111111111104E-4</v>
      </c>
      <c r="AU70" s="279">
        <v>6.5972222222222222E-3</v>
      </c>
      <c r="AV70" s="279">
        <v>1.3888888888888889E-3</v>
      </c>
      <c r="AW70" s="279">
        <v>7.9861111111111122E-3</v>
      </c>
      <c r="AX70" s="277">
        <v>66.67</v>
      </c>
      <c r="AY70" s="279">
        <v>2.8819444444444444E-3</v>
      </c>
      <c r="AZ70" s="279">
        <v>5.0925925925925921E-3</v>
      </c>
      <c r="BA70" s="277"/>
      <c r="BB70" s="277"/>
      <c r="BC70" s="277"/>
      <c r="BD70" s="277"/>
      <c r="BE70" s="277"/>
      <c r="BF70" s="277"/>
      <c r="BG70" s="277"/>
      <c r="BH70" s="277"/>
      <c r="BI70" s="277"/>
      <c r="BJ70" s="277">
        <v>0.83333333333333304</v>
      </c>
      <c r="BK70" s="277"/>
      <c r="BL70" s="277">
        <v>0.16666666666666699</v>
      </c>
      <c r="BM70" s="272"/>
      <c r="BN70" s="272"/>
      <c r="BO70" s="272"/>
      <c r="BP70" s="272"/>
      <c r="BQ70" s="272"/>
      <c r="BR70" s="272"/>
      <c r="BS70" s="272"/>
      <c r="BT70" s="272"/>
      <c r="BU70" s="273"/>
      <c r="BV70" s="273"/>
      <c r="BW70" s="273"/>
      <c r="BX70" s="273"/>
      <c r="BY70" s="273"/>
      <c r="BZ70" s="272"/>
      <c r="CA70" s="273"/>
      <c r="CB70" s="273"/>
    </row>
    <row r="71" spans="1:80" x14ac:dyDescent="0.25">
      <c r="A71" s="277" t="s">
        <v>24</v>
      </c>
      <c r="B71" s="278">
        <v>43350</v>
      </c>
      <c r="C71" s="277">
        <v>45</v>
      </c>
      <c r="D71" s="277">
        <v>41</v>
      </c>
      <c r="E71" s="277">
        <v>2</v>
      </c>
      <c r="F71" s="277">
        <v>0</v>
      </c>
      <c r="G71" s="277">
        <v>4</v>
      </c>
      <c r="H71" s="277">
        <v>4</v>
      </c>
      <c r="I71" s="277">
        <v>0</v>
      </c>
      <c r="J71" s="277">
        <v>91.11</v>
      </c>
      <c r="K71" s="279">
        <v>3.5416666666666665E-3</v>
      </c>
      <c r="L71" s="279">
        <v>2.8935185185185189E-4</v>
      </c>
      <c r="M71" s="279">
        <v>6.3657407407407404E-3</v>
      </c>
      <c r="N71" s="279">
        <v>1.3773148148148147E-3</v>
      </c>
      <c r="O71" s="279">
        <v>7.7546296296296287E-3</v>
      </c>
      <c r="P71" s="277">
        <v>77.78</v>
      </c>
      <c r="Q71" s="279">
        <v>4.6990740740740743E-3</v>
      </c>
      <c r="R71" s="279">
        <v>7.905092592592592E-3</v>
      </c>
      <c r="S71" s="277" t="s">
        <v>391</v>
      </c>
      <c r="T71" s="277" t="s">
        <v>403</v>
      </c>
      <c r="U71" s="277">
        <v>41</v>
      </c>
      <c r="V71" s="277">
        <v>2</v>
      </c>
      <c r="W71" s="277">
        <v>0</v>
      </c>
      <c r="X71" s="277">
        <v>0</v>
      </c>
      <c r="Y71" s="277">
        <v>0</v>
      </c>
      <c r="Z71" s="277">
        <v>0</v>
      </c>
      <c r="AA71" s="277">
        <v>100</v>
      </c>
      <c r="AB71" s="279">
        <v>0</v>
      </c>
      <c r="AC71" s="279">
        <v>2.8935185185185189E-4</v>
      </c>
      <c r="AD71" s="279">
        <v>6.3657407407407404E-3</v>
      </c>
      <c r="AE71" s="279">
        <v>1.3773148148148147E-3</v>
      </c>
      <c r="AF71" s="279">
        <v>7.7546296296296287E-3</v>
      </c>
      <c r="AG71" s="277" t="s">
        <v>403</v>
      </c>
      <c r="AH71" s="279">
        <v>4.6990740740740743E-3</v>
      </c>
      <c r="AI71" s="279">
        <v>0</v>
      </c>
      <c r="AJ71" s="277" t="s">
        <v>404</v>
      </c>
      <c r="AK71" s="277">
        <v>45</v>
      </c>
      <c r="AL71" s="277">
        <v>41</v>
      </c>
      <c r="AM71" s="277">
        <v>2</v>
      </c>
      <c r="AN71" s="277">
        <v>0</v>
      </c>
      <c r="AO71" s="277">
        <v>4</v>
      </c>
      <c r="AP71" s="277">
        <v>4</v>
      </c>
      <c r="AQ71" s="277">
        <v>0</v>
      </c>
      <c r="AR71" s="277">
        <v>91.11</v>
      </c>
      <c r="AS71" s="279">
        <v>3.5416666666666665E-3</v>
      </c>
      <c r="AT71" s="279">
        <v>2.8935185185185189E-4</v>
      </c>
      <c r="AU71" s="279">
        <v>6.3657407407407404E-3</v>
      </c>
      <c r="AV71" s="279">
        <v>1.3773148148148147E-3</v>
      </c>
      <c r="AW71" s="279">
        <v>7.7546296296296287E-3</v>
      </c>
      <c r="AX71" s="277">
        <v>77.78</v>
      </c>
      <c r="AY71" s="279">
        <v>4.6990740740740743E-3</v>
      </c>
      <c r="AZ71" s="279">
        <v>7.905092592592592E-3</v>
      </c>
      <c r="BA71" s="277"/>
      <c r="BB71" s="277"/>
      <c r="BC71" s="277"/>
      <c r="BD71" s="277"/>
      <c r="BE71" s="277"/>
      <c r="BF71" s="277"/>
      <c r="BG71" s="277"/>
      <c r="BH71" s="277"/>
      <c r="BI71" s="277"/>
      <c r="BJ71" s="277">
        <v>0.91111111111111098</v>
      </c>
      <c r="BK71" s="277"/>
      <c r="BL71" s="277">
        <v>8.8888888888888906E-2</v>
      </c>
      <c r="BM71" s="272"/>
      <c r="BN71" s="272"/>
      <c r="BO71" s="272"/>
      <c r="BP71" s="272"/>
      <c r="BQ71" s="272"/>
      <c r="BR71" s="272"/>
      <c r="BS71" s="272"/>
      <c r="BT71" s="272"/>
      <c r="BU71" s="273"/>
      <c r="BV71" s="273"/>
      <c r="BW71" s="273"/>
      <c r="BX71" s="273"/>
      <c r="BY71" s="273"/>
      <c r="BZ71" s="272"/>
      <c r="CA71" s="273"/>
      <c r="CB71" s="273"/>
    </row>
    <row r="72" spans="1:80" x14ac:dyDescent="0.25">
      <c r="A72" s="277" t="s">
        <v>25</v>
      </c>
      <c r="B72" s="278">
        <v>43350</v>
      </c>
      <c r="C72" s="277">
        <v>6</v>
      </c>
      <c r="D72" s="277">
        <v>6</v>
      </c>
      <c r="E72" s="277">
        <v>0</v>
      </c>
      <c r="F72" s="277">
        <v>0</v>
      </c>
      <c r="G72" s="277">
        <v>0</v>
      </c>
      <c r="H72" s="277">
        <v>0</v>
      </c>
      <c r="I72" s="277">
        <v>0</v>
      </c>
      <c r="J72" s="277">
        <v>100</v>
      </c>
      <c r="K72" s="279">
        <v>0</v>
      </c>
      <c r="L72" s="279">
        <v>1.3888888888888889E-4</v>
      </c>
      <c r="M72" s="279">
        <v>6.4814814814814813E-3</v>
      </c>
      <c r="N72" s="279">
        <v>1.3888888888888889E-3</v>
      </c>
      <c r="O72" s="279">
        <v>7.8819444444444432E-3</v>
      </c>
      <c r="P72" s="277">
        <v>100</v>
      </c>
      <c r="Q72" s="279">
        <v>1.7361111111111112E-4</v>
      </c>
      <c r="R72" s="279">
        <v>0</v>
      </c>
      <c r="S72" s="277" t="s">
        <v>391</v>
      </c>
      <c r="T72" s="277" t="s">
        <v>403</v>
      </c>
      <c r="U72" s="277">
        <v>6</v>
      </c>
      <c r="V72" s="277">
        <v>0</v>
      </c>
      <c r="W72" s="277">
        <v>0</v>
      </c>
      <c r="X72" s="277">
        <v>0</v>
      </c>
      <c r="Y72" s="277">
        <v>0</v>
      </c>
      <c r="Z72" s="277">
        <v>0</v>
      </c>
      <c r="AA72" s="277">
        <v>100</v>
      </c>
      <c r="AB72" s="279">
        <v>0</v>
      </c>
      <c r="AC72" s="279">
        <v>1.3888888888888889E-4</v>
      </c>
      <c r="AD72" s="279">
        <v>6.4814814814814813E-3</v>
      </c>
      <c r="AE72" s="279">
        <v>1.3888888888888889E-3</v>
      </c>
      <c r="AF72" s="279">
        <v>7.8819444444444432E-3</v>
      </c>
      <c r="AG72" s="277" t="s">
        <v>403</v>
      </c>
      <c r="AH72" s="279">
        <v>1.7361111111111112E-4</v>
      </c>
      <c r="AI72" s="279">
        <v>0</v>
      </c>
      <c r="AJ72" s="277" t="s">
        <v>404</v>
      </c>
      <c r="AK72" s="277">
        <v>6</v>
      </c>
      <c r="AL72" s="277">
        <v>6</v>
      </c>
      <c r="AM72" s="277">
        <v>0</v>
      </c>
      <c r="AN72" s="277">
        <v>0</v>
      </c>
      <c r="AO72" s="277">
        <v>0</v>
      </c>
      <c r="AP72" s="277">
        <v>0</v>
      </c>
      <c r="AQ72" s="277">
        <v>0</v>
      </c>
      <c r="AR72" s="277">
        <v>100</v>
      </c>
      <c r="AS72" s="279">
        <v>0</v>
      </c>
      <c r="AT72" s="279">
        <v>1.3888888888888889E-4</v>
      </c>
      <c r="AU72" s="279">
        <v>6.4814814814814813E-3</v>
      </c>
      <c r="AV72" s="279">
        <v>1.3888888888888889E-3</v>
      </c>
      <c r="AW72" s="279">
        <v>7.8819444444444432E-3</v>
      </c>
      <c r="AX72" s="277">
        <v>100</v>
      </c>
      <c r="AY72" s="279">
        <v>1.7361111111111112E-4</v>
      </c>
      <c r="AZ72" s="279">
        <v>0</v>
      </c>
      <c r="BA72" s="277"/>
      <c r="BB72" s="277"/>
      <c r="BC72" s="277"/>
      <c r="BD72" s="277"/>
      <c r="BE72" s="277"/>
      <c r="BF72" s="277"/>
      <c r="BG72" s="277"/>
      <c r="BH72" s="277"/>
      <c r="BI72" s="277"/>
      <c r="BJ72" s="277">
        <v>1</v>
      </c>
      <c r="BK72" s="277"/>
      <c r="BL72" s="277">
        <v>0</v>
      </c>
      <c r="BM72" s="272"/>
      <c r="BN72" s="272"/>
      <c r="BO72" s="272"/>
      <c r="BP72" s="272"/>
      <c r="BQ72" s="272"/>
      <c r="BR72" s="272"/>
      <c r="BS72" s="272"/>
      <c r="BT72" s="272"/>
      <c r="BU72" s="273"/>
      <c r="BV72" s="273"/>
      <c r="BW72" s="273"/>
      <c r="BX72" s="273"/>
      <c r="BY72" s="273"/>
      <c r="BZ72" s="272"/>
      <c r="CA72" s="273"/>
      <c r="CB72" s="273"/>
    </row>
    <row r="73" spans="1:80" x14ac:dyDescent="0.25">
      <c r="A73" s="277" t="s">
        <v>26</v>
      </c>
      <c r="B73" s="278">
        <v>43350</v>
      </c>
      <c r="C73" s="277">
        <v>5</v>
      </c>
      <c r="D73" s="277">
        <v>5</v>
      </c>
      <c r="E73" s="277">
        <v>0</v>
      </c>
      <c r="F73" s="277">
        <v>0</v>
      </c>
      <c r="G73" s="277">
        <v>0</v>
      </c>
      <c r="H73" s="277">
        <v>0</v>
      </c>
      <c r="I73" s="277">
        <v>0</v>
      </c>
      <c r="J73" s="277">
        <v>100</v>
      </c>
      <c r="K73" s="279">
        <v>0</v>
      </c>
      <c r="L73" s="279">
        <v>1.7361111111111112E-4</v>
      </c>
      <c r="M73" s="279">
        <v>3.9236111111111112E-3</v>
      </c>
      <c r="N73" s="279">
        <v>1.0416666666666667E-3</v>
      </c>
      <c r="O73" s="279">
        <v>4.9652777777777777E-3</v>
      </c>
      <c r="P73" s="277">
        <v>80</v>
      </c>
      <c r="Q73" s="279">
        <v>2.4305555555555552E-4</v>
      </c>
      <c r="R73" s="279">
        <v>0</v>
      </c>
      <c r="S73" s="277" t="s">
        <v>391</v>
      </c>
      <c r="T73" s="277" t="s">
        <v>403</v>
      </c>
      <c r="U73" s="277">
        <v>5</v>
      </c>
      <c r="V73" s="277">
        <v>0</v>
      </c>
      <c r="W73" s="277">
        <v>0</v>
      </c>
      <c r="X73" s="277">
        <v>0</v>
      </c>
      <c r="Y73" s="277">
        <v>0</v>
      </c>
      <c r="Z73" s="277">
        <v>0</v>
      </c>
      <c r="AA73" s="277">
        <v>100</v>
      </c>
      <c r="AB73" s="279">
        <v>0</v>
      </c>
      <c r="AC73" s="279">
        <v>1.7361111111111112E-4</v>
      </c>
      <c r="AD73" s="279">
        <v>3.9236111111111112E-3</v>
      </c>
      <c r="AE73" s="279">
        <v>1.0416666666666667E-3</v>
      </c>
      <c r="AF73" s="279">
        <v>4.9652777777777777E-3</v>
      </c>
      <c r="AG73" s="277" t="s">
        <v>403</v>
      </c>
      <c r="AH73" s="279">
        <v>2.4305555555555552E-4</v>
      </c>
      <c r="AI73" s="279">
        <v>0</v>
      </c>
      <c r="AJ73" s="277" t="s">
        <v>404</v>
      </c>
      <c r="AK73" s="277">
        <v>5</v>
      </c>
      <c r="AL73" s="277">
        <v>5</v>
      </c>
      <c r="AM73" s="277">
        <v>0</v>
      </c>
      <c r="AN73" s="277">
        <v>0</v>
      </c>
      <c r="AO73" s="277">
        <v>0</v>
      </c>
      <c r="AP73" s="277">
        <v>0</v>
      </c>
      <c r="AQ73" s="277">
        <v>0</v>
      </c>
      <c r="AR73" s="277">
        <v>100</v>
      </c>
      <c r="AS73" s="279">
        <v>0</v>
      </c>
      <c r="AT73" s="279">
        <v>1.7361111111111112E-4</v>
      </c>
      <c r="AU73" s="279">
        <v>3.9236111111111112E-3</v>
      </c>
      <c r="AV73" s="279">
        <v>1.0416666666666667E-3</v>
      </c>
      <c r="AW73" s="279">
        <v>4.9652777777777777E-3</v>
      </c>
      <c r="AX73" s="277">
        <v>80</v>
      </c>
      <c r="AY73" s="279">
        <v>2.4305555555555552E-4</v>
      </c>
      <c r="AZ73" s="279">
        <v>0</v>
      </c>
      <c r="BA73" s="277"/>
      <c r="BB73" s="277"/>
      <c r="BC73" s="277"/>
      <c r="BD73" s="277"/>
      <c r="BE73" s="277"/>
      <c r="BF73" s="277"/>
      <c r="BG73" s="277"/>
      <c r="BH73" s="277"/>
      <c r="BI73" s="277"/>
      <c r="BJ73" s="277">
        <v>1</v>
      </c>
      <c r="BK73" s="277"/>
      <c r="BL73" s="277">
        <v>0</v>
      </c>
      <c r="BM73" s="272"/>
      <c r="BN73" s="272"/>
      <c r="BO73" s="272"/>
      <c r="BP73" s="272"/>
      <c r="BQ73" s="272"/>
      <c r="BR73" s="272"/>
      <c r="BS73" s="272"/>
      <c r="BT73" s="272"/>
      <c r="BU73" s="273"/>
      <c r="BV73" s="273"/>
      <c r="BW73" s="273"/>
      <c r="BX73" s="273"/>
      <c r="BY73" s="273"/>
      <c r="BZ73" s="272"/>
      <c r="CA73" s="273"/>
      <c r="CB73" s="273"/>
    </row>
    <row r="74" spans="1:80" x14ac:dyDescent="0.25">
      <c r="A74" s="280" t="s">
        <v>15</v>
      </c>
      <c r="B74" s="281">
        <v>43353</v>
      </c>
      <c r="C74" s="280">
        <v>83</v>
      </c>
      <c r="D74" s="280">
        <v>81</v>
      </c>
      <c r="E74" s="280">
        <v>13</v>
      </c>
      <c r="F74" s="280">
        <v>0</v>
      </c>
      <c r="G74" s="280">
        <v>2</v>
      </c>
      <c r="H74" s="280">
        <v>0</v>
      </c>
      <c r="I74" s="280">
        <v>2</v>
      </c>
      <c r="J74" s="280">
        <v>97.59</v>
      </c>
      <c r="K74" s="282">
        <v>3.2407407407407406E-4</v>
      </c>
      <c r="L74" s="282">
        <v>3.0092592592592595E-4</v>
      </c>
      <c r="M74" s="282">
        <v>8.2638888888888883E-3</v>
      </c>
      <c r="N74" s="282">
        <v>1.0300925925925926E-3</v>
      </c>
      <c r="O74" s="282">
        <v>9.3055555555555548E-3</v>
      </c>
      <c r="P74" s="280">
        <v>65.849999999999994</v>
      </c>
      <c r="Q74" s="282">
        <v>1.8402777777777777E-3</v>
      </c>
      <c r="R74" s="282">
        <v>5.2083333333333333E-4</v>
      </c>
      <c r="S74" s="280" t="s">
        <v>387</v>
      </c>
      <c r="T74" s="280" t="s">
        <v>403</v>
      </c>
      <c r="U74" s="280">
        <v>81</v>
      </c>
      <c r="V74" s="280">
        <v>13</v>
      </c>
      <c r="W74" s="280">
        <v>0</v>
      </c>
      <c r="X74" s="280">
        <v>0</v>
      </c>
      <c r="Y74" s="280">
        <v>0</v>
      </c>
      <c r="Z74" s="280">
        <v>0</v>
      </c>
      <c r="AA74" s="280">
        <v>100</v>
      </c>
      <c r="AB74" s="282">
        <v>0</v>
      </c>
      <c r="AC74" s="282">
        <v>3.0092592592592595E-4</v>
      </c>
      <c r="AD74" s="282">
        <v>8.2638888888888883E-3</v>
      </c>
      <c r="AE74" s="282">
        <v>1.0300925925925926E-3</v>
      </c>
      <c r="AF74" s="282">
        <v>9.3055555555555548E-3</v>
      </c>
      <c r="AG74" s="280" t="s">
        <v>403</v>
      </c>
      <c r="AH74" s="282">
        <v>1.8402777777777777E-3</v>
      </c>
      <c r="AI74" s="282">
        <v>0</v>
      </c>
      <c r="AJ74" s="280" t="s">
        <v>404</v>
      </c>
      <c r="AK74" s="280">
        <v>83</v>
      </c>
      <c r="AL74" s="280">
        <v>81</v>
      </c>
      <c r="AM74" s="280">
        <v>13</v>
      </c>
      <c r="AN74" s="280">
        <v>0</v>
      </c>
      <c r="AO74" s="280">
        <v>2</v>
      </c>
      <c r="AP74" s="280">
        <v>0</v>
      </c>
      <c r="AQ74" s="280">
        <v>2</v>
      </c>
      <c r="AR74" s="280">
        <v>97.59</v>
      </c>
      <c r="AS74" s="282">
        <v>3.2407407407407406E-4</v>
      </c>
      <c r="AT74" s="282">
        <v>3.0092592592592595E-4</v>
      </c>
      <c r="AU74" s="282">
        <v>8.2638888888888883E-3</v>
      </c>
      <c r="AV74" s="282">
        <v>1.0300925925925926E-3</v>
      </c>
      <c r="AW74" s="282">
        <v>9.3055555555555548E-3</v>
      </c>
      <c r="AX74" s="280">
        <v>65.849999999999994</v>
      </c>
      <c r="AY74" s="282">
        <v>1.8402777777777777E-3</v>
      </c>
      <c r="AZ74" s="282">
        <v>5.2083333333333333E-4</v>
      </c>
      <c r="BA74" s="280"/>
      <c r="BB74" s="280"/>
      <c r="BC74" s="280"/>
      <c r="BD74" s="280"/>
      <c r="BE74" s="280"/>
      <c r="BF74" s="280"/>
      <c r="BG74" s="280"/>
      <c r="BH74" s="280"/>
      <c r="BI74" s="280"/>
      <c r="BJ74" s="280">
        <v>0.97590361445783103</v>
      </c>
      <c r="BK74" s="280"/>
      <c r="BL74" s="280">
        <v>2.40963855421687E-2</v>
      </c>
      <c r="BM74" s="280">
        <v>87</v>
      </c>
      <c r="BN74" s="280">
        <v>85</v>
      </c>
      <c r="BO74" s="280">
        <v>14</v>
      </c>
      <c r="BP74" s="280">
        <v>0</v>
      </c>
      <c r="BQ74" s="280">
        <v>2</v>
      </c>
      <c r="BR74" s="280">
        <v>0</v>
      </c>
      <c r="BS74" s="280">
        <v>2</v>
      </c>
      <c r="BT74" s="280">
        <v>97.7</v>
      </c>
      <c r="BU74" s="282">
        <v>3.2407407407407406E-4</v>
      </c>
      <c r="BV74" s="282">
        <v>3.0092592592592595E-4</v>
      </c>
      <c r="BW74" s="282">
        <v>8.3564814814814804E-3</v>
      </c>
      <c r="BX74" s="282">
        <v>1.0185185185185186E-3</v>
      </c>
      <c r="BY74" s="282">
        <v>9.386574074074075E-3</v>
      </c>
      <c r="BZ74" s="280">
        <v>66.28</v>
      </c>
      <c r="CA74" s="282">
        <v>1.8402777777777777E-3</v>
      </c>
      <c r="CB74" s="282">
        <v>5.2083333333333333E-4</v>
      </c>
    </row>
    <row r="75" spans="1:80" x14ac:dyDescent="0.25">
      <c r="A75" s="280" t="s">
        <v>16</v>
      </c>
      <c r="B75" s="281">
        <v>43353</v>
      </c>
      <c r="C75" s="280">
        <v>85</v>
      </c>
      <c r="D75" s="280">
        <v>78</v>
      </c>
      <c r="E75" s="280">
        <v>25</v>
      </c>
      <c r="F75" s="280">
        <v>0</v>
      </c>
      <c r="G75" s="280">
        <v>7</v>
      </c>
      <c r="H75" s="280">
        <v>3</v>
      </c>
      <c r="I75" s="280">
        <v>4</v>
      </c>
      <c r="J75" s="280">
        <v>91.76</v>
      </c>
      <c r="K75" s="282">
        <v>1.3657407407407409E-3</v>
      </c>
      <c r="L75" s="282">
        <v>7.8703703703703705E-4</v>
      </c>
      <c r="M75" s="282">
        <v>2.685185185185185E-3</v>
      </c>
      <c r="N75" s="282">
        <v>1.2847222222222223E-3</v>
      </c>
      <c r="O75" s="282">
        <v>3.9699074074074072E-3</v>
      </c>
      <c r="P75" s="280">
        <v>54.32</v>
      </c>
      <c r="Q75" s="282">
        <v>6.8055555555555569E-3</v>
      </c>
      <c r="R75" s="282">
        <v>4.8726851851851856E-3</v>
      </c>
      <c r="S75" s="280" t="s">
        <v>391</v>
      </c>
      <c r="T75" s="280" t="s">
        <v>403</v>
      </c>
      <c r="U75" s="280">
        <v>78</v>
      </c>
      <c r="V75" s="280">
        <v>25</v>
      </c>
      <c r="W75" s="280">
        <v>0</v>
      </c>
      <c r="X75" s="280">
        <v>0</v>
      </c>
      <c r="Y75" s="280">
        <v>0</v>
      </c>
      <c r="Z75" s="280">
        <v>0</v>
      </c>
      <c r="AA75" s="280">
        <v>100</v>
      </c>
      <c r="AB75" s="282">
        <v>0</v>
      </c>
      <c r="AC75" s="282">
        <v>7.8703703703703705E-4</v>
      </c>
      <c r="AD75" s="282">
        <v>2.685185185185185E-3</v>
      </c>
      <c r="AE75" s="282">
        <v>1.2847222222222223E-3</v>
      </c>
      <c r="AF75" s="282">
        <v>3.9699074074074072E-3</v>
      </c>
      <c r="AG75" s="280" t="s">
        <v>403</v>
      </c>
      <c r="AH75" s="282">
        <v>6.8055555555555569E-3</v>
      </c>
      <c r="AI75" s="282">
        <v>0</v>
      </c>
      <c r="AJ75" s="280" t="s">
        <v>404</v>
      </c>
      <c r="AK75" s="280">
        <v>85</v>
      </c>
      <c r="AL75" s="280">
        <v>78</v>
      </c>
      <c r="AM75" s="280">
        <v>25</v>
      </c>
      <c r="AN75" s="280">
        <v>0</v>
      </c>
      <c r="AO75" s="280">
        <v>7</v>
      </c>
      <c r="AP75" s="280">
        <v>3</v>
      </c>
      <c r="AQ75" s="280">
        <v>4</v>
      </c>
      <c r="AR75" s="280">
        <v>91.76</v>
      </c>
      <c r="AS75" s="282">
        <v>1.3657407407407409E-3</v>
      </c>
      <c r="AT75" s="282">
        <v>7.8703703703703705E-4</v>
      </c>
      <c r="AU75" s="282">
        <v>2.685185185185185E-3</v>
      </c>
      <c r="AV75" s="282">
        <v>1.2847222222222223E-3</v>
      </c>
      <c r="AW75" s="282">
        <v>3.9699074074074072E-3</v>
      </c>
      <c r="AX75" s="280">
        <v>54.32</v>
      </c>
      <c r="AY75" s="282">
        <v>6.8055555555555569E-3</v>
      </c>
      <c r="AZ75" s="282">
        <v>4.8726851851851856E-3</v>
      </c>
      <c r="BA75" s="280"/>
      <c r="BB75" s="280"/>
      <c r="BC75" s="280"/>
      <c r="BD75" s="280"/>
      <c r="BE75" s="280"/>
      <c r="BF75" s="280"/>
      <c r="BG75" s="280"/>
      <c r="BH75" s="280"/>
      <c r="BI75" s="280"/>
      <c r="BJ75" s="280">
        <v>0.91764705882352904</v>
      </c>
      <c r="BK75" s="280"/>
      <c r="BL75" s="280">
        <v>8.2352941176470601E-2</v>
      </c>
      <c r="BM75" s="280">
        <v>120</v>
      </c>
      <c r="BN75" s="280">
        <v>108</v>
      </c>
      <c r="BO75" s="280">
        <v>42</v>
      </c>
      <c r="BP75" s="280">
        <v>0</v>
      </c>
      <c r="BQ75" s="280">
        <v>12</v>
      </c>
      <c r="BR75" s="280">
        <v>7</v>
      </c>
      <c r="BS75" s="280">
        <v>5</v>
      </c>
      <c r="BT75" s="280">
        <v>90</v>
      </c>
      <c r="BU75" s="282">
        <v>1.5509259259259261E-3</v>
      </c>
      <c r="BV75" s="282">
        <v>1.0532407407407407E-3</v>
      </c>
      <c r="BW75" s="282">
        <v>2.5000000000000001E-3</v>
      </c>
      <c r="BX75" s="282">
        <v>1.1458333333333333E-3</v>
      </c>
      <c r="BY75" s="282">
        <v>3.6574074074074074E-3</v>
      </c>
      <c r="BZ75" s="280">
        <v>47.83</v>
      </c>
      <c r="CA75" s="282">
        <v>1.0011574074074074E-2</v>
      </c>
      <c r="CB75" s="282">
        <v>4.8726851851851856E-3</v>
      </c>
    </row>
    <row r="76" spans="1:80" x14ac:dyDescent="0.25">
      <c r="A76" s="280" t="s">
        <v>17</v>
      </c>
      <c r="B76" s="281">
        <v>43353</v>
      </c>
      <c r="C76" s="280">
        <v>70</v>
      </c>
      <c r="D76" s="280">
        <v>55</v>
      </c>
      <c r="E76" s="280">
        <v>9</v>
      </c>
      <c r="F76" s="280">
        <v>0</v>
      </c>
      <c r="G76" s="280">
        <v>15</v>
      </c>
      <c r="H76" s="280">
        <v>7</v>
      </c>
      <c r="I76" s="280">
        <v>8</v>
      </c>
      <c r="J76" s="280">
        <v>78.569999999999993</v>
      </c>
      <c r="K76" s="282">
        <v>1.5509259259259261E-3</v>
      </c>
      <c r="L76" s="282">
        <v>8.2175925925925917E-4</v>
      </c>
      <c r="M76" s="282">
        <v>5.6597222222222222E-3</v>
      </c>
      <c r="N76" s="282">
        <v>1.0069444444444444E-3</v>
      </c>
      <c r="O76" s="282">
        <v>6.6782407407407415E-3</v>
      </c>
      <c r="P76" s="280">
        <v>65.63</v>
      </c>
      <c r="Q76" s="282">
        <v>7.013888888888889E-3</v>
      </c>
      <c r="R76" s="282">
        <v>4.1319444444444442E-3</v>
      </c>
      <c r="S76" s="280" t="s">
        <v>391</v>
      </c>
      <c r="T76" s="280" t="s">
        <v>403</v>
      </c>
      <c r="U76" s="280">
        <v>55</v>
      </c>
      <c r="V76" s="280">
        <v>9</v>
      </c>
      <c r="W76" s="280">
        <v>0</v>
      </c>
      <c r="X76" s="280">
        <v>0</v>
      </c>
      <c r="Y76" s="280">
        <v>0</v>
      </c>
      <c r="Z76" s="280">
        <v>0</v>
      </c>
      <c r="AA76" s="280">
        <v>100</v>
      </c>
      <c r="AB76" s="282">
        <v>0</v>
      </c>
      <c r="AC76" s="282">
        <v>8.2175925925925917E-4</v>
      </c>
      <c r="AD76" s="282">
        <v>5.6597222222222222E-3</v>
      </c>
      <c r="AE76" s="282">
        <v>1.0069444444444444E-3</v>
      </c>
      <c r="AF76" s="282">
        <v>6.6782407407407415E-3</v>
      </c>
      <c r="AG76" s="280" t="s">
        <v>403</v>
      </c>
      <c r="AH76" s="282">
        <v>7.013888888888889E-3</v>
      </c>
      <c r="AI76" s="282">
        <v>0</v>
      </c>
      <c r="AJ76" s="280" t="s">
        <v>404</v>
      </c>
      <c r="AK76" s="280">
        <v>70</v>
      </c>
      <c r="AL76" s="280">
        <v>55</v>
      </c>
      <c r="AM76" s="280">
        <v>9</v>
      </c>
      <c r="AN76" s="280">
        <v>0</v>
      </c>
      <c r="AO76" s="280">
        <v>15</v>
      </c>
      <c r="AP76" s="280">
        <v>7</v>
      </c>
      <c r="AQ76" s="280">
        <v>8</v>
      </c>
      <c r="AR76" s="280">
        <v>78.569999999999993</v>
      </c>
      <c r="AS76" s="282">
        <v>1.5509259259259261E-3</v>
      </c>
      <c r="AT76" s="282">
        <v>8.2175925925925917E-4</v>
      </c>
      <c r="AU76" s="282">
        <v>5.6597222222222222E-3</v>
      </c>
      <c r="AV76" s="282">
        <v>1.0069444444444444E-3</v>
      </c>
      <c r="AW76" s="282">
        <v>6.6782407407407415E-3</v>
      </c>
      <c r="AX76" s="280">
        <v>65.63</v>
      </c>
      <c r="AY76" s="282">
        <v>7.013888888888889E-3</v>
      </c>
      <c r="AZ76" s="282">
        <v>4.1319444444444442E-3</v>
      </c>
      <c r="BA76" s="280"/>
      <c r="BB76" s="280"/>
      <c r="BC76" s="280"/>
      <c r="BD76" s="280"/>
      <c r="BE76" s="280"/>
      <c r="BF76" s="280"/>
      <c r="BG76" s="280"/>
      <c r="BH76" s="280"/>
      <c r="BI76" s="280"/>
      <c r="BJ76" s="280">
        <v>0.78571428571428603</v>
      </c>
      <c r="BK76" s="280"/>
      <c r="BL76" s="280">
        <v>0.214285714285714</v>
      </c>
      <c r="BM76" s="280">
        <v>74</v>
      </c>
      <c r="BN76" s="280">
        <v>57</v>
      </c>
      <c r="BO76" s="280">
        <v>9</v>
      </c>
      <c r="BP76" s="280">
        <v>0</v>
      </c>
      <c r="BQ76" s="280">
        <v>17</v>
      </c>
      <c r="BR76" s="280">
        <v>7</v>
      </c>
      <c r="BS76" s="280">
        <v>10</v>
      </c>
      <c r="BT76" s="280">
        <v>77.03</v>
      </c>
      <c r="BU76" s="282">
        <v>1.3657407407407409E-3</v>
      </c>
      <c r="BV76" s="282">
        <v>8.1018518518518516E-4</v>
      </c>
      <c r="BW76" s="282">
        <v>5.5671296296296302E-3</v>
      </c>
      <c r="BX76" s="282">
        <v>1.0069444444444444E-3</v>
      </c>
      <c r="BY76" s="282">
        <v>6.5856481481481469E-3</v>
      </c>
      <c r="BZ76" s="280">
        <v>65.150000000000006</v>
      </c>
      <c r="CA76" s="282">
        <v>7.013888888888889E-3</v>
      </c>
      <c r="CB76" s="282">
        <v>4.1319444444444442E-3</v>
      </c>
    </row>
    <row r="77" spans="1:80" x14ac:dyDescent="0.25">
      <c r="A77" s="280" t="s">
        <v>18</v>
      </c>
      <c r="B77" s="281">
        <v>43353</v>
      </c>
      <c r="C77" s="280">
        <v>50</v>
      </c>
      <c r="D77" s="280">
        <v>42</v>
      </c>
      <c r="E77" s="280">
        <v>19</v>
      </c>
      <c r="F77" s="280">
        <v>0</v>
      </c>
      <c r="G77" s="280">
        <v>8</v>
      </c>
      <c r="H77" s="280">
        <v>5</v>
      </c>
      <c r="I77" s="280">
        <v>3</v>
      </c>
      <c r="J77" s="280">
        <v>84</v>
      </c>
      <c r="K77" s="282">
        <v>2.9976851851851848E-3</v>
      </c>
      <c r="L77" s="282">
        <v>1.5856481481481479E-3</v>
      </c>
      <c r="M77" s="282">
        <v>3.9699074074074072E-3</v>
      </c>
      <c r="N77" s="282">
        <v>1.1805555555555556E-3</v>
      </c>
      <c r="O77" s="282">
        <v>5.1504629629629635E-3</v>
      </c>
      <c r="P77" s="280">
        <v>44.68</v>
      </c>
      <c r="Q77" s="282">
        <v>1.0601851851851854E-2</v>
      </c>
      <c r="R77" s="282">
        <v>1.6550925925925924E-2</v>
      </c>
      <c r="S77" s="280" t="s">
        <v>391</v>
      </c>
      <c r="T77" s="280" t="s">
        <v>403</v>
      </c>
      <c r="U77" s="280">
        <v>42</v>
      </c>
      <c r="V77" s="280">
        <v>19</v>
      </c>
      <c r="W77" s="280">
        <v>0</v>
      </c>
      <c r="X77" s="280">
        <v>0</v>
      </c>
      <c r="Y77" s="280">
        <v>0</v>
      </c>
      <c r="Z77" s="280">
        <v>0</v>
      </c>
      <c r="AA77" s="280">
        <v>100</v>
      </c>
      <c r="AB77" s="282">
        <v>0</v>
      </c>
      <c r="AC77" s="282">
        <v>1.5856481481481479E-3</v>
      </c>
      <c r="AD77" s="282">
        <v>3.9699074074074072E-3</v>
      </c>
      <c r="AE77" s="282">
        <v>1.1805555555555556E-3</v>
      </c>
      <c r="AF77" s="282">
        <v>5.1504629629629635E-3</v>
      </c>
      <c r="AG77" s="280" t="s">
        <v>403</v>
      </c>
      <c r="AH77" s="282">
        <v>1.0601851851851854E-2</v>
      </c>
      <c r="AI77" s="282">
        <v>0</v>
      </c>
      <c r="AJ77" s="280" t="s">
        <v>404</v>
      </c>
      <c r="AK77" s="280">
        <v>50</v>
      </c>
      <c r="AL77" s="280">
        <v>42</v>
      </c>
      <c r="AM77" s="280">
        <v>19</v>
      </c>
      <c r="AN77" s="280">
        <v>0</v>
      </c>
      <c r="AO77" s="280">
        <v>8</v>
      </c>
      <c r="AP77" s="280">
        <v>5</v>
      </c>
      <c r="AQ77" s="280">
        <v>3</v>
      </c>
      <c r="AR77" s="280">
        <v>84</v>
      </c>
      <c r="AS77" s="282">
        <v>2.9976851851851848E-3</v>
      </c>
      <c r="AT77" s="282">
        <v>1.5856481481481479E-3</v>
      </c>
      <c r="AU77" s="282">
        <v>3.9699074074074072E-3</v>
      </c>
      <c r="AV77" s="282">
        <v>1.1805555555555556E-3</v>
      </c>
      <c r="AW77" s="282">
        <v>5.1504629629629635E-3</v>
      </c>
      <c r="AX77" s="280">
        <v>44.68</v>
      </c>
      <c r="AY77" s="282">
        <v>1.0601851851851854E-2</v>
      </c>
      <c r="AZ77" s="282">
        <v>1.6550925925925924E-2</v>
      </c>
      <c r="BA77" s="280"/>
      <c r="BB77" s="280"/>
      <c r="BC77" s="280"/>
      <c r="BD77" s="280"/>
      <c r="BE77" s="280"/>
      <c r="BF77" s="280"/>
      <c r="BG77" s="280"/>
      <c r="BH77" s="280"/>
      <c r="BI77" s="280"/>
      <c r="BJ77" s="280">
        <v>0.84</v>
      </c>
      <c r="BK77" s="280"/>
      <c r="BL77" s="280">
        <v>0.16</v>
      </c>
      <c r="BM77" s="280">
        <v>57</v>
      </c>
      <c r="BN77" s="280">
        <v>48</v>
      </c>
      <c r="BO77" s="280">
        <v>20</v>
      </c>
      <c r="BP77" s="280">
        <v>0</v>
      </c>
      <c r="BQ77" s="280">
        <v>9</v>
      </c>
      <c r="BR77" s="280">
        <v>6</v>
      </c>
      <c r="BS77" s="280">
        <v>3</v>
      </c>
      <c r="BT77" s="280">
        <v>84.21</v>
      </c>
      <c r="BU77" s="282">
        <v>2.9398148148148148E-3</v>
      </c>
      <c r="BV77" s="282">
        <v>1.4699074074074074E-3</v>
      </c>
      <c r="BW77" s="282">
        <v>3.9583333333333337E-3</v>
      </c>
      <c r="BX77" s="282">
        <v>1.2037037037037038E-3</v>
      </c>
      <c r="BY77" s="282">
        <v>5.1736111111111115E-3</v>
      </c>
      <c r="BZ77" s="280">
        <v>48.15</v>
      </c>
      <c r="CA77" s="282">
        <v>1.0601851851851854E-2</v>
      </c>
      <c r="CB77" s="282">
        <v>1.6550925925925924E-2</v>
      </c>
    </row>
    <row r="78" spans="1:80" x14ac:dyDescent="0.25">
      <c r="A78" s="280" t="s">
        <v>19</v>
      </c>
      <c r="B78" s="281">
        <v>43353</v>
      </c>
      <c r="C78" s="280">
        <v>8</v>
      </c>
      <c r="D78" s="280">
        <v>8</v>
      </c>
      <c r="E78" s="280">
        <v>1</v>
      </c>
      <c r="F78" s="280">
        <v>0</v>
      </c>
      <c r="G78" s="280">
        <v>0</v>
      </c>
      <c r="H78" s="280">
        <v>0</v>
      </c>
      <c r="I78" s="280">
        <v>0</v>
      </c>
      <c r="J78" s="280">
        <v>100</v>
      </c>
      <c r="K78" s="282">
        <v>0</v>
      </c>
      <c r="L78" s="282">
        <v>2.7777777777777778E-4</v>
      </c>
      <c r="M78" s="282">
        <v>4.1319444444444442E-3</v>
      </c>
      <c r="N78" s="282">
        <v>1.3888888888888889E-3</v>
      </c>
      <c r="O78" s="282">
        <v>5.5324074074074069E-3</v>
      </c>
      <c r="P78" s="280">
        <v>50</v>
      </c>
      <c r="Q78" s="282">
        <v>7.8703703703703705E-4</v>
      </c>
      <c r="R78" s="282">
        <v>0</v>
      </c>
      <c r="S78" s="280" t="s">
        <v>391</v>
      </c>
      <c r="T78" s="280" t="s">
        <v>403</v>
      </c>
      <c r="U78" s="280">
        <v>8</v>
      </c>
      <c r="V78" s="280">
        <v>1</v>
      </c>
      <c r="W78" s="280">
        <v>0</v>
      </c>
      <c r="X78" s="280">
        <v>0</v>
      </c>
      <c r="Y78" s="280">
        <v>0</v>
      </c>
      <c r="Z78" s="280">
        <v>0</v>
      </c>
      <c r="AA78" s="280">
        <v>100</v>
      </c>
      <c r="AB78" s="282">
        <v>0</v>
      </c>
      <c r="AC78" s="282">
        <v>2.7777777777777778E-4</v>
      </c>
      <c r="AD78" s="282">
        <v>4.1319444444444442E-3</v>
      </c>
      <c r="AE78" s="282">
        <v>1.3888888888888889E-3</v>
      </c>
      <c r="AF78" s="282">
        <v>5.5324074074074069E-3</v>
      </c>
      <c r="AG78" s="280" t="s">
        <v>403</v>
      </c>
      <c r="AH78" s="282">
        <v>7.8703703703703705E-4</v>
      </c>
      <c r="AI78" s="282">
        <v>0</v>
      </c>
      <c r="AJ78" s="280" t="s">
        <v>404</v>
      </c>
      <c r="AK78" s="280">
        <v>8</v>
      </c>
      <c r="AL78" s="280">
        <v>8</v>
      </c>
      <c r="AM78" s="280">
        <v>1</v>
      </c>
      <c r="AN78" s="280">
        <v>0</v>
      </c>
      <c r="AO78" s="280">
        <v>0</v>
      </c>
      <c r="AP78" s="280">
        <v>0</v>
      </c>
      <c r="AQ78" s="280">
        <v>0</v>
      </c>
      <c r="AR78" s="280">
        <v>100</v>
      </c>
      <c r="AS78" s="282">
        <v>0</v>
      </c>
      <c r="AT78" s="282">
        <v>2.7777777777777778E-4</v>
      </c>
      <c r="AU78" s="282">
        <v>4.1319444444444442E-3</v>
      </c>
      <c r="AV78" s="282">
        <v>1.3888888888888889E-3</v>
      </c>
      <c r="AW78" s="282">
        <v>5.5324074074074069E-3</v>
      </c>
      <c r="AX78" s="280">
        <v>50</v>
      </c>
      <c r="AY78" s="282">
        <v>7.8703703703703705E-4</v>
      </c>
      <c r="AZ78" s="282">
        <v>0</v>
      </c>
      <c r="BA78" s="280"/>
      <c r="BB78" s="280"/>
      <c r="BC78" s="280"/>
      <c r="BD78" s="280"/>
      <c r="BE78" s="280"/>
      <c r="BF78" s="280"/>
      <c r="BG78" s="280"/>
      <c r="BH78" s="280"/>
      <c r="BI78" s="280"/>
      <c r="BJ78" s="280">
        <v>1</v>
      </c>
      <c r="BK78" s="280"/>
      <c r="BL78" s="280">
        <v>0</v>
      </c>
      <c r="BM78" s="280">
        <v>8</v>
      </c>
      <c r="BN78" s="280">
        <v>8</v>
      </c>
      <c r="BO78" s="280">
        <v>1</v>
      </c>
      <c r="BP78" s="280">
        <v>0</v>
      </c>
      <c r="BQ78" s="280">
        <v>0</v>
      </c>
      <c r="BR78" s="280">
        <v>0</v>
      </c>
      <c r="BS78" s="280">
        <v>0</v>
      </c>
      <c r="BT78" s="280">
        <v>100</v>
      </c>
      <c r="BU78" s="282">
        <v>0</v>
      </c>
      <c r="BV78" s="282">
        <v>2.7777777777777778E-4</v>
      </c>
      <c r="BW78" s="282">
        <v>4.1319444444444442E-3</v>
      </c>
      <c r="BX78" s="282">
        <v>1.3888888888888889E-3</v>
      </c>
      <c r="BY78" s="282">
        <v>5.5324074074074069E-3</v>
      </c>
      <c r="BZ78" s="280">
        <v>50</v>
      </c>
      <c r="CA78" s="282">
        <v>7.8703703703703705E-4</v>
      </c>
      <c r="CB78" s="282">
        <v>0</v>
      </c>
    </row>
    <row r="79" spans="1:80" x14ac:dyDescent="0.25">
      <c r="A79" s="280" t="s">
        <v>20</v>
      </c>
      <c r="B79" s="281">
        <v>43353</v>
      </c>
      <c r="C79" s="280">
        <v>18</v>
      </c>
      <c r="D79" s="280">
        <v>14</v>
      </c>
      <c r="E79" s="280">
        <v>1</v>
      </c>
      <c r="F79" s="280">
        <v>0</v>
      </c>
      <c r="G79" s="280">
        <v>4</v>
      </c>
      <c r="H79" s="280">
        <v>2</v>
      </c>
      <c r="I79" s="280">
        <v>2</v>
      </c>
      <c r="J79" s="280">
        <v>77.78</v>
      </c>
      <c r="K79" s="282">
        <v>2.4537037037037036E-3</v>
      </c>
      <c r="L79" s="282">
        <v>4.3981481481481481E-4</v>
      </c>
      <c r="M79" s="282">
        <v>4.386574074074074E-3</v>
      </c>
      <c r="N79" s="282">
        <v>3.4722222222222224E-4</v>
      </c>
      <c r="O79" s="282">
        <v>4.7337962962962958E-3</v>
      </c>
      <c r="P79" s="280">
        <v>76.47</v>
      </c>
      <c r="Q79" s="282">
        <v>5.138888888888889E-3</v>
      </c>
      <c r="R79" s="282">
        <v>7.7546296296296287E-3</v>
      </c>
      <c r="S79" s="280" t="s">
        <v>391</v>
      </c>
      <c r="T79" s="280" t="s">
        <v>403</v>
      </c>
      <c r="U79" s="280">
        <v>14</v>
      </c>
      <c r="V79" s="280">
        <v>1</v>
      </c>
      <c r="W79" s="280">
        <v>0</v>
      </c>
      <c r="X79" s="280">
        <v>0</v>
      </c>
      <c r="Y79" s="280">
        <v>0</v>
      </c>
      <c r="Z79" s="280">
        <v>0</v>
      </c>
      <c r="AA79" s="280">
        <v>100</v>
      </c>
      <c r="AB79" s="282">
        <v>0</v>
      </c>
      <c r="AC79" s="282">
        <v>4.3981481481481481E-4</v>
      </c>
      <c r="AD79" s="282">
        <v>4.386574074074074E-3</v>
      </c>
      <c r="AE79" s="282">
        <v>3.4722222222222224E-4</v>
      </c>
      <c r="AF79" s="282">
        <v>4.7337962962962958E-3</v>
      </c>
      <c r="AG79" s="280" t="s">
        <v>403</v>
      </c>
      <c r="AH79" s="282">
        <v>5.138888888888889E-3</v>
      </c>
      <c r="AI79" s="282">
        <v>0</v>
      </c>
      <c r="AJ79" s="280" t="s">
        <v>404</v>
      </c>
      <c r="AK79" s="280">
        <v>18</v>
      </c>
      <c r="AL79" s="280">
        <v>14</v>
      </c>
      <c r="AM79" s="280">
        <v>1</v>
      </c>
      <c r="AN79" s="280">
        <v>0</v>
      </c>
      <c r="AO79" s="280">
        <v>4</v>
      </c>
      <c r="AP79" s="280">
        <v>2</v>
      </c>
      <c r="AQ79" s="280">
        <v>2</v>
      </c>
      <c r="AR79" s="280">
        <v>77.78</v>
      </c>
      <c r="AS79" s="282">
        <v>2.4537037037037036E-3</v>
      </c>
      <c r="AT79" s="282">
        <v>4.3981481481481481E-4</v>
      </c>
      <c r="AU79" s="282">
        <v>4.386574074074074E-3</v>
      </c>
      <c r="AV79" s="282">
        <v>3.4722222222222224E-4</v>
      </c>
      <c r="AW79" s="282">
        <v>4.7337962962962958E-3</v>
      </c>
      <c r="AX79" s="280">
        <v>76.47</v>
      </c>
      <c r="AY79" s="282">
        <v>5.138888888888889E-3</v>
      </c>
      <c r="AZ79" s="282">
        <v>7.7546296296296287E-3</v>
      </c>
      <c r="BA79" s="280"/>
      <c r="BB79" s="280"/>
      <c r="BC79" s="280"/>
      <c r="BD79" s="280"/>
      <c r="BE79" s="280"/>
      <c r="BF79" s="280"/>
      <c r="BG79" s="280"/>
      <c r="BH79" s="280"/>
      <c r="BI79" s="280"/>
      <c r="BJ79" s="280">
        <v>0.77777777777777801</v>
      </c>
      <c r="BK79" s="280"/>
      <c r="BL79" s="280">
        <v>0.22222222222222199</v>
      </c>
      <c r="BM79" s="280">
        <v>22</v>
      </c>
      <c r="BN79" s="280">
        <v>18</v>
      </c>
      <c r="BO79" s="280">
        <v>2</v>
      </c>
      <c r="BP79" s="280">
        <v>0</v>
      </c>
      <c r="BQ79" s="280">
        <v>4</v>
      </c>
      <c r="BR79" s="280">
        <v>2</v>
      </c>
      <c r="BS79" s="280">
        <v>2</v>
      </c>
      <c r="BT79" s="280">
        <v>81.819999999999993</v>
      </c>
      <c r="BU79" s="282">
        <v>2.4537037037037036E-3</v>
      </c>
      <c r="BV79" s="282">
        <v>4.1666666666666669E-4</v>
      </c>
      <c r="BW79" s="282">
        <v>3.7268518518518514E-3</v>
      </c>
      <c r="BX79" s="282">
        <v>2.7777777777777778E-4</v>
      </c>
      <c r="BY79" s="282">
        <v>4.0162037037037033E-3</v>
      </c>
      <c r="BZ79" s="280">
        <v>76.19</v>
      </c>
      <c r="CA79" s="282">
        <v>5.138888888888889E-3</v>
      </c>
      <c r="CB79" s="282">
        <v>7.7546296296296287E-3</v>
      </c>
    </row>
    <row r="80" spans="1:80" x14ac:dyDescent="0.25">
      <c r="A80" s="280" t="s">
        <v>294</v>
      </c>
      <c r="B80" s="281">
        <v>43353</v>
      </c>
      <c r="C80" s="280">
        <v>11</v>
      </c>
      <c r="D80" s="280">
        <v>9</v>
      </c>
      <c r="E80" s="280">
        <v>1</v>
      </c>
      <c r="F80" s="280">
        <v>0</v>
      </c>
      <c r="G80" s="280">
        <v>2</v>
      </c>
      <c r="H80" s="280">
        <v>0</v>
      </c>
      <c r="I80" s="280">
        <v>2</v>
      </c>
      <c r="J80" s="280">
        <v>81.819999999999993</v>
      </c>
      <c r="K80" s="282">
        <v>1.6203703703703703E-4</v>
      </c>
      <c r="L80" s="282">
        <v>6.7129629629629625E-4</v>
      </c>
      <c r="M80" s="282">
        <v>2.8124999999999995E-3</v>
      </c>
      <c r="N80" s="282">
        <v>9.9537037037037042E-4</v>
      </c>
      <c r="O80" s="282">
        <v>3.8078703703703707E-3</v>
      </c>
      <c r="P80" s="280">
        <v>60</v>
      </c>
      <c r="Q80" s="282">
        <v>4.3287037037037035E-3</v>
      </c>
      <c r="R80" s="282">
        <v>3.1250000000000001E-4</v>
      </c>
      <c r="S80" s="280" t="s">
        <v>407</v>
      </c>
      <c r="T80" s="280" t="s">
        <v>403</v>
      </c>
      <c r="U80" s="280">
        <v>9</v>
      </c>
      <c r="V80" s="280">
        <v>1</v>
      </c>
      <c r="W80" s="280">
        <v>0</v>
      </c>
      <c r="X80" s="280">
        <v>0</v>
      </c>
      <c r="Y80" s="280">
        <v>0</v>
      </c>
      <c r="Z80" s="280">
        <v>0</v>
      </c>
      <c r="AA80" s="280">
        <v>100</v>
      </c>
      <c r="AB80" s="282">
        <v>0</v>
      </c>
      <c r="AC80" s="282">
        <v>6.7129629629629625E-4</v>
      </c>
      <c r="AD80" s="282">
        <v>2.8124999999999995E-3</v>
      </c>
      <c r="AE80" s="282">
        <v>9.9537037037037042E-4</v>
      </c>
      <c r="AF80" s="282">
        <v>3.8078703703703707E-3</v>
      </c>
      <c r="AG80" s="280" t="s">
        <v>403</v>
      </c>
      <c r="AH80" s="282">
        <v>4.3287037037037035E-3</v>
      </c>
      <c r="AI80" s="282">
        <v>0</v>
      </c>
      <c r="AJ80" s="280" t="s">
        <v>404</v>
      </c>
      <c r="AK80" s="280">
        <v>11</v>
      </c>
      <c r="AL80" s="280">
        <v>9</v>
      </c>
      <c r="AM80" s="280">
        <v>1</v>
      </c>
      <c r="AN80" s="280">
        <v>0</v>
      </c>
      <c r="AO80" s="280">
        <v>2</v>
      </c>
      <c r="AP80" s="280">
        <v>0</v>
      </c>
      <c r="AQ80" s="280">
        <v>2</v>
      </c>
      <c r="AR80" s="280">
        <v>81.819999999999993</v>
      </c>
      <c r="AS80" s="282">
        <v>1.6203703703703703E-4</v>
      </c>
      <c r="AT80" s="282">
        <v>6.7129629629629625E-4</v>
      </c>
      <c r="AU80" s="282">
        <v>2.8124999999999995E-3</v>
      </c>
      <c r="AV80" s="282">
        <v>9.9537037037037042E-4</v>
      </c>
      <c r="AW80" s="282">
        <v>3.8078703703703707E-3</v>
      </c>
      <c r="AX80" s="280">
        <v>60</v>
      </c>
      <c r="AY80" s="282">
        <v>4.3287037037037035E-3</v>
      </c>
      <c r="AZ80" s="282">
        <v>3.1250000000000001E-4</v>
      </c>
      <c r="BA80" s="280"/>
      <c r="BB80" s="280"/>
      <c r="BC80" s="280"/>
      <c r="BD80" s="280"/>
      <c r="BE80" s="280"/>
      <c r="BF80" s="280"/>
      <c r="BG80" s="280"/>
      <c r="BH80" s="280"/>
      <c r="BI80" s="280"/>
      <c r="BJ80" s="280">
        <v>0.81818181818181801</v>
      </c>
      <c r="BK80" s="280"/>
      <c r="BL80" s="280">
        <v>0.18181818181818199</v>
      </c>
      <c r="BM80" s="280">
        <v>12</v>
      </c>
      <c r="BN80" s="280">
        <v>10</v>
      </c>
      <c r="BO80" s="280">
        <v>1</v>
      </c>
      <c r="BP80" s="280">
        <v>0</v>
      </c>
      <c r="BQ80" s="280">
        <v>2</v>
      </c>
      <c r="BR80" s="280">
        <v>0</v>
      </c>
      <c r="BS80" s="280">
        <v>2</v>
      </c>
      <c r="BT80" s="280">
        <v>83.33</v>
      </c>
      <c r="BU80" s="282">
        <v>1.6203703703703703E-4</v>
      </c>
      <c r="BV80" s="282">
        <v>6.2500000000000001E-4</v>
      </c>
      <c r="BW80" s="282">
        <v>2.7430555555555559E-3</v>
      </c>
      <c r="BX80" s="282">
        <v>1.0300925925925926E-3</v>
      </c>
      <c r="BY80" s="282">
        <v>3.7731481481481483E-3</v>
      </c>
      <c r="BZ80" s="280">
        <v>63.64</v>
      </c>
      <c r="CA80" s="282">
        <v>4.3287037037037035E-3</v>
      </c>
      <c r="CB80" s="282">
        <v>3.1250000000000001E-4</v>
      </c>
    </row>
    <row r="81" spans="1:80" x14ac:dyDescent="0.25">
      <c r="A81" s="280" t="s">
        <v>21</v>
      </c>
      <c r="B81" s="281">
        <v>43353</v>
      </c>
      <c r="C81" s="280">
        <v>31</v>
      </c>
      <c r="D81" s="280">
        <v>16</v>
      </c>
      <c r="E81" s="280">
        <v>11</v>
      </c>
      <c r="F81" s="280">
        <v>0</v>
      </c>
      <c r="G81" s="280">
        <v>15</v>
      </c>
      <c r="H81" s="280">
        <v>12</v>
      </c>
      <c r="I81" s="280">
        <v>3</v>
      </c>
      <c r="J81" s="280">
        <v>51.61</v>
      </c>
      <c r="K81" s="282">
        <v>2.7546296296296294E-3</v>
      </c>
      <c r="L81" s="282">
        <v>1.9097222222222222E-3</v>
      </c>
      <c r="M81" s="282">
        <v>5.4861111111111117E-3</v>
      </c>
      <c r="N81" s="282">
        <v>1.3078703703703705E-3</v>
      </c>
      <c r="O81" s="282">
        <v>6.7939814814814816E-3</v>
      </c>
      <c r="P81" s="280">
        <v>10.71</v>
      </c>
      <c r="Q81" s="282">
        <v>7.3379629629629628E-3</v>
      </c>
      <c r="R81" s="282">
        <v>7.69675925925926E-3</v>
      </c>
      <c r="S81" s="280" t="s">
        <v>391</v>
      </c>
      <c r="T81" s="280" t="s">
        <v>403</v>
      </c>
      <c r="U81" s="280">
        <v>16</v>
      </c>
      <c r="V81" s="280">
        <v>11</v>
      </c>
      <c r="W81" s="280">
        <v>0</v>
      </c>
      <c r="X81" s="280">
        <v>0</v>
      </c>
      <c r="Y81" s="280">
        <v>0</v>
      </c>
      <c r="Z81" s="280">
        <v>0</v>
      </c>
      <c r="AA81" s="280">
        <v>100</v>
      </c>
      <c r="AB81" s="282">
        <v>0</v>
      </c>
      <c r="AC81" s="282">
        <v>1.9097222222222222E-3</v>
      </c>
      <c r="AD81" s="282">
        <v>5.4861111111111117E-3</v>
      </c>
      <c r="AE81" s="282">
        <v>1.3078703703703705E-3</v>
      </c>
      <c r="AF81" s="282">
        <v>6.7939814814814816E-3</v>
      </c>
      <c r="AG81" s="280" t="s">
        <v>403</v>
      </c>
      <c r="AH81" s="282">
        <v>7.3379629629629628E-3</v>
      </c>
      <c r="AI81" s="282">
        <v>0</v>
      </c>
      <c r="AJ81" s="280" t="s">
        <v>404</v>
      </c>
      <c r="AK81" s="280">
        <v>31</v>
      </c>
      <c r="AL81" s="280">
        <v>16</v>
      </c>
      <c r="AM81" s="280">
        <v>11</v>
      </c>
      <c r="AN81" s="280">
        <v>0</v>
      </c>
      <c r="AO81" s="280">
        <v>15</v>
      </c>
      <c r="AP81" s="280">
        <v>12</v>
      </c>
      <c r="AQ81" s="280">
        <v>3</v>
      </c>
      <c r="AR81" s="280">
        <v>51.61</v>
      </c>
      <c r="AS81" s="282">
        <v>2.7546296296296294E-3</v>
      </c>
      <c r="AT81" s="282">
        <v>1.9097222222222222E-3</v>
      </c>
      <c r="AU81" s="282">
        <v>5.4861111111111117E-3</v>
      </c>
      <c r="AV81" s="282">
        <v>1.3078703703703705E-3</v>
      </c>
      <c r="AW81" s="282">
        <v>6.7939814814814816E-3</v>
      </c>
      <c r="AX81" s="280">
        <v>10.71</v>
      </c>
      <c r="AY81" s="282">
        <v>7.3379629629629628E-3</v>
      </c>
      <c r="AZ81" s="282">
        <v>7.69675925925926E-3</v>
      </c>
      <c r="BA81" s="280"/>
      <c r="BB81" s="280"/>
      <c r="BC81" s="280"/>
      <c r="BD81" s="280"/>
      <c r="BE81" s="280"/>
      <c r="BF81" s="280"/>
      <c r="BG81" s="280"/>
      <c r="BH81" s="280"/>
      <c r="BI81" s="280"/>
      <c r="BJ81" s="280">
        <v>0.51612903225806495</v>
      </c>
      <c r="BK81" s="280"/>
      <c r="BL81" s="280">
        <v>0.483870967741936</v>
      </c>
      <c r="BM81" s="280">
        <v>33</v>
      </c>
      <c r="BN81" s="280">
        <v>17</v>
      </c>
      <c r="BO81" s="280">
        <v>11</v>
      </c>
      <c r="BP81" s="280">
        <v>0</v>
      </c>
      <c r="BQ81" s="280">
        <v>16</v>
      </c>
      <c r="BR81" s="280">
        <v>12</v>
      </c>
      <c r="BS81" s="280">
        <v>4</v>
      </c>
      <c r="BT81" s="280">
        <v>51.52</v>
      </c>
      <c r="BU81" s="282">
        <v>2.615740740740741E-3</v>
      </c>
      <c r="BV81" s="282">
        <v>1.8055555555555557E-3</v>
      </c>
      <c r="BW81" s="282">
        <v>5.2199074074074066E-3</v>
      </c>
      <c r="BX81" s="282">
        <v>1.3078703703703705E-3</v>
      </c>
      <c r="BY81" s="282">
        <v>6.5393518518518517E-3</v>
      </c>
      <c r="BZ81" s="280">
        <v>13.33</v>
      </c>
      <c r="CA81" s="282">
        <v>7.3379629629629628E-3</v>
      </c>
      <c r="CB81" s="282">
        <v>7.69675925925926E-3</v>
      </c>
    </row>
    <row r="82" spans="1:80" x14ac:dyDescent="0.25">
      <c r="A82" s="280" t="s">
        <v>24</v>
      </c>
      <c r="B82" s="281">
        <v>43353</v>
      </c>
      <c r="C82" s="280">
        <v>75</v>
      </c>
      <c r="D82" s="280">
        <v>65</v>
      </c>
      <c r="E82" s="280">
        <v>5</v>
      </c>
      <c r="F82" s="280">
        <v>0</v>
      </c>
      <c r="G82" s="280">
        <v>10</v>
      </c>
      <c r="H82" s="280">
        <v>7</v>
      </c>
      <c r="I82" s="280">
        <v>3</v>
      </c>
      <c r="J82" s="280">
        <v>86.67</v>
      </c>
      <c r="K82" s="282">
        <v>1.8287037037037037E-3</v>
      </c>
      <c r="L82" s="282">
        <v>3.2407407407407406E-4</v>
      </c>
      <c r="M82" s="282">
        <v>5.1041666666666666E-3</v>
      </c>
      <c r="N82" s="282">
        <v>1.3078703703703705E-3</v>
      </c>
      <c r="O82" s="282">
        <v>6.4236111111111117E-3</v>
      </c>
      <c r="P82" s="280">
        <v>68</v>
      </c>
      <c r="Q82" s="282">
        <v>4.6527777777777774E-3</v>
      </c>
      <c r="R82" s="282">
        <v>6.5509259259259262E-3</v>
      </c>
      <c r="S82" s="280" t="s">
        <v>391</v>
      </c>
      <c r="T82" s="280" t="s">
        <v>403</v>
      </c>
      <c r="U82" s="280">
        <v>65</v>
      </c>
      <c r="V82" s="280">
        <v>5</v>
      </c>
      <c r="W82" s="280">
        <v>0</v>
      </c>
      <c r="X82" s="280">
        <v>0</v>
      </c>
      <c r="Y82" s="280">
        <v>0</v>
      </c>
      <c r="Z82" s="280">
        <v>0</v>
      </c>
      <c r="AA82" s="280">
        <v>100</v>
      </c>
      <c r="AB82" s="282">
        <v>0</v>
      </c>
      <c r="AC82" s="282">
        <v>3.2407407407407406E-4</v>
      </c>
      <c r="AD82" s="282">
        <v>5.1041666666666666E-3</v>
      </c>
      <c r="AE82" s="282">
        <v>1.3078703703703705E-3</v>
      </c>
      <c r="AF82" s="282">
        <v>6.4236111111111117E-3</v>
      </c>
      <c r="AG82" s="280" t="s">
        <v>403</v>
      </c>
      <c r="AH82" s="282">
        <v>4.6527777777777774E-3</v>
      </c>
      <c r="AI82" s="282">
        <v>0</v>
      </c>
      <c r="AJ82" s="280" t="s">
        <v>404</v>
      </c>
      <c r="AK82" s="280">
        <v>75</v>
      </c>
      <c r="AL82" s="280">
        <v>65</v>
      </c>
      <c r="AM82" s="280">
        <v>5</v>
      </c>
      <c r="AN82" s="280">
        <v>0</v>
      </c>
      <c r="AO82" s="280">
        <v>10</v>
      </c>
      <c r="AP82" s="280">
        <v>7</v>
      </c>
      <c r="AQ82" s="280">
        <v>3</v>
      </c>
      <c r="AR82" s="280">
        <v>86.67</v>
      </c>
      <c r="AS82" s="282">
        <v>1.8287037037037037E-3</v>
      </c>
      <c r="AT82" s="282">
        <v>3.2407407407407406E-4</v>
      </c>
      <c r="AU82" s="282">
        <v>5.1041666666666666E-3</v>
      </c>
      <c r="AV82" s="282">
        <v>1.3078703703703705E-3</v>
      </c>
      <c r="AW82" s="282">
        <v>6.4236111111111117E-3</v>
      </c>
      <c r="AX82" s="280">
        <v>68</v>
      </c>
      <c r="AY82" s="282">
        <v>4.6527777777777774E-3</v>
      </c>
      <c r="AZ82" s="282">
        <v>6.5509259259259262E-3</v>
      </c>
      <c r="BA82" s="280"/>
      <c r="BB82" s="280"/>
      <c r="BC82" s="280"/>
      <c r="BD82" s="280"/>
      <c r="BE82" s="280"/>
      <c r="BF82" s="280"/>
      <c r="BG82" s="280"/>
      <c r="BH82" s="280"/>
      <c r="BI82" s="280"/>
      <c r="BJ82" s="280">
        <v>0.86666666666666703</v>
      </c>
      <c r="BK82" s="280"/>
      <c r="BL82" s="280">
        <v>0.133333333333333</v>
      </c>
      <c r="BM82" s="280">
        <v>90</v>
      </c>
      <c r="BN82" s="280">
        <v>78</v>
      </c>
      <c r="BO82" s="280">
        <v>7</v>
      </c>
      <c r="BP82" s="280">
        <v>0</v>
      </c>
      <c r="BQ82" s="280">
        <v>12</v>
      </c>
      <c r="BR82" s="280">
        <v>7</v>
      </c>
      <c r="BS82" s="280">
        <v>5</v>
      </c>
      <c r="BT82" s="280">
        <v>86.67</v>
      </c>
      <c r="BU82" s="282">
        <v>1.6087962962962963E-3</v>
      </c>
      <c r="BV82" s="282">
        <v>3.7037037037037035E-4</v>
      </c>
      <c r="BW82" s="282">
        <v>5.0347222222222225E-3</v>
      </c>
      <c r="BX82" s="282">
        <v>1.3194444444444443E-3</v>
      </c>
      <c r="BY82" s="282">
        <v>6.3657407407407404E-3</v>
      </c>
      <c r="BZ82" s="280">
        <v>68.89</v>
      </c>
      <c r="CA82" s="282">
        <v>5.1736111111111115E-3</v>
      </c>
      <c r="CB82" s="282">
        <v>6.5509259259259262E-3</v>
      </c>
    </row>
    <row r="83" spans="1:80" x14ac:dyDescent="0.25">
      <c r="A83" s="280" t="s">
        <v>25</v>
      </c>
      <c r="B83" s="281">
        <v>43353</v>
      </c>
      <c r="C83" s="280">
        <v>16</v>
      </c>
      <c r="D83" s="280">
        <v>14</v>
      </c>
      <c r="E83" s="280">
        <v>1</v>
      </c>
      <c r="F83" s="280">
        <v>0</v>
      </c>
      <c r="G83" s="280">
        <v>2</v>
      </c>
      <c r="H83" s="280">
        <v>2</v>
      </c>
      <c r="I83" s="280">
        <v>0</v>
      </c>
      <c r="J83" s="280">
        <v>87.5</v>
      </c>
      <c r="K83" s="282">
        <v>2.4537037037037036E-3</v>
      </c>
      <c r="L83" s="282">
        <v>6.134259259259259E-4</v>
      </c>
      <c r="M83" s="282">
        <v>5.2314814814814819E-3</v>
      </c>
      <c r="N83" s="282">
        <v>1.7939814814814815E-3</v>
      </c>
      <c r="O83" s="282">
        <v>7.0254629629629634E-3</v>
      </c>
      <c r="P83" s="280">
        <v>75</v>
      </c>
      <c r="Q83" s="282">
        <v>6.9907407407407409E-3</v>
      </c>
      <c r="R83" s="282">
        <v>3.9467592592592592E-3</v>
      </c>
      <c r="S83" s="280" t="s">
        <v>391</v>
      </c>
      <c r="T83" s="280" t="s">
        <v>403</v>
      </c>
      <c r="U83" s="280">
        <v>14</v>
      </c>
      <c r="V83" s="280">
        <v>1</v>
      </c>
      <c r="W83" s="280">
        <v>0</v>
      </c>
      <c r="X83" s="280">
        <v>0</v>
      </c>
      <c r="Y83" s="280">
        <v>0</v>
      </c>
      <c r="Z83" s="280">
        <v>0</v>
      </c>
      <c r="AA83" s="280">
        <v>100</v>
      </c>
      <c r="AB83" s="282">
        <v>0</v>
      </c>
      <c r="AC83" s="282">
        <v>6.134259259259259E-4</v>
      </c>
      <c r="AD83" s="282">
        <v>5.2314814814814819E-3</v>
      </c>
      <c r="AE83" s="282">
        <v>1.7939814814814815E-3</v>
      </c>
      <c r="AF83" s="282">
        <v>7.0254629629629634E-3</v>
      </c>
      <c r="AG83" s="280" t="s">
        <v>403</v>
      </c>
      <c r="AH83" s="282">
        <v>6.9907407407407409E-3</v>
      </c>
      <c r="AI83" s="282">
        <v>0</v>
      </c>
      <c r="AJ83" s="280" t="s">
        <v>404</v>
      </c>
      <c r="AK83" s="280">
        <v>16</v>
      </c>
      <c r="AL83" s="280">
        <v>14</v>
      </c>
      <c r="AM83" s="280">
        <v>1</v>
      </c>
      <c r="AN83" s="280">
        <v>0</v>
      </c>
      <c r="AO83" s="280">
        <v>2</v>
      </c>
      <c r="AP83" s="280">
        <v>2</v>
      </c>
      <c r="AQ83" s="280">
        <v>0</v>
      </c>
      <c r="AR83" s="280">
        <v>87.5</v>
      </c>
      <c r="AS83" s="282">
        <v>2.4537037037037036E-3</v>
      </c>
      <c r="AT83" s="282">
        <v>6.134259259259259E-4</v>
      </c>
      <c r="AU83" s="282">
        <v>5.2314814814814819E-3</v>
      </c>
      <c r="AV83" s="282">
        <v>1.7939814814814815E-3</v>
      </c>
      <c r="AW83" s="282">
        <v>7.0254629629629634E-3</v>
      </c>
      <c r="AX83" s="280">
        <v>75</v>
      </c>
      <c r="AY83" s="282">
        <v>6.9907407407407409E-3</v>
      </c>
      <c r="AZ83" s="282">
        <v>3.9467592592592592E-3</v>
      </c>
      <c r="BA83" s="280"/>
      <c r="BB83" s="280"/>
      <c r="BC83" s="280"/>
      <c r="BD83" s="280"/>
      <c r="BE83" s="280"/>
      <c r="BF83" s="280"/>
      <c r="BG83" s="280"/>
      <c r="BH83" s="280"/>
      <c r="BI83" s="280"/>
      <c r="BJ83" s="280">
        <v>0.875</v>
      </c>
      <c r="BK83" s="280"/>
      <c r="BL83" s="280">
        <v>0.125</v>
      </c>
      <c r="BM83" s="280">
        <v>16</v>
      </c>
      <c r="BN83" s="280">
        <v>14</v>
      </c>
      <c r="BO83" s="280">
        <v>1</v>
      </c>
      <c r="BP83" s="280">
        <v>0</v>
      </c>
      <c r="BQ83" s="280">
        <v>2</v>
      </c>
      <c r="BR83" s="280">
        <v>2</v>
      </c>
      <c r="BS83" s="280">
        <v>0</v>
      </c>
      <c r="BT83" s="280">
        <v>87.5</v>
      </c>
      <c r="BU83" s="282">
        <v>2.4537037037037036E-3</v>
      </c>
      <c r="BV83" s="282">
        <v>6.134259259259259E-4</v>
      </c>
      <c r="BW83" s="282">
        <v>5.2314814814814819E-3</v>
      </c>
      <c r="BX83" s="282">
        <v>1.7939814814814815E-3</v>
      </c>
      <c r="BY83" s="282">
        <v>7.0254629629629634E-3</v>
      </c>
      <c r="BZ83" s="280">
        <v>75</v>
      </c>
      <c r="CA83" s="282">
        <v>6.9907407407407409E-3</v>
      </c>
      <c r="CB83" s="282">
        <v>3.9467592592592592E-3</v>
      </c>
    </row>
    <row r="84" spans="1:80" x14ac:dyDescent="0.25">
      <c r="A84" s="280" t="s">
        <v>26</v>
      </c>
      <c r="B84" s="281">
        <v>43353</v>
      </c>
      <c r="C84" s="280">
        <v>12</v>
      </c>
      <c r="D84" s="280">
        <v>6</v>
      </c>
      <c r="E84" s="280">
        <v>0</v>
      </c>
      <c r="F84" s="280">
        <v>0</v>
      </c>
      <c r="G84" s="280">
        <v>6</v>
      </c>
      <c r="H84" s="280">
        <v>5</v>
      </c>
      <c r="I84" s="280">
        <v>1</v>
      </c>
      <c r="J84" s="280">
        <v>50</v>
      </c>
      <c r="K84" s="282">
        <v>1.2384259259259258E-3</v>
      </c>
      <c r="L84" s="282">
        <v>1.5046296296296297E-4</v>
      </c>
      <c r="M84" s="282">
        <v>6.1574074074074074E-3</v>
      </c>
      <c r="N84" s="282">
        <v>3.9351851851851852E-4</v>
      </c>
      <c r="O84" s="282">
        <v>6.5509259259259262E-3</v>
      </c>
      <c r="P84" s="280">
        <v>50</v>
      </c>
      <c r="Q84" s="282">
        <v>2.3148148148148146E-4</v>
      </c>
      <c r="R84" s="282">
        <v>1.5393518518518519E-3</v>
      </c>
      <c r="S84" s="280" t="s">
        <v>391</v>
      </c>
      <c r="T84" s="280" t="s">
        <v>403</v>
      </c>
      <c r="U84" s="280">
        <v>6</v>
      </c>
      <c r="V84" s="280">
        <v>0</v>
      </c>
      <c r="W84" s="280">
        <v>0</v>
      </c>
      <c r="X84" s="280">
        <v>0</v>
      </c>
      <c r="Y84" s="280">
        <v>0</v>
      </c>
      <c r="Z84" s="280">
        <v>0</v>
      </c>
      <c r="AA84" s="280">
        <v>100</v>
      </c>
      <c r="AB84" s="282">
        <v>0</v>
      </c>
      <c r="AC84" s="282">
        <v>1.5046296296296297E-4</v>
      </c>
      <c r="AD84" s="282">
        <v>6.1574074074074074E-3</v>
      </c>
      <c r="AE84" s="282">
        <v>3.9351851851851852E-4</v>
      </c>
      <c r="AF84" s="282">
        <v>6.5509259259259262E-3</v>
      </c>
      <c r="AG84" s="280" t="s">
        <v>403</v>
      </c>
      <c r="AH84" s="282">
        <v>2.3148148148148146E-4</v>
      </c>
      <c r="AI84" s="282">
        <v>0</v>
      </c>
      <c r="AJ84" s="280" t="s">
        <v>404</v>
      </c>
      <c r="AK84" s="280">
        <v>12</v>
      </c>
      <c r="AL84" s="280">
        <v>6</v>
      </c>
      <c r="AM84" s="280">
        <v>0</v>
      </c>
      <c r="AN84" s="280">
        <v>0</v>
      </c>
      <c r="AO84" s="280">
        <v>6</v>
      </c>
      <c r="AP84" s="280">
        <v>5</v>
      </c>
      <c r="AQ84" s="280">
        <v>1</v>
      </c>
      <c r="AR84" s="280">
        <v>50</v>
      </c>
      <c r="AS84" s="282">
        <v>1.2384259259259258E-3</v>
      </c>
      <c r="AT84" s="282">
        <v>1.5046296296296297E-4</v>
      </c>
      <c r="AU84" s="282">
        <v>6.1574074074074074E-3</v>
      </c>
      <c r="AV84" s="282">
        <v>3.9351851851851852E-4</v>
      </c>
      <c r="AW84" s="282">
        <v>6.5509259259259262E-3</v>
      </c>
      <c r="AX84" s="280">
        <v>50</v>
      </c>
      <c r="AY84" s="282">
        <v>2.3148148148148146E-4</v>
      </c>
      <c r="AZ84" s="282">
        <v>1.5393518518518519E-3</v>
      </c>
      <c r="BA84" s="280"/>
      <c r="BB84" s="280"/>
      <c r="BC84" s="280"/>
      <c r="BD84" s="280"/>
      <c r="BE84" s="280"/>
      <c r="BF84" s="280"/>
      <c r="BG84" s="280"/>
      <c r="BH84" s="280"/>
      <c r="BI84" s="280"/>
      <c r="BJ84" s="280">
        <v>0.5</v>
      </c>
      <c r="BK84" s="280"/>
      <c r="BL84" s="280">
        <v>0.5</v>
      </c>
      <c r="BM84" s="280">
        <v>13</v>
      </c>
      <c r="BN84" s="280">
        <v>7</v>
      </c>
      <c r="BO84" s="280">
        <v>0</v>
      </c>
      <c r="BP84" s="280">
        <v>0</v>
      </c>
      <c r="BQ84" s="280">
        <v>6</v>
      </c>
      <c r="BR84" s="280">
        <v>5</v>
      </c>
      <c r="BS84" s="280">
        <v>1</v>
      </c>
      <c r="BT84" s="280">
        <v>53.85</v>
      </c>
      <c r="BU84" s="282">
        <v>1.2384259259259258E-3</v>
      </c>
      <c r="BV84" s="282">
        <v>1.7361111111111112E-4</v>
      </c>
      <c r="BW84" s="282">
        <v>6.1342592592592594E-3</v>
      </c>
      <c r="BX84" s="282">
        <v>3.7037037037037035E-4</v>
      </c>
      <c r="BY84" s="282">
        <v>6.5046296296296302E-3</v>
      </c>
      <c r="BZ84" s="280">
        <v>46.15</v>
      </c>
      <c r="CA84" s="282">
        <v>3.0092592592592595E-4</v>
      </c>
      <c r="CB84" s="282">
        <v>1.5393518518518519E-3</v>
      </c>
    </row>
    <row r="85" spans="1:80" x14ac:dyDescent="0.25">
      <c r="A85" s="283" t="s">
        <v>15</v>
      </c>
      <c r="B85" s="284">
        <v>43354</v>
      </c>
      <c r="C85" s="283">
        <v>44</v>
      </c>
      <c r="D85" s="283">
        <v>43</v>
      </c>
      <c r="E85" s="283">
        <v>6</v>
      </c>
      <c r="F85" s="283">
        <v>0</v>
      </c>
      <c r="G85" s="283">
        <v>1</v>
      </c>
      <c r="H85" s="283">
        <v>0</v>
      </c>
      <c r="I85" s="283">
        <v>1</v>
      </c>
      <c r="J85" s="283">
        <v>97.73</v>
      </c>
      <c r="K85" s="282">
        <v>1.273148148148148E-4</v>
      </c>
      <c r="L85" s="282">
        <v>2.8935185185185189E-4</v>
      </c>
      <c r="M85" s="282">
        <v>7.6736111111111111E-3</v>
      </c>
      <c r="N85" s="282">
        <v>1.1805555555555556E-3</v>
      </c>
      <c r="O85" s="282">
        <v>8.8541666666666664E-3</v>
      </c>
      <c r="P85" s="283">
        <v>76.739999999999995</v>
      </c>
      <c r="Q85" s="282">
        <v>2.5000000000000001E-3</v>
      </c>
      <c r="R85" s="282">
        <v>1.273148148148148E-4</v>
      </c>
      <c r="S85" s="283" t="s">
        <v>387</v>
      </c>
      <c r="T85" s="283" t="s">
        <v>403</v>
      </c>
      <c r="U85" s="283">
        <v>43</v>
      </c>
      <c r="V85" s="283">
        <v>6</v>
      </c>
      <c r="W85" s="283">
        <v>0</v>
      </c>
      <c r="X85" s="283">
        <v>0</v>
      </c>
      <c r="Y85" s="283">
        <v>0</v>
      </c>
      <c r="Z85" s="283">
        <v>0</v>
      </c>
      <c r="AA85" s="283">
        <v>100</v>
      </c>
      <c r="AB85" s="282">
        <v>0</v>
      </c>
      <c r="AC85" s="282">
        <v>2.8935185185185189E-4</v>
      </c>
      <c r="AD85" s="282">
        <v>7.6736111111111111E-3</v>
      </c>
      <c r="AE85" s="282">
        <v>1.1805555555555556E-3</v>
      </c>
      <c r="AF85" s="282">
        <v>8.8541666666666664E-3</v>
      </c>
      <c r="AG85" s="283" t="s">
        <v>403</v>
      </c>
      <c r="AH85" s="282">
        <v>2.5000000000000001E-3</v>
      </c>
      <c r="AI85" s="282">
        <v>0</v>
      </c>
      <c r="AJ85" s="283" t="s">
        <v>404</v>
      </c>
      <c r="AK85" s="283">
        <v>44</v>
      </c>
      <c r="AL85" s="283">
        <v>43</v>
      </c>
      <c r="AM85" s="283">
        <v>6</v>
      </c>
      <c r="AN85" s="283">
        <v>0</v>
      </c>
      <c r="AO85" s="283">
        <v>1</v>
      </c>
      <c r="AP85" s="283">
        <v>0</v>
      </c>
      <c r="AQ85" s="283">
        <v>1</v>
      </c>
      <c r="AR85" s="283">
        <v>97.73</v>
      </c>
      <c r="AS85" s="282">
        <v>1.273148148148148E-4</v>
      </c>
      <c r="AT85" s="282">
        <v>2.8935185185185189E-4</v>
      </c>
      <c r="AU85" s="282">
        <v>7.6736111111111111E-3</v>
      </c>
      <c r="AV85" s="282">
        <v>1.1805555555555556E-3</v>
      </c>
      <c r="AW85" s="282">
        <v>8.8541666666666664E-3</v>
      </c>
      <c r="AX85" s="283">
        <v>76.739999999999995</v>
      </c>
      <c r="AY85" s="282">
        <v>2.5000000000000001E-3</v>
      </c>
      <c r="AZ85" s="282">
        <v>1.273148148148148E-4</v>
      </c>
      <c r="BA85" s="283"/>
      <c r="BB85" s="283"/>
      <c r="BC85" s="283"/>
      <c r="BD85" s="283"/>
      <c r="BE85" s="283"/>
      <c r="BF85" s="283"/>
      <c r="BG85" s="283"/>
      <c r="BH85" s="283"/>
      <c r="BI85" s="283"/>
      <c r="BJ85" s="283">
        <v>0.97727272727272696</v>
      </c>
      <c r="BK85" s="283"/>
      <c r="BL85" s="283">
        <v>2.27272727272727E-2</v>
      </c>
      <c r="BM85" s="283">
        <v>63</v>
      </c>
      <c r="BN85" s="283">
        <v>61</v>
      </c>
      <c r="BO85" s="283">
        <v>9</v>
      </c>
      <c r="BP85" s="283">
        <v>0</v>
      </c>
      <c r="BQ85" s="283">
        <v>2</v>
      </c>
      <c r="BR85" s="283">
        <v>0</v>
      </c>
      <c r="BS85" s="283">
        <v>2</v>
      </c>
      <c r="BT85" s="283">
        <v>96.83</v>
      </c>
      <c r="BU85" s="282">
        <v>6.9444444444444444E-5</v>
      </c>
      <c r="BV85" s="282">
        <v>2.7777777777777778E-4</v>
      </c>
      <c r="BW85" s="282">
        <v>9.2361111111111116E-3</v>
      </c>
      <c r="BX85" s="282">
        <v>1.1805555555555556E-3</v>
      </c>
      <c r="BY85" s="282">
        <v>1.042824074074074E-2</v>
      </c>
      <c r="BZ85" s="283">
        <v>73.77</v>
      </c>
      <c r="CA85" s="282">
        <v>2.5000000000000001E-3</v>
      </c>
      <c r="CB85" s="282">
        <v>1.273148148148148E-4</v>
      </c>
    </row>
    <row r="86" spans="1:80" x14ac:dyDescent="0.25">
      <c r="A86" s="283" t="s">
        <v>16</v>
      </c>
      <c r="B86" s="284">
        <v>43354</v>
      </c>
      <c r="C86" s="283">
        <v>96</v>
      </c>
      <c r="D86" s="283">
        <v>87</v>
      </c>
      <c r="E86" s="283">
        <v>26</v>
      </c>
      <c r="F86" s="283">
        <v>0</v>
      </c>
      <c r="G86" s="283">
        <v>9</v>
      </c>
      <c r="H86" s="283">
        <v>6</v>
      </c>
      <c r="I86" s="283">
        <v>3</v>
      </c>
      <c r="J86" s="283">
        <v>90.63</v>
      </c>
      <c r="K86" s="282">
        <v>1.4583333333333334E-3</v>
      </c>
      <c r="L86" s="282">
        <v>9.1435185185185185E-4</v>
      </c>
      <c r="M86" s="282">
        <v>3.5532407407407405E-3</v>
      </c>
      <c r="N86" s="282">
        <v>1.0648148148148147E-3</v>
      </c>
      <c r="O86" s="282">
        <v>4.6296296296296302E-3</v>
      </c>
      <c r="P86" s="283">
        <v>53.19</v>
      </c>
      <c r="Q86" s="282">
        <v>1.0011574074074074E-2</v>
      </c>
      <c r="R86" s="282">
        <v>3.8194444444444443E-3</v>
      </c>
      <c r="S86" s="283" t="s">
        <v>391</v>
      </c>
      <c r="T86" s="283" t="s">
        <v>403</v>
      </c>
      <c r="U86" s="283">
        <v>87</v>
      </c>
      <c r="V86" s="283">
        <v>26</v>
      </c>
      <c r="W86" s="283">
        <v>0</v>
      </c>
      <c r="X86" s="283">
        <v>0</v>
      </c>
      <c r="Y86" s="283">
        <v>0</v>
      </c>
      <c r="Z86" s="283">
        <v>0</v>
      </c>
      <c r="AA86" s="283">
        <v>100</v>
      </c>
      <c r="AB86" s="282">
        <v>0</v>
      </c>
      <c r="AC86" s="282">
        <v>9.1435185185185185E-4</v>
      </c>
      <c r="AD86" s="282">
        <v>3.5532407407407405E-3</v>
      </c>
      <c r="AE86" s="282">
        <v>1.0648148148148147E-3</v>
      </c>
      <c r="AF86" s="282">
        <v>4.6296296296296302E-3</v>
      </c>
      <c r="AG86" s="283" t="s">
        <v>403</v>
      </c>
      <c r="AH86" s="282">
        <v>1.0011574074074074E-2</v>
      </c>
      <c r="AI86" s="282">
        <v>0</v>
      </c>
      <c r="AJ86" s="283" t="s">
        <v>404</v>
      </c>
      <c r="AK86" s="283">
        <v>96</v>
      </c>
      <c r="AL86" s="283">
        <v>87</v>
      </c>
      <c r="AM86" s="283">
        <v>26</v>
      </c>
      <c r="AN86" s="283">
        <v>0</v>
      </c>
      <c r="AO86" s="283">
        <v>9</v>
      </c>
      <c r="AP86" s="283">
        <v>6</v>
      </c>
      <c r="AQ86" s="283">
        <v>3</v>
      </c>
      <c r="AR86" s="283">
        <v>90.63</v>
      </c>
      <c r="AS86" s="282">
        <v>1.4583333333333334E-3</v>
      </c>
      <c r="AT86" s="282">
        <v>9.1435185185185185E-4</v>
      </c>
      <c r="AU86" s="282">
        <v>3.5532407407407405E-3</v>
      </c>
      <c r="AV86" s="282">
        <v>1.0648148148148147E-3</v>
      </c>
      <c r="AW86" s="282">
        <v>4.6296296296296302E-3</v>
      </c>
      <c r="AX86" s="283">
        <v>53.19</v>
      </c>
      <c r="AY86" s="282">
        <v>1.0011574074074074E-2</v>
      </c>
      <c r="AZ86" s="282">
        <v>3.8194444444444443E-3</v>
      </c>
      <c r="BA86" s="283"/>
      <c r="BB86" s="283"/>
      <c r="BC86" s="283"/>
      <c r="BD86" s="283"/>
      <c r="BE86" s="283"/>
      <c r="BF86" s="283"/>
      <c r="BG86" s="283"/>
      <c r="BH86" s="283"/>
      <c r="BI86" s="283"/>
      <c r="BJ86" s="283">
        <v>0.90625</v>
      </c>
      <c r="BK86" s="283"/>
      <c r="BL86" s="283">
        <v>9.375E-2</v>
      </c>
      <c r="BM86" s="283">
        <v>122</v>
      </c>
      <c r="BN86" s="283">
        <v>112</v>
      </c>
      <c r="BO86" s="283">
        <v>27</v>
      </c>
      <c r="BP86" s="283">
        <v>0</v>
      </c>
      <c r="BQ86" s="283">
        <v>10</v>
      </c>
      <c r="BR86" s="283">
        <v>7</v>
      </c>
      <c r="BS86" s="283">
        <v>3</v>
      </c>
      <c r="BT86" s="283">
        <v>91.8</v>
      </c>
      <c r="BU86" s="282">
        <v>1.6203703703703703E-3</v>
      </c>
      <c r="BV86" s="282">
        <v>7.407407407407407E-4</v>
      </c>
      <c r="BW86" s="282">
        <v>3.8657407407407408E-3</v>
      </c>
      <c r="BX86" s="282">
        <v>1.1342592592592591E-3</v>
      </c>
      <c r="BY86" s="282">
        <v>5.0115740740740737E-3</v>
      </c>
      <c r="BZ86" s="283">
        <v>59.17</v>
      </c>
      <c r="CA86" s="282">
        <v>1.0011574074074074E-2</v>
      </c>
      <c r="CB86" s="282">
        <v>3.8194444444444443E-3</v>
      </c>
    </row>
    <row r="87" spans="1:80" x14ac:dyDescent="0.25">
      <c r="A87" s="283" t="s">
        <v>17</v>
      </c>
      <c r="B87" s="284">
        <v>43354</v>
      </c>
      <c r="C87" s="283">
        <v>37</v>
      </c>
      <c r="D87" s="283">
        <v>34</v>
      </c>
      <c r="E87" s="283">
        <v>4</v>
      </c>
      <c r="F87" s="283">
        <v>0</v>
      </c>
      <c r="G87" s="283">
        <v>3</v>
      </c>
      <c r="H87" s="283">
        <v>1</v>
      </c>
      <c r="I87" s="283">
        <v>2</v>
      </c>
      <c r="J87" s="283">
        <v>91.89</v>
      </c>
      <c r="K87" s="282">
        <v>8.7962962962962962E-4</v>
      </c>
      <c r="L87" s="282">
        <v>4.1666666666666669E-4</v>
      </c>
      <c r="M87" s="282">
        <v>4.409722222222222E-3</v>
      </c>
      <c r="N87" s="282">
        <v>1.1342592592592591E-3</v>
      </c>
      <c r="O87" s="282">
        <v>5.5555555555555558E-3</v>
      </c>
      <c r="P87" s="283">
        <v>74.290000000000006</v>
      </c>
      <c r="Q87" s="282">
        <v>6.4814814814814813E-3</v>
      </c>
      <c r="R87" s="282">
        <v>2.6388888888888885E-3</v>
      </c>
      <c r="S87" s="283" t="s">
        <v>391</v>
      </c>
      <c r="T87" s="283" t="s">
        <v>403</v>
      </c>
      <c r="U87" s="283">
        <v>34</v>
      </c>
      <c r="V87" s="283">
        <v>4</v>
      </c>
      <c r="W87" s="283">
        <v>0</v>
      </c>
      <c r="X87" s="283">
        <v>0</v>
      </c>
      <c r="Y87" s="283">
        <v>0</v>
      </c>
      <c r="Z87" s="283">
        <v>0</v>
      </c>
      <c r="AA87" s="283">
        <v>100</v>
      </c>
      <c r="AB87" s="282">
        <v>0</v>
      </c>
      <c r="AC87" s="282">
        <v>4.1666666666666669E-4</v>
      </c>
      <c r="AD87" s="282">
        <v>4.409722222222222E-3</v>
      </c>
      <c r="AE87" s="282">
        <v>1.1342592592592591E-3</v>
      </c>
      <c r="AF87" s="282">
        <v>5.5555555555555558E-3</v>
      </c>
      <c r="AG87" s="283" t="s">
        <v>403</v>
      </c>
      <c r="AH87" s="282">
        <v>6.4814814814814813E-3</v>
      </c>
      <c r="AI87" s="282">
        <v>0</v>
      </c>
      <c r="AJ87" s="283" t="s">
        <v>404</v>
      </c>
      <c r="AK87" s="283">
        <v>37</v>
      </c>
      <c r="AL87" s="283">
        <v>34</v>
      </c>
      <c r="AM87" s="283">
        <v>4</v>
      </c>
      <c r="AN87" s="283">
        <v>0</v>
      </c>
      <c r="AO87" s="283">
        <v>3</v>
      </c>
      <c r="AP87" s="283">
        <v>1</v>
      </c>
      <c r="AQ87" s="283">
        <v>2</v>
      </c>
      <c r="AR87" s="283">
        <v>91.89</v>
      </c>
      <c r="AS87" s="282">
        <v>8.7962962962962962E-4</v>
      </c>
      <c r="AT87" s="282">
        <v>4.1666666666666669E-4</v>
      </c>
      <c r="AU87" s="282">
        <v>4.409722222222222E-3</v>
      </c>
      <c r="AV87" s="282">
        <v>1.1342592592592591E-3</v>
      </c>
      <c r="AW87" s="282">
        <v>5.5555555555555558E-3</v>
      </c>
      <c r="AX87" s="283">
        <v>74.290000000000006</v>
      </c>
      <c r="AY87" s="282">
        <v>6.4814814814814813E-3</v>
      </c>
      <c r="AZ87" s="282">
        <v>2.6388888888888885E-3</v>
      </c>
      <c r="BA87" s="283"/>
      <c r="BB87" s="283"/>
      <c r="BC87" s="283"/>
      <c r="BD87" s="283"/>
      <c r="BE87" s="283"/>
      <c r="BF87" s="283"/>
      <c r="BG87" s="283"/>
      <c r="BH87" s="283"/>
      <c r="BI87" s="283"/>
      <c r="BJ87" s="283">
        <v>0.91891891891891897</v>
      </c>
      <c r="BK87" s="283"/>
      <c r="BL87" s="283">
        <v>8.1081081081081099E-2</v>
      </c>
      <c r="BM87" s="283">
        <v>49</v>
      </c>
      <c r="BN87" s="283">
        <v>46</v>
      </c>
      <c r="BO87" s="283">
        <v>4</v>
      </c>
      <c r="BP87" s="283">
        <v>1</v>
      </c>
      <c r="BQ87" s="283">
        <v>3</v>
      </c>
      <c r="BR87" s="283">
        <v>1</v>
      </c>
      <c r="BS87" s="283">
        <v>2</v>
      </c>
      <c r="BT87" s="283">
        <v>93.88</v>
      </c>
      <c r="BU87" s="282">
        <v>8.7962962962962962E-4</v>
      </c>
      <c r="BV87" s="282">
        <v>3.4722222222222224E-4</v>
      </c>
      <c r="BW87" s="282">
        <v>4.7453703703703703E-3</v>
      </c>
      <c r="BX87" s="282">
        <v>1.1921296296296296E-3</v>
      </c>
      <c r="BY87" s="282">
        <v>5.9375000000000009E-3</v>
      </c>
      <c r="BZ87" s="283">
        <v>76.599999999999994</v>
      </c>
      <c r="CA87" s="282">
        <v>6.4814814814814813E-3</v>
      </c>
      <c r="CB87" s="282">
        <v>2.6388888888888885E-3</v>
      </c>
    </row>
    <row r="88" spans="1:80" x14ac:dyDescent="0.25">
      <c r="A88" s="283" t="s">
        <v>18</v>
      </c>
      <c r="B88" s="284">
        <v>43354</v>
      </c>
      <c r="C88" s="283">
        <v>23</v>
      </c>
      <c r="D88" s="283">
        <v>22</v>
      </c>
      <c r="E88" s="283">
        <v>3</v>
      </c>
      <c r="F88" s="283">
        <v>0</v>
      </c>
      <c r="G88" s="283">
        <v>1</v>
      </c>
      <c r="H88" s="283">
        <v>1</v>
      </c>
      <c r="I88" s="283">
        <v>0</v>
      </c>
      <c r="J88" s="283">
        <v>95.65</v>
      </c>
      <c r="K88" s="282">
        <v>2.5000000000000001E-3</v>
      </c>
      <c r="L88" s="282">
        <v>4.7453703703703704E-4</v>
      </c>
      <c r="M88" s="282">
        <v>3.9351851851851857E-3</v>
      </c>
      <c r="N88" s="282">
        <v>1.3310185185185185E-3</v>
      </c>
      <c r="O88" s="282">
        <v>5.2662037037037035E-3</v>
      </c>
      <c r="P88" s="283">
        <v>78.260000000000005</v>
      </c>
      <c r="Q88" s="282">
        <v>3.6342592592592594E-3</v>
      </c>
      <c r="R88" s="282">
        <v>2.5000000000000001E-3</v>
      </c>
      <c r="S88" s="283" t="s">
        <v>391</v>
      </c>
      <c r="T88" s="283" t="s">
        <v>403</v>
      </c>
      <c r="U88" s="283">
        <v>22</v>
      </c>
      <c r="V88" s="283">
        <v>3</v>
      </c>
      <c r="W88" s="283">
        <v>0</v>
      </c>
      <c r="X88" s="283">
        <v>0</v>
      </c>
      <c r="Y88" s="283">
        <v>0</v>
      </c>
      <c r="Z88" s="283">
        <v>0</v>
      </c>
      <c r="AA88" s="283">
        <v>100</v>
      </c>
      <c r="AB88" s="282">
        <v>0</v>
      </c>
      <c r="AC88" s="282">
        <v>4.7453703703703704E-4</v>
      </c>
      <c r="AD88" s="282">
        <v>3.9351851851851857E-3</v>
      </c>
      <c r="AE88" s="282">
        <v>1.3310185185185185E-3</v>
      </c>
      <c r="AF88" s="282">
        <v>5.2662037037037035E-3</v>
      </c>
      <c r="AG88" s="283" t="s">
        <v>403</v>
      </c>
      <c r="AH88" s="282">
        <v>3.6342592592592594E-3</v>
      </c>
      <c r="AI88" s="282">
        <v>0</v>
      </c>
      <c r="AJ88" s="283" t="s">
        <v>404</v>
      </c>
      <c r="AK88" s="283">
        <v>23</v>
      </c>
      <c r="AL88" s="283">
        <v>22</v>
      </c>
      <c r="AM88" s="283">
        <v>3</v>
      </c>
      <c r="AN88" s="283">
        <v>0</v>
      </c>
      <c r="AO88" s="283">
        <v>1</v>
      </c>
      <c r="AP88" s="283">
        <v>1</v>
      </c>
      <c r="AQ88" s="283">
        <v>0</v>
      </c>
      <c r="AR88" s="283">
        <v>95.65</v>
      </c>
      <c r="AS88" s="282">
        <v>2.5000000000000001E-3</v>
      </c>
      <c r="AT88" s="282">
        <v>4.7453703703703704E-4</v>
      </c>
      <c r="AU88" s="282">
        <v>3.9351851851851857E-3</v>
      </c>
      <c r="AV88" s="282">
        <v>1.3310185185185185E-3</v>
      </c>
      <c r="AW88" s="282">
        <v>5.2662037037037035E-3</v>
      </c>
      <c r="AX88" s="283">
        <v>78.260000000000005</v>
      </c>
      <c r="AY88" s="282">
        <v>3.6342592592592594E-3</v>
      </c>
      <c r="AZ88" s="282">
        <v>2.5000000000000001E-3</v>
      </c>
      <c r="BA88" s="283"/>
      <c r="BB88" s="283"/>
      <c r="BC88" s="283"/>
      <c r="BD88" s="283"/>
      <c r="BE88" s="283"/>
      <c r="BF88" s="283"/>
      <c r="BG88" s="283"/>
      <c r="BH88" s="283"/>
      <c r="BI88" s="283"/>
      <c r="BJ88" s="283">
        <v>0.95652173913043503</v>
      </c>
      <c r="BK88" s="283"/>
      <c r="BL88" s="283">
        <v>4.3478260869565202E-2</v>
      </c>
      <c r="BM88" s="283">
        <v>35</v>
      </c>
      <c r="BN88" s="283">
        <v>32</v>
      </c>
      <c r="BO88" s="283">
        <v>5</v>
      </c>
      <c r="BP88" s="283">
        <v>0</v>
      </c>
      <c r="BQ88" s="283">
        <v>3</v>
      </c>
      <c r="BR88" s="283">
        <v>2</v>
      </c>
      <c r="BS88" s="283">
        <v>1</v>
      </c>
      <c r="BT88" s="283">
        <v>91.43</v>
      </c>
      <c r="BU88" s="282">
        <v>1.2037037037037038E-3</v>
      </c>
      <c r="BV88" s="282">
        <v>4.7453703703703704E-4</v>
      </c>
      <c r="BW88" s="282">
        <v>4.4328703703703709E-3</v>
      </c>
      <c r="BX88" s="282">
        <v>1.3541666666666667E-3</v>
      </c>
      <c r="BY88" s="282">
        <v>5.7754629629629623E-3</v>
      </c>
      <c r="BZ88" s="283">
        <v>76.47</v>
      </c>
      <c r="CA88" s="282">
        <v>3.6342592592592594E-3</v>
      </c>
      <c r="CB88" s="282">
        <v>2.5000000000000001E-3</v>
      </c>
    </row>
    <row r="89" spans="1:80" x14ac:dyDescent="0.25">
      <c r="A89" s="283" t="s">
        <v>19</v>
      </c>
      <c r="B89" s="284">
        <v>43354</v>
      </c>
      <c r="C89" s="283">
        <v>4</v>
      </c>
      <c r="D89" s="283">
        <v>4</v>
      </c>
      <c r="E89" s="283">
        <v>1</v>
      </c>
      <c r="F89" s="283">
        <v>0</v>
      </c>
      <c r="G89" s="283">
        <v>0</v>
      </c>
      <c r="H89" s="283">
        <v>0</v>
      </c>
      <c r="I89" s="283">
        <v>0</v>
      </c>
      <c r="J89" s="283">
        <v>100</v>
      </c>
      <c r="K89" s="282">
        <v>0</v>
      </c>
      <c r="L89" s="282">
        <v>2.4305555555555552E-4</v>
      </c>
      <c r="M89" s="282">
        <v>7.6736111111111111E-3</v>
      </c>
      <c r="N89" s="282">
        <v>1.0763888888888889E-3</v>
      </c>
      <c r="O89" s="282">
        <v>8.7615740740740744E-3</v>
      </c>
      <c r="P89" s="283">
        <v>75</v>
      </c>
      <c r="Q89" s="282">
        <v>7.175925925925927E-4</v>
      </c>
      <c r="R89" s="282">
        <v>0</v>
      </c>
      <c r="S89" s="283" t="s">
        <v>391</v>
      </c>
      <c r="T89" s="283" t="s">
        <v>403</v>
      </c>
      <c r="U89" s="283">
        <v>4</v>
      </c>
      <c r="V89" s="283">
        <v>1</v>
      </c>
      <c r="W89" s="283">
        <v>0</v>
      </c>
      <c r="X89" s="283">
        <v>0</v>
      </c>
      <c r="Y89" s="283">
        <v>0</v>
      </c>
      <c r="Z89" s="283">
        <v>0</v>
      </c>
      <c r="AA89" s="283">
        <v>100</v>
      </c>
      <c r="AB89" s="282">
        <v>0</v>
      </c>
      <c r="AC89" s="282">
        <v>2.4305555555555552E-4</v>
      </c>
      <c r="AD89" s="282">
        <v>7.6736111111111111E-3</v>
      </c>
      <c r="AE89" s="282">
        <v>1.0763888888888889E-3</v>
      </c>
      <c r="AF89" s="282">
        <v>8.7615740740740744E-3</v>
      </c>
      <c r="AG89" s="283" t="s">
        <v>403</v>
      </c>
      <c r="AH89" s="282">
        <v>7.175925925925927E-4</v>
      </c>
      <c r="AI89" s="282">
        <v>0</v>
      </c>
      <c r="AJ89" s="283" t="s">
        <v>404</v>
      </c>
      <c r="AK89" s="283">
        <v>4</v>
      </c>
      <c r="AL89" s="283">
        <v>4</v>
      </c>
      <c r="AM89" s="283">
        <v>1</v>
      </c>
      <c r="AN89" s="283">
        <v>0</v>
      </c>
      <c r="AO89" s="283">
        <v>0</v>
      </c>
      <c r="AP89" s="283">
        <v>0</v>
      </c>
      <c r="AQ89" s="283">
        <v>0</v>
      </c>
      <c r="AR89" s="283">
        <v>100</v>
      </c>
      <c r="AS89" s="282">
        <v>0</v>
      </c>
      <c r="AT89" s="282">
        <v>2.4305555555555552E-4</v>
      </c>
      <c r="AU89" s="282">
        <v>7.6736111111111111E-3</v>
      </c>
      <c r="AV89" s="282">
        <v>1.0763888888888889E-3</v>
      </c>
      <c r="AW89" s="282">
        <v>8.7615740740740744E-3</v>
      </c>
      <c r="AX89" s="283">
        <v>75</v>
      </c>
      <c r="AY89" s="282">
        <v>7.175925925925927E-4</v>
      </c>
      <c r="AZ89" s="282">
        <v>0</v>
      </c>
      <c r="BA89" s="283"/>
      <c r="BB89" s="283"/>
      <c r="BC89" s="283"/>
      <c r="BD89" s="283"/>
      <c r="BE89" s="283"/>
      <c r="BF89" s="283"/>
      <c r="BG89" s="283"/>
      <c r="BH89" s="283"/>
      <c r="BI89" s="283"/>
      <c r="BJ89" s="283">
        <v>1</v>
      </c>
      <c r="BK89" s="283"/>
      <c r="BL89" s="283">
        <v>0</v>
      </c>
      <c r="BM89" s="283">
        <v>7</v>
      </c>
      <c r="BN89" s="283">
        <v>7</v>
      </c>
      <c r="BO89" s="283">
        <v>1</v>
      </c>
      <c r="BP89" s="283">
        <v>0</v>
      </c>
      <c r="BQ89" s="283">
        <v>0</v>
      </c>
      <c r="BR89" s="283">
        <v>0</v>
      </c>
      <c r="BS89" s="283">
        <v>0</v>
      </c>
      <c r="BT89" s="283">
        <v>100</v>
      </c>
      <c r="BU89" s="282">
        <v>0</v>
      </c>
      <c r="BV89" s="282">
        <v>2.0833333333333335E-4</v>
      </c>
      <c r="BW89" s="282">
        <v>6.1342592592592594E-3</v>
      </c>
      <c r="BX89" s="282">
        <v>1.2152777777777778E-3</v>
      </c>
      <c r="BY89" s="282">
        <v>7.3495370370370372E-3</v>
      </c>
      <c r="BZ89" s="283">
        <v>85.71</v>
      </c>
      <c r="CA89" s="282">
        <v>7.175925925925927E-4</v>
      </c>
      <c r="CB89" s="282">
        <v>0</v>
      </c>
    </row>
    <row r="90" spans="1:80" x14ac:dyDescent="0.25">
      <c r="A90" s="283" t="s">
        <v>20</v>
      </c>
      <c r="B90" s="284">
        <v>43354</v>
      </c>
      <c r="C90" s="283">
        <v>21</v>
      </c>
      <c r="D90" s="283">
        <v>21</v>
      </c>
      <c r="E90" s="283">
        <v>1</v>
      </c>
      <c r="F90" s="283">
        <v>0</v>
      </c>
      <c r="G90" s="283">
        <v>0</v>
      </c>
      <c r="H90" s="283">
        <v>0</v>
      </c>
      <c r="I90" s="283">
        <v>0</v>
      </c>
      <c r="J90" s="283">
        <v>100</v>
      </c>
      <c r="K90" s="282">
        <v>0</v>
      </c>
      <c r="L90" s="282">
        <v>1.3888888888888889E-4</v>
      </c>
      <c r="M90" s="282">
        <v>5.4166666666666669E-3</v>
      </c>
      <c r="N90" s="282">
        <v>5.2083333333333333E-4</v>
      </c>
      <c r="O90" s="282">
        <v>5.9490740740740745E-3</v>
      </c>
      <c r="P90" s="283">
        <v>90.48</v>
      </c>
      <c r="Q90" s="282">
        <v>1.0879629629629629E-3</v>
      </c>
      <c r="R90" s="282">
        <v>0</v>
      </c>
      <c r="S90" s="283" t="s">
        <v>391</v>
      </c>
      <c r="T90" s="283" t="s">
        <v>403</v>
      </c>
      <c r="U90" s="283">
        <v>21</v>
      </c>
      <c r="V90" s="283">
        <v>1</v>
      </c>
      <c r="W90" s="283">
        <v>0</v>
      </c>
      <c r="X90" s="283">
        <v>0</v>
      </c>
      <c r="Y90" s="283">
        <v>0</v>
      </c>
      <c r="Z90" s="283">
        <v>0</v>
      </c>
      <c r="AA90" s="283">
        <v>100</v>
      </c>
      <c r="AB90" s="282">
        <v>0</v>
      </c>
      <c r="AC90" s="282">
        <v>1.3888888888888889E-4</v>
      </c>
      <c r="AD90" s="282">
        <v>5.4166666666666669E-3</v>
      </c>
      <c r="AE90" s="282">
        <v>5.2083333333333333E-4</v>
      </c>
      <c r="AF90" s="282">
        <v>5.9490740740740745E-3</v>
      </c>
      <c r="AG90" s="283" t="s">
        <v>403</v>
      </c>
      <c r="AH90" s="282">
        <v>1.0879629629629629E-3</v>
      </c>
      <c r="AI90" s="282">
        <v>0</v>
      </c>
      <c r="AJ90" s="283" t="s">
        <v>404</v>
      </c>
      <c r="AK90" s="283">
        <v>21</v>
      </c>
      <c r="AL90" s="283">
        <v>21</v>
      </c>
      <c r="AM90" s="283">
        <v>1</v>
      </c>
      <c r="AN90" s="283">
        <v>0</v>
      </c>
      <c r="AO90" s="283">
        <v>0</v>
      </c>
      <c r="AP90" s="283">
        <v>0</v>
      </c>
      <c r="AQ90" s="283">
        <v>0</v>
      </c>
      <c r="AR90" s="283">
        <v>100</v>
      </c>
      <c r="AS90" s="282">
        <v>0</v>
      </c>
      <c r="AT90" s="282">
        <v>1.3888888888888889E-4</v>
      </c>
      <c r="AU90" s="282">
        <v>5.4166666666666669E-3</v>
      </c>
      <c r="AV90" s="282">
        <v>5.2083333333333333E-4</v>
      </c>
      <c r="AW90" s="282">
        <v>5.9490740740740745E-3</v>
      </c>
      <c r="AX90" s="283">
        <v>90.48</v>
      </c>
      <c r="AY90" s="282">
        <v>1.0879629629629629E-3</v>
      </c>
      <c r="AZ90" s="282">
        <v>0</v>
      </c>
      <c r="BA90" s="283"/>
      <c r="BB90" s="283"/>
      <c r="BC90" s="283"/>
      <c r="BD90" s="283"/>
      <c r="BE90" s="283"/>
      <c r="BF90" s="283"/>
      <c r="BG90" s="283"/>
      <c r="BH90" s="283"/>
      <c r="BI90" s="283"/>
      <c r="BJ90" s="283">
        <v>1</v>
      </c>
      <c r="BK90" s="283"/>
      <c r="BL90" s="283">
        <v>0</v>
      </c>
      <c r="BM90" s="283">
        <v>28</v>
      </c>
      <c r="BN90" s="283">
        <v>27</v>
      </c>
      <c r="BO90" s="283">
        <v>1</v>
      </c>
      <c r="BP90" s="283">
        <v>0</v>
      </c>
      <c r="BQ90" s="283">
        <v>1</v>
      </c>
      <c r="BR90" s="283">
        <v>0</v>
      </c>
      <c r="BS90" s="283">
        <v>1</v>
      </c>
      <c r="BT90" s="283">
        <v>96.43</v>
      </c>
      <c r="BU90" s="282">
        <v>3.1250000000000001E-4</v>
      </c>
      <c r="BV90" s="282">
        <v>1.273148148148148E-4</v>
      </c>
      <c r="BW90" s="282">
        <v>4.7685185185185183E-3</v>
      </c>
      <c r="BX90" s="282">
        <v>4.6296296296296293E-4</v>
      </c>
      <c r="BY90" s="282">
        <v>5.2430555555555555E-3</v>
      </c>
      <c r="BZ90" s="283">
        <v>89.29</v>
      </c>
      <c r="CA90" s="282">
        <v>1.0879629629629629E-3</v>
      </c>
      <c r="CB90" s="282">
        <v>3.1250000000000001E-4</v>
      </c>
    </row>
    <row r="91" spans="1:80" x14ac:dyDescent="0.25">
      <c r="A91" s="283" t="s">
        <v>294</v>
      </c>
      <c r="B91" s="284">
        <v>43354</v>
      </c>
      <c r="C91" s="283">
        <v>8</v>
      </c>
      <c r="D91" s="283">
        <v>6</v>
      </c>
      <c r="E91" s="283">
        <v>0</v>
      </c>
      <c r="F91" s="283">
        <v>0</v>
      </c>
      <c r="G91" s="283">
        <v>2</v>
      </c>
      <c r="H91" s="283">
        <v>1</v>
      </c>
      <c r="I91" s="283">
        <v>1</v>
      </c>
      <c r="J91" s="283">
        <v>75</v>
      </c>
      <c r="K91" s="282">
        <v>1.8634259259259261E-3</v>
      </c>
      <c r="L91" s="282">
        <v>1.1574074074074073E-4</v>
      </c>
      <c r="M91" s="282">
        <v>6.5393518518518517E-3</v>
      </c>
      <c r="N91" s="282">
        <v>9.6064814814814808E-4</v>
      </c>
      <c r="O91" s="282">
        <v>7.5000000000000006E-3</v>
      </c>
      <c r="P91" s="283">
        <v>75</v>
      </c>
      <c r="Q91" s="282">
        <v>1.6203703703703703E-4</v>
      </c>
      <c r="R91" s="282">
        <v>3.0902777777777782E-3</v>
      </c>
      <c r="S91" s="283" t="s">
        <v>407</v>
      </c>
      <c r="T91" s="283" t="s">
        <v>403</v>
      </c>
      <c r="U91" s="283">
        <v>6</v>
      </c>
      <c r="V91" s="283">
        <v>0</v>
      </c>
      <c r="W91" s="283">
        <v>0</v>
      </c>
      <c r="X91" s="283">
        <v>0</v>
      </c>
      <c r="Y91" s="283">
        <v>0</v>
      </c>
      <c r="Z91" s="283">
        <v>0</v>
      </c>
      <c r="AA91" s="283">
        <v>100</v>
      </c>
      <c r="AB91" s="282">
        <v>0</v>
      </c>
      <c r="AC91" s="282">
        <v>1.1574074074074073E-4</v>
      </c>
      <c r="AD91" s="282">
        <v>6.5393518518518517E-3</v>
      </c>
      <c r="AE91" s="282">
        <v>9.6064814814814808E-4</v>
      </c>
      <c r="AF91" s="282">
        <v>7.5000000000000006E-3</v>
      </c>
      <c r="AG91" s="283" t="s">
        <v>403</v>
      </c>
      <c r="AH91" s="282">
        <v>1.6203703703703703E-4</v>
      </c>
      <c r="AI91" s="282">
        <v>0</v>
      </c>
      <c r="AJ91" s="283" t="s">
        <v>404</v>
      </c>
      <c r="AK91" s="283">
        <v>8</v>
      </c>
      <c r="AL91" s="283">
        <v>6</v>
      </c>
      <c r="AM91" s="283">
        <v>0</v>
      </c>
      <c r="AN91" s="283">
        <v>0</v>
      </c>
      <c r="AO91" s="283">
        <v>2</v>
      </c>
      <c r="AP91" s="283">
        <v>1</v>
      </c>
      <c r="AQ91" s="283">
        <v>1</v>
      </c>
      <c r="AR91" s="283">
        <v>75</v>
      </c>
      <c r="AS91" s="282">
        <v>1.8634259259259261E-3</v>
      </c>
      <c r="AT91" s="282">
        <v>1.1574074074074073E-4</v>
      </c>
      <c r="AU91" s="282">
        <v>6.5393518518518517E-3</v>
      </c>
      <c r="AV91" s="282">
        <v>9.6064814814814808E-4</v>
      </c>
      <c r="AW91" s="282">
        <v>7.5000000000000006E-3</v>
      </c>
      <c r="AX91" s="283">
        <v>75</v>
      </c>
      <c r="AY91" s="282">
        <v>1.6203703703703703E-4</v>
      </c>
      <c r="AZ91" s="282">
        <v>3.0902777777777782E-3</v>
      </c>
      <c r="BA91" s="283"/>
      <c r="BB91" s="283"/>
      <c r="BC91" s="283"/>
      <c r="BD91" s="283"/>
      <c r="BE91" s="283"/>
      <c r="BF91" s="283"/>
      <c r="BG91" s="283"/>
      <c r="BH91" s="283"/>
      <c r="BI91" s="283"/>
      <c r="BJ91" s="283">
        <v>0.75</v>
      </c>
      <c r="BK91" s="283"/>
      <c r="BL91" s="283">
        <v>0.25</v>
      </c>
      <c r="BM91" s="283">
        <v>8</v>
      </c>
      <c r="BN91" s="283">
        <v>6</v>
      </c>
      <c r="BO91" s="283">
        <v>0</v>
      </c>
      <c r="BP91" s="283">
        <v>0</v>
      </c>
      <c r="BQ91" s="283">
        <v>2</v>
      </c>
      <c r="BR91" s="283">
        <v>1</v>
      </c>
      <c r="BS91" s="283">
        <v>1</v>
      </c>
      <c r="BT91" s="283">
        <v>75</v>
      </c>
      <c r="BU91" s="282">
        <v>1.8634259259259261E-3</v>
      </c>
      <c r="BV91" s="282">
        <v>1.1574074074074073E-4</v>
      </c>
      <c r="BW91" s="282">
        <v>6.5393518518518517E-3</v>
      </c>
      <c r="BX91" s="282">
        <v>9.6064814814814808E-4</v>
      </c>
      <c r="BY91" s="282">
        <v>7.5000000000000006E-3</v>
      </c>
      <c r="BZ91" s="283">
        <v>75</v>
      </c>
      <c r="CA91" s="282">
        <v>1.6203703703703703E-4</v>
      </c>
      <c r="CB91" s="282">
        <v>3.0902777777777782E-3</v>
      </c>
    </row>
    <row r="92" spans="1:80" x14ac:dyDescent="0.25">
      <c r="A92" s="283" t="s">
        <v>21</v>
      </c>
      <c r="B92" s="284">
        <v>43354</v>
      </c>
      <c r="C92" s="283">
        <v>14</v>
      </c>
      <c r="D92" s="283">
        <v>8</v>
      </c>
      <c r="E92" s="283">
        <v>2</v>
      </c>
      <c r="F92" s="283">
        <v>0</v>
      </c>
      <c r="G92" s="283">
        <v>6</v>
      </c>
      <c r="H92" s="283">
        <v>3</v>
      </c>
      <c r="I92" s="283">
        <v>3</v>
      </c>
      <c r="J92" s="283">
        <v>57.14</v>
      </c>
      <c r="K92" s="282">
        <v>1.3310185185185185E-3</v>
      </c>
      <c r="L92" s="282">
        <v>5.2083333333333333E-4</v>
      </c>
      <c r="M92" s="282">
        <v>5.8217592592592592E-3</v>
      </c>
      <c r="N92" s="282">
        <v>1.3888888888888889E-3</v>
      </c>
      <c r="O92" s="282">
        <v>7.2222222222222228E-3</v>
      </c>
      <c r="P92" s="283">
        <v>46.15</v>
      </c>
      <c r="Q92" s="282">
        <v>2.2685185185185182E-3</v>
      </c>
      <c r="R92" s="282">
        <v>3.2407407407407406E-3</v>
      </c>
      <c r="S92" s="283" t="s">
        <v>391</v>
      </c>
      <c r="T92" s="283" t="s">
        <v>403</v>
      </c>
      <c r="U92" s="283">
        <v>8</v>
      </c>
      <c r="V92" s="283">
        <v>2</v>
      </c>
      <c r="W92" s="283">
        <v>0</v>
      </c>
      <c r="X92" s="283">
        <v>0</v>
      </c>
      <c r="Y92" s="283">
        <v>0</v>
      </c>
      <c r="Z92" s="283">
        <v>0</v>
      </c>
      <c r="AA92" s="283">
        <v>100</v>
      </c>
      <c r="AB92" s="282">
        <v>0</v>
      </c>
      <c r="AC92" s="282">
        <v>5.2083333333333333E-4</v>
      </c>
      <c r="AD92" s="282">
        <v>5.8217592592592592E-3</v>
      </c>
      <c r="AE92" s="282">
        <v>1.3888888888888889E-3</v>
      </c>
      <c r="AF92" s="282">
        <v>7.2222222222222228E-3</v>
      </c>
      <c r="AG92" s="283" t="s">
        <v>403</v>
      </c>
      <c r="AH92" s="282">
        <v>2.2685185185185182E-3</v>
      </c>
      <c r="AI92" s="282">
        <v>0</v>
      </c>
      <c r="AJ92" s="283" t="s">
        <v>404</v>
      </c>
      <c r="AK92" s="283">
        <v>14</v>
      </c>
      <c r="AL92" s="283">
        <v>8</v>
      </c>
      <c r="AM92" s="283">
        <v>2</v>
      </c>
      <c r="AN92" s="283">
        <v>0</v>
      </c>
      <c r="AO92" s="283">
        <v>6</v>
      </c>
      <c r="AP92" s="283">
        <v>3</v>
      </c>
      <c r="AQ92" s="283">
        <v>3</v>
      </c>
      <c r="AR92" s="283">
        <v>57.14</v>
      </c>
      <c r="AS92" s="282">
        <v>1.3310185185185185E-3</v>
      </c>
      <c r="AT92" s="282">
        <v>5.2083333333333333E-4</v>
      </c>
      <c r="AU92" s="282">
        <v>5.8217592592592592E-3</v>
      </c>
      <c r="AV92" s="282">
        <v>1.3888888888888889E-3</v>
      </c>
      <c r="AW92" s="282">
        <v>7.2222222222222228E-3</v>
      </c>
      <c r="AX92" s="283">
        <v>46.15</v>
      </c>
      <c r="AY92" s="282">
        <v>2.2685185185185182E-3</v>
      </c>
      <c r="AZ92" s="282">
        <v>3.2407407407407406E-3</v>
      </c>
      <c r="BA92" s="283"/>
      <c r="BB92" s="283"/>
      <c r="BC92" s="283"/>
      <c r="BD92" s="283"/>
      <c r="BE92" s="283"/>
      <c r="BF92" s="283"/>
      <c r="BG92" s="283"/>
      <c r="BH92" s="283"/>
      <c r="BI92" s="283"/>
      <c r="BJ92" s="283">
        <v>0.57142857142857095</v>
      </c>
      <c r="BK92" s="283"/>
      <c r="BL92" s="283">
        <v>0.42857142857142899</v>
      </c>
      <c r="BM92" s="283">
        <v>23</v>
      </c>
      <c r="BN92" s="283">
        <v>16</v>
      </c>
      <c r="BO92" s="283">
        <v>4</v>
      </c>
      <c r="BP92" s="283">
        <v>0</v>
      </c>
      <c r="BQ92" s="283">
        <v>7</v>
      </c>
      <c r="BR92" s="283">
        <v>4</v>
      </c>
      <c r="BS92" s="283">
        <v>3</v>
      </c>
      <c r="BT92" s="283">
        <v>69.569999999999993</v>
      </c>
      <c r="BU92" s="282">
        <v>1.3194444444444443E-3</v>
      </c>
      <c r="BV92" s="282">
        <v>4.8611111111111104E-4</v>
      </c>
      <c r="BW92" s="282">
        <v>5.162037037037037E-3</v>
      </c>
      <c r="BX92" s="282">
        <v>1.2268518518518518E-3</v>
      </c>
      <c r="BY92" s="282">
        <v>6.3888888888888884E-3</v>
      </c>
      <c r="BZ92" s="283">
        <v>50</v>
      </c>
      <c r="CA92" s="282">
        <v>2.2685185185185182E-3</v>
      </c>
      <c r="CB92" s="282">
        <v>3.2407407407407406E-3</v>
      </c>
    </row>
    <row r="93" spans="1:80" x14ac:dyDescent="0.25">
      <c r="A93" s="283" t="s">
        <v>24</v>
      </c>
      <c r="B93" s="284">
        <v>43354</v>
      </c>
      <c r="C93" s="283">
        <v>58</v>
      </c>
      <c r="D93" s="283">
        <v>49</v>
      </c>
      <c r="E93" s="283">
        <v>7</v>
      </c>
      <c r="F93" s="283">
        <v>0</v>
      </c>
      <c r="G93" s="283">
        <v>9</v>
      </c>
      <c r="H93" s="283">
        <v>5</v>
      </c>
      <c r="I93" s="283">
        <v>4</v>
      </c>
      <c r="J93" s="283">
        <v>84.48</v>
      </c>
      <c r="K93" s="282">
        <v>8.9120370370370362E-4</v>
      </c>
      <c r="L93" s="282">
        <v>5.3240740740740744E-4</v>
      </c>
      <c r="M93" s="282">
        <v>5.347222222222222E-3</v>
      </c>
      <c r="N93" s="282">
        <v>1.3425925925925925E-3</v>
      </c>
      <c r="O93" s="282">
        <v>6.6898148148148142E-3</v>
      </c>
      <c r="P93" s="283">
        <v>63.79</v>
      </c>
      <c r="Q93" s="282">
        <v>5.1736111111111115E-3</v>
      </c>
      <c r="R93" s="282">
        <v>1.8287037037037037E-3</v>
      </c>
      <c r="S93" s="283" t="s">
        <v>391</v>
      </c>
      <c r="T93" s="283" t="s">
        <v>403</v>
      </c>
      <c r="U93" s="283">
        <v>49</v>
      </c>
      <c r="V93" s="283">
        <v>7</v>
      </c>
      <c r="W93" s="283">
        <v>0</v>
      </c>
      <c r="X93" s="283">
        <v>0</v>
      </c>
      <c r="Y93" s="283">
        <v>0</v>
      </c>
      <c r="Z93" s="283">
        <v>0</v>
      </c>
      <c r="AA93" s="283">
        <v>100</v>
      </c>
      <c r="AB93" s="282">
        <v>0</v>
      </c>
      <c r="AC93" s="282">
        <v>5.3240740740740744E-4</v>
      </c>
      <c r="AD93" s="282">
        <v>5.347222222222222E-3</v>
      </c>
      <c r="AE93" s="282">
        <v>1.3425925925925925E-3</v>
      </c>
      <c r="AF93" s="282">
        <v>6.6898148148148142E-3</v>
      </c>
      <c r="AG93" s="283" t="s">
        <v>403</v>
      </c>
      <c r="AH93" s="282">
        <v>5.1736111111111115E-3</v>
      </c>
      <c r="AI93" s="282">
        <v>0</v>
      </c>
      <c r="AJ93" s="283" t="s">
        <v>404</v>
      </c>
      <c r="AK93" s="283">
        <v>58</v>
      </c>
      <c r="AL93" s="283">
        <v>49</v>
      </c>
      <c r="AM93" s="283">
        <v>7</v>
      </c>
      <c r="AN93" s="283">
        <v>0</v>
      </c>
      <c r="AO93" s="283">
        <v>9</v>
      </c>
      <c r="AP93" s="283">
        <v>5</v>
      </c>
      <c r="AQ93" s="283">
        <v>4</v>
      </c>
      <c r="AR93" s="283">
        <v>84.48</v>
      </c>
      <c r="AS93" s="282">
        <v>8.9120370370370362E-4</v>
      </c>
      <c r="AT93" s="282">
        <v>5.3240740740740744E-4</v>
      </c>
      <c r="AU93" s="282">
        <v>5.347222222222222E-3</v>
      </c>
      <c r="AV93" s="282">
        <v>1.3425925925925925E-3</v>
      </c>
      <c r="AW93" s="282">
        <v>6.6898148148148142E-3</v>
      </c>
      <c r="AX93" s="283">
        <v>63.79</v>
      </c>
      <c r="AY93" s="282">
        <v>5.1736111111111115E-3</v>
      </c>
      <c r="AZ93" s="282">
        <v>1.8287037037037037E-3</v>
      </c>
      <c r="BA93" s="283"/>
      <c r="BB93" s="283"/>
      <c r="BC93" s="283"/>
      <c r="BD93" s="283"/>
      <c r="BE93" s="283"/>
      <c r="BF93" s="283"/>
      <c r="BG93" s="283"/>
      <c r="BH93" s="283"/>
      <c r="BI93" s="283"/>
      <c r="BJ93" s="283">
        <v>0.84482758620689702</v>
      </c>
      <c r="BK93" s="283"/>
      <c r="BL93" s="283">
        <v>0.15517241379310301</v>
      </c>
      <c r="BM93" s="283">
        <v>92</v>
      </c>
      <c r="BN93" s="283">
        <v>69</v>
      </c>
      <c r="BO93" s="283">
        <v>10</v>
      </c>
      <c r="BP93" s="283">
        <v>0</v>
      </c>
      <c r="BQ93" s="283">
        <v>23</v>
      </c>
      <c r="BR93" s="283">
        <v>17</v>
      </c>
      <c r="BS93" s="283">
        <v>6</v>
      </c>
      <c r="BT93" s="283">
        <v>75</v>
      </c>
      <c r="BU93" s="282">
        <v>2.0833333333333333E-3</v>
      </c>
      <c r="BV93" s="282">
        <v>6.4814814814814813E-4</v>
      </c>
      <c r="BW93" s="282">
        <v>5.9722222222222225E-3</v>
      </c>
      <c r="BX93" s="282">
        <v>1.3541666666666667E-3</v>
      </c>
      <c r="BY93" s="282">
        <v>7.3379629629629628E-3</v>
      </c>
      <c r="BZ93" s="283">
        <v>56.52</v>
      </c>
      <c r="CA93" s="282">
        <v>1.2499999999999999E-2</v>
      </c>
      <c r="CB93" s="282">
        <v>7.1412037037037043E-3</v>
      </c>
    </row>
    <row r="94" spans="1:80" x14ac:dyDescent="0.25">
      <c r="A94" s="283" t="s">
        <v>25</v>
      </c>
      <c r="B94" s="284">
        <v>43354</v>
      </c>
      <c r="C94" s="283">
        <v>5</v>
      </c>
      <c r="D94" s="283">
        <v>5</v>
      </c>
      <c r="E94" s="283">
        <v>0</v>
      </c>
      <c r="F94" s="283">
        <v>0</v>
      </c>
      <c r="G94" s="283">
        <v>0</v>
      </c>
      <c r="H94" s="283">
        <v>0</v>
      </c>
      <c r="I94" s="283">
        <v>0</v>
      </c>
      <c r="J94" s="283">
        <v>100</v>
      </c>
      <c r="K94" s="282">
        <v>0</v>
      </c>
      <c r="L94" s="282">
        <v>1.1574074074074073E-4</v>
      </c>
      <c r="M94" s="282">
        <v>6.0185185185185177E-3</v>
      </c>
      <c r="N94" s="282">
        <v>1.3888888888888889E-3</v>
      </c>
      <c r="O94" s="282">
        <v>7.4074074074074068E-3</v>
      </c>
      <c r="P94" s="283">
        <v>80</v>
      </c>
      <c r="Q94" s="282">
        <v>3.2407407407407406E-4</v>
      </c>
      <c r="R94" s="282">
        <v>0</v>
      </c>
      <c r="S94" s="283" t="s">
        <v>391</v>
      </c>
      <c r="T94" s="283" t="s">
        <v>403</v>
      </c>
      <c r="U94" s="283">
        <v>5</v>
      </c>
      <c r="V94" s="283">
        <v>0</v>
      </c>
      <c r="W94" s="283">
        <v>0</v>
      </c>
      <c r="X94" s="283">
        <v>0</v>
      </c>
      <c r="Y94" s="283">
        <v>0</v>
      </c>
      <c r="Z94" s="283">
        <v>0</v>
      </c>
      <c r="AA94" s="283">
        <v>100</v>
      </c>
      <c r="AB94" s="282">
        <v>0</v>
      </c>
      <c r="AC94" s="282">
        <v>1.1574074074074073E-4</v>
      </c>
      <c r="AD94" s="282">
        <v>6.0185185185185177E-3</v>
      </c>
      <c r="AE94" s="282">
        <v>1.3888888888888889E-3</v>
      </c>
      <c r="AF94" s="282">
        <v>7.4074074074074068E-3</v>
      </c>
      <c r="AG94" s="283" t="s">
        <v>403</v>
      </c>
      <c r="AH94" s="282">
        <v>3.2407407407407406E-4</v>
      </c>
      <c r="AI94" s="282">
        <v>0</v>
      </c>
      <c r="AJ94" s="283" t="s">
        <v>404</v>
      </c>
      <c r="AK94" s="283">
        <v>5</v>
      </c>
      <c r="AL94" s="283">
        <v>5</v>
      </c>
      <c r="AM94" s="283">
        <v>0</v>
      </c>
      <c r="AN94" s="283">
        <v>0</v>
      </c>
      <c r="AO94" s="283">
        <v>0</v>
      </c>
      <c r="AP94" s="283">
        <v>0</v>
      </c>
      <c r="AQ94" s="283">
        <v>0</v>
      </c>
      <c r="AR94" s="283">
        <v>100</v>
      </c>
      <c r="AS94" s="282">
        <v>0</v>
      </c>
      <c r="AT94" s="282">
        <v>1.1574074074074073E-4</v>
      </c>
      <c r="AU94" s="282">
        <v>6.0185185185185177E-3</v>
      </c>
      <c r="AV94" s="282">
        <v>1.3888888888888889E-3</v>
      </c>
      <c r="AW94" s="282">
        <v>7.4074074074074068E-3</v>
      </c>
      <c r="AX94" s="283">
        <v>80</v>
      </c>
      <c r="AY94" s="282">
        <v>3.2407407407407406E-4</v>
      </c>
      <c r="AZ94" s="282">
        <v>0</v>
      </c>
      <c r="BA94" s="283"/>
      <c r="BB94" s="283"/>
      <c r="BC94" s="283"/>
      <c r="BD94" s="283"/>
      <c r="BE94" s="283"/>
      <c r="BF94" s="283"/>
      <c r="BG94" s="283"/>
      <c r="BH94" s="283"/>
      <c r="BI94" s="283"/>
      <c r="BJ94" s="283">
        <v>1</v>
      </c>
      <c r="BK94" s="283"/>
      <c r="BL94" s="283">
        <v>0</v>
      </c>
      <c r="BM94" s="283">
        <v>10</v>
      </c>
      <c r="BN94" s="283">
        <v>9</v>
      </c>
      <c r="BO94" s="283">
        <v>0</v>
      </c>
      <c r="BP94" s="283">
        <v>0</v>
      </c>
      <c r="BQ94" s="283">
        <v>1</v>
      </c>
      <c r="BR94" s="283">
        <v>0</v>
      </c>
      <c r="BS94" s="283">
        <v>1</v>
      </c>
      <c r="BT94" s="283">
        <v>90</v>
      </c>
      <c r="BU94" s="282">
        <v>0</v>
      </c>
      <c r="BV94" s="282">
        <v>9.2592592592592588E-5</v>
      </c>
      <c r="BW94" s="282">
        <v>5.1273148148148146E-3</v>
      </c>
      <c r="BX94" s="282">
        <v>1.3888888888888889E-3</v>
      </c>
      <c r="BY94" s="282">
        <v>6.5162037037037037E-3</v>
      </c>
      <c r="BZ94" s="283">
        <v>88.89</v>
      </c>
      <c r="CA94" s="282">
        <v>3.2407407407407406E-4</v>
      </c>
      <c r="CB94" s="282">
        <v>0</v>
      </c>
    </row>
    <row r="95" spans="1:80" x14ac:dyDescent="0.25">
      <c r="A95" s="283" t="s">
        <v>26</v>
      </c>
      <c r="B95" s="284">
        <v>43354</v>
      </c>
      <c r="C95" s="283">
        <v>2</v>
      </c>
      <c r="D95" s="283">
        <v>2</v>
      </c>
      <c r="E95" s="283">
        <v>0</v>
      </c>
      <c r="F95" s="283">
        <v>0</v>
      </c>
      <c r="G95" s="283">
        <v>0</v>
      </c>
      <c r="H95" s="283">
        <v>0</v>
      </c>
      <c r="I95" s="283">
        <v>0</v>
      </c>
      <c r="J95" s="283">
        <v>100</v>
      </c>
      <c r="K95" s="282">
        <v>0</v>
      </c>
      <c r="L95" s="282">
        <v>2.199074074074074E-4</v>
      </c>
      <c r="M95" s="282">
        <v>3.2638888888888891E-3</v>
      </c>
      <c r="N95" s="282">
        <v>1.273148148148148E-4</v>
      </c>
      <c r="O95" s="282">
        <v>3.3912037037037036E-3</v>
      </c>
      <c r="P95" s="283">
        <v>50</v>
      </c>
      <c r="Q95" s="282">
        <v>3.0092592592592595E-4</v>
      </c>
      <c r="R95" s="282">
        <v>0</v>
      </c>
      <c r="S95" s="283" t="s">
        <v>391</v>
      </c>
      <c r="T95" s="283" t="s">
        <v>403</v>
      </c>
      <c r="U95" s="283">
        <v>2</v>
      </c>
      <c r="V95" s="283">
        <v>0</v>
      </c>
      <c r="W95" s="283">
        <v>0</v>
      </c>
      <c r="X95" s="283">
        <v>0</v>
      </c>
      <c r="Y95" s="283">
        <v>0</v>
      </c>
      <c r="Z95" s="283">
        <v>0</v>
      </c>
      <c r="AA95" s="283">
        <v>100</v>
      </c>
      <c r="AB95" s="282">
        <v>0</v>
      </c>
      <c r="AC95" s="282">
        <v>2.199074074074074E-4</v>
      </c>
      <c r="AD95" s="282">
        <v>3.2638888888888891E-3</v>
      </c>
      <c r="AE95" s="282">
        <v>1.273148148148148E-4</v>
      </c>
      <c r="AF95" s="282">
        <v>3.3912037037037036E-3</v>
      </c>
      <c r="AG95" s="283" t="s">
        <v>403</v>
      </c>
      <c r="AH95" s="282">
        <v>3.0092592592592595E-4</v>
      </c>
      <c r="AI95" s="282">
        <v>0</v>
      </c>
      <c r="AJ95" s="283" t="s">
        <v>404</v>
      </c>
      <c r="AK95" s="283">
        <v>2</v>
      </c>
      <c r="AL95" s="283">
        <v>2</v>
      </c>
      <c r="AM95" s="283">
        <v>0</v>
      </c>
      <c r="AN95" s="283">
        <v>0</v>
      </c>
      <c r="AO95" s="283">
        <v>0</v>
      </c>
      <c r="AP95" s="283">
        <v>0</v>
      </c>
      <c r="AQ95" s="283">
        <v>0</v>
      </c>
      <c r="AR95" s="283">
        <v>100</v>
      </c>
      <c r="AS95" s="282">
        <v>0</v>
      </c>
      <c r="AT95" s="282">
        <v>2.199074074074074E-4</v>
      </c>
      <c r="AU95" s="282">
        <v>3.2638888888888891E-3</v>
      </c>
      <c r="AV95" s="282">
        <v>1.273148148148148E-4</v>
      </c>
      <c r="AW95" s="282">
        <v>3.3912037037037036E-3</v>
      </c>
      <c r="AX95" s="283">
        <v>50</v>
      </c>
      <c r="AY95" s="282">
        <v>3.0092592592592595E-4</v>
      </c>
      <c r="AZ95" s="282">
        <v>0</v>
      </c>
      <c r="BA95" s="283"/>
      <c r="BB95" s="283"/>
      <c r="BC95" s="283"/>
      <c r="BD95" s="283"/>
      <c r="BE95" s="283"/>
      <c r="BF95" s="283"/>
      <c r="BG95" s="283"/>
      <c r="BH95" s="283"/>
      <c r="BI95" s="283"/>
      <c r="BJ95" s="283">
        <v>1</v>
      </c>
      <c r="BK95" s="283"/>
      <c r="BL95" s="283">
        <v>0</v>
      </c>
      <c r="BM95" s="283">
        <v>3</v>
      </c>
      <c r="BN95" s="283">
        <v>3</v>
      </c>
      <c r="BO95" s="283">
        <v>0</v>
      </c>
      <c r="BP95" s="283">
        <v>0</v>
      </c>
      <c r="BQ95" s="283">
        <v>0</v>
      </c>
      <c r="BR95" s="283">
        <v>0</v>
      </c>
      <c r="BS95" s="283">
        <v>0</v>
      </c>
      <c r="BT95" s="283">
        <v>100</v>
      </c>
      <c r="BU95" s="282">
        <v>0</v>
      </c>
      <c r="BV95" s="282">
        <v>2.0833333333333335E-4</v>
      </c>
      <c r="BW95" s="282">
        <v>2.5694444444444445E-3</v>
      </c>
      <c r="BX95" s="282">
        <v>9.2592592592592588E-5</v>
      </c>
      <c r="BY95" s="282">
        <v>2.6620370370370374E-3</v>
      </c>
      <c r="BZ95" s="283">
        <v>66.67</v>
      </c>
      <c r="CA95" s="282">
        <v>3.0092592592592595E-4</v>
      </c>
      <c r="CB95" s="282">
        <v>0</v>
      </c>
    </row>
    <row r="96" spans="1:80" x14ac:dyDescent="0.25">
      <c r="A96" s="283" t="s">
        <v>15</v>
      </c>
      <c r="B96" s="284">
        <v>43355</v>
      </c>
      <c r="C96" s="283">
        <v>56</v>
      </c>
      <c r="D96" s="283">
        <v>55</v>
      </c>
      <c r="E96" s="283">
        <v>5</v>
      </c>
      <c r="F96" s="283">
        <v>0</v>
      </c>
      <c r="G96" s="283">
        <v>1</v>
      </c>
      <c r="H96" s="283">
        <v>0</v>
      </c>
      <c r="I96" s="283">
        <v>1</v>
      </c>
      <c r="J96" s="283">
        <v>98.21</v>
      </c>
      <c r="K96" s="282">
        <v>0</v>
      </c>
      <c r="L96" s="282">
        <v>1.9675925925925926E-4</v>
      </c>
      <c r="M96" s="282">
        <v>8.0092592592592594E-3</v>
      </c>
      <c r="N96" s="282">
        <v>1.0995370370370371E-3</v>
      </c>
      <c r="O96" s="282">
        <v>9.1087962962962971E-3</v>
      </c>
      <c r="P96" s="283">
        <v>78.180000000000007</v>
      </c>
      <c r="Q96" s="282">
        <v>1.1458333333333333E-3</v>
      </c>
      <c r="R96" s="282">
        <v>0</v>
      </c>
      <c r="S96" s="283" t="s">
        <v>387</v>
      </c>
      <c r="T96" s="283" t="s">
        <v>403</v>
      </c>
      <c r="U96" s="283">
        <v>55</v>
      </c>
      <c r="V96" s="283">
        <v>5</v>
      </c>
      <c r="W96" s="283">
        <v>0</v>
      </c>
      <c r="X96" s="283">
        <v>0</v>
      </c>
      <c r="Y96" s="283">
        <v>0</v>
      </c>
      <c r="Z96" s="283">
        <v>0</v>
      </c>
      <c r="AA96" s="283">
        <v>100</v>
      </c>
      <c r="AB96" s="282">
        <v>0</v>
      </c>
      <c r="AC96" s="282">
        <v>1.9675925925925926E-4</v>
      </c>
      <c r="AD96" s="282">
        <v>8.0092592592592594E-3</v>
      </c>
      <c r="AE96" s="282">
        <v>1.0995370370370371E-3</v>
      </c>
      <c r="AF96" s="282">
        <v>9.1087962962962971E-3</v>
      </c>
      <c r="AG96" s="283" t="s">
        <v>403</v>
      </c>
      <c r="AH96" s="282">
        <v>1.1458333333333333E-3</v>
      </c>
      <c r="AI96" s="282">
        <v>0</v>
      </c>
      <c r="AJ96" s="283" t="s">
        <v>404</v>
      </c>
      <c r="AK96" s="283">
        <v>56</v>
      </c>
      <c r="AL96" s="283">
        <v>55</v>
      </c>
      <c r="AM96" s="283">
        <v>5</v>
      </c>
      <c r="AN96" s="283">
        <v>0</v>
      </c>
      <c r="AO96" s="283">
        <v>1</v>
      </c>
      <c r="AP96" s="283">
        <v>0</v>
      </c>
      <c r="AQ96" s="283">
        <v>1</v>
      </c>
      <c r="AR96" s="283">
        <v>98.21</v>
      </c>
      <c r="AS96" s="282">
        <v>0</v>
      </c>
      <c r="AT96" s="282">
        <v>1.9675925925925926E-4</v>
      </c>
      <c r="AU96" s="282">
        <v>8.0092592592592594E-3</v>
      </c>
      <c r="AV96" s="282">
        <v>1.0995370370370371E-3</v>
      </c>
      <c r="AW96" s="282">
        <v>9.1087962962962971E-3</v>
      </c>
      <c r="AX96" s="283">
        <v>78.180000000000007</v>
      </c>
      <c r="AY96" s="282">
        <v>1.1458333333333333E-3</v>
      </c>
      <c r="AZ96" s="282">
        <v>0</v>
      </c>
      <c r="BA96" s="283"/>
      <c r="BB96" s="283"/>
      <c r="BC96" s="283"/>
      <c r="BD96" s="283"/>
      <c r="BE96" s="283"/>
      <c r="BF96" s="283"/>
      <c r="BG96" s="283"/>
      <c r="BH96" s="283"/>
      <c r="BI96" s="283"/>
      <c r="BJ96" s="283">
        <v>0.98214285714285698</v>
      </c>
      <c r="BK96" s="283"/>
      <c r="BL96" s="283">
        <v>1.7857142857142901E-2</v>
      </c>
      <c r="BM96" s="283">
        <v>109</v>
      </c>
      <c r="BN96" s="283">
        <v>105</v>
      </c>
      <c r="BO96" s="283">
        <v>19</v>
      </c>
      <c r="BP96" s="283">
        <v>0</v>
      </c>
      <c r="BQ96" s="283">
        <v>4</v>
      </c>
      <c r="BR96" s="283">
        <v>0</v>
      </c>
      <c r="BS96" s="283">
        <v>4</v>
      </c>
      <c r="BT96" s="283">
        <v>96.33</v>
      </c>
      <c r="BU96" s="282">
        <v>1.6203703703703703E-4</v>
      </c>
      <c r="BV96" s="282">
        <v>3.0092592592592595E-4</v>
      </c>
      <c r="BW96" s="282">
        <v>7.2800925925925915E-3</v>
      </c>
      <c r="BX96" s="282">
        <v>1.0300925925925926E-3</v>
      </c>
      <c r="BY96" s="282">
        <v>8.2986111111111108E-3</v>
      </c>
      <c r="BZ96" s="283">
        <v>66.36</v>
      </c>
      <c r="CA96" s="282">
        <v>2.0138888888888888E-3</v>
      </c>
      <c r="CB96" s="282">
        <v>3.5879629629629635E-4</v>
      </c>
    </row>
    <row r="97" spans="1:80" x14ac:dyDescent="0.25">
      <c r="A97" s="283" t="s">
        <v>16</v>
      </c>
      <c r="B97" s="284">
        <v>43355</v>
      </c>
      <c r="C97" s="283">
        <v>47</v>
      </c>
      <c r="D97" s="283">
        <v>46</v>
      </c>
      <c r="E97" s="283">
        <v>1</v>
      </c>
      <c r="F97" s="283">
        <v>0</v>
      </c>
      <c r="G97" s="283">
        <v>1</v>
      </c>
      <c r="H97" s="283">
        <v>1</v>
      </c>
      <c r="I97" s="283">
        <v>0</v>
      </c>
      <c r="J97" s="283">
        <v>97.87</v>
      </c>
      <c r="K97" s="282">
        <v>3.0902777777777782E-3</v>
      </c>
      <c r="L97" s="282">
        <v>1.3888888888888889E-4</v>
      </c>
      <c r="M97" s="282">
        <v>4.2592592592592595E-3</v>
      </c>
      <c r="N97" s="282">
        <v>1.3310185185185185E-3</v>
      </c>
      <c r="O97" s="282">
        <v>5.6018518518518518E-3</v>
      </c>
      <c r="P97" s="283">
        <v>89.36</v>
      </c>
      <c r="Q97" s="282">
        <v>8.449074074074075E-4</v>
      </c>
      <c r="R97" s="282">
        <v>3.0902777777777782E-3</v>
      </c>
      <c r="S97" s="283" t="s">
        <v>391</v>
      </c>
      <c r="T97" s="283" t="s">
        <v>403</v>
      </c>
      <c r="U97" s="283">
        <v>46</v>
      </c>
      <c r="V97" s="283">
        <v>1</v>
      </c>
      <c r="W97" s="283">
        <v>0</v>
      </c>
      <c r="X97" s="283">
        <v>0</v>
      </c>
      <c r="Y97" s="283">
        <v>0</v>
      </c>
      <c r="Z97" s="283">
        <v>0</v>
      </c>
      <c r="AA97" s="283">
        <v>100</v>
      </c>
      <c r="AB97" s="282">
        <v>0</v>
      </c>
      <c r="AC97" s="282">
        <v>1.3888888888888889E-4</v>
      </c>
      <c r="AD97" s="282">
        <v>4.2592592592592595E-3</v>
      </c>
      <c r="AE97" s="282">
        <v>1.3310185185185185E-3</v>
      </c>
      <c r="AF97" s="282">
        <v>5.6018518518518518E-3</v>
      </c>
      <c r="AG97" s="283" t="s">
        <v>403</v>
      </c>
      <c r="AH97" s="282">
        <v>8.449074074074075E-4</v>
      </c>
      <c r="AI97" s="282">
        <v>0</v>
      </c>
      <c r="AJ97" s="283" t="s">
        <v>404</v>
      </c>
      <c r="AK97" s="283">
        <v>47</v>
      </c>
      <c r="AL97" s="283">
        <v>46</v>
      </c>
      <c r="AM97" s="283">
        <v>1</v>
      </c>
      <c r="AN97" s="283">
        <v>0</v>
      </c>
      <c r="AO97" s="283">
        <v>1</v>
      </c>
      <c r="AP97" s="283">
        <v>1</v>
      </c>
      <c r="AQ97" s="283">
        <v>0</v>
      </c>
      <c r="AR97" s="283">
        <v>97.87</v>
      </c>
      <c r="AS97" s="282">
        <v>3.0902777777777782E-3</v>
      </c>
      <c r="AT97" s="282">
        <v>1.3888888888888889E-4</v>
      </c>
      <c r="AU97" s="282">
        <v>4.2592592592592595E-3</v>
      </c>
      <c r="AV97" s="282">
        <v>1.3310185185185185E-3</v>
      </c>
      <c r="AW97" s="282">
        <v>5.6018518518518518E-3</v>
      </c>
      <c r="AX97" s="283">
        <v>89.36</v>
      </c>
      <c r="AY97" s="282">
        <v>8.449074074074075E-4</v>
      </c>
      <c r="AZ97" s="282">
        <v>3.0902777777777782E-3</v>
      </c>
      <c r="BA97" s="283"/>
      <c r="BB97" s="283"/>
      <c r="BC97" s="283"/>
      <c r="BD97" s="283"/>
      <c r="BE97" s="283"/>
      <c r="BF97" s="283"/>
      <c r="BG97" s="283"/>
      <c r="BH97" s="283"/>
      <c r="BI97" s="283"/>
      <c r="BJ97" s="283">
        <v>0.97872340425531901</v>
      </c>
      <c r="BK97" s="283"/>
      <c r="BL97" s="283">
        <v>2.1276595744680899E-2</v>
      </c>
      <c r="BM97" s="283">
        <v>158</v>
      </c>
      <c r="BN97" s="283">
        <v>130</v>
      </c>
      <c r="BO97" s="283">
        <v>28</v>
      </c>
      <c r="BP97" s="283">
        <v>0</v>
      </c>
      <c r="BQ97" s="283">
        <v>28</v>
      </c>
      <c r="BR97" s="283">
        <v>12</v>
      </c>
      <c r="BS97" s="283">
        <v>16</v>
      </c>
      <c r="BT97" s="283">
        <v>82.28</v>
      </c>
      <c r="BU97" s="282">
        <v>1.0648148148148147E-3</v>
      </c>
      <c r="BV97" s="282">
        <v>7.9861111111111105E-4</v>
      </c>
      <c r="BW97" s="282">
        <v>4.0509259259259257E-3</v>
      </c>
      <c r="BX97" s="282">
        <v>1.25E-3</v>
      </c>
      <c r="BY97" s="282">
        <v>5.3009259259259251E-3</v>
      </c>
      <c r="BZ97" s="283">
        <v>63.45</v>
      </c>
      <c r="CA97" s="282">
        <v>1.4131944444444445E-2</v>
      </c>
      <c r="CB97" s="282">
        <v>5.5671296296296302E-3</v>
      </c>
    </row>
    <row r="98" spans="1:80" x14ac:dyDescent="0.25">
      <c r="A98" s="283" t="s">
        <v>17</v>
      </c>
      <c r="B98" s="284">
        <v>43355</v>
      </c>
      <c r="C98" s="283">
        <v>19</v>
      </c>
      <c r="D98" s="283">
        <v>17</v>
      </c>
      <c r="E98" s="283">
        <v>0</v>
      </c>
      <c r="F98" s="283">
        <v>1</v>
      </c>
      <c r="G98" s="283">
        <v>2</v>
      </c>
      <c r="H98" s="283">
        <v>1</v>
      </c>
      <c r="I98" s="283">
        <v>1</v>
      </c>
      <c r="J98" s="283">
        <v>89.47</v>
      </c>
      <c r="K98" s="282">
        <v>1.2847222222222223E-3</v>
      </c>
      <c r="L98" s="282">
        <v>1.6203703703703703E-4</v>
      </c>
      <c r="M98" s="282">
        <v>4.9537037037037041E-3</v>
      </c>
      <c r="N98" s="282">
        <v>1.2847222222222223E-3</v>
      </c>
      <c r="O98" s="282">
        <v>6.238425925925925E-3</v>
      </c>
      <c r="P98" s="283">
        <v>68.42</v>
      </c>
      <c r="Q98" s="282">
        <v>5.6712962962962956E-4</v>
      </c>
      <c r="R98" s="282">
        <v>2.1759259259259258E-3</v>
      </c>
      <c r="S98" s="283" t="s">
        <v>391</v>
      </c>
      <c r="T98" s="283" t="s">
        <v>403</v>
      </c>
      <c r="U98" s="283">
        <v>17</v>
      </c>
      <c r="V98" s="283">
        <v>0</v>
      </c>
      <c r="W98" s="283">
        <v>1</v>
      </c>
      <c r="X98" s="283">
        <v>0</v>
      </c>
      <c r="Y98" s="283">
        <v>0</v>
      </c>
      <c r="Z98" s="283">
        <v>0</v>
      </c>
      <c r="AA98" s="283">
        <v>100</v>
      </c>
      <c r="AB98" s="282">
        <v>0</v>
      </c>
      <c r="AC98" s="282">
        <v>1.6203703703703703E-4</v>
      </c>
      <c r="AD98" s="282">
        <v>4.9537037037037041E-3</v>
      </c>
      <c r="AE98" s="282">
        <v>1.2847222222222223E-3</v>
      </c>
      <c r="AF98" s="282">
        <v>6.238425925925925E-3</v>
      </c>
      <c r="AG98" s="283" t="s">
        <v>403</v>
      </c>
      <c r="AH98" s="282">
        <v>5.6712962962962956E-4</v>
      </c>
      <c r="AI98" s="282">
        <v>0</v>
      </c>
      <c r="AJ98" s="283" t="s">
        <v>404</v>
      </c>
      <c r="AK98" s="283">
        <v>19</v>
      </c>
      <c r="AL98" s="283">
        <v>17</v>
      </c>
      <c r="AM98" s="283">
        <v>0</v>
      </c>
      <c r="AN98" s="283">
        <v>1</v>
      </c>
      <c r="AO98" s="283">
        <v>2</v>
      </c>
      <c r="AP98" s="283">
        <v>1</v>
      </c>
      <c r="AQ98" s="283">
        <v>1</v>
      </c>
      <c r="AR98" s="283">
        <v>89.47</v>
      </c>
      <c r="AS98" s="282">
        <v>1.2847222222222223E-3</v>
      </c>
      <c r="AT98" s="282">
        <v>1.6203703703703703E-4</v>
      </c>
      <c r="AU98" s="282">
        <v>4.9537037037037041E-3</v>
      </c>
      <c r="AV98" s="282">
        <v>1.2847222222222223E-3</v>
      </c>
      <c r="AW98" s="282">
        <v>6.238425925925925E-3</v>
      </c>
      <c r="AX98" s="283">
        <v>68.42</v>
      </c>
      <c r="AY98" s="282">
        <v>5.6712962962962956E-4</v>
      </c>
      <c r="AZ98" s="282">
        <v>2.1759259259259258E-3</v>
      </c>
      <c r="BA98" s="283"/>
      <c r="BB98" s="283"/>
      <c r="BC98" s="283"/>
      <c r="BD98" s="283"/>
      <c r="BE98" s="283"/>
      <c r="BF98" s="283"/>
      <c r="BG98" s="283"/>
      <c r="BH98" s="283"/>
      <c r="BI98" s="283"/>
      <c r="BJ98" s="283">
        <v>0.89473684210526305</v>
      </c>
      <c r="BK98" s="283"/>
      <c r="BL98" s="283">
        <v>0.105263157894737</v>
      </c>
      <c r="BM98" s="283">
        <v>59</v>
      </c>
      <c r="BN98" s="283">
        <v>50</v>
      </c>
      <c r="BO98" s="283">
        <v>5</v>
      </c>
      <c r="BP98" s="283">
        <v>2</v>
      </c>
      <c r="BQ98" s="283">
        <v>9</v>
      </c>
      <c r="BR98" s="283">
        <v>5</v>
      </c>
      <c r="BS98" s="283">
        <v>4</v>
      </c>
      <c r="BT98" s="283">
        <v>84.75</v>
      </c>
      <c r="BU98" s="282">
        <v>1.2847222222222223E-3</v>
      </c>
      <c r="BV98" s="282">
        <v>3.3564814814814812E-4</v>
      </c>
      <c r="BW98" s="282">
        <v>5.185185185185185E-3</v>
      </c>
      <c r="BX98" s="282">
        <v>1.1805555555555556E-3</v>
      </c>
      <c r="BY98" s="282">
        <v>6.3657407407407404E-3</v>
      </c>
      <c r="BZ98" s="283">
        <v>55.93</v>
      </c>
      <c r="CA98" s="282">
        <v>2.6620370370370374E-3</v>
      </c>
      <c r="CB98" s="282">
        <v>2.615740740740741E-3</v>
      </c>
    </row>
    <row r="99" spans="1:80" x14ac:dyDescent="0.25">
      <c r="A99" s="283" t="s">
        <v>18</v>
      </c>
      <c r="B99" s="284">
        <v>43355</v>
      </c>
      <c r="C99" s="283">
        <v>18</v>
      </c>
      <c r="D99" s="283">
        <v>16</v>
      </c>
      <c r="E99" s="283">
        <v>2</v>
      </c>
      <c r="F99" s="283">
        <v>0</v>
      </c>
      <c r="G99" s="283">
        <v>2</v>
      </c>
      <c r="H99" s="283">
        <v>1</v>
      </c>
      <c r="I99" s="283">
        <v>1</v>
      </c>
      <c r="J99" s="283">
        <v>88.89</v>
      </c>
      <c r="K99" s="282">
        <v>5.5555555555555556E-4</v>
      </c>
      <c r="L99" s="282">
        <v>3.3564814814814812E-4</v>
      </c>
      <c r="M99" s="282">
        <v>5.4976851851851853E-3</v>
      </c>
      <c r="N99" s="282">
        <v>1.3888888888888889E-3</v>
      </c>
      <c r="O99" s="282">
        <v>6.8981481481481489E-3</v>
      </c>
      <c r="P99" s="283">
        <v>82.35</v>
      </c>
      <c r="Q99" s="282">
        <v>2.2222222222222222E-3</v>
      </c>
      <c r="R99" s="282">
        <v>1.0648148148148147E-3</v>
      </c>
      <c r="S99" s="283" t="s">
        <v>391</v>
      </c>
      <c r="T99" s="283" t="s">
        <v>403</v>
      </c>
      <c r="U99" s="283">
        <v>16</v>
      </c>
      <c r="V99" s="283">
        <v>2</v>
      </c>
      <c r="W99" s="283">
        <v>0</v>
      </c>
      <c r="X99" s="283">
        <v>0</v>
      </c>
      <c r="Y99" s="283">
        <v>0</v>
      </c>
      <c r="Z99" s="283">
        <v>0</v>
      </c>
      <c r="AA99" s="283">
        <v>100</v>
      </c>
      <c r="AB99" s="282">
        <v>0</v>
      </c>
      <c r="AC99" s="282">
        <v>3.3564814814814812E-4</v>
      </c>
      <c r="AD99" s="282">
        <v>5.4976851851851853E-3</v>
      </c>
      <c r="AE99" s="282">
        <v>1.3888888888888889E-3</v>
      </c>
      <c r="AF99" s="282">
        <v>6.8981481481481489E-3</v>
      </c>
      <c r="AG99" s="283" t="s">
        <v>403</v>
      </c>
      <c r="AH99" s="282">
        <v>2.2222222222222222E-3</v>
      </c>
      <c r="AI99" s="282">
        <v>0</v>
      </c>
      <c r="AJ99" s="283" t="s">
        <v>404</v>
      </c>
      <c r="AK99" s="283">
        <v>18</v>
      </c>
      <c r="AL99" s="283">
        <v>16</v>
      </c>
      <c r="AM99" s="283">
        <v>2</v>
      </c>
      <c r="AN99" s="283">
        <v>0</v>
      </c>
      <c r="AO99" s="283">
        <v>2</v>
      </c>
      <c r="AP99" s="283">
        <v>1</v>
      </c>
      <c r="AQ99" s="283">
        <v>1</v>
      </c>
      <c r="AR99" s="283">
        <v>88.89</v>
      </c>
      <c r="AS99" s="282">
        <v>5.5555555555555556E-4</v>
      </c>
      <c r="AT99" s="282">
        <v>3.3564814814814812E-4</v>
      </c>
      <c r="AU99" s="282">
        <v>5.4976851851851853E-3</v>
      </c>
      <c r="AV99" s="282">
        <v>1.3888888888888889E-3</v>
      </c>
      <c r="AW99" s="282">
        <v>6.8981481481481489E-3</v>
      </c>
      <c r="AX99" s="283">
        <v>82.35</v>
      </c>
      <c r="AY99" s="282">
        <v>2.2222222222222222E-3</v>
      </c>
      <c r="AZ99" s="282">
        <v>1.0648148148148147E-3</v>
      </c>
      <c r="BA99" s="283"/>
      <c r="BB99" s="283"/>
      <c r="BC99" s="283"/>
      <c r="BD99" s="283"/>
      <c r="BE99" s="283"/>
      <c r="BF99" s="283"/>
      <c r="BG99" s="283"/>
      <c r="BH99" s="283"/>
      <c r="BI99" s="283"/>
      <c r="BJ99" s="283">
        <v>0.88888888888888895</v>
      </c>
      <c r="BK99" s="283"/>
      <c r="BL99" s="283">
        <v>0.11111111111111099</v>
      </c>
      <c r="BM99" s="283">
        <v>47</v>
      </c>
      <c r="BN99" s="283">
        <v>43</v>
      </c>
      <c r="BO99" s="283">
        <v>2</v>
      </c>
      <c r="BP99" s="283">
        <v>0</v>
      </c>
      <c r="BQ99" s="283">
        <v>4</v>
      </c>
      <c r="BR99" s="283">
        <v>2</v>
      </c>
      <c r="BS99" s="283">
        <v>2</v>
      </c>
      <c r="BT99" s="283">
        <v>91.49</v>
      </c>
      <c r="BU99" s="282">
        <v>6.2500000000000001E-4</v>
      </c>
      <c r="BV99" s="282">
        <v>2.199074074074074E-4</v>
      </c>
      <c r="BW99" s="282">
        <v>4.6296296296296302E-3</v>
      </c>
      <c r="BX99" s="282">
        <v>1.2847222222222223E-3</v>
      </c>
      <c r="BY99" s="282">
        <v>5.9259259259259256E-3</v>
      </c>
      <c r="BZ99" s="283">
        <v>86.67</v>
      </c>
      <c r="CA99" s="282">
        <v>2.2222222222222222E-3</v>
      </c>
      <c r="CB99" s="282">
        <v>1.3773148148148147E-3</v>
      </c>
    </row>
    <row r="100" spans="1:80" x14ac:dyDescent="0.25">
      <c r="A100" s="283" t="s">
        <v>19</v>
      </c>
      <c r="B100" s="284">
        <v>43355</v>
      </c>
      <c r="C100" s="283">
        <v>5</v>
      </c>
      <c r="D100" s="283">
        <v>5</v>
      </c>
      <c r="E100" s="283">
        <v>0</v>
      </c>
      <c r="F100" s="283">
        <v>0</v>
      </c>
      <c r="G100" s="283">
        <v>0</v>
      </c>
      <c r="H100" s="283">
        <v>0</v>
      </c>
      <c r="I100" s="283">
        <v>0</v>
      </c>
      <c r="J100" s="283">
        <v>100</v>
      </c>
      <c r="K100" s="282">
        <v>0</v>
      </c>
      <c r="L100" s="282">
        <v>1.5046296296296297E-4</v>
      </c>
      <c r="M100" s="282">
        <v>3.1249999999999997E-3</v>
      </c>
      <c r="N100" s="282">
        <v>1.3888888888888889E-3</v>
      </c>
      <c r="O100" s="282">
        <v>4.5254629629629629E-3</v>
      </c>
      <c r="P100" s="283">
        <v>100</v>
      </c>
      <c r="Q100" s="282">
        <v>2.199074074074074E-4</v>
      </c>
      <c r="R100" s="282">
        <v>0</v>
      </c>
      <c r="S100" s="283" t="s">
        <v>391</v>
      </c>
      <c r="T100" s="283" t="s">
        <v>403</v>
      </c>
      <c r="U100" s="283">
        <v>5</v>
      </c>
      <c r="V100" s="283">
        <v>0</v>
      </c>
      <c r="W100" s="283">
        <v>0</v>
      </c>
      <c r="X100" s="283">
        <v>0</v>
      </c>
      <c r="Y100" s="283">
        <v>0</v>
      </c>
      <c r="Z100" s="283">
        <v>0</v>
      </c>
      <c r="AA100" s="283">
        <v>100</v>
      </c>
      <c r="AB100" s="282">
        <v>0</v>
      </c>
      <c r="AC100" s="282">
        <v>1.5046296296296297E-4</v>
      </c>
      <c r="AD100" s="282">
        <v>3.1249999999999997E-3</v>
      </c>
      <c r="AE100" s="282">
        <v>1.3888888888888889E-3</v>
      </c>
      <c r="AF100" s="282">
        <v>4.5254629629629629E-3</v>
      </c>
      <c r="AG100" s="283" t="s">
        <v>403</v>
      </c>
      <c r="AH100" s="282">
        <v>2.199074074074074E-4</v>
      </c>
      <c r="AI100" s="282">
        <v>0</v>
      </c>
      <c r="AJ100" s="283" t="s">
        <v>404</v>
      </c>
      <c r="AK100" s="283">
        <v>5</v>
      </c>
      <c r="AL100" s="283">
        <v>5</v>
      </c>
      <c r="AM100" s="283">
        <v>0</v>
      </c>
      <c r="AN100" s="283">
        <v>0</v>
      </c>
      <c r="AO100" s="283">
        <v>0</v>
      </c>
      <c r="AP100" s="283">
        <v>0</v>
      </c>
      <c r="AQ100" s="283">
        <v>0</v>
      </c>
      <c r="AR100" s="283">
        <v>100</v>
      </c>
      <c r="AS100" s="282">
        <v>0</v>
      </c>
      <c r="AT100" s="282">
        <v>1.5046296296296297E-4</v>
      </c>
      <c r="AU100" s="282">
        <v>3.1249999999999997E-3</v>
      </c>
      <c r="AV100" s="282">
        <v>1.3888888888888889E-3</v>
      </c>
      <c r="AW100" s="282">
        <v>4.5254629629629629E-3</v>
      </c>
      <c r="AX100" s="283">
        <v>100</v>
      </c>
      <c r="AY100" s="282">
        <v>2.199074074074074E-4</v>
      </c>
      <c r="AZ100" s="282">
        <v>0</v>
      </c>
      <c r="BA100" s="283"/>
      <c r="BB100" s="283"/>
      <c r="BC100" s="283"/>
      <c r="BD100" s="283"/>
      <c r="BE100" s="283"/>
      <c r="BF100" s="283"/>
      <c r="BG100" s="283"/>
      <c r="BH100" s="283"/>
      <c r="BI100" s="283"/>
      <c r="BJ100" s="283">
        <v>1</v>
      </c>
      <c r="BK100" s="283"/>
      <c r="BL100" s="283">
        <v>0</v>
      </c>
      <c r="BM100" s="283">
        <v>10</v>
      </c>
      <c r="BN100" s="283">
        <v>10</v>
      </c>
      <c r="BO100" s="283">
        <v>1</v>
      </c>
      <c r="BP100" s="283">
        <v>0</v>
      </c>
      <c r="BQ100" s="283">
        <v>0</v>
      </c>
      <c r="BR100" s="283">
        <v>0</v>
      </c>
      <c r="BS100" s="283">
        <v>0</v>
      </c>
      <c r="BT100" s="283">
        <v>100</v>
      </c>
      <c r="BU100" s="282">
        <v>0</v>
      </c>
      <c r="BV100" s="282">
        <v>5.7870370370370378E-4</v>
      </c>
      <c r="BW100" s="282">
        <v>3.645833333333333E-3</v>
      </c>
      <c r="BX100" s="282">
        <v>1.3888888888888889E-3</v>
      </c>
      <c r="BY100" s="282">
        <v>5.0462962962962961E-3</v>
      </c>
      <c r="BZ100" s="283">
        <v>80</v>
      </c>
      <c r="CA100" s="282">
        <v>4.409722222222222E-3</v>
      </c>
      <c r="CB100" s="282">
        <v>0</v>
      </c>
    </row>
    <row r="101" spans="1:80" x14ac:dyDescent="0.25">
      <c r="A101" s="283" t="s">
        <v>20</v>
      </c>
      <c r="B101" s="284">
        <v>43355</v>
      </c>
      <c r="C101" s="283">
        <v>9</v>
      </c>
      <c r="D101" s="283">
        <v>6</v>
      </c>
      <c r="E101" s="283">
        <v>0</v>
      </c>
      <c r="F101" s="283">
        <v>0</v>
      </c>
      <c r="G101" s="283">
        <v>3</v>
      </c>
      <c r="H101" s="283">
        <v>2</v>
      </c>
      <c r="I101" s="283">
        <v>1</v>
      </c>
      <c r="J101" s="283">
        <v>66.67</v>
      </c>
      <c r="K101" s="282">
        <v>2.3032407407407407E-3</v>
      </c>
      <c r="L101" s="282">
        <v>9.2592592592592588E-5</v>
      </c>
      <c r="M101" s="282">
        <v>2.5231481481481481E-3</v>
      </c>
      <c r="N101" s="282">
        <v>2.6620370370370372E-4</v>
      </c>
      <c r="O101" s="282">
        <v>2.7893518518518519E-3</v>
      </c>
      <c r="P101" s="283">
        <v>66.67</v>
      </c>
      <c r="Q101" s="282">
        <v>1.5046296296296297E-4</v>
      </c>
      <c r="R101" s="282">
        <v>3.6921296296296298E-3</v>
      </c>
      <c r="S101" s="283" t="s">
        <v>391</v>
      </c>
      <c r="T101" s="283" t="s">
        <v>403</v>
      </c>
      <c r="U101" s="283">
        <v>6</v>
      </c>
      <c r="V101" s="283">
        <v>0</v>
      </c>
      <c r="W101" s="283">
        <v>0</v>
      </c>
      <c r="X101" s="283">
        <v>0</v>
      </c>
      <c r="Y101" s="283">
        <v>0</v>
      </c>
      <c r="Z101" s="283">
        <v>0</v>
      </c>
      <c r="AA101" s="283">
        <v>100</v>
      </c>
      <c r="AB101" s="282">
        <v>0</v>
      </c>
      <c r="AC101" s="282">
        <v>9.2592592592592588E-5</v>
      </c>
      <c r="AD101" s="282">
        <v>2.5231481481481481E-3</v>
      </c>
      <c r="AE101" s="282">
        <v>2.6620370370370372E-4</v>
      </c>
      <c r="AF101" s="282">
        <v>2.7893518518518519E-3</v>
      </c>
      <c r="AG101" s="283" t="s">
        <v>403</v>
      </c>
      <c r="AH101" s="282">
        <v>1.5046296296296297E-4</v>
      </c>
      <c r="AI101" s="282">
        <v>0</v>
      </c>
      <c r="AJ101" s="283" t="s">
        <v>404</v>
      </c>
      <c r="AK101" s="283">
        <v>9</v>
      </c>
      <c r="AL101" s="283">
        <v>6</v>
      </c>
      <c r="AM101" s="283">
        <v>0</v>
      </c>
      <c r="AN101" s="283">
        <v>0</v>
      </c>
      <c r="AO101" s="283">
        <v>3</v>
      </c>
      <c r="AP101" s="283">
        <v>2</v>
      </c>
      <c r="AQ101" s="283">
        <v>1</v>
      </c>
      <c r="AR101" s="283">
        <v>66.67</v>
      </c>
      <c r="AS101" s="282">
        <v>2.3032407407407407E-3</v>
      </c>
      <c r="AT101" s="282">
        <v>9.2592592592592588E-5</v>
      </c>
      <c r="AU101" s="282">
        <v>2.5231481481481481E-3</v>
      </c>
      <c r="AV101" s="282">
        <v>2.6620370370370372E-4</v>
      </c>
      <c r="AW101" s="282">
        <v>2.7893518518518519E-3</v>
      </c>
      <c r="AX101" s="283">
        <v>66.67</v>
      </c>
      <c r="AY101" s="282">
        <v>1.5046296296296297E-4</v>
      </c>
      <c r="AZ101" s="282">
        <v>3.6921296296296298E-3</v>
      </c>
      <c r="BA101" s="283"/>
      <c r="BB101" s="283"/>
      <c r="BC101" s="283"/>
      <c r="BD101" s="283"/>
      <c r="BE101" s="283"/>
      <c r="BF101" s="283"/>
      <c r="BG101" s="283"/>
      <c r="BH101" s="283"/>
      <c r="BI101" s="283"/>
      <c r="BJ101" s="283">
        <v>0.66666666666666696</v>
      </c>
      <c r="BK101" s="283"/>
      <c r="BL101" s="283">
        <v>0.33333333333333298</v>
      </c>
      <c r="BM101" s="283">
        <v>21</v>
      </c>
      <c r="BN101" s="283">
        <v>18</v>
      </c>
      <c r="BO101" s="283">
        <v>0</v>
      </c>
      <c r="BP101" s="283">
        <v>0</v>
      </c>
      <c r="BQ101" s="283">
        <v>3</v>
      </c>
      <c r="BR101" s="283">
        <v>2</v>
      </c>
      <c r="BS101" s="283">
        <v>1</v>
      </c>
      <c r="BT101" s="283">
        <v>85.71</v>
      </c>
      <c r="BU101" s="282">
        <v>2.3032407407407407E-3</v>
      </c>
      <c r="BV101" s="282">
        <v>1.0416666666666667E-4</v>
      </c>
      <c r="BW101" s="282">
        <v>2.4189814814814816E-3</v>
      </c>
      <c r="BX101" s="282">
        <v>1.9675925925925926E-4</v>
      </c>
      <c r="BY101" s="282">
        <v>2.615740740740741E-3</v>
      </c>
      <c r="BZ101" s="283">
        <v>80.95</v>
      </c>
      <c r="CA101" s="282">
        <v>4.1666666666666669E-4</v>
      </c>
      <c r="CB101" s="282">
        <v>3.6921296296296298E-3</v>
      </c>
    </row>
    <row r="102" spans="1:80" x14ac:dyDescent="0.25">
      <c r="A102" s="283" t="s">
        <v>294</v>
      </c>
      <c r="B102" s="284">
        <v>43355</v>
      </c>
      <c r="C102" s="283">
        <v>11</v>
      </c>
      <c r="D102" s="283">
        <v>3</v>
      </c>
      <c r="E102" s="283">
        <v>0</v>
      </c>
      <c r="F102" s="283">
        <v>0</v>
      </c>
      <c r="G102" s="283">
        <v>8</v>
      </c>
      <c r="H102" s="283">
        <v>0</v>
      </c>
      <c r="I102" s="283">
        <v>8</v>
      </c>
      <c r="J102" s="283">
        <v>27.27</v>
      </c>
      <c r="K102" s="282">
        <v>2.3148148148148147E-5</v>
      </c>
      <c r="L102" s="282">
        <v>1.6203703703703703E-4</v>
      </c>
      <c r="M102" s="282">
        <v>3.4606481481481485E-3</v>
      </c>
      <c r="N102" s="282">
        <v>1.4004629629629629E-3</v>
      </c>
      <c r="O102" s="282">
        <v>4.8611111111111112E-3</v>
      </c>
      <c r="P102" s="283">
        <v>100</v>
      </c>
      <c r="Q102" s="282">
        <v>2.3148148148148146E-4</v>
      </c>
      <c r="R102" s="282">
        <v>4.6296296296296294E-5</v>
      </c>
      <c r="S102" s="283" t="s">
        <v>407</v>
      </c>
      <c r="T102" s="283" t="s">
        <v>403</v>
      </c>
      <c r="U102" s="283">
        <v>3</v>
      </c>
      <c r="V102" s="283">
        <v>0</v>
      </c>
      <c r="W102" s="283">
        <v>0</v>
      </c>
      <c r="X102" s="283">
        <v>0</v>
      </c>
      <c r="Y102" s="283">
        <v>0</v>
      </c>
      <c r="Z102" s="283">
        <v>0</v>
      </c>
      <c r="AA102" s="283">
        <v>100</v>
      </c>
      <c r="AB102" s="282">
        <v>0</v>
      </c>
      <c r="AC102" s="282">
        <v>1.6203703703703703E-4</v>
      </c>
      <c r="AD102" s="282">
        <v>3.4606481481481485E-3</v>
      </c>
      <c r="AE102" s="282">
        <v>1.4004629629629629E-3</v>
      </c>
      <c r="AF102" s="282">
        <v>4.8611111111111112E-3</v>
      </c>
      <c r="AG102" s="283" t="s">
        <v>403</v>
      </c>
      <c r="AH102" s="282">
        <v>2.3148148148148146E-4</v>
      </c>
      <c r="AI102" s="282">
        <v>0</v>
      </c>
      <c r="AJ102" s="283" t="s">
        <v>404</v>
      </c>
      <c r="AK102" s="283">
        <v>11</v>
      </c>
      <c r="AL102" s="283">
        <v>3</v>
      </c>
      <c r="AM102" s="283">
        <v>0</v>
      </c>
      <c r="AN102" s="283">
        <v>0</v>
      </c>
      <c r="AO102" s="283">
        <v>8</v>
      </c>
      <c r="AP102" s="283">
        <v>0</v>
      </c>
      <c r="AQ102" s="283">
        <v>8</v>
      </c>
      <c r="AR102" s="283">
        <v>27.27</v>
      </c>
      <c r="AS102" s="282">
        <v>2.3148148148148147E-5</v>
      </c>
      <c r="AT102" s="282">
        <v>1.6203703703703703E-4</v>
      </c>
      <c r="AU102" s="282">
        <v>3.4606481481481485E-3</v>
      </c>
      <c r="AV102" s="282">
        <v>1.4004629629629629E-3</v>
      </c>
      <c r="AW102" s="282">
        <v>4.8611111111111112E-3</v>
      </c>
      <c r="AX102" s="283">
        <v>100</v>
      </c>
      <c r="AY102" s="282">
        <v>2.3148148148148146E-4</v>
      </c>
      <c r="AZ102" s="282">
        <v>4.6296296296296294E-5</v>
      </c>
      <c r="BA102" s="283"/>
      <c r="BB102" s="283"/>
      <c r="BC102" s="283"/>
      <c r="BD102" s="283"/>
      <c r="BE102" s="283"/>
      <c r="BF102" s="283"/>
      <c r="BG102" s="283"/>
      <c r="BH102" s="283"/>
      <c r="BI102" s="283"/>
      <c r="BJ102" s="283">
        <v>0.27272727272727298</v>
      </c>
      <c r="BK102" s="283"/>
      <c r="BL102" s="283">
        <v>0.72727272727272696</v>
      </c>
      <c r="BM102" s="283">
        <v>19</v>
      </c>
      <c r="BN102" s="283">
        <v>11</v>
      </c>
      <c r="BO102" s="283">
        <v>0</v>
      </c>
      <c r="BP102" s="283">
        <v>0</v>
      </c>
      <c r="BQ102" s="283">
        <v>8</v>
      </c>
      <c r="BR102" s="283">
        <v>0</v>
      </c>
      <c r="BS102" s="283">
        <v>8</v>
      </c>
      <c r="BT102" s="283">
        <v>57.89</v>
      </c>
      <c r="BU102" s="282">
        <v>2.3148148148148147E-5</v>
      </c>
      <c r="BV102" s="282">
        <v>1.273148148148148E-4</v>
      </c>
      <c r="BW102" s="282">
        <v>5.2314814814814819E-3</v>
      </c>
      <c r="BX102" s="282">
        <v>1.0300925925925926E-3</v>
      </c>
      <c r="BY102" s="282">
        <v>6.2731481481481484E-3</v>
      </c>
      <c r="BZ102" s="283">
        <v>100</v>
      </c>
      <c r="CA102" s="282">
        <v>2.3148148148148146E-4</v>
      </c>
      <c r="CB102" s="282">
        <v>4.6296296296296294E-5</v>
      </c>
    </row>
    <row r="103" spans="1:80" x14ac:dyDescent="0.25">
      <c r="A103" s="283" t="s">
        <v>21</v>
      </c>
      <c r="B103" s="284">
        <v>43355</v>
      </c>
      <c r="C103" s="283">
        <v>12</v>
      </c>
      <c r="D103" s="283">
        <v>11</v>
      </c>
      <c r="E103" s="283">
        <v>3</v>
      </c>
      <c r="F103" s="283">
        <v>0</v>
      </c>
      <c r="G103" s="283">
        <v>1</v>
      </c>
      <c r="H103" s="283">
        <v>1</v>
      </c>
      <c r="I103" s="283">
        <v>0</v>
      </c>
      <c r="J103" s="283">
        <v>91.67</v>
      </c>
      <c r="K103" s="282">
        <v>1.2731481481481483E-3</v>
      </c>
      <c r="L103" s="282">
        <v>4.8611111111111104E-4</v>
      </c>
      <c r="M103" s="282">
        <v>4.9537037037037041E-3</v>
      </c>
      <c r="N103" s="282">
        <v>1.1458333333333333E-3</v>
      </c>
      <c r="O103" s="282">
        <v>6.1111111111111114E-3</v>
      </c>
      <c r="P103" s="283">
        <v>58.33</v>
      </c>
      <c r="Q103" s="282">
        <v>1.9328703703703704E-3</v>
      </c>
      <c r="R103" s="282">
        <v>1.2731481481481483E-3</v>
      </c>
      <c r="S103" s="283" t="s">
        <v>391</v>
      </c>
      <c r="T103" s="283" t="s">
        <v>403</v>
      </c>
      <c r="U103" s="283">
        <v>11</v>
      </c>
      <c r="V103" s="283">
        <v>3</v>
      </c>
      <c r="W103" s="283">
        <v>0</v>
      </c>
      <c r="X103" s="283">
        <v>0</v>
      </c>
      <c r="Y103" s="283">
        <v>0</v>
      </c>
      <c r="Z103" s="283">
        <v>0</v>
      </c>
      <c r="AA103" s="283">
        <v>100</v>
      </c>
      <c r="AB103" s="282">
        <v>0</v>
      </c>
      <c r="AC103" s="282">
        <v>4.8611111111111104E-4</v>
      </c>
      <c r="AD103" s="282">
        <v>4.9537037037037041E-3</v>
      </c>
      <c r="AE103" s="282">
        <v>1.1458333333333333E-3</v>
      </c>
      <c r="AF103" s="282">
        <v>6.1111111111111114E-3</v>
      </c>
      <c r="AG103" s="283" t="s">
        <v>403</v>
      </c>
      <c r="AH103" s="282">
        <v>1.9328703703703704E-3</v>
      </c>
      <c r="AI103" s="282">
        <v>0</v>
      </c>
      <c r="AJ103" s="283" t="s">
        <v>404</v>
      </c>
      <c r="AK103" s="283">
        <v>12</v>
      </c>
      <c r="AL103" s="283">
        <v>11</v>
      </c>
      <c r="AM103" s="283">
        <v>3</v>
      </c>
      <c r="AN103" s="283">
        <v>0</v>
      </c>
      <c r="AO103" s="283">
        <v>1</v>
      </c>
      <c r="AP103" s="283">
        <v>1</v>
      </c>
      <c r="AQ103" s="283">
        <v>0</v>
      </c>
      <c r="AR103" s="283">
        <v>91.67</v>
      </c>
      <c r="AS103" s="282">
        <v>1.2731481481481483E-3</v>
      </c>
      <c r="AT103" s="282">
        <v>4.8611111111111104E-4</v>
      </c>
      <c r="AU103" s="282">
        <v>4.9537037037037041E-3</v>
      </c>
      <c r="AV103" s="282">
        <v>1.1458333333333333E-3</v>
      </c>
      <c r="AW103" s="282">
        <v>6.1111111111111114E-3</v>
      </c>
      <c r="AX103" s="283">
        <v>58.33</v>
      </c>
      <c r="AY103" s="282">
        <v>1.9328703703703704E-3</v>
      </c>
      <c r="AZ103" s="282">
        <v>1.2731481481481483E-3</v>
      </c>
      <c r="BA103" s="283"/>
      <c r="BB103" s="283"/>
      <c r="BC103" s="283"/>
      <c r="BD103" s="283"/>
      <c r="BE103" s="283"/>
      <c r="BF103" s="283"/>
      <c r="BG103" s="283"/>
      <c r="BH103" s="283"/>
      <c r="BI103" s="283"/>
      <c r="BJ103" s="283">
        <v>0.91666666666666696</v>
      </c>
      <c r="BK103" s="283"/>
      <c r="BL103" s="283">
        <v>8.3333333333333301E-2</v>
      </c>
      <c r="BM103" s="283">
        <v>28</v>
      </c>
      <c r="BN103" s="283">
        <v>24</v>
      </c>
      <c r="BO103" s="283">
        <v>8</v>
      </c>
      <c r="BP103" s="283">
        <v>0</v>
      </c>
      <c r="BQ103" s="283">
        <v>4</v>
      </c>
      <c r="BR103" s="283">
        <v>4</v>
      </c>
      <c r="BS103" s="283">
        <v>0</v>
      </c>
      <c r="BT103" s="283">
        <v>85.71</v>
      </c>
      <c r="BU103" s="282">
        <v>1.712962962962963E-3</v>
      </c>
      <c r="BV103" s="282">
        <v>1.3541666666666667E-3</v>
      </c>
      <c r="BW103" s="282">
        <v>5.9837962962962961E-3</v>
      </c>
      <c r="BX103" s="282">
        <v>1.2268518518518518E-3</v>
      </c>
      <c r="BY103" s="282">
        <v>7.2106481481481475E-3</v>
      </c>
      <c r="BZ103" s="283">
        <v>46.43</v>
      </c>
      <c r="CA103" s="282">
        <v>1.6296296296296295E-2</v>
      </c>
      <c r="CB103" s="282">
        <v>3.2754629629629631E-3</v>
      </c>
    </row>
    <row r="104" spans="1:80" x14ac:dyDescent="0.25">
      <c r="A104" s="283" t="s">
        <v>24</v>
      </c>
      <c r="B104" s="284">
        <v>43355</v>
      </c>
      <c r="C104" s="283">
        <v>64</v>
      </c>
      <c r="D104" s="283">
        <v>44</v>
      </c>
      <c r="E104" s="283">
        <v>8</v>
      </c>
      <c r="F104" s="283">
        <v>0</v>
      </c>
      <c r="G104" s="283">
        <v>20</v>
      </c>
      <c r="H104" s="283">
        <v>18</v>
      </c>
      <c r="I104" s="283">
        <v>2</v>
      </c>
      <c r="J104" s="283">
        <v>68.75</v>
      </c>
      <c r="K104" s="282">
        <v>2.7430555555555559E-3</v>
      </c>
      <c r="L104" s="282">
        <v>1.0532407407407407E-3</v>
      </c>
      <c r="M104" s="282">
        <v>7.5115740740740742E-3</v>
      </c>
      <c r="N104" s="282">
        <v>1.3657407407407409E-3</v>
      </c>
      <c r="O104" s="282">
        <v>8.8773148148148153E-3</v>
      </c>
      <c r="P104" s="283">
        <v>50</v>
      </c>
      <c r="Q104" s="282">
        <v>1.2499999999999999E-2</v>
      </c>
      <c r="R104" s="282">
        <v>7.1412037037037043E-3</v>
      </c>
      <c r="S104" s="283" t="s">
        <v>391</v>
      </c>
      <c r="T104" s="283" t="s">
        <v>403</v>
      </c>
      <c r="U104" s="283">
        <v>44</v>
      </c>
      <c r="V104" s="283">
        <v>8</v>
      </c>
      <c r="W104" s="283">
        <v>0</v>
      </c>
      <c r="X104" s="283">
        <v>0</v>
      </c>
      <c r="Y104" s="283">
        <v>0</v>
      </c>
      <c r="Z104" s="283">
        <v>0</v>
      </c>
      <c r="AA104" s="283">
        <v>100</v>
      </c>
      <c r="AB104" s="282">
        <v>0</v>
      </c>
      <c r="AC104" s="282">
        <v>1.0532407407407407E-3</v>
      </c>
      <c r="AD104" s="282">
        <v>7.5115740740740742E-3</v>
      </c>
      <c r="AE104" s="282">
        <v>1.3657407407407409E-3</v>
      </c>
      <c r="AF104" s="282">
        <v>8.8773148148148153E-3</v>
      </c>
      <c r="AG104" s="283" t="s">
        <v>403</v>
      </c>
      <c r="AH104" s="282">
        <v>1.2499999999999999E-2</v>
      </c>
      <c r="AI104" s="282">
        <v>0</v>
      </c>
      <c r="AJ104" s="283" t="s">
        <v>404</v>
      </c>
      <c r="AK104" s="283">
        <v>64</v>
      </c>
      <c r="AL104" s="283">
        <v>44</v>
      </c>
      <c r="AM104" s="283">
        <v>8</v>
      </c>
      <c r="AN104" s="283">
        <v>0</v>
      </c>
      <c r="AO104" s="283">
        <v>20</v>
      </c>
      <c r="AP104" s="283">
        <v>18</v>
      </c>
      <c r="AQ104" s="283">
        <v>2</v>
      </c>
      <c r="AR104" s="283">
        <v>68.75</v>
      </c>
      <c r="AS104" s="282">
        <v>2.7430555555555559E-3</v>
      </c>
      <c r="AT104" s="282">
        <v>1.0532407407407407E-3</v>
      </c>
      <c r="AU104" s="282">
        <v>7.5115740740740742E-3</v>
      </c>
      <c r="AV104" s="282">
        <v>1.3657407407407409E-3</v>
      </c>
      <c r="AW104" s="282">
        <v>8.8773148148148153E-3</v>
      </c>
      <c r="AX104" s="283">
        <v>50</v>
      </c>
      <c r="AY104" s="282">
        <v>1.2499999999999999E-2</v>
      </c>
      <c r="AZ104" s="282">
        <v>7.1412037037037043E-3</v>
      </c>
      <c r="BA104" s="283"/>
      <c r="BB104" s="283"/>
      <c r="BC104" s="283"/>
      <c r="BD104" s="283"/>
      <c r="BE104" s="283"/>
      <c r="BF104" s="283"/>
      <c r="BG104" s="283"/>
      <c r="BH104" s="283"/>
      <c r="BI104" s="283"/>
      <c r="BJ104" s="283">
        <v>0.6875</v>
      </c>
      <c r="BK104" s="283"/>
      <c r="BL104" s="283">
        <v>0.3125</v>
      </c>
      <c r="BM104" s="283">
        <v>104</v>
      </c>
      <c r="BN104" s="283">
        <v>72</v>
      </c>
      <c r="BO104" s="283">
        <v>10</v>
      </c>
      <c r="BP104" s="283">
        <v>0</v>
      </c>
      <c r="BQ104" s="283">
        <v>32</v>
      </c>
      <c r="BR104" s="283">
        <v>30</v>
      </c>
      <c r="BS104" s="283">
        <v>2</v>
      </c>
      <c r="BT104" s="283">
        <v>69.23</v>
      </c>
      <c r="BU104" s="282">
        <v>2.3148148148148151E-3</v>
      </c>
      <c r="BV104" s="282">
        <v>7.5231481481481471E-4</v>
      </c>
      <c r="BW104" s="282">
        <v>6.8171296296296287E-3</v>
      </c>
      <c r="BX104" s="282">
        <v>1.3425925925925925E-3</v>
      </c>
      <c r="BY104" s="282">
        <v>8.1481481481481474E-3</v>
      </c>
      <c r="BZ104" s="283">
        <v>50.96</v>
      </c>
      <c r="CA104" s="282">
        <v>1.2499999999999999E-2</v>
      </c>
      <c r="CB104" s="282">
        <v>7.1412037037037043E-3</v>
      </c>
    </row>
    <row r="105" spans="1:80" x14ac:dyDescent="0.25">
      <c r="A105" s="283" t="s">
        <v>25</v>
      </c>
      <c r="B105" s="284">
        <v>43355</v>
      </c>
      <c r="C105" s="283">
        <v>8</v>
      </c>
      <c r="D105" s="283">
        <v>6</v>
      </c>
      <c r="E105" s="283">
        <v>0</v>
      </c>
      <c r="F105" s="283">
        <v>0</v>
      </c>
      <c r="G105" s="283">
        <v>2</v>
      </c>
      <c r="H105" s="283">
        <v>1</v>
      </c>
      <c r="I105" s="283">
        <v>1</v>
      </c>
      <c r="J105" s="283">
        <v>75</v>
      </c>
      <c r="K105" s="282">
        <v>4.9768518518518521E-4</v>
      </c>
      <c r="L105" s="282">
        <v>6.9444444444444444E-5</v>
      </c>
      <c r="M105" s="282">
        <v>7.6851851851851847E-3</v>
      </c>
      <c r="N105" s="282">
        <v>9.4907407407407408E-4</v>
      </c>
      <c r="O105" s="282">
        <v>8.6342592592592599E-3</v>
      </c>
      <c r="P105" s="283">
        <v>85.71</v>
      </c>
      <c r="Q105" s="282">
        <v>9.2592592592592588E-5</v>
      </c>
      <c r="R105" s="282">
        <v>1.0069444444444444E-3</v>
      </c>
      <c r="S105" s="283" t="s">
        <v>391</v>
      </c>
      <c r="T105" s="283" t="s">
        <v>403</v>
      </c>
      <c r="U105" s="283">
        <v>6</v>
      </c>
      <c r="V105" s="283">
        <v>0</v>
      </c>
      <c r="W105" s="283">
        <v>0</v>
      </c>
      <c r="X105" s="283">
        <v>0</v>
      </c>
      <c r="Y105" s="283">
        <v>0</v>
      </c>
      <c r="Z105" s="283">
        <v>0</v>
      </c>
      <c r="AA105" s="283">
        <v>100</v>
      </c>
      <c r="AB105" s="282">
        <v>0</v>
      </c>
      <c r="AC105" s="282">
        <v>6.9444444444444444E-5</v>
      </c>
      <c r="AD105" s="282">
        <v>7.6851851851851847E-3</v>
      </c>
      <c r="AE105" s="282">
        <v>9.4907407407407408E-4</v>
      </c>
      <c r="AF105" s="282">
        <v>8.6342592592592599E-3</v>
      </c>
      <c r="AG105" s="283" t="s">
        <v>403</v>
      </c>
      <c r="AH105" s="282">
        <v>9.2592592592592588E-5</v>
      </c>
      <c r="AI105" s="282">
        <v>0</v>
      </c>
      <c r="AJ105" s="283" t="s">
        <v>404</v>
      </c>
      <c r="AK105" s="283">
        <v>8</v>
      </c>
      <c r="AL105" s="283">
        <v>6</v>
      </c>
      <c r="AM105" s="283">
        <v>0</v>
      </c>
      <c r="AN105" s="283">
        <v>0</v>
      </c>
      <c r="AO105" s="283">
        <v>2</v>
      </c>
      <c r="AP105" s="283">
        <v>1</v>
      </c>
      <c r="AQ105" s="283">
        <v>1</v>
      </c>
      <c r="AR105" s="283">
        <v>75</v>
      </c>
      <c r="AS105" s="282">
        <v>4.9768518518518521E-4</v>
      </c>
      <c r="AT105" s="282">
        <v>6.9444444444444444E-5</v>
      </c>
      <c r="AU105" s="282">
        <v>7.6851851851851847E-3</v>
      </c>
      <c r="AV105" s="282">
        <v>9.4907407407407408E-4</v>
      </c>
      <c r="AW105" s="282">
        <v>8.6342592592592599E-3</v>
      </c>
      <c r="AX105" s="283">
        <v>85.71</v>
      </c>
      <c r="AY105" s="282">
        <v>9.2592592592592588E-5</v>
      </c>
      <c r="AZ105" s="282">
        <v>1.0069444444444444E-3</v>
      </c>
      <c r="BA105" s="283"/>
      <c r="BB105" s="283"/>
      <c r="BC105" s="283"/>
      <c r="BD105" s="283"/>
      <c r="BE105" s="283"/>
      <c r="BF105" s="283"/>
      <c r="BG105" s="283"/>
      <c r="BH105" s="283"/>
      <c r="BI105" s="283"/>
      <c r="BJ105" s="283">
        <v>0.75</v>
      </c>
      <c r="BK105" s="283"/>
      <c r="BL105" s="283">
        <v>0.25</v>
      </c>
      <c r="BM105" s="283">
        <v>31</v>
      </c>
      <c r="BN105" s="283">
        <v>24</v>
      </c>
      <c r="BO105" s="283">
        <v>2</v>
      </c>
      <c r="BP105" s="283">
        <v>0</v>
      </c>
      <c r="BQ105" s="283">
        <v>7</v>
      </c>
      <c r="BR105" s="283">
        <v>6</v>
      </c>
      <c r="BS105" s="283">
        <v>1</v>
      </c>
      <c r="BT105" s="283">
        <v>77.42</v>
      </c>
      <c r="BU105" s="282">
        <v>1.8981481481481482E-3</v>
      </c>
      <c r="BV105" s="282">
        <v>3.2407407407407406E-4</v>
      </c>
      <c r="BW105" s="282">
        <v>5.2777777777777771E-3</v>
      </c>
      <c r="BX105" s="282">
        <v>7.291666666666667E-4</v>
      </c>
      <c r="BY105" s="282">
        <v>6.0185185185185177E-3</v>
      </c>
      <c r="BZ105" s="283">
        <v>63.33</v>
      </c>
      <c r="CA105" s="282">
        <v>4.8032407407407407E-3</v>
      </c>
      <c r="CB105" s="282">
        <v>3.9120370370370368E-3</v>
      </c>
    </row>
    <row r="106" spans="1:80" x14ac:dyDescent="0.25">
      <c r="A106" s="283" t="s">
        <v>26</v>
      </c>
      <c r="B106" s="284">
        <v>43355</v>
      </c>
      <c r="C106" s="283">
        <v>1</v>
      </c>
      <c r="D106" s="283">
        <v>1</v>
      </c>
      <c r="E106" s="283">
        <v>0</v>
      </c>
      <c r="F106" s="283">
        <v>0</v>
      </c>
      <c r="G106" s="283">
        <v>0</v>
      </c>
      <c r="H106" s="283">
        <v>0</v>
      </c>
      <c r="I106" s="283">
        <v>0</v>
      </c>
      <c r="J106" s="283">
        <v>100</v>
      </c>
      <c r="K106" s="282">
        <v>0</v>
      </c>
      <c r="L106" s="282">
        <v>1.7361111111111112E-4</v>
      </c>
      <c r="M106" s="282">
        <v>1.1805555555555556E-3</v>
      </c>
      <c r="N106" s="282">
        <v>2.3148148148148147E-5</v>
      </c>
      <c r="O106" s="282">
        <v>1.2037037037037038E-3</v>
      </c>
      <c r="P106" s="283">
        <v>100</v>
      </c>
      <c r="Q106" s="282">
        <v>1.7361111111111112E-4</v>
      </c>
      <c r="R106" s="282">
        <v>0</v>
      </c>
      <c r="S106" s="283" t="s">
        <v>391</v>
      </c>
      <c r="T106" s="283" t="s">
        <v>403</v>
      </c>
      <c r="U106" s="283">
        <v>1</v>
      </c>
      <c r="V106" s="283">
        <v>0</v>
      </c>
      <c r="W106" s="283">
        <v>0</v>
      </c>
      <c r="X106" s="283">
        <v>0</v>
      </c>
      <c r="Y106" s="283">
        <v>0</v>
      </c>
      <c r="Z106" s="283">
        <v>0</v>
      </c>
      <c r="AA106" s="283">
        <v>100</v>
      </c>
      <c r="AB106" s="282">
        <v>0</v>
      </c>
      <c r="AC106" s="282">
        <v>1.7361111111111112E-4</v>
      </c>
      <c r="AD106" s="282">
        <v>1.1805555555555556E-3</v>
      </c>
      <c r="AE106" s="282">
        <v>2.3148148148148147E-5</v>
      </c>
      <c r="AF106" s="282">
        <v>1.2037037037037038E-3</v>
      </c>
      <c r="AG106" s="283" t="s">
        <v>403</v>
      </c>
      <c r="AH106" s="282">
        <v>1.7361111111111112E-4</v>
      </c>
      <c r="AI106" s="282">
        <v>0</v>
      </c>
      <c r="AJ106" s="283" t="s">
        <v>404</v>
      </c>
      <c r="AK106" s="283">
        <v>1</v>
      </c>
      <c r="AL106" s="283">
        <v>1</v>
      </c>
      <c r="AM106" s="283">
        <v>0</v>
      </c>
      <c r="AN106" s="283">
        <v>0</v>
      </c>
      <c r="AO106" s="283">
        <v>0</v>
      </c>
      <c r="AP106" s="283">
        <v>0</v>
      </c>
      <c r="AQ106" s="283">
        <v>0</v>
      </c>
      <c r="AR106" s="283">
        <v>100</v>
      </c>
      <c r="AS106" s="282">
        <v>0</v>
      </c>
      <c r="AT106" s="282">
        <v>1.7361111111111112E-4</v>
      </c>
      <c r="AU106" s="282">
        <v>1.1805555555555556E-3</v>
      </c>
      <c r="AV106" s="282">
        <v>2.3148148148148147E-5</v>
      </c>
      <c r="AW106" s="282">
        <v>1.2037037037037038E-3</v>
      </c>
      <c r="AX106" s="283">
        <v>100</v>
      </c>
      <c r="AY106" s="282">
        <v>1.7361111111111112E-4</v>
      </c>
      <c r="AZ106" s="282">
        <v>0</v>
      </c>
      <c r="BA106" s="283"/>
      <c r="BB106" s="283"/>
      <c r="BC106" s="283"/>
      <c r="BD106" s="283"/>
      <c r="BE106" s="283"/>
      <c r="BF106" s="283"/>
      <c r="BG106" s="283"/>
      <c r="BH106" s="283"/>
      <c r="BI106" s="283"/>
      <c r="BJ106" s="283">
        <v>1</v>
      </c>
      <c r="BK106" s="283"/>
      <c r="BL106" s="283">
        <v>0</v>
      </c>
      <c r="BM106" s="283">
        <v>8</v>
      </c>
      <c r="BN106" s="283">
        <v>6</v>
      </c>
      <c r="BO106" s="283">
        <v>1</v>
      </c>
      <c r="BP106" s="283">
        <v>0</v>
      </c>
      <c r="BQ106" s="283">
        <v>2</v>
      </c>
      <c r="BR106" s="283">
        <v>2</v>
      </c>
      <c r="BS106" s="283">
        <v>0</v>
      </c>
      <c r="BT106" s="283">
        <v>75</v>
      </c>
      <c r="BU106" s="282">
        <v>1.2731481481481483E-3</v>
      </c>
      <c r="BV106" s="282">
        <v>1.1342592592592591E-3</v>
      </c>
      <c r="BW106" s="282">
        <v>2.8124999999999995E-3</v>
      </c>
      <c r="BX106" s="282">
        <v>5.3240740740740744E-4</v>
      </c>
      <c r="BY106" s="282">
        <v>3.3564814814814811E-3</v>
      </c>
      <c r="BZ106" s="283">
        <v>62.5</v>
      </c>
      <c r="CA106" s="282">
        <v>6.2268518518518515E-3</v>
      </c>
      <c r="CB106" s="282">
        <v>1.5393518518518519E-3</v>
      </c>
    </row>
    <row r="107" spans="1:80" x14ac:dyDescent="0.25">
      <c r="A107" s="283" t="s">
        <v>15</v>
      </c>
      <c r="B107" s="284">
        <v>43356</v>
      </c>
      <c r="C107" s="283">
        <v>67</v>
      </c>
      <c r="D107" s="283">
        <v>64</v>
      </c>
      <c r="E107" s="283">
        <v>15</v>
      </c>
      <c r="F107" s="283">
        <v>0</v>
      </c>
      <c r="G107" s="283">
        <v>3</v>
      </c>
      <c r="H107" s="283">
        <v>0</v>
      </c>
      <c r="I107" s="283">
        <v>3</v>
      </c>
      <c r="J107" s="283">
        <v>95.52</v>
      </c>
      <c r="K107" s="282">
        <v>2.0833333333333335E-4</v>
      </c>
      <c r="L107" s="282">
        <v>3.5879629629629635E-4</v>
      </c>
      <c r="M107" s="282">
        <v>5.8333333333333336E-3</v>
      </c>
      <c r="N107" s="282">
        <v>9.8379629629629642E-4</v>
      </c>
      <c r="O107" s="282">
        <v>6.8171296296296287E-3</v>
      </c>
      <c r="P107" s="283">
        <v>60.61</v>
      </c>
      <c r="Q107" s="282">
        <v>2.0138888888888888E-3</v>
      </c>
      <c r="R107" s="282">
        <v>3.5879629629629635E-4</v>
      </c>
      <c r="S107" s="283" t="s">
        <v>387</v>
      </c>
      <c r="T107" s="283" t="s">
        <v>403</v>
      </c>
      <c r="U107" s="283">
        <v>64</v>
      </c>
      <c r="V107" s="283">
        <v>15</v>
      </c>
      <c r="W107" s="283">
        <v>0</v>
      </c>
      <c r="X107" s="283">
        <v>0</v>
      </c>
      <c r="Y107" s="283">
        <v>0</v>
      </c>
      <c r="Z107" s="283">
        <v>0</v>
      </c>
      <c r="AA107" s="283">
        <v>100</v>
      </c>
      <c r="AB107" s="282">
        <v>0</v>
      </c>
      <c r="AC107" s="282">
        <v>3.5879629629629635E-4</v>
      </c>
      <c r="AD107" s="282">
        <v>5.8333333333333336E-3</v>
      </c>
      <c r="AE107" s="282">
        <v>9.8379629629629642E-4</v>
      </c>
      <c r="AF107" s="282">
        <v>6.8171296296296287E-3</v>
      </c>
      <c r="AG107" s="283" t="s">
        <v>403</v>
      </c>
      <c r="AH107" s="282">
        <v>2.0138888888888888E-3</v>
      </c>
      <c r="AI107" s="282">
        <v>0</v>
      </c>
      <c r="AJ107" s="283" t="s">
        <v>404</v>
      </c>
      <c r="AK107" s="283">
        <v>67</v>
      </c>
      <c r="AL107" s="283">
        <v>64</v>
      </c>
      <c r="AM107" s="283">
        <v>15</v>
      </c>
      <c r="AN107" s="283">
        <v>0</v>
      </c>
      <c r="AO107" s="283">
        <v>3</v>
      </c>
      <c r="AP107" s="283">
        <v>0</v>
      </c>
      <c r="AQ107" s="283">
        <v>3</v>
      </c>
      <c r="AR107" s="283">
        <v>95.52</v>
      </c>
      <c r="AS107" s="282">
        <v>2.0833333333333335E-4</v>
      </c>
      <c r="AT107" s="282">
        <v>3.5879629629629635E-4</v>
      </c>
      <c r="AU107" s="282">
        <v>5.8333333333333336E-3</v>
      </c>
      <c r="AV107" s="282">
        <v>9.8379629629629642E-4</v>
      </c>
      <c r="AW107" s="282">
        <v>6.8171296296296287E-3</v>
      </c>
      <c r="AX107" s="283">
        <v>60.61</v>
      </c>
      <c r="AY107" s="282">
        <v>2.0138888888888888E-3</v>
      </c>
      <c r="AZ107" s="282">
        <v>3.5879629629629635E-4</v>
      </c>
      <c r="BA107" s="283"/>
      <c r="BB107" s="283"/>
      <c r="BC107" s="283"/>
      <c r="BD107" s="283"/>
      <c r="BE107" s="283"/>
      <c r="BF107" s="283"/>
      <c r="BG107" s="283"/>
      <c r="BH107" s="283"/>
      <c r="BI107" s="283"/>
      <c r="BJ107" s="283">
        <v>0.95522388059701502</v>
      </c>
      <c r="BK107" s="283"/>
      <c r="BL107" s="283">
        <v>4.47761194029851E-2</v>
      </c>
      <c r="BM107" s="283">
        <v>95</v>
      </c>
      <c r="BN107" s="283">
        <v>92</v>
      </c>
      <c r="BO107" s="283">
        <v>17</v>
      </c>
      <c r="BP107" s="283">
        <v>0</v>
      </c>
      <c r="BQ107" s="283">
        <v>3</v>
      </c>
      <c r="BR107" s="283">
        <v>0</v>
      </c>
      <c r="BS107" s="283">
        <v>3</v>
      </c>
      <c r="BT107" s="283">
        <v>96.84</v>
      </c>
      <c r="BU107" s="282">
        <v>2.0833333333333335E-4</v>
      </c>
      <c r="BV107" s="282">
        <v>3.1250000000000001E-4</v>
      </c>
      <c r="BW107" s="282">
        <v>5.7986111111111112E-3</v>
      </c>
      <c r="BX107" s="282">
        <v>1.0300925925925926E-3</v>
      </c>
      <c r="BY107" s="282">
        <v>6.828703703703704E-3</v>
      </c>
      <c r="BZ107" s="283">
        <v>64.89</v>
      </c>
      <c r="CA107" s="282">
        <v>2.0138888888888888E-3</v>
      </c>
      <c r="CB107" s="282">
        <v>3.5879629629629635E-4</v>
      </c>
    </row>
    <row r="108" spans="1:80" x14ac:dyDescent="0.25">
      <c r="A108" s="283" t="s">
        <v>16</v>
      </c>
      <c r="B108" s="284">
        <v>43356</v>
      </c>
      <c r="C108" s="283">
        <v>119</v>
      </c>
      <c r="D108" s="283">
        <v>92</v>
      </c>
      <c r="E108" s="283">
        <v>27</v>
      </c>
      <c r="F108" s="283">
        <v>0</v>
      </c>
      <c r="G108" s="283">
        <v>27</v>
      </c>
      <c r="H108" s="283">
        <v>11</v>
      </c>
      <c r="I108" s="283">
        <v>16</v>
      </c>
      <c r="J108" s="283">
        <v>77.31</v>
      </c>
      <c r="K108" s="282">
        <v>9.9537037037037042E-4</v>
      </c>
      <c r="L108" s="282">
        <v>1.0648148148148147E-3</v>
      </c>
      <c r="M108" s="282">
        <v>3.8541666666666668E-3</v>
      </c>
      <c r="N108" s="282">
        <v>1.2037037037037038E-3</v>
      </c>
      <c r="O108" s="282">
        <v>5.0694444444444441E-3</v>
      </c>
      <c r="P108" s="283">
        <v>54.72</v>
      </c>
      <c r="Q108" s="282">
        <v>1.4131944444444445E-2</v>
      </c>
      <c r="R108" s="282">
        <v>5.5671296296296302E-3</v>
      </c>
      <c r="S108" s="283" t="s">
        <v>391</v>
      </c>
      <c r="T108" s="283" t="s">
        <v>403</v>
      </c>
      <c r="U108" s="283">
        <v>92</v>
      </c>
      <c r="V108" s="283">
        <v>27</v>
      </c>
      <c r="W108" s="283">
        <v>0</v>
      </c>
      <c r="X108" s="283">
        <v>0</v>
      </c>
      <c r="Y108" s="283">
        <v>0</v>
      </c>
      <c r="Z108" s="283">
        <v>0</v>
      </c>
      <c r="AA108" s="283">
        <v>100</v>
      </c>
      <c r="AB108" s="282">
        <v>0</v>
      </c>
      <c r="AC108" s="282">
        <v>1.0648148148148147E-3</v>
      </c>
      <c r="AD108" s="282">
        <v>3.8541666666666668E-3</v>
      </c>
      <c r="AE108" s="282">
        <v>1.2037037037037038E-3</v>
      </c>
      <c r="AF108" s="282">
        <v>5.0694444444444441E-3</v>
      </c>
      <c r="AG108" s="283" t="s">
        <v>403</v>
      </c>
      <c r="AH108" s="282">
        <v>1.4131944444444445E-2</v>
      </c>
      <c r="AI108" s="282">
        <v>0</v>
      </c>
      <c r="AJ108" s="283" t="s">
        <v>404</v>
      </c>
      <c r="AK108" s="283">
        <v>119</v>
      </c>
      <c r="AL108" s="283">
        <v>92</v>
      </c>
      <c r="AM108" s="283">
        <v>27</v>
      </c>
      <c r="AN108" s="283">
        <v>0</v>
      </c>
      <c r="AO108" s="283">
        <v>27</v>
      </c>
      <c r="AP108" s="283">
        <v>11</v>
      </c>
      <c r="AQ108" s="283">
        <v>16</v>
      </c>
      <c r="AR108" s="283">
        <v>77.31</v>
      </c>
      <c r="AS108" s="282">
        <v>9.9537037037037042E-4</v>
      </c>
      <c r="AT108" s="282">
        <v>1.0648148148148147E-3</v>
      </c>
      <c r="AU108" s="282">
        <v>3.8541666666666668E-3</v>
      </c>
      <c r="AV108" s="282">
        <v>1.2037037037037038E-3</v>
      </c>
      <c r="AW108" s="282">
        <v>5.0694444444444441E-3</v>
      </c>
      <c r="AX108" s="283">
        <v>54.72</v>
      </c>
      <c r="AY108" s="282">
        <v>1.4131944444444445E-2</v>
      </c>
      <c r="AZ108" s="282">
        <v>5.5671296296296302E-3</v>
      </c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>
        <v>0.77310924369747902</v>
      </c>
      <c r="BK108" s="283"/>
      <c r="BL108" s="283">
        <v>0.22689075630252101</v>
      </c>
      <c r="BM108" s="283">
        <v>178</v>
      </c>
      <c r="BN108" s="283">
        <v>135</v>
      </c>
      <c r="BO108" s="283">
        <v>51</v>
      </c>
      <c r="BP108" s="283">
        <v>0</v>
      </c>
      <c r="BQ108" s="283">
        <v>43</v>
      </c>
      <c r="BR108" s="283">
        <v>23</v>
      </c>
      <c r="BS108" s="283">
        <v>20</v>
      </c>
      <c r="BT108" s="283">
        <v>75.84</v>
      </c>
      <c r="BU108" s="282">
        <v>2.1874999999999998E-3</v>
      </c>
      <c r="BV108" s="282">
        <v>1.9675925925925928E-3</v>
      </c>
      <c r="BW108" s="282">
        <v>4.0162037037037033E-3</v>
      </c>
      <c r="BX108" s="282">
        <v>1.2152777777777778E-3</v>
      </c>
      <c r="BY108" s="282">
        <v>5.2430555555555555E-3</v>
      </c>
      <c r="BZ108" s="283">
        <v>45.12</v>
      </c>
      <c r="CA108" s="282">
        <v>1.5057870370370369E-2</v>
      </c>
      <c r="CB108" s="282">
        <v>1.6701388888888887E-2</v>
      </c>
    </row>
    <row r="109" spans="1:80" x14ac:dyDescent="0.25">
      <c r="A109" s="283" t="s">
        <v>17</v>
      </c>
      <c r="B109" s="284">
        <v>43356</v>
      </c>
      <c r="C109" s="283">
        <v>44</v>
      </c>
      <c r="D109" s="283">
        <v>36</v>
      </c>
      <c r="E109" s="283">
        <v>5</v>
      </c>
      <c r="F109" s="283">
        <v>1</v>
      </c>
      <c r="G109" s="283">
        <v>8</v>
      </c>
      <c r="H109" s="283">
        <v>4</v>
      </c>
      <c r="I109" s="283">
        <v>4</v>
      </c>
      <c r="J109" s="283">
        <v>81.819999999999993</v>
      </c>
      <c r="K109" s="282">
        <v>1.1226851851851851E-3</v>
      </c>
      <c r="L109" s="282">
        <v>3.9351851851851852E-4</v>
      </c>
      <c r="M109" s="282">
        <v>5.0347222222222225E-3</v>
      </c>
      <c r="N109" s="282">
        <v>1.1458333333333333E-3</v>
      </c>
      <c r="O109" s="282">
        <v>6.1805555555555563E-3</v>
      </c>
      <c r="P109" s="283">
        <v>53.49</v>
      </c>
      <c r="Q109" s="282">
        <v>2.6620370370370374E-3</v>
      </c>
      <c r="R109" s="282">
        <v>2.615740740740741E-3</v>
      </c>
      <c r="S109" s="283" t="s">
        <v>391</v>
      </c>
      <c r="T109" s="283" t="s">
        <v>403</v>
      </c>
      <c r="U109" s="283">
        <v>36</v>
      </c>
      <c r="V109" s="283">
        <v>5</v>
      </c>
      <c r="W109" s="283">
        <v>1</v>
      </c>
      <c r="X109" s="283">
        <v>0</v>
      </c>
      <c r="Y109" s="283">
        <v>0</v>
      </c>
      <c r="Z109" s="283">
        <v>0</v>
      </c>
      <c r="AA109" s="283">
        <v>100</v>
      </c>
      <c r="AB109" s="282">
        <v>0</v>
      </c>
      <c r="AC109" s="282">
        <v>3.9351851851851852E-4</v>
      </c>
      <c r="AD109" s="282">
        <v>5.0347222222222225E-3</v>
      </c>
      <c r="AE109" s="282">
        <v>1.1458333333333333E-3</v>
      </c>
      <c r="AF109" s="282">
        <v>6.1805555555555563E-3</v>
      </c>
      <c r="AG109" s="283" t="s">
        <v>403</v>
      </c>
      <c r="AH109" s="282">
        <v>2.6620370370370374E-3</v>
      </c>
      <c r="AI109" s="282">
        <v>0</v>
      </c>
      <c r="AJ109" s="283" t="s">
        <v>404</v>
      </c>
      <c r="AK109" s="283">
        <v>44</v>
      </c>
      <c r="AL109" s="283">
        <v>36</v>
      </c>
      <c r="AM109" s="283">
        <v>5</v>
      </c>
      <c r="AN109" s="283">
        <v>1</v>
      </c>
      <c r="AO109" s="283">
        <v>8</v>
      </c>
      <c r="AP109" s="283">
        <v>4</v>
      </c>
      <c r="AQ109" s="283">
        <v>4</v>
      </c>
      <c r="AR109" s="283">
        <v>81.819999999999993</v>
      </c>
      <c r="AS109" s="282">
        <v>1.1226851851851851E-3</v>
      </c>
      <c r="AT109" s="282">
        <v>3.9351851851851852E-4</v>
      </c>
      <c r="AU109" s="282">
        <v>5.0347222222222225E-3</v>
      </c>
      <c r="AV109" s="282">
        <v>1.1458333333333333E-3</v>
      </c>
      <c r="AW109" s="282">
        <v>6.1805555555555563E-3</v>
      </c>
      <c r="AX109" s="283">
        <v>53.49</v>
      </c>
      <c r="AY109" s="282">
        <v>2.6620370370370374E-3</v>
      </c>
      <c r="AZ109" s="282">
        <v>2.615740740740741E-3</v>
      </c>
      <c r="BA109" s="283"/>
      <c r="BB109" s="283"/>
      <c r="BC109" s="283"/>
      <c r="BD109" s="283"/>
      <c r="BE109" s="283"/>
      <c r="BF109" s="283"/>
      <c r="BG109" s="283"/>
      <c r="BH109" s="283"/>
      <c r="BI109" s="283"/>
      <c r="BJ109" s="283">
        <v>0.81818181818181801</v>
      </c>
      <c r="BK109" s="283"/>
      <c r="BL109" s="283">
        <v>0.18181818181818199</v>
      </c>
      <c r="BM109" s="283">
        <v>70</v>
      </c>
      <c r="BN109" s="283">
        <v>58</v>
      </c>
      <c r="BO109" s="283">
        <v>5</v>
      </c>
      <c r="BP109" s="283">
        <v>1</v>
      </c>
      <c r="BQ109" s="283">
        <v>12</v>
      </c>
      <c r="BR109" s="283">
        <v>8</v>
      </c>
      <c r="BS109" s="283">
        <v>4</v>
      </c>
      <c r="BT109" s="283">
        <v>82.86</v>
      </c>
      <c r="BU109" s="282">
        <v>1.6435185185185183E-3</v>
      </c>
      <c r="BV109" s="282">
        <v>2.7777777777777778E-4</v>
      </c>
      <c r="BW109" s="282">
        <v>4.8148148148148152E-3</v>
      </c>
      <c r="BX109" s="282">
        <v>1.2152777777777778E-3</v>
      </c>
      <c r="BY109" s="282">
        <v>6.030092592592593E-3</v>
      </c>
      <c r="BZ109" s="283">
        <v>62.32</v>
      </c>
      <c r="CA109" s="282">
        <v>2.6620370370370374E-3</v>
      </c>
      <c r="CB109" s="282">
        <v>5.3009259259259251E-3</v>
      </c>
    </row>
    <row r="110" spans="1:80" x14ac:dyDescent="0.25">
      <c r="A110" s="283" t="s">
        <v>18</v>
      </c>
      <c r="B110" s="284">
        <v>43356</v>
      </c>
      <c r="C110" s="283">
        <v>30</v>
      </c>
      <c r="D110" s="283">
        <v>28</v>
      </c>
      <c r="E110" s="283">
        <v>0</v>
      </c>
      <c r="F110" s="283">
        <v>0</v>
      </c>
      <c r="G110" s="283">
        <v>2</v>
      </c>
      <c r="H110" s="283">
        <v>1</v>
      </c>
      <c r="I110" s="283">
        <v>1</v>
      </c>
      <c r="J110" s="283">
        <v>93.33</v>
      </c>
      <c r="K110" s="282">
        <v>6.8287037037037025E-4</v>
      </c>
      <c r="L110" s="282">
        <v>1.5046296296296297E-4</v>
      </c>
      <c r="M110" s="282">
        <v>4.0393518518518521E-3</v>
      </c>
      <c r="N110" s="282">
        <v>1.2268518518518518E-3</v>
      </c>
      <c r="O110" s="282">
        <v>5.2662037037037035E-3</v>
      </c>
      <c r="P110" s="283">
        <v>89.66</v>
      </c>
      <c r="Q110" s="282">
        <v>6.3657407407407402E-4</v>
      </c>
      <c r="R110" s="282">
        <v>1.3773148148148147E-3</v>
      </c>
      <c r="S110" s="283" t="s">
        <v>391</v>
      </c>
      <c r="T110" s="283" t="s">
        <v>403</v>
      </c>
      <c r="U110" s="283">
        <v>28</v>
      </c>
      <c r="V110" s="283">
        <v>0</v>
      </c>
      <c r="W110" s="283">
        <v>0</v>
      </c>
      <c r="X110" s="283">
        <v>0</v>
      </c>
      <c r="Y110" s="283">
        <v>0</v>
      </c>
      <c r="Z110" s="283">
        <v>0</v>
      </c>
      <c r="AA110" s="283">
        <v>100</v>
      </c>
      <c r="AB110" s="282">
        <v>0</v>
      </c>
      <c r="AC110" s="282">
        <v>1.5046296296296297E-4</v>
      </c>
      <c r="AD110" s="282">
        <v>4.0393518518518521E-3</v>
      </c>
      <c r="AE110" s="282">
        <v>1.2268518518518518E-3</v>
      </c>
      <c r="AF110" s="282">
        <v>5.2662037037037035E-3</v>
      </c>
      <c r="AG110" s="283" t="s">
        <v>403</v>
      </c>
      <c r="AH110" s="282">
        <v>6.3657407407407402E-4</v>
      </c>
      <c r="AI110" s="282">
        <v>0</v>
      </c>
      <c r="AJ110" s="283" t="s">
        <v>404</v>
      </c>
      <c r="AK110" s="283">
        <v>30</v>
      </c>
      <c r="AL110" s="283">
        <v>28</v>
      </c>
      <c r="AM110" s="283">
        <v>0</v>
      </c>
      <c r="AN110" s="283">
        <v>0</v>
      </c>
      <c r="AO110" s="283">
        <v>2</v>
      </c>
      <c r="AP110" s="283">
        <v>1</v>
      </c>
      <c r="AQ110" s="283">
        <v>1</v>
      </c>
      <c r="AR110" s="283">
        <v>93.33</v>
      </c>
      <c r="AS110" s="282">
        <v>6.8287037037037025E-4</v>
      </c>
      <c r="AT110" s="282">
        <v>1.5046296296296297E-4</v>
      </c>
      <c r="AU110" s="282">
        <v>4.0393518518518521E-3</v>
      </c>
      <c r="AV110" s="282">
        <v>1.2268518518518518E-3</v>
      </c>
      <c r="AW110" s="282">
        <v>5.2662037037037035E-3</v>
      </c>
      <c r="AX110" s="283">
        <v>89.66</v>
      </c>
      <c r="AY110" s="282">
        <v>6.3657407407407402E-4</v>
      </c>
      <c r="AZ110" s="282">
        <v>1.3773148148148147E-3</v>
      </c>
      <c r="BA110" s="283"/>
      <c r="BB110" s="283"/>
      <c r="BC110" s="283"/>
      <c r="BD110" s="283"/>
      <c r="BE110" s="283"/>
      <c r="BF110" s="283"/>
      <c r="BG110" s="283"/>
      <c r="BH110" s="283"/>
      <c r="BI110" s="283"/>
      <c r="BJ110" s="283">
        <v>0.93333333333333302</v>
      </c>
      <c r="BK110" s="283"/>
      <c r="BL110" s="283">
        <v>6.6666666666666693E-2</v>
      </c>
      <c r="BM110" s="283">
        <v>44</v>
      </c>
      <c r="BN110" s="283">
        <v>42</v>
      </c>
      <c r="BO110" s="283">
        <v>1</v>
      </c>
      <c r="BP110" s="283">
        <v>0</v>
      </c>
      <c r="BQ110" s="283">
        <v>2</v>
      </c>
      <c r="BR110" s="283">
        <v>1</v>
      </c>
      <c r="BS110" s="283">
        <v>1</v>
      </c>
      <c r="BT110" s="283">
        <v>95.45</v>
      </c>
      <c r="BU110" s="282">
        <v>6.8287037037037025E-4</v>
      </c>
      <c r="BV110" s="282">
        <v>1.7361111111111112E-4</v>
      </c>
      <c r="BW110" s="282">
        <v>3.8541666666666668E-3</v>
      </c>
      <c r="BX110" s="282">
        <v>1.1574074074074073E-3</v>
      </c>
      <c r="BY110" s="282">
        <v>5.0115740740740737E-3</v>
      </c>
      <c r="BZ110" s="283">
        <v>88.37</v>
      </c>
      <c r="CA110" s="282">
        <v>1.4930555555555556E-3</v>
      </c>
      <c r="CB110" s="282">
        <v>1.3773148148148147E-3</v>
      </c>
    </row>
    <row r="111" spans="1:80" x14ac:dyDescent="0.25">
      <c r="A111" s="283" t="s">
        <v>19</v>
      </c>
      <c r="B111" s="284">
        <v>43356</v>
      </c>
      <c r="C111" s="283">
        <v>5</v>
      </c>
      <c r="D111" s="283">
        <v>5</v>
      </c>
      <c r="E111" s="283">
        <v>1</v>
      </c>
      <c r="F111" s="283">
        <v>0</v>
      </c>
      <c r="G111" s="283">
        <v>0</v>
      </c>
      <c r="H111" s="283">
        <v>0</v>
      </c>
      <c r="I111" s="283">
        <v>0</v>
      </c>
      <c r="J111" s="283">
        <v>100</v>
      </c>
      <c r="K111" s="282">
        <v>0</v>
      </c>
      <c r="L111" s="282">
        <v>1.0069444444444444E-3</v>
      </c>
      <c r="M111" s="282">
        <v>4.1666666666666666E-3</v>
      </c>
      <c r="N111" s="282">
        <v>1.3888888888888889E-3</v>
      </c>
      <c r="O111" s="282">
        <v>5.5671296296296302E-3</v>
      </c>
      <c r="P111" s="283">
        <v>60</v>
      </c>
      <c r="Q111" s="282">
        <v>4.409722222222222E-3</v>
      </c>
      <c r="R111" s="282">
        <v>0</v>
      </c>
      <c r="S111" s="283" t="s">
        <v>391</v>
      </c>
      <c r="T111" s="283" t="s">
        <v>403</v>
      </c>
      <c r="U111" s="283">
        <v>5</v>
      </c>
      <c r="V111" s="283">
        <v>1</v>
      </c>
      <c r="W111" s="283">
        <v>0</v>
      </c>
      <c r="X111" s="283">
        <v>0</v>
      </c>
      <c r="Y111" s="283">
        <v>0</v>
      </c>
      <c r="Z111" s="283">
        <v>0</v>
      </c>
      <c r="AA111" s="283">
        <v>100</v>
      </c>
      <c r="AB111" s="282">
        <v>0</v>
      </c>
      <c r="AC111" s="282">
        <v>1.0069444444444444E-3</v>
      </c>
      <c r="AD111" s="282">
        <v>4.1666666666666666E-3</v>
      </c>
      <c r="AE111" s="282">
        <v>1.3888888888888889E-3</v>
      </c>
      <c r="AF111" s="282">
        <v>5.5671296296296302E-3</v>
      </c>
      <c r="AG111" s="283" t="s">
        <v>403</v>
      </c>
      <c r="AH111" s="282">
        <v>4.409722222222222E-3</v>
      </c>
      <c r="AI111" s="282">
        <v>0</v>
      </c>
      <c r="AJ111" s="283" t="s">
        <v>404</v>
      </c>
      <c r="AK111" s="283">
        <v>5</v>
      </c>
      <c r="AL111" s="283">
        <v>5</v>
      </c>
      <c r="AM111" s="283">
        <v>1</v>
      </c>
      <c r="AN111" s="283">
        <v>0</v>
      </c>
      <c r="AO111" s="283">
        <v>0</v>
      </c>
      <c r="AP111" s="283">
        <v>0</v>
      </c>
      <c r="AQ111" s="283">
        <v>0</v>
      </c>
      <c r="AR111" s="283">
        <v>100</v>
      </c>
      <c r="AS111" s="282">
        <v>0</v>
      </c>
      <c r="AT111" s="282">
        <v>1.0069444444444444E-3</v>
      </c>
      <c r="AU111" s="282">
        <v>4.1666666666666666E-3</v>
      </c>
      <c r="AV111" s="282">
        <v>1.3888888888888889E-3</v>
      </c>
      <c r="AW111" s="282">
        <v>5.5671296296296302E-3</v>
      </c>
      <c r="AX111" s="283">
        <v>60</v>
      </c>
      <c r="AY111" s="282">
        <v>4.409722222222222E-3</v>
      </c>
      <c r="AZ111" s="282">
        <v>0</v>
      </c>
      <c r="BA111" s="283"/>
      <c r="BB111" s="283"/>
      <c r="BC111" s="283"/>
      <c r="BD111" s="283"/>
      <c r="BE111" s="283"/>
      <c r="BF111" s="283"/>
      <c r="BG111" s="283"/>
      <c r="BH111" s="283"/>
      <c r="BI111" s="283"/>
      <c r="BJ111" s="283">
        <v>1</v>
      </c>
      <c r="BK111" s="283"/>
      <c r="BL111" s="283">
        <v>0</v>
      </c>
      <c r="BM111" s="283">
        <v>9</v>
      </c>
      <c r="BN111" s="283">
        <v>8</v>
      </c>
      <c r="BO111" s="283">
        <v>2</v>
      </c>
      <c r="BP111" s="283">
        <v>0</v>
      </c>
      <c r="BQ111" s="283">
        <v>1</v>
      </c>
      <c r="BR111" s="283">
        <v>1</v>
      </c>
      <c r="BS111" s="283">
        <v>0</v>
      </c>
      <c r="BT111" s="283">
        <v>88.89</v>
      </c>
      <c r="BU111" s="282">
        <v>1.5277777777777779E-3</v>
      </c>
      <c r="BV111" s="282">
        <v>1.1111111111111111E-3</v>
      </c>
      <c r="BW111" s="282">
        <v>6.4814814814814813E-3</v>
      </c>
      <c r="BX111" s="282">
        <v>1.3888888888888889E-3</v>
      </c>
      <c r="BY111" s="282">
        <v>7.8819444444444432E-3</v>
      </c>
      <c r="BZ111" s="283">
        <v>55.56</v>
      </c>
      <c r="CA111" s="282">
        <v>4.409722222222222E-3</v>
      </c>
      <c r="CB111" s="282">
        <v>1.5277777777777779E-3</v>
      </c>
    </row>
    <row r="112" spans="1:80" x14ac:dyDescent="0.25">
      <c r="A112" s="283" t="s">
        <v>20</v>
      </c>
      <c r="B112" s="284">
        <v>43356</v>
      </c>
      <c r="C112" s="283">
        <v>13</v>
      </c>
      <c r="D112" s="283">
        <v>13</v>
      </c>
      <c r="E112" s="283">
        <v>0</v>
      </c>
      <c r="F112" s="283">
        <v>0</v>
      </c>
      <c r="G112" s="283">
        <v>0</v>
      </c>
      <c r="H112" s="283">
        <v>0</v>
      </c>
      <c r="I112" s="283">
        <v>0</v>
      </c>
      <c r="J112" s="283">
        <v>100</v>
      </c>
      <c r="K112" s="282">
        <v>0</v>
      </c>
      <c r="L112" s="282">
        <v>1.1574074074074073E-4</v>
      </c>
      <c r="M112" s="282">
        <v>2.8819444444444444E-3</v>
      </c>
      <c r="N112" s="282">
        <v>2.5462962962962961E-4</v>
      </c>
      <c r="O112" s="282">
        <v>3.1365740740740742E-3</v>
      </c>
      <c r="P112" s="283">
        <v>92.31</v>
      </c>
      <c r="Q112" s="282">
        <v>4.1666666666666669E-4</v>
      </c>
      <c r="R112" s="282">
        <v>0</v>
      </c>
      <c r="S112" s="283" t="s">
        <v>391</v>
      </c>
      <c r="T112" s="283" t="s">
        <v>403</v>
      </c>
      <c r="U112" s="283">
        <v>13</v>
      </c>
      <c r="V112" s="283">
        <v>0</v>
      </c>
      <c r="W112" s="283">
        <v>0</v>
      </c>
      <c r="X112" s="283">
        <v>0</v>
      </c>
      <c r="Y112" s="283">
        <v>0</v>
      </c>
      <c r="Z112" s="283">
        <v>0</v>
      </c>
      <c r="AA112" s="283">
        <v>100</v>
      </c>
      <c r="AB112" s="282">
        <v>0</v>
      </c>
      <c r="AC112" s="282">
        <v>1.1574074074074073E-4</v>
      </c>
      <c r="AD112" s="282">
        <v>2.8819444444444444E-3</v>
      </c>
      <c r="AE112" s="282">
        <v>2.5462962962962961E-4</v>
      </c>
      <c r="AF112" s="282">
        <v>3.1365740740740742E-3</v>
      </c>
      <c r="AG112" s="283" t="s">
        <v>403</v>
      </c>
      <c r="AH112" s="282">
        <v>4.1666666666666669E-4</v>
      </c>
      <c r="AI112" s="282">
        <v>0</v>
      </c>
      <c r="AJ112" s="283" t="s">
        <v>404</v>
      </c>
      <c r="AK112" s="283">
        <v>13</v>
      </c>
      <c r="AL112" s="283">
        <v>13</v>
      </c>
      <c r="AM112" s="283">
        <v>0</v>
      </c>
      <c r="AN112" s="283">
        <v>0</v>
      </c>
      <c r="AO112" s="283">
        <v>0</v>
      </c>
      <c r="AP112" s="283">
        <v>0</v>
      </c>
      <c r="AQ112" s="283">
        <v>0</v>
      </c>
      <c r="AR112" s="283">
        <v>100</v>
      </c>
      <c r="AS112" s="282">
        <v>0</v>
      </c>
      <c r="AT112" s="282">
        <v>1.1574074074074073E-4</v>
      </c>
      <c r="AU112" s="282">
        <v>2.8819444444444444E-3</v>
      </c>
      <c r="AV112" s="282">
        <v>2.5462962962962961E-4</v>
      </c>
      <c r="AW112" s="282">
        <v>3.1365740740740742E-3</v>
      </c>
      <c r="AX112" s="283">
        <v>92.31</v>
      </c>
      <c r="AY112" s="282">
        <v>4.1666666666666669E-4</v>
      </c>
      <c r="AZ112" s="282">
        <v>0</v>
      </c>
      <c r="BA112" s="283"/>
      <c r="BB112" s="283"/>
      <c r="BC112" s="283"/>
      <c r="BD112" s="283"/>
      <c r="BE112" s="283"/>
      <c r="BF112" s="283"/>
      <c r="BG112" s="283"/>
      <c r="BH112" s="283"/>
      <c r="BI112" s="283"/>
      <c r="BJ112" s="283">
        <v>1</v>
      </c>
      <c r="BK112" s="283"/>
      <c r="BL112" s="283">
        <v>0</v>
      </c>
      <c r="BM112" s="283">
        <v>21</v>
      </c>
      <c r="BN112" s="283">
        <v>21</v>
      </c>
      <c r="BO112" s="283">
        <v>0</v>
      </c>
      <c r="BP112" s="283">
        <v>0</v>
      </c>
      <c r="BQ112" s="283">
        <v>0</v>
      </c>
      <c r="BR112" s="283">
        <v>0</v>
      </c>
      <c r="BS112" s="283">
        <v>0</v>
      </c>
      <c r="BT112" s="283">
        <v>100</v>
      </c>
      <c r="BU112" s="282">
        <v>0</v>
      </c>
      <c r="BV112" s="282">
        <v>1.0416666666666667E-4</v>
      </c>
      <c r="BW112" s="282">
        <v>3.6805555555555554E-3</v>
      </c>
      <c r="BX112" s="282">
        <v>1.7361111111111112E-4</v>
      </c>
      <c r="BY112" s="282">
        <v>3.8541666666666668E-3</v>
      </c>
      <c r="BZ112" s="283">
        <v>95.24</v>
      </c>
      <c r="CA112" s="282">
        <v>4.1666666666666669E-4</v>
      </c>
      <c r="CB112" s="282">
        <v>0</v>
      </c>
    </row>
    <row r="113" spans="1:80" x14ac:dyDescent="0.25">
      <c r="A113" s="283" t="s">
        <v>294</v>
      </c>
      <c r="B113" s="284">
        <v>43356</v>
      </c>
      <c r="C113" s="283">
        <v>8</v>
      </c>
      <c r="D113" s="283">
        <v>8</v>
      </c>
      <c r="E113" s="283">
        <v>0</v>
      </c>
      <c r="F113" s="283">
        <v>0</v>
      </c>
      <c r="G113" s="283">
        <v>0</v>
      </c>
      <c r="H113" s="283">
        <v>0</v>
      </c>
      <c r="I113" s="283">
        <v>0</v>
      </c>
      <c r="J113" s="283">
        <v>100</v>
      </c>
      <c r="K113" s="282">
        <v>0</v>
      </c>
      <c r="L113" s="282">
        <v>1.1574074074074073E-4</v>
      </c>
      <c r="M113" s="282">
        <v>5.9027777777777776E-3</v>
      </c>
      <c r="N113" s="282">
        <v>8.9120370370370362E-4</v>
      </c>
      <c r="O113" s="282">
        <v>6.8055555555555569E-3</v>
      </c>
      <c r="P113" s="283">
        <v>100</v>
      </c>
      <c r="Q113" s="282">
        <v>1.7361111111111112E-4</v>
      </c>
      <c r="R113" s="282">
        <v>0</v>
      </c>
      <c r="S113" s="283" t="s">
        <v>407</v>
      </c>
      <c r="T113" s="283" t="s">
        <v>403</v>
      </c>
      <c r="U113" s="283">
        <v>8</v>
      </c>
      <c r="V113" s="283">
        <v>0</v>
      </c>
      <c r="W113" s="283">
        <v>0</v>
      </c>
      <c r="X113" s="283">
        <v>0</v>
      </c>
      <c r="Y113" s="283">
        <v>0</v>
      </c>
      <c r="Z113" s="283">
        <v>0</v>
      </c>
      <c r="AA113" s="283">
        <v>100</v>
      </c>
      <c r="AB113" s="282">
        <v>0</v>
      </c>
      <c r="AC113" s="282">
        <v>1.1574074074074073E-4</v>
      </c>
      <c r="AD113" s="282">
        <v>5.9027777777777776E-3</v>
      </c>
      <c r="AE113" s="282">
        <v>8.9120370370370362E-4</v>
      </c>
      <c r="AF113" s="282">
        <v>6.8055555555555569E-3</v>
      </c>
      <c r="AG113" s="283" t="s">
        <v>403</v>
      </c>
      <c r="AH113" s="282">
        <v>1.7361111111111112E-4</v>
      </c>
      <c r="AI113" s="282">
        <v>0</v>
      </c>
      <c r="AJ113" s="283" t="s">
        <v>404</v>
      </c>
      <c r="AK113" s="283">
        <v>8</v>
      </c>
      <c r="AL113" s="283">
        <v>8</v>
      </c>
      <c r="AM113" s="283">
        <v>0</v>
      </c>
      <c r="AN113" s="283">
        <v>0</v>
      </c>
      <c r="AO113" s="283">
        <v>0</v>
      </c>
      <c r="AP113" s="283">
        <v>0</v>
      </c>
      <c r="AQ113" s="283">
        <v>0</v>
      </c>
      <c r="AR113" s="283">
        <v>100</v>
      </c>
      <c r="AS113" s="282">
        <v>0</v>
      </c>
      <c r="AT113" s="282">
        <v>1.1574074074074073E-4</v>
      </c>
      <c r="AU113" s="282">
        <v>5.9027777777777776E-3</v>
      </c>
      <c r="AV113" s="282">
        <v>8.9120370370370362E-4</v>
      </c>
      <c r="AW113" s="282">
        <v>6.8055555555555569E-3</v>
      </c>
      <c r="AX113" s="283">
        <v>100</v>
      </c>
      <c r="AY113" s="282">
        <v>1.7361111111111112E-4</v>
      </c>
      <c r="AZ113" s="282">
        <v>0</v>
      </c>
      <c r="BA113" s="283"/>
      <c r="BB113" s="283"/>
      <c r="BC113" s="283"/>
      <c r="BD113" s="283"/>
      <c r="BE113" s="283"/>
      <c r="BF113" s="283"/>
      <c r="BG113" s="283"/>
      <c r="BH113" s="283"/>
      <c r="BI113" s="283"/>
      <c r="BJ113" s="283">
        <v>1</v>
      </c>
      <c r="BK113" s="283"/>
      <c r="BL113" s="283">
        <v>0</v>
      </c>
      <c r="BM113" s="283">
        <v>20</v>
      </c>
      <c r="BN113" s="283">
        <v>17</v>
      </c>
      <c r="BO113" s="283">
        <v>1</v>
      </c>
      <c r="BP113" s="283">
        <v>0</v>
      </c>
      <c r="BQ113" s="283">
        <v>3</v>
      </c>
      <c r="BR113" s="283">
        <v>1</v>
      </c>
      <c r="BS113" s="283">
        <v>2</v>
      </c>
      <c r="BT113" s="283">
        <v>85</v>
      </c>
      <c r="BU113" s="282">
        <v>4.3981481481481481E-4</v>
      </c>
      <c r="BV113" s="282">
        <v>4.6296296296296293E-4</v>
      </c>
      <c r="BW113" s="282">
        <v>6.5277777777777782E-3</v>
      </c>
      <c r="BX113" s="282">
        <v>1.1574074074074073E-3</v>
      </c>
      <c r="BY113" s="282">
        <v>7.69675925925926E-3</v>
      </c>
      <c r="BZ113" s="283">
        <v>83.33</v>
      </c>
      <c r="CA113" s="282">
        <v>5.6249999999999989E-3</v>
      </c>
      <c r="CB113" s="282">
        <v>1.0995370370370371E-3</v>
      </c>
    </row>
    <row r="114" spans="1:80" ht="12" customHeight="1" x14ac:dyDescent="0.25">
      <c r="A114" s="283" t="s">
        <v>21</v>
      </c>
      <c r="B114" s="284">
        <v>43356</v>
      </c>
      <c r="C114" s="283">
        <v>17</v>
      </c>
      <c r="D114" s="283">
        <v>13</v>
      </c>
      <c r="E114" s="283">
        <v>5</v>
      </c>
      <c r="F114" s="283">
        <v>0</v>
      </c>
      <c r="G114" s="283">
        <v>4</v>
      </c>
      <c r="H114" s="283">
        <v>3</v>
      </c>
      <c r="I114" s="283">
        <v>1</v>
      </c>
      <c r="J114" s="283">
        <v>76.47</v>
      </c>
      <c r="K114" s="282">
        <v>1.3888888888888889E-3</v>
      </c>
      <c r="L114" s="282">
        <v>2.0949074074074073E-3</v>
      </c>
      <c r="M114" s="282">
        <v>6.851851851851852E-3</v>
      </c>
      <c r="N114" s="282">
        <v>1.2847222222222223E-3</v>
      </c>
      <c r="O114" s="282">
        <v>8.1365740740740738E-3</v>
      </c>
      <c r="P114" s="283">
        <v>37.5</v>
      </c>
      <c r="Q114" s="282">
        <v>1.6296296296296295E-2</v>
      </c>
      <c r="R114" s="282">
        <v>3.2754629629629631E-3</v>
      </c>
      <c r="S114" s="283" t="s">
        <v>391</v>
      </c>
      <c r="T114" s="283" t="s">
        <v>403</v>
      </c>
      <c r="U114" s="283">
        <v>13</v>
      </c>
      <c r="V114" s="283">
        <v>5</v>
      </c>
      <c r="W114" s="283">
        <v>0</v>
      </c>
      <c r="X114" s="283">
        <v>0</v>
      </c>
      <c r="Y114" s="283">
        <v>0</v>
      </c>
      <c r="Z114" s="283">
        <v>0</v>
      </c>
      <c r="AA114" s="283">
        <v>100</v>
      </c>
      <c r="AB114" s="282">
        <v>0</v>
      </c>
      <c r="AC114" s="282">
        <v>2.0949074074074073E-3</v>
      </c>
      <c r="AD114" s="282">
        <v>6.851851851851852E-3</v>
      </c>
      <c r="AE114" s="282">
        <v>1.2847222222222223E-3</v>
      </c>
      <c r="AF114" s="282">
        <v>8.1365740740740738E-3</v>
      </c>
      <c r="AG114" s="283" t="s">
        <v>403</v>
      </c>
      <c r="AH114" s="282">
        <v>1.6296296296296295E-2</v>
      </c>
      <c r="AI114" s="282">
        <v>0</v>
      </c>
      <c r="AJ114" s="283" t="s">
        <v>404</v>
      </c>
      <c r="AK114" s="283">
        <v>17</v>
      </c>
      <c r="AL114" s="283">
        <v>13</v>
      </c>
      <c r="AM114" s="283">
        <v>5</v>
      </c>
      <c r="AN114" s="283">
        <v>0</v>
      </c>
      <c r="AO114" s="283">
        <v>4</v>
      </c>
      <c r="AP114" s="283">
        <v>3</v>
      </c>
      <c r="AQ114" s="283">
        <v>1</v>
      </c>
      <c r="AR114" s="283">
        <v>76.47</v>
      </c>
      <c r="AS114" s="282">
        <v>1.3888888888888889E-3</v>
      </c>
      <c r="AT114" s="282">
        <v>2.0949074074074073E-3</v>
      </c>
      <c r="AU114" s="282">
        <v>6.851851851851852E-3</v>
      </c>
      <c r="AV114" s="282">
        <v>1.2847222222222223E-3</v>
      </c>
      <c r="AW114" s="282">
        <v>8.1365740740740738E-3</v>
      </c>
      <c r="AX114" s="283">
        <v>37.5</v>
      </c>
      <c r="AY114" s="282">
        <v>1.6296296296296295E-2</v>
      </c>
      <c r="AZ114" s="282">
        <v>3.2754629629629631E-3</v>
      </c>
      <c r="BA114" s="283"/>
      <c r="BB114" s="283"/>
      <c r="BC114" s="283"/>
      <c r="BD114" s="283"/>
      <c r="BE114" s="283"/>
      <c r="BF114" s="283"/>
      <c r="BG114" s="283"/>
      <c r="BH114" s="283"/>
      <c r="BI114" s="283"/>
      <c r="BJ114" s="283">
        <v>0.76470588235294101</v>
      </c>
      <c r="BK114" s="283"/>
      <c r="BL114" s="283">
        <v>0.23529411764705899</v>
      </c>
      <c r="BM114" s="283">
        <v>32</v>
      </c>
      <c r="BN114" s="283">
        <v>26</v>
      </c>
      <c r="BO114" s="283">
        <v>9</v>
      </c>
      <c r="BP114" s="283">
        <v>0</v>
      </c>
      <c r="BQ114" s="283">
        <v>6</v>
      </c>
      <c r="BR114" s="283">
        <v>4</v>
      </c>
      <c r="BS114" s="283">
        <v>2</v>
      </c>
      <c r="BT114" s="283">
        <v>81.25</v>
      </c>
      <c r="BU114" s="282">
        <v>1.0995370370370371E-3</v>
      </c>
      <c r="BV114" s="282">
        <v>1.4120370370370369E-3</v>
      </c>
      <c r="BW114" s="282">
        <v>5.9375000000000009E-3</v>
      </c>
      <c r="BX114" s="282">
        <v>1.2037037037037038E-3</v>
      </c>
      <c r="BY114" s="282">
        <v>7.1296296296296307E-3</v>
      </c>
      <c r="BZ114" s="283">
        <v>36.67</v>
      </c>
      <c r="CA114" s="282">
        <v>1.6296296296296295E-2</v>
      </c>
      <c r="CB114" s="282">
        <v>3.2754629629629631E-3</v>
      </c>
    </row>
    <row r="115" spans="1:80" x14ac:dyDescent="0.25">
      <c r="A115" s="283" t="s">
        <v>24</v>
      </c>
      <c r="B115" s="284">
        <v>43356</v>
      </c>
      <c r="C115" s="283">
        <v>42</v>
      </c>
      <c r="D115" s="283">
        <v>30</v>
      </c>
      <c r="E115" s="283">
        <v>2</v>
      </c>
      <c r="F115" s="283">
        <v>1</v>
      </c>
      <c r="G115" s="283">
        <v>12</v>
      </c>
      <c r="H115" s="283">
        <v>12</v>
      </c>
      <c r="I115" s="283">
        <v>0</v>
      </c>
      <c r="J115" s="283">
        <v>71.430000000000007</v>
      </c>
      <c r="K115" s="282">
        <v>1.6087962962962963E-3</v>
      </c>
      <c r="L115" s="282">
        <v>2.7777777777777778E-4</v>
      </c>
      <c r="M115" s="282">
        <v>6.3541666666666668E-3</v>
      </c>
      <c r="N115" s="282">
        <v>1.3078703703703705E-3</v>
      </c>
      <c r="O115" s="282">
        <v>7.6620370370370366E-3</v>
      </c>
      <c r="P115" s="283">
        <v>52.38</v>
      </c>
      <c r="Q115" s="282">
        <v>3.0787037037037037E-3</v>
      </c>
      <c r="R115" s="282">
        <v>3.7268518518518514E-3</v>
      </c>
      <c r="S115" s="283" t="s">
        <v>391</v>
      </c>
      <c r="T115" s="283" t="s">
        <v>403</v>
      </c>
      <c r="U115" s="283">
        <v>30</v>
      </c>
      <c r="V115" s="283">
        <v>2</v>
      </c>
      <c r="W115" s="283">
        <v>1</v>
      </c>
      <c r="X115" s="283">
        <v>0</v>
      </c>
      <c r="Y115" s="283">
        <v>0</v>
      </c>
      <c r="Z115" s="283">
        <v>0</v>
      </c>
      <c r="AA115" s="283">
        <v>100</v>
      </c>
      <c r="AB115" s="282">
        <v>0</v>
      </c>
      <c r="AC115" s="282">
        <v>2.7777777777777778E-4</v>
      </c>
      <c r="AD115" s="282">
        <v>6.3541666666666668E-3</v>
      </c>
      <c r="AE115" s="282">
        <v>1.3078703703703705E-3</v>
      </c>
      <c r="AF115" s="282">
        <v>7.6620370370370366E-3</v>
      </c>
      <c r="AG115" s="283" t="s">
        <v>403</v>
      </c>
      <c r="AH115" s="282">
        <v>3.0787037037037037E-3</v>
      </c>
      <c r="AI115" s="282">
        <v>0</v>
      </c>
      <c r="AJ115" s="283" t="s">
        <v>404</v>
      </c>
      <c r="AK115" s="283">
        <v>42</v>
      </c>
      <c r="AL115" s="283">
        <v>30</v>
      </c>
      <c r="AM115" s="283">
        <v>2</v>
      </c>
      <c r="AN115" s="283">
        <v>1</v>
      </c>
      <c r="AO115" s="283">
        <v>12</v>
      </c>
      <c r="AP115" s="283">
        <v>12</v>
      </c>
      <c r="AQ115" s="283">
        <v>0</v>
      </c>
      <c r="AR115" s="283">
        <v>71.430000000000007</v>
      </c>
      <c r="AS115" s="282">
        <v>1.6087962962962963E-3</v>
      </c>
      <c r="AT115" s="282">
        <v>2.7777777777777778E-4</v>
      </c>
      <c r="AU115" s="282">
        <v>6.3541666666666668E-3</v>
      </c>
      <c r="AV115" s="282">
        <v>1.3078703703703705E-3</v>
      </c>
      <c r="AW115" s="282">
        <v>7.6620370370370366E-3</v>
      </c>
      <c r="AX115" s="283">
        <v>52.38</v>
      </c>
      <c r="AY115" s="282">
        <v>3.0787037037037037E-3</v>
      </c>
      <c r="AZ115" s="282">
        <v>3.7268518518518514E-3</v>
      </c>
      <c r="BA115" s="283"/>
      <c r="BB115" s="283"/>
      <c r="BC115" s="283"/>
      <c r="BD115" s="283"/>
      <c r="BE115" s="283"/>
      <c r="BF115" s="283"/>
      <c r="BG115" s="283"/>
      <c r="BH115" s="283"/>
      <c r="BI115" s="283"/>
      <c r="BJ115" s="283">
        <v>0.71428571428571397</v>
      </c>
      <c r="BK115" s="283"/>
      <c r="BL115" s="283">
        <v>0.28571428571428598</v>
      </c>
      <c r="BM115" s="283">
        <v>103</v>
      </c>
      <c r="BN115" s="283">
        <v>62</v>
      </c>
      <c r="BO115" s="283">
        <v>10</v>
      </c>
      <c r="BP115" s="283">
        <v>1</v>
      </c>
      <c r="BQ115" s="283">
        <v>41</v>
      </c>
      <c r="BR115" s="283">
        <v>22</v>
      </c>
      <c r="BS115" s="283">
        <v>19</v>
      </c>
      <c r="BT115" s="283">
        <v>60.19</v>
      </c>
      <c r="BU115" s="282">
        <v>8.7962962962962962E-4</v>
      </c>
      <c r="BV115" s="282">
        <v>4.5138888888888892E-4</v>
      </c>
      <c r="BW115" s="282">
        <v>4.9189814814814816E-3</v>
      </c>
      <c r="BX115" s="282">
        <v>1.2268518518518518E-3</v>
      </c>
      <c r="BY115" s="282">
        <v>6.1574074074074074E-3</v>
      </c>
      <c r="BZ115" s="283">
        <v>48.81</v>
      </c>
      <c r="CA115" s="282">
        <v>4.8611111111111112E-3</v>
      </c>
      <c r="CB115" s="282">
        <v>3.7268518518518514E-3</v>
      </c>
    </row>
    <row r="116" spans="1:80" x14ac:dyDescent="0.25">
      <c r="A116" s="283" t="s">
        <v>25</v>
      </c>
      <c r="B116" s="284">
        <v>43356</v>
      </c>
      <c r="C116" s="283">
        <v>24</v>
      </c>
      <c r="D116" s="283">
        <v>19</v>
      </c>
      <c r="E116" s="283">
        <v>2</v>
      </c>
      <c r="F116" s="283">
        <v>0</v>
      </c>
      <c r="G116" s="283">
        <v>5</v>
      </c>
      <c r="H116" s="283">
        <v>5</v>
      </c>
      <c r="I116" s="283">
        <v>0</v>
      </c>
      <c r="J116" s="283">
        <v>79.17</v>
      </c>
      <c r="K116" s="282">
        <v>2.4652777777777776E-3</v>
      </c>
      <c r="L116" s="282">
        <v>4.0509259259259258E-4</v>
      </c>
      <c r="M116" s="282">
        <v>4.2939814814814811E-3</v>
      </c>
      <c r="N116" s="282">
        <v>6.9444444444444447E-4</v>
      </c>
      <c r="O116" s="282">
        <v>5.0000000000000001E-3</v>
      </c>
      <c r="P116" s="283">
        <v>58.33</v>
      </c>
      <c r="Q116" s="282">
        <v>4.8032407407407407E-3</v>
      </c>
      <c r="R116" s="282">
        <v>3.9120370370370368E-3</v>
      </c>
      <c r="S116" s="283" t="s">
        <v>391</v>
      </c>
      <c r="T116" s="283" t="s">
        <v>403</v>
      </c>
      <c r="U116" s="283">
        <v>19</v>
      </c>
      <c r="V116" s="283">
        <v>2</v>
      </c>
      <c r="W116" s="283">
        <v>0</v>
      </c>
      <c r="X116" s="283">
        <v>0</v>
      </c>
      <c r="Y116" s="283">
        <v>0</v>
      </c>
      <c r="Z116" s="283">
        <v>0</v>
      </c>
      <c r="AA116" s="283">
        <v>100</v>
      </c>
      <c r="AB116" s="282">
        <v>0</v>
      </c>
      <c r="AC116" s="282">
        <v>4.0509259259259258E-4</v>
      </c>
      <c r="AD116" s="282">
        <v>4.2939814814814811E-3</v>
      </c>
      <c r="AE116" s="282">
        <v>6.9444444444444447E-4</v>
      </c>
      <c r="AF116" s="282">
        <v>5.0000000000000001E-3</v>
      </c>
      <c r="AG116" s="283" t="s">
        <v>403</v>
      </c>
      <c r="AH116" s="282">
        <v>4.8032407407407407E-3</v>
      </c>
      <c r="AI116" s="282">
        <v>0</v>
      </c>
      <c r="AJ116" s="283" t="s">
        <v>404</v>
      </c>
      <c r="AK116" s="283">
        <v>24</v>
      </c>
      <c r="AL116" s="283">
        <v>19</v>
      </c>
      <c r="AM116" s="283">
        <v>2</v>
      </c>
      <c r="AN116" s="283">
        <v>0</v>
      </c>
      <c r="AO116" s="283">
        <v>5</v>
      </c>
      <c r="AP116" s="283">
        <v>5</v>
      </c>
      <c r="AQ116" s="283">
        <v>0</v>
      </c>
      <c r="AR116" s="283">
        <v>79.17</v>
      </c>
      <c r="AS116" s="282">
        <v>2.4652777777777776E-3</v>
      </c>
      <c r="AT116" s="282">
        <v>4.0509259259259258E-4</v>
      </c>
      <c r="AU116" s="282">
        <v>4.2939814814814811E-3</v>
      </c>
      <c r="AV116" s="282">
        <v>6.9444444444444447E-4</v>
      </c>
      <c r="AW116" s="282">
        <v>5.0000000000000001E-3</v>
      </c>
      <c r="AX116" s="283">
        <v>58.33</v>
      </c>
      <c r="AY116" s="282">
        <v>4.8032407407407407E-3</v>
      </c>
      <c r="AZ116" s="282">
        <v>3.9120370370370368E-3</v>
      </c>
      <c r="BA116" s="283"/>
      <c r="BB116" s="283"/>
      <c r="BC116" s="283"/>
      <c r="BD116" s="283"/>
      <c r="BE116" s="283"/>
      <c r="BF116" s="283"/>
      <c r="BG116" s="283"/>
      <c r="BH116" s="283"/>
      <c r="BI116" s="283"/>
      <c r="BJ116" s="283">
        <v>0.79166666666666696</v>
      </c>
      <c r="BK116" s="283"/>
      <c r="BL116" s="283">
        <v>0.20833333333333301</v>
      </c>
      <c r="BM116" s="283">
        <v>33</v>
      </c>
      <c r="BN116" s="283">
        <v>27</v>
      </c>
      <c r="BO116" s="283">
        <v>2</v>
      </c>
      <c r="BP116" s="283">
        <v>0</v>
      </c>
      <c r="BQ116" s="283">
        <v>6</v>
      </c>
      <c r="BR116" s="283">
        <v>5</v>
      </c>
      <c r="BS116" s="283">
        <v>1</v>
      </c>
      <c r="BT116" s="283">
        <v>81.819999999999993</v>
      </c>
      <c r="BU116" s="282">
        <v>2.1064814814814813E-3</v>
      </c>
      <c r="BV116" s="282">
        <v>3.0092592592592595E-4</v>
      </c>
      <c r="BW116" s="282">
        <v>4.9652777777777777E-3</v>
      </c>
      <c r="BX116" s="282">
        <v>8.1018518518518516E-4</v>
      </c>
      <c r="BY116" s="282">
        <v>5.7870370370370376E-3</v>
      </c>
      <c r="BZ116" s="283">
        <v>66.67</v>
      </c>
      <c r="CA116" s="282">
        <v>4.8032407407407407E-3</v>
      </c>
      <c r="CB116" s="282">
        <v>3.9120370370370368E-3</v>
      </c>
    </row>
    <row r="117" spans="1:80" x14ac:dyDescent="0.25">
      <c r="A117" s="283" t="s">
        <v>26</v>
      </c>
      <c r="B117" s="284">
        <v>43356</v>
      </c>
      <c r="C117" s="283">
        <v>7</v>
      </c>
      <c r="D117" s="283">
        <v>5</v>
      </c>
      <c r="E117" s="283">
        <v>1</v>
      </c>
      <c r="F117" s="283">
        <v>0</v>
      </c>
      <c r="G117" s="283">
        <v>2</v>
      </c>
      <c r="H117" s="283">
        <v>2</v>
      </c>
      <c r="I117" s="283">
        <v>0</v>
      </c>
      <c r="J117" s="283">
        <v>71.430000000000007</v>
      </c>
      <c r="K117" s="282">
        <v>1.2731481481481483E-3</v>
      </c>
      <c r="L117" s="282">
        <v>1.3194444444444443E-3</v>
      </c>
      <c r="M117" s="282">
        <v>3.1365740740740742E-3</v>
      </c>
      <c r="N117" s="282">
        <v>6.3657407407407402E-4</v>
      </c>
      <c r="O117" s="282">
        <v>3.7847222222222223E-3</v>
      </c>
      <c r="P117" s="283">
        <v>57.14</v>
      </c>
      <c r="Q117" s="282">
        <v>6.2268518518518515E-3</v>
      </c>
      <c r="R117" s="282">
        <v>1.5393518518518519E-3</v>
      </c>
      <c r="S117" s="283" t="s">
        <v>391</v>
      </c>
      <c r="T117" s="283" t="s">
        <v>403</v>
      </c>
      <c r="U117" s="283">
        <v>5</v>
      </c>
      <c r="V117" s="283">
        <v>1</v>
      </c>
      <c r="W117" s="283">
        <v>0</v>
      </c>
      <c r="X117" s="283">
        <v>0</v>
      </c>
      <c r="Y117" s="283">
        <v>0</v>
      </c>
      <c r="Z117" s="283">
        <v>0</v>
      </c>
      <c r="AA117" s="283">
        <v>100</v>
      </c>
      <c r="AB117" s="282">
        <v>0</v>
      </c>
      <c r="AC117" s="282">
        <v>1.3194444444444443E-3</v>
      </c>
      <c r="AD117" s="282">
        <v>3.1365740740740742E-3</v>
      </c>
      <c r="AE117" s="282">
        <v>6.3657407407407402E-4</v>
      </c>
      <c r="AF117" s="282">
        <v>3.7847222222222223E-3</v>
      </c>
      <c r="AG117" s="283" t="s">
        <v>403</v>
      </c>
      <c r="AH117" s="282">
        <v>6.2268518518518515E-3</v>
      </c>
      <c r="AI117" s="282">
        <v>0</v>
      </c>
      <c r="AJ117" s="283" t="s">
        <v>404</v>
      </c>
      <c r="AK117" s="283">
        <v>7</v>
      </c>
      <c r="AL117" s="283">
        <v>5</v>
      </c>
      <c r="AM117" s="283">
        <v>1</v>
      </c>
      <c r="AN117" s="283">
        <v>0</v>
      </c>
      <c r="AO117" s="283">
        <v>2</v>
      </c>
      <c r="AP117" s="283">
        <v>2</v>
      </c>
      <c r="AQ117" s="283">
        <v>0</v>
      </c>
      <c r="AR117" s="283">
        <v>71.430000000000007</v>
      </c>
      <c r="AS117" s="282">
        <v>1.2731481481481483E-3</v>
      </c>
      <c r="AT117" s="282">
        <v>1.3194444444444443E-3</v>
      </c>
      <c r="AU117" s="282">
        <v>3.1365740740740742E-3</v>
      </c>
      <c r="AV117" s="282">
        <v>6.3657407407407402E-4</v>
      </c>
      <c r="AW117" s="282">
        <v>3.7847222222222223E-3</v>
      </c>
      <c r="AX117" s="283">
        <v>57.14</v>
      </c>
      <c r="AY117" s="282">
        <v>6.2268518518518515E-3</v>
      </c>
      <c r="AZ117" s="282">
        <v>1.5393518518518519E-3</v>
      </c>
      <c r="BA117" s="283"/>
      <c r="BB117" s="283"/>
      <c r="BC117" s="283"/>
      <c r="BD117" s="283"/>
      <c r="BE117" s="283"/>
      <c r="BF117" s="283"/>
      <c r="BG117" s="283"/>
      <c r="BH117" s="283"/>
      <c r="BI117" s="283"/>
      <c r="BJ117" s="283">
        <v>0.71428571428571397</v>
      </c>
      <c r="BK117" s="283"/>
      <c r="BL117" s="283">
        <v>0.28571428571428598</v>
      </c>
      <c r="BM117" s="283">
        <v>9</v>
      </c>
      <c r="BN117" s="283">
        <v>6</v>
      </c>
      <c r="BO117" s="283">
        <v>1</v>
      </c>
      <c r="BP117" s="283">
        <v>0</v>
      </c>
      <c r="BQ117" s="283">
        <v>3</v>
      </c>
      <c r="BR117" s="283">
        <v>3</v>
      </c>
      <c r="BS117" s="283">
        <v>0</v>
      </c>
      <c r="BT117" s="283">
        <v>66.67</v>
      </c>
      <c r="BU117" s="282">
        <v>1.9444444444444442E-3</v>
      </c>
      <c r="BV117" s="282">
        <v>1.1226851851851851E-3</v>
      </c>
      <c r="BW117" s="282">
        <v>2.9398148148148148E-3</v>
      </c>
      <c r="BX117" s="282">
        <v>7.6388888888888893E-4</v>
      </c>
      <c r="BY117" s="282">
        <v>3.7152777777777774E-3</v>
      </c>
      <c r="BZ117" s="283">
        <v>55.56</v>
      </c>
      <c r="CA117" s="282">
        <v>6.2268518518518515E-3</v>
      </c>
      <c r="CB117" s="282">
        <v>3.2986111111111111E-3</v>
      </c>
    </row>
    <row r="118" spans="1:80" x14ac:dyDescent="0.25">
      <c r="A118" s="283" t="s">
        <v>15</v>
      </c>
      <c r="B118" s="284">
        <v>43357</v>
      </c>
      <c r="C118" s="283">
        <v>54</v>
      </c>
      <c r="D118" s="283">
        <v>54</v>
      </c>
      <c r="E118" s="283">
        <v>4</v>
      </c>
      <c r="F118" s="283">
        <v>0</v>
      </c>
      <c r="G118" s="283">
        <v>0</v>
      </c>
      <c r="H118" s="283">
        <v>0</v>
      </c>
      <c r="I118" s="283">
        <v>0</v>
      </c>
      <c r="J118" s="283">
        <v>100</v>
      </c>
      <c r="K118" s="282">
        <v>0</v>
      </c>
      <c r="L118" s="282">
        <v>2.5462962962962961E-4</v>
      </c>
      <c r="M118" s="282">
        <v>5.9953703703703697E-3</v>
      </c>
      <c r="N118" s="282">
        <v>1.0995370370370371E-3</v>
      </c>
      <c r="O118" s="282">
        <v>7.106481481481481E-3</v>
      </c>
      <c r="P118" s="283">
        <v>66.67</v>
      </c>
      <c r="Q118" s="282">
        <v>9.2592592592592585E-4</v>
      </c>
      <c r="R118" s="282">
        <v>0</v>
      </c>
      <c r="S118" s="283" t="s">
        <v>387</v>
      </c>
      <c r="T118" s="283" t="s">
        <v>403</v>
      </c>
      <c r="U118" s="283">
        <v>54</v>
      </c>
      <c r="V118" s="283">
        <v>4</v>
      </c>
      <c r="W118" s="283">
        <v>0</v>
      </c>
      <c r="X118" s="283">
        <v>0</v>
      </c>
      <c r="Y118" s="283">
        <v>0</v>
      </c>
      <c r="Z118" s="283">
        <v>0</v>
      </c>
      <c r="AA118" s="283">
        <v>100</v>
      </c>
      <c r="AB118" s="282">
        <v>0</v>
      </c>
      <c r="AC118" s="282">
        <v>2.5462962962962961E-4</v>
      </c>
      <c r="AD118" s="282">
        <v>5.9953703703703697E-3</v>
      </c>
      <c r="AE118" s="282">
        <v>1.0995370370370371E-3</v>
      </c>
      <c r="AF118" s="282">
        <v>7.106481481481481E-3</v>
      </c>
      <c r="AG118" s="283" t="s">
        <v>403</v>
      </c>
      <c r="AH118" s="282">
        <v>9.2592592592592585E-4</v>
      </c>
      <c r="AI118" s="282">
        <v>0</v>
      </c>
      <c r="AJ118" s="283" t="s">
        <v>404</v>
      </c>
      <c r="AK118" s="283">
        <v>54</v>
      </c>
      <c r="AL118" s="283">
        <v>54</v>
      </c>
      <c r="AM118" s="283">
        <v>4</v>
      </c>
      <c r="AN118" s="283">
        <v>0</v>
      </c>
      <c r="AO118" s="283">
        <v>0</v>
      </c>
      <c r="AP118" s="283">
        <v>0</v>
      </c>
      <c r="AQ118" s="283">
        <v>0</v>
      </c>
      <c r="AR118" s="283">
        <v>100</v>
      </c>
      <c r="AS118" s="282">
        <v>0</v>
      </c>
      <c r="AT118" s="282">
        <v>2.5462962962962961E-4</v>
      </c>
      <c r="AU118" s="282">
        <v>5.9953703703703697E-3</v>
      </c>
      <c r="AV118" s="282">
        <v>1.0995370370370371E-3</v>
      </c>
      <c r="AW118" s="282">
        <v>7.106481481481481E-3</v>
      </c>
      <c r="AX118" s="283">
        <v>66.67</v>
      </c>
      <c r="AY118" s="282">
        <v>9.2592592592592585E-4</v>
      </c>
      <c r="AZ118" s="282">
        <v>0</v>
      </c>
      <c r="BA118" s="283"/>
      <c r="BB118" s="283"/>
      <c r="BC118" s="283"/>
      <c r="BD118" s="283"/>
      <c r="BE118" s="283"/>
      <c r="BF118" s="283"/>
      <c r="BG118" s="283"/>
      <c r="BH118" s="283"/>
      <c r="BI118" s="283"/>
      <c r="BJ118" s="283">
        <v>1</v>
      </c>
      <c r="BK118" s="283"/>
      <c r="BL118" s="283">
        <v>0</v>
      </c>
      <c r="BM118" s="283">
        <v>136</v>
      </c>
      <c r="BN118" s="283">
        <v>125</v>
      </c>
      <c r="BO118" s="283">
        <v>14</v>
      </c>
      <c r="BP118" s="283">
        <v>1</v>
      </c>
      <c r="BQ118" s="283">
        <v>11</v>
      </c>
      <c r="BR118" s="283">
        <v>8</v>
      </c>
      <c r="BS118" s="283">
        <v>3</v>
      </c>
      <c r="BT118" s="283">
        <v>91.91</v>
      </c>
      <c r="BU118" s="282">
        <v>1.8055555555555557E-3</v>
      </c>
      <c r="BV118" s="282">
        <v>2.7777777777777778E-4</v>
      </c>
      <c r="BW118" s="282">
        <v>6.9791666666666674E-3</v>
      </c>
      <c r="BX118" s="282">
        <v>9.7222222222222209E-4</v>
      </c>
      <c r="BY118" s="282">
        <v>7.9629629629629634E-3</v>
      </c>
      <c r="BZ118" s="283">
        <v>65.19</v>
      </c>
      <c r="CA118" s="282">
        <v>2.9050925925925928E-3</v>
      </c>
      <c r="CB118" s="282">
        <v>4.7916666666666672E-3</v>
      </c>
    </row>
    <row r="119" spans="1:80" x14ac:dyDescent="0.25">
      <c r="A119" s="283" t="s">
        <v>15</v>
      </c>
      <c r="B119" s="284">
        <v>43358</v>
      </c>
      <c r="C119" s="283">
        <v>27</v>
      </c>
      <c r="D119" s="283">
        <v>21</v>
      </c>
      <c r="E119" s="283">
        <v>4</v>
      </c>
      <c r="F119" s="283">
        <v>0</v>
      </c>
      <c r="G119" s="283">
        <v>6</v>
      </c>
      <c r="H119" s="283">
        <v>5</v>
      </c>
      <c r="I119" s="283">
        <v>1</v>
      </c>
      <c r="J119" s="283">
        <v>77.78</v>
      </c>
      <c r="K119" s="282">
        <v>2.5810185185185185E-3</v>
      </c>
      <c r="L119" s="282">
        <v>3.9351851851851852E-4</v>
      </c>
      <c r="M119" s="282">
        <v>8.4837962962962966E-3</v>
      </c>
      <c r="N119" s="282">
        <v>7.8703703703703705E-4</v>
      </c>
      <c r="O119" s="282">
        <v>9.2824074074074076E-3</v>
      </c>
      <c r="P119" s="283">
        <v>51.85</v>
      </c>
      <c r="Q119" s="282">
        <v>2.9050925925925928E-3</v>
      </c>
      <c r="R119" s="282">
        <v>4.7916666666666672E-3</v>
      </c>
      <c r="S119" s="283" t="s">
        <v>387</v>
      </c>
      <c r="T119" s="283" t="s">
        <v>403</v>
      </c>
      <c r="U119" s="283">
        <v>21</v>
      </c>
      <c r="V119" s="283">
        <v>4</v>
      </c>
      <c r="W119" s="283">
        <v>0</v>
      </c>
      <c r="X119" s="283">
        <v>0</v>
      </c>
      <c r="Y119" s="283">
        <v>0</v>
      </c>
      <c r="Z119" s="283">
        <v>0</v>
      </c>
      <c r="AA119" s="283">
        <v>100</v>
      </c>
      <c r="AB119" s="282">
        <v>0</v>
      </c>
      <c r="AC119" s="282">
        <v>3.9351851851851852E-4</v>
      </c>
      <c r="AD119" s="282">
        <v>8.4837962962962966E-3</v>
      </c>
      <c r="AE119" s="282">
        <v>7.8703703703703705E-4</v>
      </c>
      <c r="AF119" s="282">
        <v>9.2824074074074076E-3</v>
      </c>
      <c r="AG119" s="283" t="s">
        <v>403</v>
      </c>
      <c r="AH119" s="282">
        <v>2.9050925925925928E-3</v>
      </c>
      <c r="AI119" s="282">
        <v>0</v>
      </c>
      <c r="AJ119" s="283" t="s">
        <v>404</v>
      </c>
      <c r="AK119" s="283">
        <v>27</v>
      </c>
      <c r="AL119" s="283">
        <v>21</v>
      </c>
      <c r="AM119" s="283">
        <v>4</v>
      </c>
      <c r="AN119" s="283">
        <v>0</v>
      </c>
      <c r="AO119" s="283">
        <v>6</v>
      </c>
      <c r="AP119" s="283">
        <v>5</v>
      </c>
      <c r="AQ119" s="283">
        <v>1</v>
      </c>
      <c r="AR119" s="283">
        <v>77.78</v>
      </c>
      <c r="AS119" s="282">
        <v>2.5810185185185185E-3</v>
      </c>
      <c r="AT119" s="282">
        <v>3.9351851851851852E-4</v>
      </c>
      <c r="AU119" s="282">
        <v>8.4837962962962966E-3</v>
      </c>
      <c r="AV119" s="282">
        <v>7.8703703703703705E-4</v>
      </c>
      <c r="AW119" s="282">
        <v>9.2824074074074076E-3</v>
      </c>
      <c r="AX119" s="283">
        <v>51.85</v>
      </c>
      <c r="AY119" s="282">
        <v>2.9050925925925928E-3</v>
      </c>
      <c r="AZ119" s="282">
        <v>4.7916666666666672E-3</v>
      </c>
      <c r="BA119" s="283"/>
      <c r="BB119" s="283"/>
      <c r="BC119" s="283"/>
      <c r="BD119" s="283"/>
      <c r="BE119" s="283"/>
      <c r="BF119" s="283"/>
      <c r="BG119" s="283"/>
      <c r="BH119" s="283"/>
      <c r="BI119" s="283"/>
      <c r="BJ119" s="283"/>
      <c r="BK119" s="283"/>
      <c r="BL119" s="283"/>
      <c r="BM119" s="283">
        <v>136</v>
      </c>
      <c r="BN119" s="283">
        <v>125</v>
      </c>
      <c r="BO119" s="283">
        <v>14</v>
      </c>
      <c r="BP119" s="283">
        <v>1</v>
      </c>
      <c r="BQ119" s="283">
        <v>11</v>
      </c>
      <c r="BR119" s="283">
        <v>8</v>
      </c>
      <c r="BS119" s="283">
        <v>3</v>
      </c>
      <c r="BT119" s="283">
        <v>91.91</v>
      </c>
      <c r="BU119" s="282">
        <v>1.8055555555555557E-3</v>
      </c>
      <c r="BV119" s="282">
        <v>2.7777777777777778E-4</v>
      </c>
      <c r="BW119" s="282">
        <v>6.9791666666666674E-3</v>
      </c>
      <c r="BX119" s="282">
        <v>9.7222222222222209E-4</v>
      </c>
      <c r="BY119" s="282">
        <v>7.9629629629629634E-3</v>
      </c>
      <c r="BZ119" s="283">
        <v>65.19</v>
      </c>
      <c r="CA119" s="282">
        <v>2.9050925925925928E-3</v>
      </c>
      <c r="CB119" s="282">
        <v>4.7916666666666672E-3</v>
      </c>
    </row>
    <row r="120" spans="1:80" x14ac:dyDescent="0.25">
      <c r="A120" s="283" t="s">
        <v>15</v>
      </c>
      <c r="B120" s="284">
        <v>43359</v>
      </c>
      <c r="C120" s="283">
        <v>27</v>
      </c>
      <c r="D120" s="283">
        <v>22</v>
      </c>
      <c r="E120" s="283">
        <v>3</v>
      </c>
      <c r="F120" s="283">
        <v>0</v>
      </c>
      <c r="G120" s="283">
        <v>5</v>
      </c>
      <c r="H120" s="283">
        <v>3</v>
      </c>
      <c r="I120" s="283">
        <v>2</v>
      </c>
      <c r="J120" s="283">
        <v>81.48</v>
      </c>
      <c r="K120" s="282">
        <v>8.7962962962962962E-4</v>
      </c>
      <c r="L120" s="282">
        <v>2.7777777777777778E-4</v>
      </c>
      <c r="M120" s="282">
        <v>8.0439814814814818E-3</v>
      </c>
      <c r="N120" s="282">
        <v>7.407407407407407E-4</v>
      </c>
      <c r="O120" s="282">
        <v>8.7847222222222233E-3</v>
      </c>
      <c r="P120" s="283">
        <v>69.23</v>
      </c>
      <c r="Q120" s="282">
        <v>2.5000000000000001E-3</v>
      </c>
      <c r="R120" s="282">
        <v>1.4467592592592594E-3</v>
      </c>
      <c r="S120" s="283" t="s">
        <v>387</v>
      </c>
      <c r="T120" s="283" t="s">
        <v>403</v>
      </c>
      <c r="U120" s="283">
        <v>22</v>
      </c>
      <c r="V120" s="283">
        <v>3</v>
      </c>
      <c r="W120" s="283">
        <v>0</v>
      </c>
      <c r="X120" s="283">
        <v>0</v>
      </c>
      <c r="Y120" s="283">
        <v>0</v>
      </c>
      <c r="Z120" s="283">
        <v>0</v>
      </c>
      <c r="AA120" s="283">
        <v>100</v>
      </c>
      <c r="AB120" s="282">
        <v>0</v>
      </c>
      <c r="AC120" s="282">
        <v>2.7777777777777778E-4</v>
      </c>
      <c r="AD120" s="282">
        <v>8.0439814814814818E-3</v>
      </c>
      <c r="AE120" s="282">
        <v>7.407407407407407E-4</v>
      </c>
      <c r="AF120" s="282">
        <v>8.7847222222222233E-3</v>
      </c>
      <c r="AG120" s="283" t="s">
        <v>403</v>
      </c>
      <c r="AH120" s="282">
        <v>2.5000000000000001E-3</v>
      </c>
      <c r="AI120" s="282">
        <v>0</v>
      </c>
      <c r="AJ120" s="283" t="s">
        <v>404</v>
      </c>
      <c r="AK120" s="283">
        <v>27</v>
      </c>
      <c r="AL120" s="283">
        <v>22</v>
      </c>
      <c r="AM120" s="283">
        <v>3</v>
      </c>
      <c r="AN120" s="283">
        <v>0</v>
      </c>
      <c r="AO120" s="283">
        <v>5</v>
      </c>
      <c r="AP120" s="283">
        <v>3</v>
      </c>
      <c r="AQ120" s="283">
        <v>2</v>
      </c>
      <c r="AR120" s="283">
        <v>81.48</v>
      </c>
      <c r="AS120" s="282">
        <v>8.7962962962962962E-4</v>
      </c>
      <c r="AT120" s="282">
        <v>2.7777777777777778E-4</v>
      </c>
      <c r="AU120" s="282">
        <v>8.0439814814814818E-3</v>
      </c>
      <c r="AV120" s="282">
        <v>7.407407407407407E-4</v>
      </c>
      <c r="AW120" s="282">
        <v>8.7847222222222233E-3</v>
      </c>
      <c r="AX120" s="283">
        <v>69.23</v>
      </c>
      <c r="AY120" s="282">
        <v>2.5000000000000001E-3</v>
      </c>
      <c r="AZ120" s="282">
        <v>1.4467592592592594E-3</v>
      </c>
      <c r="BA120" s="283"/>
      <c r="BB120" s="283"/>
      <c r="BC120" s="283"/>
      <c r="BD120" s="283"/>
      <c r="BE120" s="283"/>
      <c r="BF120" s="283"/>
      <c r="BG120" s="283"/>
      <c r="BH120" s="283"/>
      <c r="BI120" s="283"/>
      <c r="BJ120" s="283"/>
      <c r="BK120" s="283"/>
      <c r="BL120" s="283"/>
      <c r="BM120" s="283">
        <v>136</v>
      </c>
      <c r="BN120" s="283">
        <v>125</v>
      </c>
      <c r="BO120" s="283">
        <v>14</v>
      </c>
      <c r="BP120" s="283">
        <v>1</v>
      </c>
      <c r="BQ120" s="283">
        <v>11</v>
      </c>
      <c r="BR120" s="283">
        <v>8</v>
      </c>
      <c r="BS120" s="283">
        <v>3</v>
      </c>
      <c r="BT120" s="283">
        <v>91.91</v>
      </c>
      <c r="BU120" s="282">
        <v>1.8055555555555557E-3</v>
      </c>
      <c r="BV120" s="282">
        <v>2.7777777777777778E-4</v>
      </c>
      <c r="BW120" s="282">
        <v>6.9791666666666674E-3</v>
      </c>
      <c r="BX120" s="282">
        <v>9.7222222222222209E-4</v>
      </c>
      <c r="BY120" s="282">
        <v>7.9629629629629634E-3</v>
      </c>
      <c r="BZ120" s="283">
        <v>65.19</v>
      </c>
      <c r="CA120" s="282">
        <v>2.9050925925925928E-3</v>
      </c>
      <c r="CB120" s="282">
        <v>4.7916666666666672E-3</v>
      </c>
    </row>
    <row r="121" spans="1:80" x14ac:dyDescent="0.25">
      <c r="A121" s="283" t="s">
        <v>16</v>
      </c>
      <c r="B121" s="284">
        <v>43357</v>
      </c>
      <c r="C121" s="283">
        <v>78</v>
      </c>
      <c r="D121" s="283">
        <v>49</v>
      </c>
      <c r="E121" s="283">
        <v>27</v>
      </c>
      <c r="F121" s="283">
        <v>0</v>
      </c>
      <c r="G121" s="283">
        <v>29</v>
      </c>
      <c r="H121" s="283">
        <v>17</v>
      </c>
      <c r="I121" s="283">
        <v>12</v>
      </c>
      <c r="J121" s="283">
        <v>62.82</v>
      </c>
      <c r="K121" s="282">
        <v>2.9745370370370373E-3</v>
      </c>
      <c r="L121" s="282">
        <v>3.7847222222222223E-3</v>
      </c>
      <c r="M121" s="282">
        <v>4.2013888888888891E-3</v>
      </c>
      <c r="N121" s="282">
        <v>1.25E-3</v>
      </c>
      <c r="O121" s="282">
        <v>5.4513888888888884E-3</v>
      </c>
      <c r="P121" s="283">
        <v>27.54</v>
      </c>
      <c r="Q121" s="282">
        <v>1.5057870370370369E-2</v>
      </c>
      <c r="R121" s="282">
        <v>1.6701388888888887E-2</v>
      </c>
      <c r="S121" s="283" t="s">
        <v>391</v>
      </c>
      <c r="T121" s="283" t="s">
        <v>403</v>
      </c>
      <c r="U121" s="283">
        <v>49</v>
      </c>
      <c r="V121" s="283">
        <v>27</v>
      </c>
      <c r="W121" s="283">
        <v>0</v>
      </c>
      <c r="X121" s="283">
        <v>0</v>
      </c>
      <c r="Y121" s="283">
        <v>0</v>
      </c>
      <c r="Z121" s="283">
        <v>0</v>
      </c>
      <c r="AA121" s="283">
        <v>100</v>
      </c>
      <c r="AB121" s="282">
        <v>0</v>
      </c>
      <c r="AC121" s="282">
        <v>3.7847222222222223E-3</v>
      </c>
      <c r="AD121" s="282">
        <v>4.2013888888888891E-3</v>
      </c>
      <c r="AE121" s="282">
        <v>1.25E-3</v>
      </c>
      <c r="AF121" s="282">
        <v>5.4513888888888884E-3</v>
      </c>
      <c r="AG121" s="283" t="s">
        <v>403</v>
      </c>
      <c r="AH121" s="282">
        <v>1.5057870370370369E-2</v>
      </c>
      <c r="AI121" s="282">
        <v>0</v>
      </c>
      <c r="AJ121" s="283" t="s">
        <v>404</v>
      </c>
      <c r="AK121" s="283">
        <v>78</v>
      </c>
      <c r="AL121" s="283">
        <v>49</v>
      </c>
      <c r="AM121" s="283">
        <v>27</v>
      </c>
      <c r="AN121" s="283">
        <v>0</v>
      </c>
      <c r="AO121" s="283">
        <v>29</v>
      </c>
      <c r="AP121" s="283">
        <v>17</v>
      </c>
      <c r="AQ121" s="283">
        <v>12</v>
      </c>
      <c r="AR121" s="283">
        <v>62.82</v>
      </c>
      <c r="AS121" s="282">
        <v>2.9745370370370373E-3</v>
      </c>
      <c r="AT121" s="282">
        <v>3.7847222222222223E-3</v>
      </c>
      <c r="AU121" s="282">
        <v>4.2013888888888891E-3</v>
      </c>
      <c r="AV121" s="282">
        <v>1.25E-3</v>
      </c>
      <c r="AW121" s="282">
        <v>5.4513888888888884E-3</v>
      </c>
      <c r="AX121" s="283">
        <v>27.54</v>
      </c>
      <c r="AY121" s="282">
        <v>1.5057870370370369E-2</v>
      </c>
      <c r="AZ121" s="282">
        <v>1.6701388888888887E-2</v>
      </c>
      <c r="BA121" s="283"/>
      <c r="BB121" s="283"/>
      <c r="BC121" s="283"/>
      <c r="BD121" s="283"/>
      <c r="BE121" s="283"/>
      <c r="BF121" s="283"/>
      <c r="BG121" s="283"/>
      <c r="BH121" s="283"/>
      <c r="BI121" s="283"/>
      <c r="BJ121" s="283">
        <v>0.62820512820512797</v>
      </c>
      <c r="BK121" s="283"/>
      <c r="BL121" s="283">
        <v>0.37179487179487197</v>
      </c>
      <c r="BM121" s="283">
        <v>107</v>
      </c>
      <c r="BN121" s="283">
        <v>70</v>
      </c>
      <c r="BO121" s="283">
        <v>39</v>
      </c>
      <c r="BP121" s="283">
        <v>0</v>
      </c>
      <c r="BQ121" s="283">
        <v>37</v>
      </c>
      <c r="BR121" s="283">
        <v>23</v>
      </c>
      <c r="BS121" s="283">
        <v>14</v>
      </c>
      <c r="BT121" s="283">
        <v>65.42</v>
      </c>
      <c r="BU121" s="282">
        <v>2.8009259259259259E-3</v>
      </c>
      <c r="BV121" s="282">
        <v>3.2175925925925926E-3</v>
      </c>
      <c r="BW121" s="282">
        <v>4.1203703703703706E-3</v>
      </c>
      <c r="BX121" s="282">
        <v>1.2962962962962963E-3</v>
      </c>
      <c r="BY121" s="282">
        <v>5.4050925925925924E-3</v>
      </c>
      <c r="BZ121" s="283">
        <v>27.84</v>
      </c>
      <c r="CA121" s="282">
        <v>1.5057870370370369E-2</v>
      </c>
      <c r="CB121" s="282">
        <v>1.6701388888888887E-2</v>
      </c>
    </row>
    <row r="122" spans="1:80" x14ac:dyDescent="0.25">
      <c r="A122" s="283" t="s">
        <v>17</v>
      </c>
      <c r="B122" s="284">
        <v>43357</v>
      </c>
      <c r="C122" s="283">
        <v>53</v>
      </c>
      <c r="D122" s="283">
        <v>43</v>
      </c>
      <c r="E122" s="283">
        <v>11</v>
      </c>
      <c r="F122" s="283">
        <v>0</v>
      </c>
      <c r="G122" s="283">
        <v>10</v>
      </c>
      <c r="H122" s="283">
        <v>10</v>
      </c>
      <c r="I122" s="283">
        <v>0</v>
      </c>
      <c r="J122" s="283">
        <v>81.13</v>
      </c>
      <c r="K122" s="282">
        <v>2.5925925925925925E-3</v>
      </c>
      <c r="L122" s="282">
        <v>1.4004629629629629E-3</v>
      </c>
      <c r="M122" s="282">
        <v>3.8541666666666668E-3</v>
      </c>
      <c r="N122" s="282">
        <v>1.0763888888888889E-3</v>
      </c>
      <c r="O122" s="282">
        <v>4.9421296296296288E-3</v>
      </c>
      <c r="P122" s="283">
        <v>54.72</v>
      </c>
      <c r="Q122" s="282">
        <v>1.2777777777777777E-2</v>
      </c>
      <c r="R122" s="282">
        <v>5.3009259259259251E-3</v>
      </c>
      <c r="S122" s="283" t="s">
        <v>391</v>
      </c>
      <c r="T122" s="283" t="s">
        <v>403</v>
      </c>
      <c r="U122" s="283">
        <v>43</v>
      </c>
      <c r="V122" s="283">
        <v>11</v>
      </c>
      <c r="W122" s="283">
        <v>0</v>
      </c>
      <c r="X122" s="283">
        <v>0</v>
      </c>
      <c r="Y122" s="283">
        <v>0</v>
      </c>
      <c r="Z122" s="283">
        <v>0</v>
      </c>
      <c r="AA122" s="283">
        <v>100</v>
      </c>
      <c r="AB122" s="282">
        <v>0</v>
      </c>
      <c r="AC122" s="282">
        <v>1.4004629629629629E-3</v>
      </c>
      <c r="AD122" s="282">
        <v>3.8541666666666668E-3</v>
      </c>
      <c r="AE122" s="282">
        <v>1.0763888888888889E-3</v>
      </c>
      <c r="AF122" s="282">
        <v>4.9421296296296288E-3</v>
      </c>
      <c r="AG122" s="283" t="s">
        <v>403</v>
      </c>
      <c r="AH122" s="282">
        <v>1.2777777777777777E-2</v>
      </c>
      <c r="AI122" s="282">
        <v>0</v>
      </c>
      <c r="AJ122" s="283" t="s">
        <v>404</v>
      </c>
      <c r="AK122" s="283">
        <v>53</v>
      </c>
      <c r="AL122" s="283">
        <v>43</v>
      </c>
      <c r="AM122" s="283">
        <v>11</v>
      </c>
      <c r="AN122" s="283">
        <v>0</v>
      </c>
      <c r="AO122" s="283">
        <v>10</v>
      </c>
      <c r="AP122" s="283">
        <v>10</v>
      </c>
      <c r="AQ122" s="283">
        <v>0</v>
      </c>
      <c r="AR122" s="283">
        <v>81.13</v>
      </c>
      <c r="AS122" s="282">
        <v>2.5925925925925925E-3</v>
      </c>
      <c r="AT122" s="282">
        <v>1.4004629629629629E-3</v>
      </c>
      <c r="AU122" s="282">
        <v>3.8541666666666668E-3</v>
      </c>
      <c r="AV122" s="282">
        <v>1.0763888888888889E-3</v>
      </c>
      <c r="AW122" s="282">
        <v>4.9421296296296288E-3</v>
      </c>
      <c r="AX122" s="283">
        <v>54.72</v>
      </c>
      <c r="AY122" s="282">
        <v>1.2777777777777777E-2</v>
      </c>
      <c r="AZ122" s="282">
        <v>5.3009259259259251E-3</v>
      </c>
      <c r="BA122" s="283"/>
      <c r="BB122" s="283"/>
      <c r="BC122" s="283"/>
      <c r="BD122" s="283"/>
      <c r="BE122" s="283"/>
      <c r="BF122" s="283"/>
      <c r="BG122" s="283"/>
      <c r="BH122" s="283"/>
      <c r="BI122" s="283"/>
      <c r="BJ122" s="283">
        <v>0.81132075471698095</v>
      </c>
      <c r="BK122" s="283"/>
      <c r="BL122" s="283">
        <v>0.18867924528301899</v>
      </c>
      <c r="BM122" s="283">
        <v>77</v>
      </c>
      <c r="BN122" s="283">
        <v>55</v>
      </c>
      <c r="BO122" s="283">
        <v>18</v>
      </c>
      <c r="BP122" s="283">
        <v>0</v>
      </c>
      <c r="BQ122" s="283">
        <v>22</v>
      </c>
      <c r="BR122" s="283">
        <v>16</v>
      </c>
      <c r="BS122" s="283">
        <v>6</v>
      </c>
      <c r="BT122" s="283">
        <v>71.430000000000007</v>
      </c>
      <c r="BU122" s="282">
        <v>1.9097222222222222E-3</v>
      </c>
      <c r="BV122" s="282">
        <v>1.4930555555555556E-3</v>
      </c>
      <c r="BW122" s="282">
        <v>4.31712962962963E-3</v>
      </c>
      <c r="BX122" s="282">
        <v>1.0185185185185186E-3</v>
      </c>
      <c r="BY122" s="282">
        <v>5.347222222222222E-3</v>
      </c>
      <c r="BZ122" s="283">
        <v>43.24</v>
      </c>
      <c r="CA122" s="282">
        <v>1.2777777777777777E-2</v>
      </c>
      <c r="CB122" s="282">
        <v>5.3009259259259251E-3</v>
      </c>
    </row>
    <row r="123" spans="1:80" x14ac:dyDescent="0.25">
      <c r="A123" s="283" t="s">
        <v>18</v>
      </c>
      <c r="B123" s="284">
        <v>43357</v>
      </c>
      <c r="C123" s="283">
        <v>17</v>
      </c>
      <c r="D123" s="283">
        <v>17</v>
      </c>
      <c r="E123" s="283">
        <v>1</v>
      </c>
      <c r="F123" s="283">
        <v>0</v>
      </c>
      <c r="G123" s="283">
        <v>0</v>
      </c>
      <c r="H123" s="283">
        <v>0</v>
      </c>
      <c r="I123" s="283">
        <v>0</v>
      </c>
      <c r="J123" s="283">
        <v>100</v>
      </c>
      <c r="K123" s="282">
        <v>0</v>
      </c>
      <c r="L123" s="282">
        <v>2.0833333333333335E-4</v>
      </c>
      <c r="M123" s="282">
        <v>5.0810185185185186E-3</v>
      </c>
      <c r="N123" s="282">
        <v>1.0879629629629629E-3</v>
      </c>
      <c r="O123" s="282">
        <v>6.168981481481481E-3</v>
      </c>
      <c r="P123" s="283">
        <v>88.24</v>
      </c>
      <c r="Q123" s="282">
        <v>1.4930555555555556E-3</v>
      </c>
      <c r="R123" s="282">
        <v>0</v>
      </c>
      <c r="S123" s="283" t="s">
        <v>391</v>
      </c>
      <c r="T123" s="283" t="s">
        <v>403</v>
      </c>
      <c r="U123" s="283">
        <v>17</v>
      </c>
      <c r="V123" s="283">
        <v>1</v>
      </c>
      <c r="W123" s="283">
        <v>0</v>
      </c>
      <c r="X123" s="283">
        <v>0</v>
      </c>
      <c r="Y123" s="283">
        <v>0</v>
      </c>
      <c r="Z123" s="283">
        <v>0</v>
      </c>
      <c r="AA123" s="283">
        <v>100</v>
      </c>
      <c r="AB123" s="282">
        <v>0</v>
      </c>
      <c r="AC123" s="282">
        <v>2.0833333333333335E-4</v>
      </c>
      <c r="AD123" s="282">
        <v>5.0810185185185186E-3</v>
      </c>
      <c r="AE123" s="282">
        <v>1.0879629629629629E-3</v>
      </c>
      <c r="AF123" s="282">
        <v>6.168981481481481E-3</v>
      </c>
      <c r="AG123" s="283" t="s">
        <v>403</v>
      </c>
      <c r="AH123" s="282">
        <v>1.4930555555555556E-3</v>
      </c>
      <c r="AI123" s="282">
        <v>0</v>
      </c>
      <c r="AJ123" s="283" t="s">
        <v>404</v>
      </c>
      <c r="AK123" s="283">
        <v>17</v>
      </c>
      <c r="AL123" s="283">
        <v>17</v>
      </c>
      <c r="AM123" s="283">
        <v>1</v>
      </c>
      <c r="AN123" s="283">
        <v>0</v>
      </c>
      <c r="AO123" s="283">
        <v>0</v>
      </c>
      <c r="AP123" s="283">
        <v>0</v>
      </c>
      <c r="AQ123" s="283">
        <v>0</v>
      </c>
      <c r="AR123" s="283">
        <v>100</v>
      </c>
      <c r="AS123" s="282">
        <v>0</v>
      </c>
      <c r="AT123" s="282">
        <v>2.0833333333333335E-4</v>
      </c>
      <c r="AU123" s="282">
        <v>5.0810185185185186E-3</v>
      </c>
      <c r="AV123" s="282">
        <v>1.0879629629629629E-3</v>
      </c>
      <c r="AW123" s="282">
        <v>6.168981481481481E-3</v>
      </c>
      <c r="AX123" s="283">
        <v>88.24</v>
      </c>
      <c r="AY123" s="282">
        <v>1.4930555555555556E-3</v>
      </c>
      <c r="AZ123" s="282">
        <v>0</v>
      </c>
      <c r="BA123" s="283"/>
      <c r="BB123" s="283"/>
      <c r="BC123" s="283"/>
      <c r="BD123" s="283"/>
      <c r="BE123" s="283"/>
      <c r="BF123" s="283"/>
      <c r="BG123" s="283"/>
      <c r="BH123" s="283"/>
      <c r="BI123" s="283"/>
      <c r="BJ123" s="283">
        <v>1</v>
      </c>
      <c r="BK123" s="283"/>
      <c r="BL123" s="283">
        <v>0</v>
      </c>
      <c r="BM123" s="283">
        <v>31</v>
      </c>
      <c r="BN123" s="283">
        <v>30</v>
      </c>
      <c r="BO123" s="283">
        <v>5</v>
      </c>
      <c r="BP123" s="283">
        <v>0</v>
      </c>
      <c r="BQ123" s="283">
        <v>1</v>
      </c>
      <c r="BR123" s="283">
        <v>1</v>
      </c>
      <c r="BS123" s="283">
        <v>0</v>
      </c>
      <c r="BT123" s="283">
        <v>96.77</v>
      </c>
      <c r="BU123" s="282">
        <v>1.6666666666666668E-3</v>
      </c>
      <c r="BV123" s="282">
        <v>9.2592592592592585E-4</v>
      </c>
      <c r="BW123" s="282">
        <v>4.6643518518518518E-3</v>
      </c>
      <c r="BX123" s="282">
        <v>1.2268518518518518E-3</v>
      </c>
      <c r="BY123" s="282">
        <v>5.8796296296296296E-3</v>
      </c>
      <c r="BZ123" s="283">
        <v>74.19</v>
      </c>
      <c r="CA123" s="282">
        <v>9.9768518518518531E-3</v>
      </c>
      <c r="CB123" s="282">
        <v>1.6666666666666668E-3</v>
      </c>
    </row>
    <row r="124" spans="1:80" x14ac:dyDescent="0.25">
      <c r="A124" s="283" t="s">
        <v>19</v>
      </c>
      <c r="B124" s="284">
        <v>43357</v>
      </c>
      <c r="C124" s="283">
        <v>6</v>
      </c>
      <c r="D124" s="283">
        <v>4</v>
      </c>
      <c r="E124" s="283">
        <v>1</v>
      </c>
      <c r="F124" s="283">
        <v>0</v>
      </c>
      <c r="G124" s="283">
        <v>2</v>
      </c>
      <c r="H124" s="283">
        <v>1</v>
      </c>
      <c r="I124" s="283">
        <v>1</v>
      </c>
      <c r="J124" s="283">
        <v>66.67</v>
      </c>
      <c r="K124" s="282">
        <v>7.6388888888888893E-4</v>
      </c>
      <c r="L124" s="282">
        <v>9.9537037037037042E-4</v>
      </c>
      <c r="M124" s="282">
        <v>1.1689814814814814E-2</v>
      </c>
      <c r="N124" s="282">
        <v>1.4004629629629629E-3</v>
      </c>
      <c r="O124" s="282">
        <v>1.3090277777777779E-2</v>
      </c>
      <c r="P124" s="283">
        <v>60</v>
      </c>
      <c r="Q124" s="282">
        <v>3.5532407407407405E-3</v>
      </c>
      <c r="R124" s="282">
        <v>1.5277777777777779E-3</v>
      </c>
      <c r="S124" s="283" t="s">
        <v>391</v>
      </c>
      <c r="T124" s="283" t="s">
        <v>403</v>
      </c>
      <c r="U124" s="283">
        <v>4</v>
      </c>
      <c r="V124" s="283">
        <v>1</v>
      </c>
      <c r="W124" s="283">
        <v>0</v>
      </c>
      <c r="X124" s="283">
        <v>0</v>
      </c>
      <c r="Y124" s="283">
        <v>0</v>
      </c>
      <c r="Z124" s="283">
        <v>0</v>
      </c>
      <c r="AA124" s="283">
        <v>100</v>
      </c>
      <c r="AB124" s="282">
        <v>0</v>
      </c>
      <c r="AC124" s="282">
        <v>9.9537037037037042E-4</v>
      </c>
      <c r="AD124" s="282">
        <v>1.1689814814814814E-2</v>
      </c>
      <c r="AE124" s="282">
        <v>1.4004629629629629E-3</v>
      </c>
      <c r="AF124" s="282">
        <v>1.3090277777777779E-2</v>
      </c>
      <c r="AG124" s="283" t="s">
        <v>403</v>
      </c>
      <c r="AH124" s="282">
        <v>3.5532407407407405E-3</v>
      </c>
      <c r="AI124" s="282">
        <v>0</v>
      </c>
      <c r="AJ124" s="283" t="s">
        <v>404</v>
      </c>
      <c r="AK124" s="283">
        <v>6</v>
      </c>
      <c r="AL124" s="283">
        <v>4</v>
      </c>
      <c r="AM124" s="283">
        <v>1</v>
      </c>
      <c r="AN124" s="283">
        <v>0</v>
      </c>
      <c r="AO124" s="283">
        <v>2</v>
      </c>
      <c r="AP124" s="283">
        <v>1</v>
      </c>
      <c r="AQ124" s="283">
        <v>1</v>
      </c>
      <c r="AR124" s="283">
        <v>66.67</v>
      </c>
      <c r="AS124" s="282">
        <v>7.6388888888888893E-4</v>
      </c>
      <c r="AT124" s="282">
        <v>9.9537037037037042E-4</v>
      </c>
      <c r="AU124" s="282">
        <v>1.1689814814814814E-2</v>
      </c>
      <c r="AV124" s="282">
        <v>1.4004629629629629E-3</v>
      </c>
      <c r="AW124" s="282">
        <v>1.3090277777777779E-2</v>
      </c>
      <c r="AX124" s="283">
        <v>60</v>
      </c>
      <c r="AY124" s="282">
        <v>3.5532407407407405E-3</v>
      </c>
      <c r="AZ124" s="282">
        <v>1.5277777777777779E-3</v>
      </c>
      <c r="BA124" s="283"/>
      <c r="BB124" s="283"/>
      <c r="BC124" s="283"/>
      <c r="BD124" s="283"/>
      <c r="BE124" s="283"/>
      <c r="BF124" s="283"/>
      <c r="BG124" s="283"/>
      <c r="BH124" s="283"/>
      <c r="BI124" s="283"/>
      <c r="BJ124" s="283">
        <v>0.66666666666666696</v>
      </c>
      <c r="BK124" s="283"/>
      <c r="BL124" s="283">
        <v>0.33333333333333298</v>
      </c>
      <c r="BM124" s="283">
        <v>8</v>
      </c>
      <c r="BN124" s="283">
        <v>6</v>
      </c>
      <c r="BO124" s="283">
        <v>1</v>
      </c>
      <c r="BP124" s="283">
        <v>0</v>
      </c>
      <c r="BQ124" s="283">
        <v>2</v>
      </c>
      <c r="BR124" s="283">
        <v>1</v>
      </c>
      <c r="BS124" s="283">
        <v>1</v>
      </c>
      <c r="BT124" s="283">
        <v>75</v>
      </c>
      <c r="BU124" s="282">
        <v>7.6388888888888893E-4</v>
      </c>
      <c r="BV124" s="282">
        <v>7.0601851851851847E-4</v>
      </c>
      <c r="BW124" s="282">
        <v>8.5532407407407415E-3</v>
      </c>
      <c r="BX124" s="282">
        <v>1.4004629629629629E-3</v>
      </c>
      <c r="BY124" s="282">
        <v>9.9537037037037042E-3</v>
      </c>
      <c r="BZ124" s="283">
        <v>71.430000000000007</v>
      </c>
      <c r="CA124" s="282">
        <v>3.5532407407407405E-3</v>
      </c>
      <c r="CB124" s="282">
        <v>1.5277777777777779E-3</v>
      </c>
    </row>
    <row r="125" spans="1:80" x14ac:dyDescent="0.25">
      <c r="A125" s="283" t="s">
        <v>20</v>
      </c>
      <c r="B125" s="284">
        <v>43357</v>
      </c>
      <c r="C125" s="283">
        <v>8</v>
      </c>
      <c r="D125" s="283">
        <v>8</v>
      </c>
      <c r="E125" s="283">
        <v>0</v>
      </c>
      <c r="F125" s="283">
        <v>0</v>
      </c>
      <c r="G125" s="283">
        <v>0</v>
      </c>
      <c r="H125" s="283">
        <v>0</v>
      </c>
      <c r="I125" s="283">
        <v>0</v>
      </c>
      <c r="J125" s="283">
        <v>100</v>
      </c>
      <c r="K125" s="282">
        <v>0</v>
      </c>
      <c r="L125" s="282">
        <v>8.1018518518518516E-5</v>
      </c>
      <c r="M125" s="282">
        <v>4.9768518518518521E-3</v>
      </c>
      <c r="N125" s="282">
        <v>3.4722222222222222E-5</v>
      </c>
      <c r="O125" s="282">
        <v>5.0231481481481481E-3</v>
      </c>
      <c r="P125" s="283">
        <v>100</v>
      </c>
      <c r="Q125" s="282">
        <v>2.0833333333333335E-4</v>
      </c>
      <c r="R125" s="282">
        <v>0</v>
      </c>
      <c r="S125" s="283" t="s">
        <v>391</v>
      </c>
      <c r="T125" s="283" t="s">
        <v>403</v>
      </c>
      <c r="U125" s="283">
        <v>8</v>
      </c>
      <c r="V125" s="283">
        <v>0</v>
      </c>
      <c r="W125" s="283">
        <v>0</v>
      </c>
      <c r="X125" s="283">
        <v>0</v>
      </c>
      <c r="Y125" s="283">
        <v>0</v>
      </c>
      <c r="Z125" s="283">
        <v>0</v>
      </c>
      <c r="AA125" s="283">
        <v>100</v>
      </c>
      <c r="AB125" s="282">
        <v>0</v>
      </c>
      <c r="AC125" s="282">
        <v>8.1018518518518516E-5</v>
      </c>
      <c r="AD125" s="282">
        <v>4.9768518518518521E-3</v>
      </c>
      <c r="AE125" s="282">
        <v>3.4722222222222222E-5</v>
      </c>
      <c r="AF125" s="282">
        <v>5.0231481481481481E-3</v>
      </c>
      <c r="AG125" s="283" t="s">
        <v>403</v>
      </c>
      <c r="AH125" s="282">
        <v>2.0833333333333335E-4</v>
      </c>
      <c r="AI125" s="282">
        <v>0</v>
      </c>
      <c r="AJ125" s="283" t="s">
        <v>404</v>
      </c>
      <c r="AK125" s="283">
        <v>8</v>
      </c>
      <c r="AL125" s="283">
        <v>8</v>
      </c>
      <c r="AM125" s="283">
        <v>0</v>
      </c>
      <c r="AN125" s="283">
        <v>0</v>
      </c>
      <c r="AO125" s="283">
        <v>0</v>
      </c>
      <c r="AP125" s="283">
        <v>0</v>
      </c>
      <c r="AQ125" s="283">
        <v>0</v>
      </c>
      <c r="AR125" s="283">
        <v>100</v>
      </c>
      <c r="AS125" s="282">
        <v>0</v>
      </c>
      <c r="AT125" s="282">
        <v>8.1018518518518516E-5</v>
      </c>
      <c r="AU125" s="282">
        <v>4.9768518518518521E-3</v>
      </c>
      <c r="AV125" s="282">
        <v>3.4722222222222222E-5</v>
      </c>
      <c r="AW125" s="282">
        <v>5.0231481481481481E-3</v>
      </c>
      <c r="AX125" s="283">
        <v>100</v>
      </c>
      <c r="AY125" s="282">
        <v>2.0833333333333335E-4</v>
      </c>
      <c r="AZ125" s="282">
        <v>0</v>
      </c>
      <c r="BA125" s="283"/>
      <c r="BB125" s="283"/>
      <c r="BC125" s="283"/>
      <c r="BD125" s="283"/>
      <c r="BE125" s="283"/>
      <c r="BF125" s="283"/>
      <c r="BG125" s="283"/>
      <c r="BH125" s="283"/>
      <c r="BI125" s="283"/>
      <c r="BJ125" s="283">
        <v>1</v>
      </c>
      <c r="BK125" s="283"/>
      <c r="BL125" s="283">
        <v>0</v>
      </c>
      <c r="BM125" s="283">
        <v>11</v>
      </c>
      <c r="BN125" s="283">
        <v>10</v>
      </c>
      <c r="BO125" s="283">
        <v>0</v>
      </c>
      <c r="BP125" s="283">
        <v>0</v>
      </c>
      <c r="BQ125" s="283">
        <v>1</v>
      </c>
      <c r="BR125" s="283">
        <v>0</v>
      </c>
      <c r="BS125" s="283">
        <v>1</v>
      </c>
      <c r="BT125" s="283">
        <v>90.91</v>
      </c>
      <c r="BU125" s="282">
        <v>0</v>
      </c>
      <c r="BV125" s="282">
        <v>9.2592592592592588E-5</v>
      </c>
      <c r="BW125" s="282">
        <v>4.5254629629629629E-3</v>
      </c>
      <c r="BX125" s="282">
        <v>3.4722222222222222E-5</v>
      </c>
      <c r="BY125" s="282">
        <v>4.5717592592592589E-3</v>
      </c>
      <c r="BZ125" s="283">
        <v>100</v>
      </c>
      <c r="CA125" s="282">
        <v>2.0833333333333335E-4</v>
      </c>
      <c r="CB125" s="282">
        <v>0</v>
      </c>
    </row>
    <row r="126" spans="1:80" x14ac:dyDescent="0.25">
      <c r="A126" s="283" t="s">
        <v>294</v>
      </c>
      <c r="B126" s="284">
        <v>43357</v>
      </c>
      <c r="C126" s="283">
        <v>12</v>
      </c>
      <c r="D126" s="283">
        <v>9</v>
      </c>
      <c r="E126" s="283">
        <v>1</v>
      </c>
      <c r="F126" s="283">
        <v>0</v>
      </c>
      <c r="G126" s="283">
        <v>3</v>
      </c>
      <c r="H126" s="283">
        <v>1</v>
      </c>
      <c r="I126" s="283">
        <v>2</v>
      </c>
      <c r="J126" s="283">
        <v>75</v>
      </c>
      <c r="K126" s="282">
        <v>4.3981481481481481E-4</v>
      </c>
      <c r="L126" s="282">
        <v>7.7546296296296304E-4</v>
      </c>
      <c r="M126" s="282">
        <v>7.083333333333333E-3</v>
      </c>
      <c r="N126" s="282">
        <v>1.3888888888888889E-3</v>
      </c>
      <c r="O126" s="282">
        <v>8.4837962962962966E-3</v>
      </c>
      <c r="P126" s="283">
        <v>70</v>
      </c>
      <c r="Q126" s="282">
        <v>5.6249999999999989E-3</v>
      </c>
      <c r="R126" s="282">
        <v>1.0995370370370371E-3</v>
      </c>
      <c r="S126" s="283" t="s">
        <v>407</v>
      </c>
      <c r="T126" s="283" t="s">
        <v>403</v>
      </c>
      <c r="U126" s="283">
        <v>9</v>
      </c>
      <c r="V126" s="283">
        <v>1</v>
      </c>
      <c r="W126" s="283">
        <v>0</v>
      </c>
      <c r="X126" s="283">
        <v>0</v>
      </c>
      <c r="Y126" s="283">
        <v>0</v>
      </c>
      <c r="Z126" s="283">
        <v>0</v>
      </c>
      <c r="AA126" s="283">
        <v>100</v>
      </c>
      <c r="AB126" s="282">
        <v>0</v>
      </c>
      <c r="AC126" s="282">
        <v>7.7546296296296304E-4</v>
      </c>
      <c r="AD126" s="282">
        <v>7.083333333333333E-3</v>
      </c>
      <c r="AE126" s="282">
        <v>1.3888888888888889E-3</v>
      </c>
      <c r="AF126" s="282">
        <v>8.4837962962962966E-3</v>
      </c>
      <c r="AG126" s="283" t="s">
        <v>403</v>
      </c>
      <c r="AH126" s="282">
        <v>5.6249999999999989E-3</v>
      </c>
      <c r="AI126" s="282">
        <v>0</v>
      </c>
      <c r="AJ126" s="283" t="s">
        <v>404</v>
      </c>
      <c r="AK126" s="283">
        <v>12</v>
      </c>
      <c r="AL126" s="283">
        <v>9</v>
      </c>
      <c r="AM126" s="283">
        <v>1</v>
      </c>
      <c r="AN126" s="283">
        <v>0</v>
      </c>
      <c r="AO126" s="283">
        <v>3</v>
      </c>
      <c r="AP126" s="283">
        <v>1</v>
      </c>
      <c r="AQ126" s="283">
        <v>2</v>
      </c>
      <c r="AR126" s="283">
        <v>75</v>
      </c>
      <c r="AS126" s="282">
        <v>4.3981481481481481E-4</v>
      </c>
      <c r="AT126" s="282">
        <v>7.7546296296296304E-4</v>
      </c>
      <c r="AU126" s="282">
        <v>7.083333333333333E-3</v>
      </c>
      <c r="AV126" s="282">
        <v>1.3888888888888889E-3</v>
      </c>
      <c r="AW126" s="282">
        <v>8.4837962962962966E-3</v>
      </c>
      <c r="AX126" s="283">
        <v>70</v>
      </c>
      <c r="AY126" s="282">
        <v>5.6249999999999989E-3</v>
      </c>
      <c r="AZ126" s="282">
        <v>1.0995370370370371E-3</v>
      </c>
      <c r="BA126" s="283"/>
      <c r="BB126" s="283"/>
      <c r="BC126" s="283"/>
      <c r="BD126" s="283"/>
      <c r="BE126" s="283"/>
      <c r="BF126" s="283"/>
      <c r="BG126" s="283"/>
      <c r="BH126" s="283"/>
      <c r="BI126" s="283"/>
      <c r="BJ126" s="283">
        <v>0.75</v>
      </c>
      <c r="BK126" s="283"/>
      <c r="BL126" s="283">
        <v>0.25</v>
      </c>
      <c r="BM126" s="283">
        <v>14</v>
      </c>
      <c r="BN126" s="283">
        <v>11</v>
      </c>
      <c r="BO126" s="283">
        <v>1</v>
      </c>
      <c r="BP126" s="283">
        <v>0</v>
      </c>
      <c r="BQ126" s="283">
        <v>3</v>
      </c>
      <c r="BR126" s="283">
        <v>1</v>
      </c>
      <c r="BS126" s="283">
        <v>2</v>
      </c>
      <c r="BT126" s="283">
        <v>78.569999999999993</v>
      </c>
      <c r="BU126" s="282">
        <v>4.3981481481481481E-4</v>
      </c>
      <c r="BV126" s="282">
        <v>6.5972222222222213E-4</v>
      </c>
      <c r="BW126" s="282">
        <v>6.0879629629629643E-3</v>
      </c>
      <c r="BX126" s="282">
        <v>1.3888888888888889E-3</v>
      </c>
      <c r="BY126" s="282">
        <v>7.4884259259259262E-3</v>
      </c>
      <c r="BZ126" s="283">
        <v>75</v>
      </c>
      <c r="CA126" s="282">
        <v>5.6249999999999989E-3</v>
      </c>
      <c r="CB126" s="282">
        <v>1.0995370370370371E-3</v>
      </c>
    </row>
    <row r="127" spans="1:80" x14ac:dyDescent="0.25">
      <c r="A127" s="283" t="s">
        <v>21</v>
      </c>
      <c r="B127" s="284">
        <v>43357</v>
      </c>
      <c r="C127" s="283">
        <v>24</v>
      </c>
      <c r="D127" s="283">
        <v>20</v>
      </c>
      <c r="E127" s="283">
        <v>8</v>
      </c>
      <c r="F127" s="283">
        <v>0</v>
      </c>
      <c r="G127" s="283">
        <v>4</v>
      </c>
      <c r="H127" s="283">
        <v>2</v>
      </c>
      <c r="I127" s="283">
        <v>2</v>
      </c>
      <c r="J127" s="283">
        <v>83.33</v>
      </c>
      <c r="K127" s="282">
        <v>7.291666666666667E-4</v>
      </c>
      <c r="L127" s="282">
        <v>9.3750000000000007E-4</v>
      </c>
      <c r="M127" s="282">
        <v>4.9768518518518521E-3</v>
      </c>
      <c r="N127" s="282">
        <v>1.2037037037037038E-3</v>
      </c>
      <c r="O127" s="282">
        <v>6.1921296296296299E-3</v>
      </c>
      <c r="P127" s="283">
        <v>31.82</v>
      </c>
      <c r="Q127" s="282">
        <v>4.5023148148148149E-3</v>
      </c>
      <c r="R127" s="282">
        <v>1.8981481481481482E-3</v>
      </c>
      <c r="S127" s="283" t="s">
        <v>391</v>
      </c>
      <c r="T127" s="283" t="s">
        <v>403</v>
      </c>
      <c r="U127" s="283">
        <v>20</v>
      </c>
      <c r="V127" s="283">
        <v>8</v>
      </c>
      <c r="W127" s="283">
        <v>0</v>
      </c>
      <c r="X127" s="283">
        <v>0</v>
      </c>
      <c r="Y127" s="283">
        <v>0</v>
      </c>
      <c r="Z127" s="283">
        <v>0</v>
      </c>
      <c r="AA127" s="283">
        <v>100</v>
      </c>
      <c r="AB127" s="282">
        <v>0</v>
      </c>
      <c r="AC127" s="282">
        <v>9.3750000000000007E-4</v>
      </c>
      <c r="AD127" s="282">
        <v>4.9768518518518521E-3</v>
      </c>
      <c r="AE127" s="282">
        <v>1.2037037037037038E-3</v>
      </c>
      <c r="AF127" s="282">
        <v>6.1921296296296299E-3</v>
      </c>
      <c r="AG127" s="283" t="s">
        <v>403</v>
      </c>
      <c r="AH127" s="282">
        <v>4.5023148148148149E-3</v>
      </c>
      <c r="AI127" s="282">
        <v>0</v>
      </c>
      <c r="AJ127" s="283" t="s">
        <v>404</v>
      </c>
      <c r="AK127" s="283">
        <v>24</v>
      </c>
      <c r="AL127" s="283">
        <v>20</v>
      </c>
      <c r="AM127" s="283">
        <v>8</v>
      </c>
      <c r="AN127" s="283">
        <v>0</v>
      </c>
      <c r="AO127" s="283">
        <v>4</v>
      </c>
      <c r="AP127" s="283">
        <v>2</v>
      </c>
      <c r="AQ127" s="283">
        <v>2</v>
      </c>
      <c r="AR127" s="283">
        <v>83.33</v>
      </c>
      <c r="AS127" s="282">
        <v>7.291666666666667E-4</v>
      </c>
      <c r="AT127" s="282">
        <v>9.3750000000000007E-4</v>
      </c>
      <c r="AU127" s="282">
        <v>4.9768518518518521E-3</v>
      </c>
      <c r="AV127" s="282">
        <v>1.2037037037037038E-3</v>
      </c>
      <c r="AW127" s="282">
        <v>6.1921296296296299E-3</v>
      </c>
      <c r="AX127" s="283">
        <v>31.82</v>
      </c>
      <c r="AY127" s="282">
        <v>4.5023148148148149E-3</v>
      </c>
      <c r="AZ127" s="282">
        <v>1.8981481481481482E-3</v>
      </c>
      <c r="BA127" s="283"/>
      <c r="BB127" s="283"/>
      <c r="BC127" s="283"/>
      <c r="BD127" s="283"/>
      <c r="BE127" s="283"/>
      <c r="BF127" s="283"/>
      <c r="BG127" s="283"/>
      <c r="BH127" s="283"/>
      <c r="BI127" s="283"/>
      <c r="BJ127" s="283">
        <v>0.83333333333333304</v>
      </c>
      <c r="BK127" s="283"/>
      <c r="BL127" s="283">
        <v>0.16666666666666699</v>
      </c>
      <c r="BM127" s="283">
        <v>39</v>
      </c>
      <c r="BN127" s="283">
        <v>28</v>
      </c>
      <c r="BO127" s="283">
        <v>12</v>
      </c>
      <c r="BP127" s="283">
        <v>0</v>
      </c>
      <c r="BQ127" s="283">
        <v>11</v>
      </c>
      <c r="BR127" s="283">
        <v>7</v>
      </c>
      <c r="BS127" s="283">
        <v>3</v>
      </c>
      <c r="BT127" s="283">
        <v>71.790000000000006</v>
      </c>
      <c r="BU127" s="282">
        <v>1.6666666666666668E-3</v>
      </c>
      <c r="BV127" s="282">
        <v>9.6064814814814808E-4</v>
      </c>
      <c r="BW127" s="282">
        <v>5.0578703703703706E-3</v>
      </c>
      <c r="BX127" s="282">
        <v>1.1689814814814816E-3</v>
      </c>
      <c r="BY127" s="282">
        <v>6.238425925925925E-3</v>
      </c>
      <c r="BZ127" s="283">
        <v>29.73</v>
      </c>
      <c r="CA127" s="282">
        <v>4.5023148148148149E-3</v>
      </c>
      <c r="CB127" s="282">
        <v>5.0578703703703706E-3</v>
      </c>
    </row>
    <row r="128" spans="1:80" x14ac:dyDescent="0.25">
      <c r="A128" s="283" t="s">
        <v>24</v>
      </c>
      <c r="B128" s="284">
        <v>43357</v>
      </c>
      <c r="C128" s="283">
        <v>87</v>
      </c>
      <c r="D128" s="283">
        <v>46</v>
      </c>
      <c r="E128" s="283">
        <v>11</v>
      </c>
      <c r="F128" s="283">
        <v>0</v>
      </c>
      <c r="G128" s="283">
        <v>41</v>
      </c>
      <c r="H128" s="283">
        <v>16</v>
      </c>
      <c r="I128" s="283">
        <v>25</v>
      </c>
      <c r="J128" s="283">
        <v>52.87</v>
      </c>
      <c r="K128" s="282">
        <v>9.8379629629629642E-4</v>
      </c>
      <c r="L128" s="282">
        <v>7.291666666666667E-4</v>
      </c>
      <c r="M128" s="282">
        <v>5.0462962962962961E-3</v>
      </c>
      <c r="N128" s="282">
        <v>1.1805555555555556E-3</v>
      </c>
      <c r="O128" s="282">
        <v>6.238425925925925E-3</v>
      </c>
      <c r="P128" s="283">
        <v>42.86</v>
      </c>
      <c r="Q128" s="282">
        <v>4.8611111111111112E-3</v>
      </c>
      <c r="R128" s="282">
        <v>5.3819444444444453E-3</v>
      </c>
      <c r="S128" s="283" t="s">
        <v>391</v>
      </c>
      <c r="T128" s="283" t="s">
        <v>403</v>
      </c>
      <c r="U128" s="283">
        <v>46</v>
      </c>
      <c r="V128" s="283">
        <v>11</v>
      </c>
      <c r="W128" s="283">
        <v>0</v>
      </c>
      <c r="X128" s="283">
        <v>0</v>
      </c>
      <c r="Y128" s="283">
        <v>0</v>
      </c>
      <c r="Z128" s="283">
        <v>0</v>
      </c>
      <c r="AA128" s="283">
        <v>100</v>
      </c>
      <c r="AB128" s="282">
        <v>0</v>
      </c>
      <c r="AC128" s="282">
        <v>7.291666666666667E-4</v>
      </c>
      <c r="AD128" s="282">
        <v>5.0462962962962961E-3</v>
      </c>
      <c r="AE128" s="282">
        <v>1.1805555555555556E-3</v>
      </c>
      <c r="AF128" s="282">
        <v>6.238425925925925E-3</v>
      </c>
      <c r="AG128" s="283" t="s">
        <v>403</v>
      </c>
      <c r="AH128" s="282">
        <v>4.8611111111111112E-3</v>
      </c>
      <c r="AI128" s="282">
        <v>0</v>
      </c>
      <c r="AJ128" s="283" t="s">
        <v>404</v>
      </c>
      <c r="AK128" s="283">
        <v>87</v>
      </c>
      <c r="AL128" s="283">
        <v>46</v>
      </c>
      <c r="AM128" s="283">
        <v>11</v>
      </c>
      <c r="AN128" s="283">
        <v>0</v>
      </c>
      <c r="AO128" s="283">
        <v>41</v>
      </c>
      <c r="AP128" s="283">
        <v>16</v>
      </c>
      <c r="AQ128" s="283">
        <v>25</v>
      </c>
      <c r="AR128" s="283">
        <v>52.87</v>
      </c>
      <c r="AS128" s="282">
        <v>9.8379629629629642E-4</v>
      </c>
      <c r="AT128" s="282">
        <v>7.291666666666667E-4</v>
      </c>
      <c r="AU128" s="282">
        <v>5.0462962962962961E-3</v>
      </c>
      <c r="AV128" s="282">
        <v>1.1805555555555556E-3</v>
      </c>
      <c r="AW128" s="282">
        <v>6.238425925925925E-3</v>
      </c>
      <c r="AX128" s="283">
        <v>42.86</v>
      </c>
      <c r="AY128" s="282">
        <v>4.8611111111111112E-3</v>
      </c>
      <c r="AZ128" s="282">
        <v>5.3819444444444453E-3</v>
      </c>
      <c r="BA128" s="283"/>
      <c r="BB128" s="283"/>
      <c r="BC128" s="283"/>
      <c r="BD128" s="283"/>
      <c r="BE128" s="283"/>
      <c r="BF128" s="283"/>
      <c r="BG128" s="283"/>
      <c r="BH128" s="283"/>
      <c r="BI128" s="283"/>
      <c r="BJ128" s="283">
        <v>0.52873563218390796</v>
      </c>
      <c r="BK128" s="283"/>
      <c r="BL128" s="283">
        <v>0.47126436781609199</v>
      </c>
      <c r="BM128" s="283">
        <v>131</v>
      </c>
      <c r="BN128" s="283">
        <v>71</v>
      </c>
      <c r="BO128" s="283">
        <v>19</v>
      </c>
      <c r="BP128" s="283">
        <v>1</v>
      </c>
      <c r="BQ128" s="283">
        <v>60</v>
      </c>
      <c r="BR128" s="283">
        <v>18</v>
      </c>
      <c r="BS128" s="283">
        <v>42</v>
      </c>
      <c r="BT128" s="283">
        <v>54.2</v>
      </c>
      <c r="BU128" s="282">
        <v>7.291666666666667E-4</v>
      </c>
      <c r="BV128" s="282">
        <v>7.407407407407407E-4</v>
      </c>
      <c r="BW128" s="282">
        <v>5.208333333333333E-3</v>
      </c>
      <c r="BX128" s="282">
        <v>1.1689814814814816E-3</v>
      </c>
      <c r="BY128" s="282">
        <v>6.3888888888888884E-3</v>
      </c>
      <c r="BZ128" s="283">
        <v>40.659999999999997</v>
      </c>
      <c r="CA128" s="282">
        <v>4.8611111111111112E-3</v>
      </c>
      <c r="CB128" s="282">
        <v>5.3819444444444453E-3</v>
      </c>
    </row>
    <row r="129" spans="1:80" x14ac:dyDescent="0.25">
      <c r="A129" s="283" t="s">
        <v>25</v>
      </c>
      <c r="B129" s="284">
        <v>43357</v>
      </c>
      <c r="C129" s="283">
        <v>12</v>
      </c>
      <c r="D129" s="283">
        <v>11</v>
      </c>
      <c r="E129" s="283">
        <v>1</v>
      </c>
      <c r="F129" s="283">
        <v>0</v>
      </c>
      <c r="G129" s="283">
        <v>1</v>
      </c>
      <c r="H129" s="283">
        <v>0</v>
      </c>
      <c r="I129" s="283">
        <v>1</v>
      </c>
      <c r="J129" s="283">
        <v>91.67</v>
      </c>
      <c r="K129" s="282">
        <v>3.3564814814814812E-4</v>
      </c>
      <c r="L129" s="282">
        <v>2.199074074074074E-4</v>
      </c>
      <c r="M129" s="282">
        <v>5.6712962962962958E-3</v>
      </c>
      <c r="N129" s="282">
        <v>1.1689814814814816E-3</v>
      </c>
      <c r="O129" s="282">
        <v>6.851851851851852E-3</v>
      </c>
      <c r="P129" s="283">
        <v>83.33</v>
      </c>
      <c r="Q129" s="282">
        <v>1.6087962962962963E-3</v>
      </c>
      <c r="R129" s="282">
        <v>3.3564814814814812E-4</v>
      </c>
      <c r="S129" s="283" t="s">
        <v>391</v>
      </c>
      <c r="T129" s="283" t="s">
        <v>403</v>
      </c>
      <c r="U129" s="283">
        <v>11</v>
      </c>
      <c r="V129" s="283">
        <v>1</v>
      </c>
      <c r="W129" s="283">
        <v>0</v>
      </c>
      <c r="X129" s="283">
        <v>0</v>
      </c>
      <c r="Y129" s="283">
        <v>0</v>
      </c>
      <c r="Z129" s="283">
        <v>0</v>
      </c>
      <c r="AA129" s="283">
        <v>100</v>
      </c>
      <c r="AB129" s="282">
        <v>0</v>
      </c>
      <c r="AC129" s="282">
        <v>2.199074074074074E-4</v>
      </c>
      <c r="AD129" s="282">
        <v>5.6712962962962958E-3</v>
      </c>
      <c r="AE129" s="282">
        <v>1.1689814814814816E-3</v>
      </c>
      <c r="AF129" s="282">
        <v>6.851851851851852E-3</v>
      </c>
      <c r="AG129" s="283" t="s">
        <v>403</v>
      </c>
      <c r="AH129" s="282">
        <v>1.6087962962962963E-3</v>
      </c>
      <c r="AI129" s="282">
        <v>0</v>
      </c>
      <c r="AJ129" s="283" t="s">
        <v>404</v>
      </c>
      <c r="AK129" s="283">
        <v>12</v>
      </c>
      <c r="AL129" s="283">
        <v>11</v>
      </c>
      <c r="AM129" s="283">
        <v>1</v>
      </c>
      <c r="AN129" s="283">
        <v>0</v>
      </c>
      <c r="AO129" s="283">
        <v>1</v>
      </c>
      <c r="AP129" s="283">
        <v>0</v>
      </c>
      <c r="AQ129" s="283">
        <v>1</v>
      </c>
      <c r="AR129" s="283">
        <v>91.67</v>
      </c>
      <c r="AS129" s="282">
        <v>3.3564814814814812E-4</v>
      </c>
      <c r="AT129" s="282">
        <v>2.199074074074074E-4</v>
      </c>
      <c r="AU129" s="282">
        <v>5.6712962962962958E-3</v>
      </c>
      <c r="AV129" s="282">
        <v>1.1689814814814816E-3</v>
      </c>
      <c r="AW129" s="282">
        <v>6.851851851851852E-3</v>
      </c>
      <c r="AX129" s="283">
        <v>83.33</v>
      </c>
      <c r="AY129" s="282">
        <v>1.6087962962962963E-3</v>
      </c>
      <c r="AZ129" s="282">
        <v>3.3564814814814812E-4</v>
      </c>
      <c r="BA129" s="283"/>
      <c r="BB129" s="283"/>
      <c r="BC129" s="283"/>
      <c r="BD129" s="283"/>
      <c r="BE129" s="283"/>
      <c r="BF129" s="283"/>
      <c r="BG129" s="283"/>
      <c r="BH129" s="283"/>
      <c r="BI129" s="283"/>
      <c r="BJ129" s="283">
        <v>0.91666666666666696</v>
      </c>
      <c r="BK129" s="283"/>
      <c r="BL129" s="283">
        <v>8.3333333333333301E-2</v>
      </c>
      <c r="BM129" s="283">
        <v>18</v>
      </c>
      <c r="BN129" s="283">
        <v>15</v>
      </c>
      <c r="BO129" s="283">
        <v>2</v>
      </c>
      <c r="BP129" s="283">
        <v>0</v>
      </c>
      <c r="BQ129" s="283">
        <v>3</v>
      </c>
      <c r="BR129" s="283">
        <v>1</v>
      </c>
      <c r="BS129" s="283">
        <v>2</v>
      </c>
      <c r="BT129" s="283">
        <v>83.33</v>
      </c>
      <c r="BU129" s="282">
        <v>4.8611111111111104E-4</v>
      </c>
      <c r="BV129" s="282">
        <v>3.4722222222222224E-4</v>
      </c>
      <c r="BW129" s="282">
        <v>5.3125000000000004E-3</v>
      </c>
      <c r="BX129" s="282">
        <v>1.2268518518518518E-3</v>
      </c>
      <c r="BY129" s="282">
        <v>6.5509259259259262E-3</v>
      </c>
      <c r="BZ129" s="283">
        <v>76.47</v>
      </c>
      <c r="CA129" s="282">
        <v>2.5347222222222221E-3</v>
      </c>
      <c r="CB129" s="282">
        <v>9.1435185185185185E-4</v>
      </c>
    </row>
    <row r="130" spans="1:80" x14ac:dyDescent="0.25">
      <c r="A130" s="283" t="s">
        <v>26</v>
      </c>
      <c r="B130" s="284">
        <v>43357</v>
      </c>
      <c r="C130" s="283">
        <v>3</v>
      </c>
      <c r="D130" s="283">
        <v>2</v>
      </c>
      <c r="E130" s="283">
        <v>0</v>
      </c>
      <c r="F130" s="283">
        <v>0</v>
      </c>
      <c r="G130" s="283">
        <v>1</v>
      </c>
      <c r="H130" s="283">
        <v>1</v>
      </c>
      <c r="I130" s="283">
        <v>0</v>
      </c>
      <c r="J130" s="283">
        <v>66.67</v>
      </c>
      <c r="K130" s="282">
        <v>3.2986111111111111E-3</v>
      </c>
      <c r="L130" s="282">
        <v>1.5046296296296297E-4</v>
      </c>
      <c r="M130" s="282">
        <v>1.1458333333333333E-3</v>
      </c>
      <c r="N130" s="282">
        <v>7.291666666666667E-4</v>
      </c>
      <c r="O130" s="282">
        <v>1.8750000000000001E-3</v>
      </c>
      <c r="P130" s="283">
        <v>66.67</v>
      </c>
      <c r="Q130" s="282">
        <v>1.6203703703703703E-4</v>
      </c>
      <c r="R130" s="282">
        <v>3.2986111111111111E-3</v>
      </c>
      <c r="S130" s="283" t="s">
        <v>391</v>
      </c>
      <c r="T130" s="283" t="s">
        <v>403</v>
      </c>
      <c r="U130" s="283">
        <v>2</v>
      </c>
      <c r="V130" s="283">
        <v>0</v>
      </c>
      <c r="W130" s="283">
        <v>0</v>
      </c>
      <c r="X130" s="283">
        <v>0</v>
      </c>
      <c r="Y130" s="283">
        <v>0</v>
      </c>
      <c r="Z130" s="283">
        <v>0</v>
      </c>
      <c r="AA130" s="283">
        <v>100</v>
      </c>
      <c r="AB130" s="282">
        <v>0</v>
      </c>
      <c r="AC130" s="282">
        <v>1.5046296296296297E-4</v>
      </c>
      <c r="AD130" s="282">
        <v>1.1458333333333333E-3</v>
      </c>
      <c r="AE130" s="282">
        <v>7.291666666666667E-4</v>
      </c>
      <c r="AF130" s="282">
        <v>1.8750000000000001E-3</v>
      </c>
      <c r="AG130" s="283" t="s">
        <v>403</v>
      </c>
      <c r="AH130" s="282">
        <v>1.6203703703703703E-4</v>
      </c>
      <c r="AI130" s="282">
        <v>0</v>
      </c>
      <c r="AJ130" s="283" t="s">
        <v>404</v>
      </c>
      <c r="AK130" s="283">
        <v>3</v>
      </c>
      <c r="AL130" s="283">
        <v>2</v>
      </c>
      <c r="AM130" s="283">
        <v>0</v>
      </c>
      <c r="AN130" s="283">
        <v>0</v>
      </c>
      <c r="AO130" s="283">
        <v>1</v>
      </c>
      <c r="AP130" s="283">
        <v>1</v>
      </c>
      <c r="AQ130" s="283">
        <v>0</v>
      </c>
      <c r="AR130" s="283">
        <v>66.67</v>
      </c>
      <c r="AS130" s="282">
        <v>3.2986111111111111E-3</v>
      </c>
      <c r="AT130" s="282">
        <v>1.5046296296296297E-4</v>
      </c>
      <c r="AU130" s="282">
        <v>1.1458333333333333E-3</v>
      </c>
      <c r="AV130" s="282">
        <v>7.291666666666667E-4</v>
      </c>
      <c r="AW130" s="282">
        <v>1.8750000000000001E-3</v>
      </c>
      <c r="AX130" s="283">
        <v>66.67</v>
      </c>
      <c r="AY130" s="282">
        <v>1.6203703703703703E-4</v>
      </c>
      <c r="AZ130" s="282">
        <v>3.2986111111111111E-3</v>
      </c>
      <c r="BA130" s="283"/>
      <c r="BB130" s="283"/>
      <c r="BC130" s="283"/>
      <c r="BD130" s="283"/>
      <c r="BE130" s="283"/>
      <c r="BF130" s="283"/>
      <c r="BG130" s="283"/>
      <c r="BH130" s="283"/>
      <c r="BI130" s="283"/>
      <c r="BJ130" s="283">
        <v>0.66666666666666696</v>
      </c>
      <c r="BK130" s="283"/>
      <c r="BL130" s="283">
        <v>0.33333333333333298</v>
      </c>
      <c r="BM130" s="283">
        <v>5</v>
      </c>
      <c r="BN130" s="283">
        <v>4</v>
      </c>
      <c r="BO130" s="283">
        <v>0</v>
      </c>
      <c r="BP130" s="283">
        <v>0</v>
      </c>
      <c r="BQ130" s="283">
        <v>1</v>
      </c>
      <c r="BR130" s="283">
        <v>1</v>
      </c>
      <c r="BS130" s="283">
        <v>0</v>
      </c>
      <c r="BT130" s="283">
        <v>80</v>
      </c>
      <c r="BU130" s="282">
        <v>3.2986111111111111E-3</v>
      </c>
      <c r="BV130" s="282">
        <v>1.6203703703703703E-4</v>
      </c>
      <c r="BW130" s="282">
        <v>2.0601851851851853E-3</v>
      </c>
      <c r="BX130" s="282">
        <v>4.2824074074074075E-4</v>
      </c>
      <c r="BY130" s="282">
        <v>2.4768518518518516E-3</v>
      </c>
      <c r="BZ130" s="283">
        <v>80</v>
      </c>
      <c r="CA130" s="282">
        <v>2.3148148148148146E-4</v>
      </c>
      <c r="CB130" s="282">
        <v>3.2986111111111111E-3</v>
      </c>
    </row>
    <row r="131" spans="1:80" x14ac:dyDescent="0.25">
      <c r="A131" s="274"/>
      <c r="B131" s="275"/>
      <c r="C131" s="274"/>
      <c r="D131" s="274"/>
      <c r="E131" s="274"/>
      <c r="F131" s="274"/>
      <c r="G131" s="274"/>
      <c r="H131" s="274"/>
      <c r="I131" s="274"/>
      <c r="J131" s="274"/>
      <c r="K131" s="276"/>
      <c r="L131" s="276"/>
      <c r="M131" s="276"/>
      <c r="N131" s="276"/>
      <c r="O131" s="276"/>
      <c r="P131" s="274"/>
      <c r="Q131" s="276"/>
      <c r="R131" s="276"/>
      <c r="S131" s="274"/>
      <c r="T131" s="274"/>
      <c r="U131" s="274"/>
      <c r="V131" s="274"/>
      <c r="W131" s="274"/>
      <c r="X131" s="274"/>
      <c r="Y131" s="274"/>
      <c r="Z131" s="274"/>
      <c r="AA131" s="274"/>
      <c r="AB131" s="276"/>
      <c r="AC131" s="276"/>
      <c r="AD131" s="276"/>
      <c r="AE131" s="276"/>
      <c r="AF131" s="276"/>
      <c r="AG131" s="274"/>
      <c r="AH131" s="276"/>
      <c r="AI131" s="276"/>
      <c r="AJ131" s="274"/>
      <c r="AK131" s="274"/>
      <c r="AL131" s="274"/>
      <c r="AM131" s="274"/>
      <c r="AN131" s="274"/>
      <c r="AO131" s="274"/>
      <c r="AP131" s="274"/>
      <c r="AQ131" s="274"/>
      <c r="AR131" s="274"/>
      <c r="AS131" s="276"/>
      <c r="AT131" s="276"/>
      <c r="AU131" s="276"/>
      <c r="AV131" s="276"/>
      <c r="AW131" s="276"/>
      <c r="AX131" s="274"/>
      <c r="AY131" s="276"/>
      <c r="AZ131" s="276"/>
      <c r="BA131" s="274"/>
      <c r="BB131" s="274"/>
      <c r="BC131" s="274"/>
      <c r="BD131" s="274"/>
      <c r="BE131" s="274"/>
      <c r="BF131" s="274"/>
      <c r="BG131" s="274"/>
      <c r="BH131" s="274"/>
      <c r="BI131" s="274"/>
      <c r="BJ131" s="274"/>
      <c r="BK131" s="274"/>
      <c r="BL131" s="274"/>
      <c r="BM131" s="274"/>
      <c r="BN131" s="274"/>
      <c r="BO131" s="274"/>
      <c r="BP131" s="274"/>
      <c r="BQ131" s="274"/>
      <c r="BR131" s="274"/>
      <c r="BS131" s="274"/>
      <c r="BT131" s="274"/>
      <c r="BU131" s="276"/>
      <c r="BV131" s="276"/>
      <c r="BW131" s="276"/>
      <c r="BX131" s="276"/>
      <c r="BY131" s="276"/>
      <c r="BZ131" s="274"/>
      <c r="CA131" s="276"/>
      <c r="CB131" s="276"/>
    </row>
    <row r="132" spans="1:80" x14ac:dyDescent="0.25">
      <c r="A132" s="274"/>
      <c r="B132" s="275"/>
      <c r="C132" s="274"/>
      <c r="D132" s="274"/>
      <c r="E132" s="274"/>
      <c r="F132" s="274"/>
      <c r="G132" s="274"/>
      <c r="H132" s="274"/>
      <c r="I132" s="274"/>
      <c r="J132" s="274"/>
      <c r="K132" s="276"/>
      <c r="L132" s="276"/>
      <c r="M132" s="276"/>
      <c r="N132" s="276"/>
      <c r="O132" s="276"/>
      <c r="P132" s="274"/>
      <c r="Q132" s="276"/>
      <c r="R132" s="276"/>
      <c r="S132" s="274"/>
      <c r="T132" s="274"/>
      <c r="U132" s="274"/>
      <c r="V132" s="274"/>
      <c r="W132" s="274"/>
      <c r="X132" s="274"/>
      <c r="Y132" s="274"/>
      <c r="Z132" s="274"/>
      <c r="AA132" s="274"/>
      <c r="AB132" s="276"/>
      <c r="AC132" s="276"/>
      <c r="AD132" s="276"/>
      <c r="AE132" s="276"/>
      <c r="AF132" s="276"/>
      <c r="AG132" s="274"/>
      <c r="AH132" s="276"/>
      <c r="AI132" s="276"/>
      <c r="AJ132" s="274"/>
      <c r="AK132" s="274"/>
      <c r="AL132" s="274"/>
      <c r="AM132" s="274"/>
      <c r="AN132" s="274"/>
      <c r="AO132" s="274"/>
      <c r="AP132" s="274"/>
      <c r="AQ132" s="274"/>
      <c r="AR132" s="274"/>
      <c r="AS132" s="276"/>
      <c r="AT132" s="276"/>
      <c r="AU132" s="276"/>
      <c r="AV132" s="276"/>
      <c r="AW132" s="276"/>
      <c r="AX132" s="274"/>
      <c r="AY132" s="276"/>
      <c r="AZ132" s="276"/>
      <c r="BA132" s="274"/>
      <c r="BB132" s="274"/>
      <c r="BC132" s="274"/>
      <c r="BD132" s="274"/>
      <c r="BE132" s="274"/>
      <c r="BF132" s="274"/>
      <c r="BG132" s="274"/>
      <c r="BH132" s="274"/>
      <c r="BI132" s="274"/>
      <c r="BJ132" s="274"/>
      <c r="BK132" s="274"/>
      <c r="BL132" s="274"/>
      <c r="BM132" s="274"/>
      <c r="BN132" s="274"/>
      <c r="BO132" s="274"/>
      <c r="BP132" s="274"/>
      <c r="BQ132" s="274"/>
      <c r="BR132" s="274"/>
      <c r="BS132" s="274"/>
      <c r="BT132" s="274"/>
      <c r="BU132" s="276"/>
      <c r="BV132" s="276"/>
      <c r="BW132" s="276"/>
      <c r="BX132" s="276"/>
      <c r="BY132" s="276"/>
      <c r="BZ132" s="274"/>
      <c r="CA132" s="276"/>
      <c r="CB132" s="276"/>
    </row>
    <row r="133" spans="1:80" x14ac:dyDescent="0.25">
      <c r="A133" s="274"/>
      <c r="B133" s="275"/>
      <c r="C133" s="274"/>
      <c r="D133" s="274"/>
      <c r="E133" s="274"/>
      <c r="F133" s="274"/>
      <c r="G133" s="274"/>
      <c r="H133" s="274"/>
      <c r="I133" s="274"/>
      <c r="J133" s="274"/>
      <c r="K133" s="276"/>
      <c r="L133" s="276"/>
      <c r="M133" s="276"/>
      <c r="N133" s="276"/>
      <c r="O133" s="276"/>
      <c r="P133" s="274"/>
      <c r="Q133" s="276"/>
      <c r="R133" s="276"/>
      <c r="S133" s="274"/>
      <c r="T133" s="274"/>
      <c r="U133" s="274"/>
      <c r="V133" s="274"/>
      <c r="W133" s="274"/>
      <c r="X133" s="274"/>
      <c r="Y133" s="274"/>
      <c r="Z133" s="274"/>
      <c r="AA133" s="274"/>
      <c r="AB133" s="276"/>
      <c r="AC133" s="276"/>
      <c r="AD133" s="276"/>
      <c r="AE133" s="276"/>
      <c r="AF133" s="276"/>
      <c r="AG133" s="274"/>
      <c r="AH133" s="276"/>
      <c r="AI133" s="276"/>
      <c r="AJ133" s="274"/>
      <c r="AK133" s="274"/>
      <c r="AL133" s="274"/>
      <c r="AM133" s="274"/>
      <c r="AN133" s="274"/>
      <c r="AO133" s="274"/>
      <c r="AP133" s="274"/>
      <c r="AQ133" s="274"/>
      <c r="AR133" s="274"/>
      <c r="AS133" s="276"/>
      <c r="AT133" s="276"/>
      <c r="AU133" s="276"/>
      <c r="AV133" s="276"/>
      <c r="AW133" s="276"/>
      <c r="AX133" s="274"/>
      <c r="AY133" s="276"/>
      <c r="AZ133" s="276"/>
      <c r="BA133" s="274"/>
      <c r="BB133" s="274"/>
      <c r="BC133" s="274"/>
      <c r="BD133" s="274"/>
      <c r="BE133" s="274"/>
      <c r="BF133" s="274"/>
      <c r="BG133" s="274"/>
      <c r="BH133" s="274"/>
      <c r="BI133" s="274"/>
      <c r="BJ133" s="274"/>
      <c r="BK133" s="274"/>
      <c r="BL133" s="274"/>
      <c r="BM133" s="274"/>
      <c r="BN133" s="274"/>
      <c r="BO133" s="274"/>
      <c r="BP133" s="274"/>
      <c r="BQ133" s="274"/>
      <c r="BR133" s="274"/>
      <c r="BS133" s="274"/>
      <c r="BT133" s="274"/>
      <c r="BU133" s="276"/>
      <c r="BV133" s="276"/>
      <c r="BW133" s="276"/>
      <c r="BX133" s="276"/>
      <c r="BY133" s="276"/>
      <c r="BZ133" s="274"/>
      <c r="CA133" s="276"/>
      <c r="CB133" s="276"/>
    </row>
    <row r="134" spans="1:80" x14ac:dyDescent="0.25">
      <c r="A134" s="274"/>
      <c r="B134" s="275"/>
      <c r="C134" s="274"/>
      <c r="D134" s="274"/>
      <c r="E134" s="274"/>
      <c r="F134" s="274"/>
      <c r="G134" s="274"/>
      <c r="H134" s="274"/>
      <c r="I134" s="274"/>
      <c r="J134" s="274"/>
      <c r="K134" s="276"/>
      <c r="L134" s="276"/>
      <c r="M134" s="276"/>
      <c r="N134" s="276"/>
      <c r="O134" s="276"/>
      <c r="P134" s="274"/>
      <c r="Q134" s="276"/>
      <c r="R134" s="276"/>
      <c r="S134" s="274"/>
      <c r="T134" s="274"/>
      <c r="U134" s="274"/>
      <c r="V134" s="274"/>
      <c r="W134" s="274"/>
      <c r="X134" s="274"/>
      <c r="Y134" s="274"/>
      <c r="Z134" s="274"/>
      <c r="AA134" s="274"/>
      <c r="AB134" s="276"/>
      <c r="AC134" s="276"/>
      <c r="AD134" s="276"/>
      <c r="AE134" s="276"/>
      <c r="AF134" s="276"/>
      <c r="AG134" s="274"/>
      <c r="AH134" s="276"/>
      <c r="AI134" s="276"/>
      <c r="AJ134" s="274"/>
      <c r="AK134" s="274"/>
      <c r="AL134" s="274"/>
      <c r="AM134" s="274"/>
      <c r="AN134" s="274"/>
      <c r="AO134" s="274"/>
      <c r="AP134" s="274"/>
      <c r="AQ134" s="274"/>
      <c r="AR134" s="274"/>
      <c r="AS134" s="276"/>
      <c r="AT134" s="276"/>
      <c r="AU134" s="276"/>
      <c r="AV134" s="276"/>
      <c r="AW134" s="276"/>
      <c r="AX134" s="274"/>
      <c r="AY134" s="276"/>
      <c r="AZ134" s="276"/>
      <c r="BA134" s="274"/>
      <c r="BB134" s="274"/>
      <c r="BC134" s="274"/>
      <c r="BD134" s="274"/>
      <c r="BE134" s="274"/>
      <c r="BF134" s="274"/>
      <c r="BG134" s="274"/>
      <c r="BH134" s="274"/>
      <c r="BI134" s="274"/>
      <c r="BJ134" s="274"/>
      <c r="BK134" s="274"/>
      <c r="BL134" s="274"/>
      <c r="BM134" s="274"/>
      <c r="BN134" s="274"/>
      <c r="BO134" s="274"/>
      <c r="BP134" s="274"/>
      <c r="BQ134" s="274"/>
      <c r="BR134" s="274"/>
      <c r="BS134" s="274"/>
      <c r="BT134" s="274"/>
      <c r="BU134" s="276"/>
      <c r="BV134" s="276"/>
      <c r="BW134" s="276"/>
      <c r="BX134" s="276"/>
      <c r="BY134" s="276"/>
      <c r="BZ134" s="274"/>
      <c r="CA134" s="276"/>
      <c r="CB134" s="276"/>
    </row>
    <row r="135" spans="1:80" x14ac:dyDescent="0.25">
      <c r="A135" s="274"/>
      <c r="B135" s="275"/>
      <c r="C135" s="274"/>
      <c r="D135" s="274"/>
      <c r="E135" s="274"/>
      <c r="F135" s="274"/>
      <c r="G135" s="274"/>
      <c r="H135" s="274"/>
      <c r="I135" s="274"/>
      <c r="J135" s="274"/>
      <c r="K135" s="276"/>
      <c r="L135" s="276"/>
      <c r="M135" s="276"/>
      <c r="N135" s="276"/>
      <c r="O135" s="276"/>
      <c r="P135" s="274"/>
      <c r="Q135" s="276"/>
      <c r="R135" s="276"/>
      <c r="S135" s="274"/>
      <c r="T135" s="274"/>
      <c r="U135" s="274"/>
      <c r="V135" s="274"/>
      <c r="W135" s="274"/>
      <c r="X135" s="274"/>
      <c r="Y135" s="274"/>
      <c r="Z135" s="274"/>
      <c r="AA135" s="274"/>
      <c r="AB135" s="276"/>
      <c r="AC135" s="276"/>
      <c r="AD135" s="276"/>
      <c r="AE135" s="276"/>
      <c r="AF135" s="276"/>
      <c r="AG135" s="274"/>
      <c r="AH135" s="276"/>
      <c r="AI135" s="276"/>
      <c r="AJ135" s="274"/>
      <c r="AK135" s="274"/>
      <c r="AL135" s="274"/>
      <c r="AM135" s="274"/>
      <c r="AN135" s="274"/>
      <c r="AO135" s="274"/>
      <c r="AP135" s="274"/>
      <c r="AQ135" s="274"/>
      <c r="AR135" s="274"/>
      <c r="AS135" s="276"/>
      <c r="AT135" s="276"/>
      <c r="AU135" s="276"/>
      <c r="AV135" s="276"/>
      <c r="AW135" s="276"/>
      <c r="AX135" s="274"/>
      <c r="AY135" s="276"/>
      <c r="AZ135" s="276"/>
      <c r="BA135" s="274"/>
      <c r="BB135" s="274"/>
      <c r="BC135" s="274"/>
      <c r="BD135" s="274"/>
      <c r="BE135" s="274"/>
      <c r="BF135" s="274"/>
      <c r="BG135" s="274"/>
      <c r="BH135" s="274"/>
      <c r="BI135" s="274"/>
      <c r="BJ135" s="274"/>
      <c r="BK135" s="274"/>
      <c r="BL135" s="274"/>
      <c r="BM135" s="274"/>
      <c r="BN135" s="274"/>
      <c r="BO135" s="274"/>
      <c r="BP135" s="274"/>
      <c r="BQ135" s="274"/>
      <c r="BR135" s="274"/>
      <c r="BS135" s="274"/>
      <c r="BT135" s="274"/>
      <c r="BU135" s="276"/>
      <c r="BV135" s="276"/>
      <c r="BW135" s="276"/>
      <c r="BX135" s="276"/>
      <c r="BY135" s="276"/>
      <c r="BZ135" s="274"/>
      <c r="CA135" s="276"/>
      <c r="CB135" s="276"/>
    </row>
    <row r="136" spans="1:80" x14ac:dyDescent="0.25">
      <c r="A136" s="274"/>
      <c r="B136" s="275"/>
      <c r="C136" s="274"/>
      <c r="D136" s="274"/>
      <c r="E136" s="274"/>
      <c r="F136" s="274"/>
      <c r="G136" s="274"/>
      <c r="H136" s="274"/>
      <c r="I136" s="274"/>
      <c r="J136" s="274"/>
      <c r="K136" s="276"/>
      <c r="L136" s="276"/>
      <c r="M136" s="276"/>
      <c r="N136" s="276"/>
      <c r="O136" s="276"/>
      <c r="P136" s="274"/>
      <c r="Q136" s="276"/>
      <c r="R136" s="276"/>
      <c r="S136" s="274"/>
      <c r="T136" s="274"/>
      <c r="U136" s="274"/>
      <c r="V136" s="274"/>
      <c r="W136" s="274"/>
      <c r="X136" s="274"/>
      <c r="Y136" s="274"/>
      <c r="Z136" s="274"/>
      <c r="AA136" s="274"/>
      <c r="AB136" s="276"/>
      <c r="AC136" s="276"/>
      <c r="AD136" s="276"/>
      <c r="AE136" s="276"/>
      <c r="AF136" s="276"/>
      <c r="AG136" s="274"/>
      <c r="AH136" s="276"/>
      <c r="AI136" s="276"/>
      <c r="AJ136" s="274"/>
      <c r="AK136" s="274"/>
      <c r="AL136" s="274"/>
      <c r="AM136" s="274"/>
      <c r="AN136" s="274"/>
      <c r="AO136" s="274"/>
      <c r="AP136" s="274"/>
      <c r="AQ136" s="274"/>
      <c r="AR136" s="274"/>
      <c r="AS136" s="276"/>
      <c r="AT136" s="276"/>
      <c r="AU136" s="276"/>
      <c r="AV136" s="276"/>
      <c r="AW136" s="276"/>
      <c r="AX136" s="274"/>
      <c r="AY136" s="276"/>
      <c r="AZ136" s="276"/>
      <c r="BA136" s="274"/>
      <c r="BB136" s="274"/>
      <c r="BC136" s="274"/>
      <c r="BD136" s="274"/>
      <c r="BE136" s="274"/>
      <c r="BF136" s="274"/>
      <c r="BG136" s="274"/>
      <c r="BH136" s="274"/>
      <c r="BI136" s="274"/>
      <c r="BJ136" s="274"/>
      <c r="BK136" s="274"/>
      <c r="BL136" s="274"/>
      <c r="BM136" s="274"/>
      <c r="BN136" s="274"/>
      <c r="BO136" s="274"/>
      <c r="BP136" s="274"/>
      <c r="BQ136" s="274"/>
      <c r="BR136" s="274"/>
      <c r="BS136" s="274"/>
      <c r="BT136" s="274"/>
      <c r="BU136" s="276"/>
      <c r="BV136" s="276"/>
      <c r="BW136" s="276"/>
      <c r="BX136" s="276"/>
      <c r="BY136" s="276"/>
      <c r="BZ136" s="274"/>
      <c r="CA136" s="276"/>
      <c r="CB136" s="276"/>
    </row>
    <row r="137" spans="1:80" x14ac:dyDescent="0.25">
      <c r="A137" s="274"/>
      <c r="B137" s="275"/>
      <c r="C137" s="274"/>
      <c r="D137" s="274"/>
      <c r="E137" s="274"/>
      <c r="F137" s="274"/>
      <c r="G137" s="274"/>
      <c r="H137" s="274"/>
      <c r="I137" s="274"/>
      <c r="J137" s="274"/>
      <c r="K137" s="276"/>
      <c r="L137" s="276"/>
      <c r="M137" s="276"/>
      <c r="N137" s="276"/>
      <c r="O137" s="276"/>
      <c r="P137" s="274"/>
      <c r="Q137" s="276"/>
      <c r="R137" s="276"/>
      <c r="S137" s="274"/>
      <c r="T137" s="274"/>
      <c r="U137" s="274"/>
      <c r="V137" s="274"/>
      <c r="W137" s="274"/>
      <c r="X137" s="274"/>
      <c r="Y137" s="274"/>
      <c r="Z137" s="274"/>
      <c r="AA137" s="274"/>
      <c r="AB137" s="276"/>
      <c r="AC137" s="276"/>
      <c r="AD137" s="276"/>
      <c r="AE137" s="276"/>
      <c r="AF137" s="276"/>
      <c r="AG137" s="274"/>
      <c r="AH137" s="276"/>
      <c r="AI137" s="276"/>
      <c r="AJ137" s="274"/>
      <c r="AK137" s="274"/>
      <c r="AL137" s="274"/>
      <c r="AM137" s="274"/>
      <c r="AN137" s="274"/>
      <c r="AO137" s="274"/>
      <c r="AP137" s="274"/>
      <c r="AQ137" s="274"/>
      <c r="AR137" s="274"/>
      <c r="AS137" s="276"/>
      <c r="AT137" s="276"/>
      <c r="AU137" s="276"/>
      <c r="AV137" s="276"/>
      <c r="AW137" s="276"/>
      <c r="AX137" s="274"/>
      <c r="AY137" s="276"/>
      <c r="AZ137" s="276"/>
      <c r="BA137" s="274"/>
      <c r="BB137" s="274"/>
      <c r="BC137" s="274"/>
      <c r="BD137" s="274"/>
      <c r="BE137" s="274"/>
      <c r="BF137" s="274"/>
      <c r="BG137" s="274"/>
      <c r="BH137" s="274"/>
      <c r="BI137" s="274"/>
      <c r="BJ137" s="274"/>
      <c r="BK137" s="274"/>
      <c r="BL137" s="274"/>
      <c r="BM137" s="274"/>
      <c r="BN137" s="274"/>
      <c r="BO137" s="274"/>
      <c r="BP137" s="274"/>
      <c r="BQ137" s="274"/>
      <c r="BR137" s="274"/>
      <c r="BS137" s="274"/>
      <c r="BT137" s="274"/>
      <c r="BU137" s="276"/>
      <c r="BV137" s="276"/>
      <c r="BW137" s="276"/>
      <c r="BX137" s="276"/>
      <c r="BY137" s="276"/>
      <c r="BZ137" s="274"/>
      <c r="CA137" s="276"/>
      <c r="CB137" s="276"/>
    </row>
    <row r="138" spans="1:80" x14ac:dyDescent="0.25">
      <c r="A138" s="274"/>
      <c r="B138" s="275"/>
      <c r="C138" s="274"/>
      <c r="D138" s="274"/>
      <c r="E138" s="274"/>
      <c r="F138" s="274"/>
      <c r="G138" s="274"/>
      <c r="H138" s="274"/>
      <c r="I138" s="274"/>
      <c r="J138" s="274"/>
      <c r="K138" s="276"/>
      <c r="L138" s="276"/>
      <c r="M138" s="276"/>
      <c r="N138" s="276"/>
      <c r="O138" s="276"/>
      <c r="P138" s="274"/>
      <c r="Q138" s="276"/>
      <c r="R138" s="276"/>
      <c r="S138" s="274"/>
      <c r="T138" s="274"/>
      <c r="U138" s="274"/>
      <c r="V138" s="274"/>
      <c r="W138" s="274"/>
      <c r="X138" s="274"/>
      <c r="Y138" s="274"/>
      <c r="Z138" s="274"/>
      <c r="AA138" s="274"/>
      <c r="AB138" s="276"/>
      <c r="AC138" s="276"/>
      <c r="AD138" s="276"/>
      <c r="AE138" s="276"/>
      <c r="AF138" s="276"/>
      <c r="AG138" s="274"/>
      <c r="AH138" s="276"/>
      <c r="AI138" s="276"/>
      <c r="AJ138" s="274"/>
      <c r="AK138" s="274"/>
      <c r="AL138" s="274"/>
      <c r="AM138" s="274"/>
      <c r="AN138" s="274"/>
      <c r="AO138" s="274"/>
      <c r="AP138" s="274"/>
      <c r="AQ138" s="274"/>
      <c r="AR138" s="274"/>
      <c r="AS138" s="276"/>
      <c r="AT138" s="276"/>
      <c r="AU138" s="276"/>
      <c r="AV138" s="276"/>
      <c r="AW138" s="276"/>
      <c r="AX138" s="274"/>
      <c r="AY138" s="276"/>
      <c r="AZ138" s="276"/>
      <c r="BA138" s="274"/>
      <c r="BB138" s="274"/>
      <c r="BC138" s="274"/>
      <c r="BD138" s="274"/>
      <c r="BE138" s="274"/>
      <c r="BF138" s="274"/>
      <c r="BG138" s="274"/>
      <c r="BH138" s="274"/>
      <c r="BI138" s="274"/>
      <c r="BJ138" s="274"/>
      <c r="BK138" s="274"/>
      <c r="BL138" s="274"/>
      <c r="BM138" s="274"/>
      <c r="BN138" s="274"/>
      <c r="BO138" s="274"/>
      <c r="BP138" s="274"/>
      <c r="BQ138" s="274"/>
      <c r="BR138" s="274"/>
      <c r="BS138" s="274"/>
      <c r="BT138" s="274"/>
      <c r="BU138" s="276"/>
      <c r="BV138" s="276"/>
      <c r="BW138" s="276"/>
      <c r="BX138" s="276"/>
      <c r="BY138" s="276"/>
      <c r="BZ138" s="274"/>
      <c r="CA138" s="276"/>
      <c r="CB138" s="276"/>
    </row>
    <row r="139" spans="1:80" x14ac:dyDescent="0.25">
      <c r="A139" s="274"/>
      <c r="B139" s="275"/>
      <c r="C139" s="274"/>
      <c r="D139" s="274"/>
      <c r="E139" s="274"/>
      <c r="F139" s="274"/>
      <c r="G139" s="274"/>
      <c r="H139" s="274"/>
      <c r="I139" s="274"/>
      <c r="J139" s="274"/>
      <c r="K139" s="276"/>
      <c r="L139" s="276"/>
      <c r="M139" s="276"/>
      <c r="N139" s="276"/>
      <c r="O139" s="276"/>
      <c r="P139" s="274"/>
      <c r="Q139" s="276"/>
      <c r="R139" s="276"/>
      <c r="S139" s="274"/>
      <c r="T139" s="274"/>
      <c r="U139" s="274"/>
      <c r="V139" s="274"/>
      <c r="W139" s="274"/>
      <c r="X139" s="274"/>
      <c r="Y139" s="274"/>
      <c r="Z139" s="274"/>
      <c r="AA139" s="274"/>
      <c r="AB139" s="276"/>
      <c r="AC139" s="276"/>
      <c r="AD139" s="276"/>
      <c r="AE139" s="276"/>
      <c r="AF139" s="276"/>
      <c r="AG139" s="274"/>
      <c r="AH139" s="276"/>
      <c r="AI139" s="276"/>
      <c r="AJ139" s="274"/>
      <c r="AK139" s="274"/>
      <c r="AL139" s="274"/>
      <c r="AM139" s="274"/>
      <c r="AN139" s="274"/>
      <c r="AO139" s="274"/>
      <c r="AP139" s="274"/>
      <c r="AQ139" s="274"/>
      <c r="AR139" s="274"/>
      <c r="AS139" s="276"/>
      <c r="AT139" s="276"/>
      <c r="AU139" s="276"/>
      <c r="AV139" s="276"/>
      <c r="AW139" s="276"/>
      <c r="AX139" s="274"/>
      <c r="AY139" s="276"/>
      <c r="AZ139" s="276"/>
      <c r="BA139" s="274"/>
      <c r="BB139" s="274"/>
      <c r="BC139" s="274"/>
      <c r="BD139" s="274"/>
      <c r="BE139" s="274"/>
      <c r="BF139" s="274"/>
      <c r="BG139" s="274"/>
      <c r="BH139" s="274"/>
      <c r="BI139" s="274"/>
      <c r="BJ139" s="274"/>
      <c r="BK139" s="274"/>
      <c r="BL139" s="274"/>
      <c r="BM139" s="274"/>
      <c r="BN139" s="274"/>
      <c r="BO139" s="274"/>
      <c r="BP139" s="274"/>
      <c r="BQ139" s="274"/>
      <c r="BR139" s="274"/>
      <c r="BS139" s="274"/>
      <c r="BT139" s="274"/>
      <c r="BU139" s="276"/>
      <c r="BV139" s="276"/>
      <c r="BW139" s="276"/>
      <c r="BX139" s="276"/>
      <c r="BY139" s="276"/>
      <c r="BZ139" s="274"/>
      <c r="CA139" s="276"/>
      <c r="CB139" s="276"/>
    </row>
    <row r="140" spans="1:80" x14ac:dyDescent="0.25">
      <c r="A140" s="274"/>
      <c r="B140" s="275"/>
      <c r="C140" s="274"/>
      <c r="D140" s="274"/>
      <c r="E140" s="274"/>
      <c r="F140" s="274"/>
      <c r="G140" s="274"/>
      <c r="H140" s="274"/>
      <c r="I140" s="274"/>
      <c r="J140" s="274"/>
      <c r="K140" s="276"/>
      <c r="L140" s="276"/>
      <c r="M140" s="276"/>
      <c r="N140" s="276"/>
      <c r="O140" s="276"/>
      <c r="P140" s="274"/>
      <c r="Q140" s="276"/>
      <c r="R140" s="276"/>
      <c r="S140" s="274"/>
      <c r="T140" s="274"/>
      <c r="U140" s="274"/>
      <c r="V140" s="274"/>
      <c r="W140" s="274"/>
      <c r="X140" s="274"/>
      <c r="Y140" s="274"/>
      <c r="Z140" s="274"/>
      <c r="AA140" s="274"/>
      <c r="AB140" s="276"/>
      <c r="AC140" s="276"/>
      <c r="AD140" s="276"/>
      <c r="AE140" s="276"/>
      <c r="AF140" s="276"/>
      <c r="AG140" s="274"/>
      <c r="AH140" s="276"/>
      <c r="AI140" s="276"/>
      <c r="AJ140" s="274"/>
      <c r="AK140" s="274"/>
      <c r="AL140" s="274"/>
      <c r="AM140" s="274"/>
      <c r="AN140" s="274"/>
      <c r="AO140" s="274"/>
      <c r="AP140" s="274"/>
      <c r="AQ140" s="274"/>
      <c r="AR140" s="274"/>
      <c r="AS140" s="276"/>
      <c r="AT140" s="276"/>
      <c r="AU140" s="276"/>
      <c r="AV140" s="276"/>
      <c r="AW140" s="276"/>
      <c r="AX140" s="274"/>
      <c r="AY140" s="276"/>
      <c r="AZ140" s="276"/>
      <c r="BA140" s="274"/>
      <c r="BB140" s="274"/>
      <c r="BC140" s="274"/>
      <c r="BD140" s="274"/>
      <c r="BE140" s="274"/>
      <c r="BF140" s="274"/>
      <c r="BG140" s="274"/>
      <c r="BH140" s="274"/>
      <c r="BI140" s="274"/>
      <c r="BJ140" s="274"/>
      <c r="BK140" s="274"/>
      <c r="BL140" s="274"/>
      <c r="BM140" s="274"/>
      <c r="BN140" s="274"/>
      <c r="BO140" s="274"/>
      <c r="BP140" s="274"/>
      <c r="BQ140" s="274"/>
      <c r="BR140" s="274"/>
      <c r="BS140" s="274"/>
      <c r="BT140" s="274"/>
      <c r="BU140" s="276"/>
      <c r="BV140" s="276"/>
      <c r="BW140" s="276"/>
      <c r="BX140" s="276"/>
      <c r="BY140" s="276"/>
      <c r="BZ140" s="274"/>
      <c r="CA140" s="276"/>
      <c r="CB140" s="276"/>
    </row>
    <row r="141" spans="1:80" x14ac:dyDescent="0.25">
      <c r="A141" s="274"/>
      <c r="B141" s="275"/>
      <c r="C141" s="274"/>
      <c r="D141" s="274"/>
      <c r="E141" s="274"/>
      <c r="F141" s="274"/>
      <c r="G141" s="274"/>
      <c r="H141" s="274"/>
      <c r="I141" s="274"/>
      <c r="J141" s="274"/>
      <c r="K141" s="276"/>
      <c r="L141" s="276"/>
      <c r="M141" s="276"/>
      <c r="N141" s="276"/>
      <c r="O141" s="276"/>
      <c r="P141" s="274"/>
      <c r="Q141" s="276"/>
      <c r="R141" s="276"/>
      <c r="S141" s="274"/>
      <c r="T141" s="274"/>
      <c r="U141" s="274"/>
      <c r="V141" s="274"/>
      <c r="W141" s="274"/>
      <c r="X141" s="274"/>
      <c r="Y141" s="274"/>
      <c r="Z141" s="274"/>
      <c r="AA141" s="274"/>
      <c r="AB141" s="276"/>
      <c r="AC141" s="276"/>
      <c r="AD141" s="276"/>
      <c r="AE141" s="276"/>
      <c r="AF141" s="276"/>
      <c r="AG141" s="274"/>
      <c r="AH141" s="276"/>
      <c r="AI141" s="276"/>
      <c r="AJ141" s="274"/>
      <c r="AK141" s="274"/>
      <c r="AL141" s="274"/>
      <c r="AM141" s="274"/>
      <c r="AN141" s="274"/>
      <c r="AO141" s="274"/>
      <c r="AP141" s="274"/>
      <c r="AQ141" s="274"/>
      <c r="AR141" s="274"/>
      <c r="AS141" s="276"/>
      <c r="AT141" s="276"/>
      <c r="AU141" s="276"/>
      <c r="AV141" s="276"/>
      <c r="AW141" s="276"/>
      <c r="AX141" s="274"/>
      <c r="AY141" s="276"/>
      <c r="AZ141" s="276"/>
      <c r="BA141" s="274"/>
      <c r="BB141" s="274"/>
      <c r="BC141" s="274"/>
      <c r="BD141" s="274"/>
      <c r="BE141" s="274"/>
      <c r="BF141" s="274"/>
      <c r="BG141" s="274"/>
      <c r="BH141" s="274"/>
      <c r="BI141" s="274"/>
      <c r="BJ141" s="274"/>
      <c r="BK141" s="274"/>
      <c r="BL141" s="274"/>
      <c r="BM141" s="274"/>
      <c r="BN141" s="274"/>
      <c r="BO141" s="274"/>
      <c r="BP141" s="274"/>
      <c r="BQ141" s="274"/>
      <c r="BR141" s="274"/>
      <c r="BS141" s="274"/>
      <c r="BT141" s="274"/>
      <c r="BU141" s="276"/>
      <c r="BV141" s="276"/>
      <c r="BW141" s="276"/>
      <c r="BX141" s="276"/>
      <c r="BY141" s="276"/>
      <c r="BZ141" s="274"/>
      <c r="CA141" s="276"/>
      <c r="CB141" s="276"/>
    </row>
    <row r="142" spans="1:80" x14ac:dyDescent="0.25">
      <c r="A142" s="274"/>
      <c r="B142" s="275"/>
      <c r="C142" s="274"/>
      <c r="D142" s="274"/>
      <c r="E142" s="274"/>
      <c r="F142" s="274"/>
      <c r="G142" s="274"/>
      <c r="H142" s="274"/>
      <c r="I142" s="274"/>
      <c r="J142" s="274"/>
      <c r="K142" s="276"/>
      <c r="L142" s="276"/>
      <c r="M142" s="276"/>
      <c r="N142" s="276"/>
      <c r="O142" s="276"/>
      <c r="P142" s="274"/>
      <c r="Q142" s="276"/>
      <c r="R142" s="276"/>
      <c r="S142" s="274"/>
      <c r="T142" s="274"/>
      <c r="U142" s="274"/>
      <c r="V142" s="274"/>
      <c r="W142" s="274"/>
      <c r="X142" s="274"/>
      <c r="Y142" s="274"/>
      <c r="Z142" s="274"/>
      <c r="AA142" s="274"/>
      <c r="AB142" s="276"/>
      <c r="AC142" s="276"/>
      <c r="AD142" s="276"/>
      <c r="AE142" s="276"/>
      <c r="AF142" s="276"/>
      <c r="AG142" s="274"/>
      <c r="AH142" s="276"/>
      <c r="AI142" s="276"/>
      <c r="AJ142" s="274"/>
      <c r="AK142" s="274"/>
      <c r="AL142" s="274"/>
      <c r="AM142" s="274"/>
      <c r="AN142" s="274"/>
      <c r="AO142" s="274"/>
      <c r="AP142" s="274"/>
      <c r="AQ142" s="274"/>
      <c r="AR142" s="274"/>
      <c r="AS142" s="276"/>
      <c r="AT142" s="276"/>
      <c r="AU142" s="276"/>
      <c r="AV142" s="276"/>
      <c r="AW142" s="276"/>
      <c r="AX142" s="274"/>
      <c r="AY142" s="276"/>
      <c r="AZ142" s="276"/>
      <c r="BA142" s="274"/>
      <c r="BB142" s="274"/>
      <c r="BC142" s="274"/>
      <c r="BD142" s="274"/>
      <c r="BE142" s="274"/>
      <c r="BF142" s="274"/>
      <c r="BG142" s="274"/>
      <c r="BH142" s="274"/>
      <c r="BI142" s="274"/>
      <c r="BJ142" s="274"/>
      <c r="BK142" s="274"/>
      <c r="BL142" s="274"/>
      <c r="BM142" s="274"/>
      <c r="BN142" s="274"/>
      <c r="BO142" s="274"/>
      <c r="BP142" s="274"/>
      <c r="BQ142" s="274"/>
      <c r="BR142" s="274"/>
      <c r="BS142" s="274"/>
      <c r="BT142" s="274"/>
      <c r="BU142" s="276"/>
      <c r="BV142" s="276"/>
      <c r="BW142" s="276"/>
      <c r="BX142" s="276"/>
      <c r="BY142" s="276"/>
      <c r="BZ142" s="274"/>
      <c r="CA142" s="276"/>
      <c r="CB142" s="276"/>
    </row>
    <row r="143" spans="1:80" x14ac:dyDescent="0.25">
      <c r="A143" s="274"/>
      <c r="B143" s="275"/>
      <c r="C143" s="274"/>
      <c r="D143" s="274"/>
      <c r="E143" s="274"/>
      <c r="F143" s="274"/>
      <c r="G143" s="274"/>
      <c r="H143" s="274"/>
      <c r="I143" s="274"/>
      <c r="J143" s="274"/>
      <c r="K143" s="276"/>
      <c r="L143" s="276"/>
      <c r="M143" s="276"/>
      <c r="N143" s="276"/>
      <c r="O143" s="276"/>
      <c r="P143" s="274"/>
      <c r="Q143" s="276"/>
      <c r="R143" s="276"/>
      <c r="S143" s="274"/>
      <c r="T143" s="274"/>
      <c r="U143" s="274"/>
      <c r="V143" s="274"/>
      <c r="W143" s="274"/>
      <c r="X143" s="274"/>
      <c r="Y143" s="274"/>
      <c r="Z143" s="274"/>
      <c r="AA143" s="274"/>
      <c r="AB143" s="276"/>
      <c r="AC143" s="276"/>
      <c r="AD143" s="276"/>
      <c r="AE143" s="276"/>
      <c r="AF143" s="276"/>
      <c r="AG143" s="274"/>
      <c r="AH143" s="276"/>
      <c r="AI143" s="276"/>
      <c r="AJ143" s="274"/>
      <c r="AK143" s="274"/>
      <c r="AL143" s="274"/>
      <c r="AM143" s="274"/>
      <c r="AN143" s="274"/>
      <c r="AO143" s="274"/>
      <c r="AP143" s="274"/>
      <c r="AQ143" s="274"/>
      <c r="AR143" s="274"/>
      <c r="AS143" s="276"/>
      <c r="AT143" s="276"/>
      <c r="AU143" s="276"/>
      <c r="AV143" s="276"/>
      <c r="AW143" s="276"/>
      <c r="AX143" s="274"/>
      <c r="AY143" s="276"/>
      <c r="AZ143" s="276"/>
      <c r="BA143" s="274"/>
      <c r="BB143" s="274"/>
      <c r="BC143" s="274"/>
      <c r="BD143" s="274"/>
      <c r="BE143" s="274"/>
      <c r="BF143" s="274"/>
      <c r="BG143" s="274"/>
      <c r="BH143" s="274"/>
      <c r="BI143" s="274"/>
      <c r="BJ143" s="274"/>
      <c r="BK143" s="274"/>
      <c r="BL143" s="274"/>
      <c r="BM143" s="274"/>
      <c r="BN143" s="274"/>
      <c r="BO143" s="274"/>
      <c r="BP143" s="274"/>
      <c r="BQ143" s="274"/>
      <c r="BR143" s="274"/>
      <c r="BS143" s="274"/>
      <c r="BT143" s="274"/>
      <c r="BU143" s="276"/>
      <c r="BV143" s="276"/>
      <c r="BW143" s="276"/>
      <c r="BX143" s="276"/>
      <c r="BY143" s="276"/>
      <c r="BZ143" s="274"/>
      <c r="CA143" s="276"/>
      <c r="CB143" s="276"/>
    </row>
    <row r="144" spans="1:80" x14ac:dyDescent="0.25">
      <c r="A144" s="274"/>
      <c r="B144" s="275"/>
      <c r="C144" s="274"/>
      <c r="D144" s="274"/>
      <c r="E144" s="274"/>
      <c r="F144" s="274"/>
      <c r="G144" s="274"/>
      <c r="H144" s="274"/>
      <c r="I144" s="274"/>
      <c r="J144" s="274"/>
      <c r="K144" s="276"/>
      <c r="L144" s="276"/>
      <c r="M144" s="276"/>
      <c r="N144" s="276"/>
      <c r="O144" s="276"/>
      <c r="P144" s="274"/>
      <c r="Q144" s="276"/>
      <c r="R144" s="276"/>
      <c r="S144" s="274"/>
      <c r="T144" s="274"/>
      <c r="U144" s="274"/>
      <c r="V144" s="274"/>
      <c r="W144" s="274"/>
      <c r="X144" s="274"/>
      <c r="Y144" s="274"/>
      <c r="Z144" s="274"/>
      <c r="AA144" s="274"/>
      <c r="AB144" s="276"/>
      <c r="AC144" s="276"/>
      <c r="AD144" s="276"/>
      <c r="AE144" s="276"/>
      <c r="AF144" s="276"/>
      <c r="AG144" s="274"/>
      <c r="AH144" s="276"/>
      <c r="AI144" s="276"/>
      <c r="AJ144" s="274"/>
      <c r="AK144" s="274"/>
      <c r="AL144" s="274"/>
      <c r="AM144" s="274"/>
      <c r="AN144" s="274"/>
      <c r="AO144" s="274"/>
      <c r="AP144" s="274"/>
      <c r="AQ144" s="274"/>
      <c r="AR144" s="274"/>
      <c r="AS144" s="276"/>
      <c r="AT144" s="276"/>
      <c r="AU144" s="276"/>
      <c r="AV144" s="276"/>
      <c r="AW144" s="276"/>
      <c r="AX144" s="274"/>
      <c r="AY144" s="276"/>
      <c r="AZ144" s="276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4"/>
      <c r="BO144" s="274"/>
      <c r="BP144" s="274"/>
      <c r="BQ144" s="274"/>
      <c r="BR144" s="274"/>
      <c r="BS144" s="274"/>
      <c r="BT144" s="274"/>
      <c r="BU144" s="276"/>
      <c r="BV144" s="276"/>
      <c r="BW144" s="276"/>
      <c r="BX144" s="276"/>
      <c r="BY144" s="276"/>
      <c r="BZ144" s="274"/>
      <c r="CA144" s="276"/>
      <c r="CB144" s="276"/>
    </row>
    <row r="145" spans="1:80" x14ac:dyDescent="0.25">
      <c r="A145" s="274"/>
      <c r="B145" s="275"/>
      <c r="C145" s="274"/>
      <c r="D145" s="274"/>
      <c r="E145" s="274"/>
      <c r="F145" s="274"/>
      <c r="G145" s="274"/>
      <c r="H145" s="274"/>
      <c r="I145" s="274"/>
      <c r="J145" s="274"/>
      <c r="K145" s="276"/>
      <c r="L145" s="276"/>
      <c r="M145" s="276"/>
      <c r="N145" s="276"/>
      <c r="O145" s="276"/>
      <c r="P145" s="274"/>
      <c r="Q145" s="276"/>
      <c r="R145" s="276"/>
      <c r="S145" s="274"/>
      <c r="T145" s="274"/>
      <c r="U145" s="274"/>
      <c r="V145" s="274"/>
      <c r="W145" s="274"/>
      <c r="X145" s="274"/>
      <c r="Y145" s="274"/>
      <c r="Z145" s="274"/>
      <c r="AA145" s="274"/>
      <c r="AB145" s="276"/>
      <c r="AC145" s="276"/>
      <c r="AD145" s="276"/>
      <c r="AE145" s="276"/>
      <c r="AF145" s="276"/>
      <c r="AG145" s="274"/>
      <c r="AH145" s="276"/>
      <c r="AI145" s="276"/>
      <c r="AJ145" s="274"/>
      <c r="AK145" s="274"/>
      <c r="AL145" s="274"/>
      <c r="AM145" s="274"/>
      <c r="AN145" s="274"/>
      <c r="AO145" s="274"/>
      <c r="AP145" s="274"/>
      <c r="AQ145" s="274"/>
      <c r="AR145" s="274"/>
      <c r="AS145" s="276"/>
      <c r="AT145" s="276"/>
      <c r="AU145" s="276"/>
      <c r="AV145" s="276"/>
      <c r="AW145" s="276"/>
      <c r="AX145" s="274"/>
      <c r="AY145" s="276"/>
      <c r="AZ145" s="276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4"/>
      <c r="BO145" s="274"/>
      <c r="BP145" s="274"/>
      <c r="BQ145" s="274"/>
      <c r="BR145" s="274"/>
      <c r="BS145" s="274"/>
      <c r="BT145" s="274"/>
      <c r="BU145" s="276"/>
      <c r="BV145" s="276"/>
      <c r="BW145" s="276"/>
      <c r="BX145" s="276"/>
      <c r="BY145" s="276"/>
      <c r="BZ145" s="274"/>
      <c r="CA145" s="276"/>
      <c r="CB145" s="276"/>
    </row>
    <row r="146" spans="1:80" x14ac:dyDescent="0.25">
      <c r="A146" s="274"/>
      <c r="B146" s="275"/>
      <c r="C146" s="274"/>
      <c r="D146" s="274"/>
      <c r="E146" s="274"/>
      <c r="F146" s="274"/>
      <c r="G146" s="274"/>
      <c r="H146" s="274"/>
      <c r="I146" s="274"/>
      <c r="J146" s="274"/>
      <c r="K146" s="276"/>
      <c r="L146" s="276"/>
      <c r="M146" s="276"/>
      <c r="N146" s="276"/>
      <c r="O146" s="276"/>
      <c r="P146" s="274"/>
      <c r="Q146" s="276"/>
      <c r="R146" s="276"/>
      <c r="S146" s="274"/>
      <c r="T146" s="274"/>
      <c r="U146" s="274"/>
      <c r="V146" s="274"/>
      <c r="W146" s="274"/>
      <c r="X146" s="274"/>
      <c r="Y146" s="274"/>
      <c r="Z146" s="274"/>
      <c r="AA146" s="274"/>
      <c r="AB146" s="276"/>
      <c r="AC146" s="276"/>
      <c r="AD146" s="276"/>
      <c r="AE146" s="276"/>
      <c r="AF146" s="276"/>
      <c r="AG146" s="274"/>
      <c r="AH146" s="276"/>
      <c r="AI146" s="276"/>
      <c r="AJ146" s="274"/>
      <c r="AK146" s="274"/>
      <c r="AL146" s="274"/>
      <c r="AM146" s="274"/>
      <c r="AN146" s="274"/>
      <c r="AO146" s="274"/>
      <c r="AP146" s="274"/>
      <c r="AQ146" s="274"/>
      <c r="AR146" s="274"/>
      <c r="AS146" s="276"/>
      <c r="AT146" s="276"/>
      <c r="AU146" s="276"/>
      <c r="AV146" s="276"/>
      <c r="AW146" s="276"/>
      <c r="AX146" s="274"/>
      <c r="AY146" s="276"/>
      <c r="AZ146" s="276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4"/>
      <c r="BO146" s="274"/>
      <c r="BP146" s="274"/>
      <c r="BQ146" s="274"/>
      <c r="BR146" s="274"/>
      <c r="BS146" s="274"/>
      <c r="BT146" s="274"/>
      <c r="BU146" s="276"/>
      <c r="BV146" s="276"/>
      <c r="BW146" s="276"/>
      <c r="BX146" s="276"/>
      <c r="BY146" s="276"/>
      <c r="BZ146" s="274"/>
      <c r="CA146" s="276"/>
      <c r="CB146" s="276"/>
    </row>
    <row r="147" spans="1:80" x14ac:dyDescent="0.25">
      <c r="A147" s="274"/>
      <c r="B147" s="275"/>
      <c r="C147" s="274"/>
      <c r="D147" s="274"/>
      <c r="E147" s="274"/>
      <c r="F147" s="274"/>
      <c r="G147" s="274"/>
      <c r="H147" s="274"/>
      <c r="I147" s="274"/>
      <c r="J147" s="274"/>
      <c r="K147" s="276"/>
      <c r="L147" s="276"/>
      <c r="M147" s="276"/>
      <c r="N147" s="276"/>
      <c r="O147" s="276"/>
      <c r="P147" s="274"/>
      <c r="Q147" s="276"/>
      <c r="R147" s="276"/>
      <c r="S147" s="274"/>
      <c r="T147" s="274"/>
      <c r="U147" s="274"/>
      <c r="V147" s="274"/>
      <c r="W147" s="274"/>
      <c r="X147" s="274"/>
      <c r="Y147" s="274"/>
      <c r="Z147" s="274"/>
      <c r="AA147" s="274"/>
      <c r="AB147" s="276"/>
      <c r="AC147" s="276"/>
      <c r="AD147" s="276"/>
      <c r="AE147" s="276"/>
      <c r="AF147" s="276"/>
      <c r="AG147" s="274"/>
      <c r="AH147" s="276"/>
      <c r="AI147" s="276"/>
      <c r="AJ147" s="274"/>
      <c r="AK147" s="274"/>
      <c r="AL147" s="274"/>
      <c r="AM147" s="274"/>
      <c r="AN147" s="274"/>
      <c r="AO147" s="274"/>
      <c r="AP147" s="274"/>
      <c r="AQ147" s="274"/>
      <c r="AR147" s="274"/>
      <c r="AS147" s="276"/>
      <c r="AT147" s="276"/>
      <c r="AU147" s="276"/>
      <c r="AV147" s="276"/>
      <c r="AW147" s="276"/>
      <c r="AX147" s="274"/>
      <c r="AY147" s="276"/>
      <c r="AZ147" s="276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4"/>
      <c r="BO147" s="274"/>
      <c r="BP147" s="274"/>
      <c r="BQ147" s="274"/>
      <c r="BR147" s="274"/>
      <c r="BS147" s="274"/>
      <c r="BT147" s="274"/>
      <c r="BU147" s="276"/>
      <c r="BV147" s="276"/>
      <c r="BW147" s="276"/>
      <c r="BX147" s="276"/>
      <c r="BY147" s="276"/>
      <c r="BZ147" s="274"/>
      <c r="CA147" s="276"/>
      <c r="CB147" s="276"/>
    </row>
    <row r="148" spans="1:80" x14ac:dyDescent="0.25">
      <c r="A148" s="274"/>
      <c r="B148" s="275"/>
      <c r="C148" s="274"/>
      <c r="D148" s="274"/>
      <c r="E148" s="274"/>
      <c r="F148" s="274"/>
      <c r="G148" s="274"/>
      <c r="H148" s="274"/>
      <c r="I148" s="274"/>
      <c r="J148" s="274"/>
      <c r="K148" s="276"/>
      <c r="L148" s="276"/>
      <c r="M148" s="276"/>
      <c r="N148" s="276"/>
      <c r="O148" s="276"/>
      <c r="P148" s="274"/>
      <c r="Q148" s="276"/>
      <c r="R148" s="276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6"/>
      <c r="AC148" s="276"/>
      <c r="AD148" s="276"/>
      <c r="AE148" s="276"/>
      <c r="AF148" s="276"/>
      <c r="AG148" s="274"/>
      <c r="AH148" s="276"/>
      <c r="AI148" s="276"/>
      <c r="AJ148" s="274"/>
      <c r="AK148" s="274"/>
      <c r="AL148" s="274"/>
      <c r="AM148" s="274"/>
      <c r="AN148" s="274"/>
      <c r="AO148" s="274"/>
      <c r="AP148" s="274"/>
      <c r="AQ148" s="274"/>
      <c r="AR148" s="274"/>
      <c r="AS148" s="276"/>
      <c r="AT148" s="276"/>
      <c r="AU148" s="276"/>
      <c r="AV148" s="276"/>
      <c r="AW148" s="276"/>
      <c r="AX148" s="274"/>
      <c r="AY148" s="276"/>
      <c r="AZ148" s="276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4"/>
      <c r="BO148" s="274"/>
      <c r="BP148" s="274"/>
      <c r="BQ148" s="274"/>
      <c r="BR148" s="274"/>
      <c r="BS148" s="274"/>
      <c r="BT148" s="274"/>
      <c r="BU148" s="276"/>
      <c r="BV148" s="276"/>
      <c r="BW148" s="276"/>
      <c r="BX148" s="276"/>
      <c r="BY148" s="276"/>
      <c r="BZ148" s="274"/>
      <c r="CA148" s="276"/>
      <c r="CB148" s="276"/>
    </row>
    <row r="149" spans="1:80" x14ac:dyDescent="0.25">
      <c r="A149" s="274"/>
      <c r="B149" s="275"/>
      <c r="C149" s="274"/>
      <c r="D149" s="274"/>
      <c r="E149" s="274"/>
      <c r="F149" s="274"/>
      <c r="G149" s="274"/>
      <c r="H149" s="274"/>
      <c r="I149" s="274"/>
      <c r="J149" s="274"/>
      <c r="K149" s="276"/>
      <c r="L149" s="276"/>
      <c r="M149" s="276"/>
      <c r="N149" s="276"/>
      <c r="O149" s="276"/>
      <c r="P149" s="274"/>
      <c r="Q149" s="276"/>
      <c r="R149" s="276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6"/>
      <c r="AC149" s="276"/>
      <c r="AD149" s="276"/>
      <c r="AE149" s="276"/>
      <c r="AF149" s="276"/>
      <c r="AG149" s="274"/>
      <c r="AH149" s="276"/>
      <c r="AI149" s="276"/>
      <c r="AJ149" s="274"/>
      <c r="AK149" s="274"/>
      <c r="AL149" s="274"/>
      <c r="AM149" s="274"/>
      <c r="AN149" s="274"/>
      <c r="AO149" s="274"/>
      <c r="AP149" s="274"/>
      <c r="AQ149" s="274"/>
      <c r="AR149" s="274"/>
      <c r="AS149" s="276"/>
      <c r="AT149" s="276"/>
      <c r="AU149" s="276"/>
      <c r="AV149" s="276"/>
      <c r="AW149" s="276"/>
      <c r="AX149" s="274"/>
      <c r="AY149" s="276"/>
      <c r="AZ149" s="276"/>
      <c r="BA149" s="274"/>
      <c r="BB149" s="274"/>
      <c r="BC149" s="274"/>
      <c r="BD149" s="274"/>
      <c r="BE149" s="274"/>
      <c r="BF149" s="274"/>
      <c r="BG149" s="274"/>
      <c r="BH149" s="274"/>
      <c r="BI149" s="274"/>
      <c r="BJ149" s="274"/>
      <c r="BK149" s="274"/>
      <c r="BL149" s="274"/>
      <c r="BM149" s="274"/>
      <c r="BN149" s="274"/>
      <c r="BO149" s="274"/>
      <c r="BP149" s="274"/>
      <c r="BQ149" s="274"/>
      <c r="BR149" s="274"/>
      <c r="BS149" s="274"/>
      <c r="BT149" s="274"/>
      <c r="BU149" s="276"/>
      <c r="BV149" s="276"/>
      <c r="BW149" s="276"/>
      <c r="BX149" s="276"/>
      <c r="BY149" s="276"/>
      <c r="BZ149" s="274"/>
      <c r="CA149" s="276"/>
      <c r="CB149" s="276"/>
    </row>
    <row r="150" spans="1:80" x14ac:dyDescent="0.25">
      <c r="A150" s="274"/>
      <c r="B150" s="275"/>
      <c r="C150" s="274"/>
      <c r="D150" s="274"/>
      <c r="E150" s="274"/>
      <c r="F150" s="274"/>
      <c r="G150" s="274"/>
      <c r="H150" s="274"/>
      <c r="I150" s="274"/>
      <c r="J150" s="274"/>
      <c r="K150" s="276"/>
      <c r="L150" s="276"/>
      <c r="M150" s="276"/>
      <c r="N150" s="276"/>
      <c r="O150" s="276"/>
      <c r="P150" s="274"/>
      <c r="Q150" s="276"/>
      <c r="R150" s="276"/>
      <c r="S150" s="274"/>
      <c r="T150" s="274"/>
      <c r="U150" s="274"/>
      <c r="V150" s="274"/>
      <c r="W150" s="274"/>
      <c r="X150" s="274"/>
      <c r="Y150" s="274"/>
      <c r="Z150" s="274"/>
      <c r="AA150" s="274"/>
      <c r="AB150" s="276"/>
      <c r="AC150" s="276"/>
      <c r="AD150" s="276"/>
      <c r="AE150" s="276"/>
      <c r="AF150" s="276"/>
      <c r="AG150" s="274"/>
      <c r="AH150" s="276"/>
      <c r="AI150" s="276"/>
      <c r="AJ150" s="274"/>
      <c r="AK150" s="274"/>
      <c r="AL150" s="274"/>
      <c r="AM150" s="274"/>
      <c r="AN150" s="274"/>
      <c r="AO150" s="274"/>
      <c r="AP150" s="274"/>
      <c r="AQ150" s="274"/>
      <c r="AR150" s="274"/>
      <c r="AS150" s="276"/>
      <c r="AT150" s="276"/>
      <c r="AU150" s="276"/>
      <c r="AV150" s="276"/>
      <c r="AW150" s="276"/>
      <c r="AX150" s="274"/>
      <c r="AY150" s="276"/>
      <c r="AZ150" s="276"/>
      <c r="BA150" s="274"/>
      <c r="BB150" s="274"/>
      <c r="BC150" s="274"/>
      <c r="BD150" s="274"/>
      <c r="BE150" s="274"/>
      <c r="BF150" s="274"/>
      <c r="BG150" s="274"/>
      <c r="BH150" s="274"/>
      <c r="BI150" s="274"/>
      <c r="BJ150" s="274"/>
      <c r="BK150" s="274"/>
      <c r="BL150" s="274"/>
      <c r="BM150" s="274"/>
      <c r="BN150" s="274"/>
      <c r="BO150" s="274"/>
      <c r="BP150" s="274"/>
      <c r="BQ150" s="274"/>
      <c r="BR150" s="274"/>
      <c r="BS150" s="274"/>
      <c r="BT150" s="274"/>
      <c r="BU150" s="276"/>
      <c r="BV150" s="276"/>
      <c r="BW150" s="276"/>
      <c r="BX150" s="276"/>
      <c r="BY150" s="276"/>
      <c r="BZ150" s="274"/>
      <c r="CA150" s="276"/>
      <c r="CB150" s="276"/>
    </row>
    <row r="151" spans="1:80" s="274" customFormat="1" x14ac:dyDescent="0.25">
      <c r="B151" s="275"/>
      <c r="K151" s="276"/>
      <c r="L151" s="276"/>
      <c r="M151" s="276"/>
      <c r="N151" s="276"/>
      <c r="O151" s="276"/>
      <c r="Q151" s="276"/>
      <c r="R151" s="276"/>
      <c r="AB151" s="276"/>
      <c r="AC151" s="276"/>
      <c r="AD151" s="276"/>
      <c r="AE151" s="276"/>
      <c r="AF151" s="276"/>
      <c r="AH151" s="276"/>
      <c r="AI151" s="276"/>
      <c r="AS151" s="276"/>
      <c r="AT151" s="276"/>
      <c r="AU151" s="276"/>
      <c r="AV151" s="276"/>
      <c r="AW151" s="276"/>
      <c r="AY151" s="276"/>
      <c r="AZ151" s="276"/>
      <c r="BU151" s="276"/>
      <c r="BV151" s="276"/>
      <c r="BW151" s="276"/>
      <c r="BX151" s="276"/>
      <c r="BY151" s="276"/>
      <c r="CA151" s="276"/>
      <c r="CB151" s="276"/>
    </row>
    <row r="152" spans="1:80" s="274" customFormat="1" x14ac:dyDescent="0.25">
      <c r="B152" s="275"/>
      <c r="K152" s="276"/>
      <c r="L152" s="276"/>
      <c r="M152" s="276"/>
      <c r="N152" s="276"/>
      <c r="O152" s="276"/>
      <c r="Q152" s="276"/>
      <c r="R152" s="276"/>
      <c r="AB152" s="276"/>
      <c r="AC152" s="276"/>
      <c r="AD152" s="276"/>
      <c r="AE152" s="276"/>
      <c r="AF152" s="276"/>
      <c r="AH152" s="276"/>
      <c r="AI152" s="276"/>
      <c r="AS152" s="276"/>
      <c r="AT152" s="276"/>
      <c r="AU152" s="276"/>
      <c r="AV152" s="276"/>
      <c r="AW152" s="276"/>
      <c r="AY152" s="276"/>
      <c r="AZ152" s="276"/>
      <c r="BU152" s="276"/>
      <c r="BV152" s="276"/>
      <c r="BW152" s="276"/>
      <c r="BX152" s="276"/>
      <c r="BY152" s="276"/>
      <c r="CA152" s="276"/>
      <c r="CB152" s="276"/>
    </row>
    <row r="153" spans="1:80" s="274" customFormat="1" x14ac:dyDescent="0.25">
      <c r="B153" s="275"/>
      <c r="K153" s="276"/>
      <c r="L153" s="276"/>
      <c r="M153" s="276"/>
      <c r="N153" s="276"/>
      <c r="O153" s="276"/>
      <c r="Q153" s="276"/>
      <c r="R153" s="276"/>
      <c r="AB153" s="276"/>
      <c r="AC153" s="276"/>
      <c r="AD153" s="276"/>
      <c r="AE153" s="276"/>
      <c r="AF153" s="276"/>
      <c r="AH153" s="276"/>
      <c r="AI153" s="276"/>
      <c r="AS153" s="276"/>
      <c r="AT153" s="276"/>
      <c r="AU153" s="276"/>
      <c r="AV153" s="276"/>
      <c r="AW153" s="276"/>
      <c r="AY153" s="276"/>
      <c r="AZ153" s="276"/>
      <c r="BU153" s="276"/>
      <c r="BV153" s="276"/>
      <c r="BW153" s="276"/>
      <c r="BX153" s="276"/>
      <c r="BY153" s="276"/>
      <c r="CA153" s="276"/>
      <c r="CB153" s="276"/>
    </row>
    <row r="154" spans="1:80" s="274" customFormat="1" x14ac:dyDescent="0.25">
      <c r="B154" s="275"/>
      <c r="K154" s="276"/>
      <c r="L154" s="276"/>
      <c r="M154" s="276"/>
      <c r="N154" s="276"/>
      <c r="O154" s="276"/>
      <c r="Q154" s="276"/>
      <c r="R154" s="276"/>
      <c r="AB154" s="276"/>
      <c r="AC154" s="276"/>
      <c r="AD154" s="276"/>
      <c r="AE154" s="276"/>
      <c r="AF154" s="276"/>
      <c r="AH154" s="276"/>
      <c r="AI154" s="276"/>
      <c r="AS154" s="276"/>
      <c r="AT154" s="276"/>
      <c r="AU154" s="276"/>
      <c r="AV154" s="276"/>
      <c r="AW154" s="276"/>
      <c r="AY154" s="276"/>
      <c r="AZ154" s="276"/>
      <c r="BU154" s="276"/>
      <c r="BV154" s="276"/>
      <c r="BW154" s="276"/>
      <c r="BX154" s="276"/>
      <c r="BY154" s="276"/>
      <c r="CA154" s="276"/>
      <c r="CB154" s="276"/>
    </row>
    <row r="155" spans="1:80" s="274" customFormat="1" x14ac:dyDescent="0.25">
      <c r="B155" s="275"/>
      <c r="K155" s="276"/>
      <c r="L155" s="276"/>
      <c r="M155" s="276"/>
      <c r="N155" s="276"/>
      <c r="O155" s="276"/>
      <c r="Q155" s="276"/>
      <c r="R155" s="276"/>
      <c r="AB155" s="276"/>
      <c r="AC155" s="276"/>
      <c r="AD155" s="276"/>
      <c r="AE155" s="276"/>
      <c r="AF155" s="276"/>
      <c r="AH155" s="276"/>
      <c r="AI155" s="276"/>
      <c r="AS155" s="276"/>
      <c r="AT155" s="276"/>
      <c r="AU155" s="276"/>
      <c r="AV155" s="276"/>
      <c r="AW155" s="276"/>
      <c r="AY155" s="276"/>
      <c r="AZ155" s="276"/>
      <c r="BU155" s="276"/>
      <c r="BV155" s="276"/>
      <c r="BW155" s="276"/>
      <c r="BX155" s="276"/>
      <c r="BY155" s="276"/>
      <c r="CA155" s="276"/>
      <c r="CB155" s="276"/>
    </row>
    <row r="156" spans="1:80" s="274" customFormat="1" x14ac:dyDescent="0.25">
      <c r="B156" s="275"/>
      <c r="K156" s="276"/>
      <c r="L156" s="276"/>
      <c r="M156" s="276"/>
      <c r="N156" s="276"/>
      <c r="O156" s="276"/>
      <c r="Q156" s="276"/>
      <c r="R156" s="276"/>
      <c r="AB156" s="276"/>
      <c r="AC156" s="276"/>
      <c r="AD156" s="276"/>
      <c r="AE156" s="276"/>
      <c r="AF156" s="276"/>
      <c r="AH156" s="276"/>
      <c r="AI156" s="276"/>
      <c r="AS156" s="276"/>
      <c r="AT156" s="276"/>
      <c r="AU156" s="276"/>
      <c r="AV156" s="276"/>
      <c r="AW156" s="276"/>
      <c r="AY156" s="276"/>
      <c r="AZ156" s="276"/>
      <c r="BU156" s="276"/>
      <c r="BV156" s="276"/>
      <c r="BW156" s="276"/>
      <c r="BX156" s="276"/>
      <c r="BY156" s="276"/>
      <c r="CA156" s="276"/>
      <c r="CB156" s="276"/>
    </row>
    <row r="157" spans="1:80" s="274" customFormat="1" x14ac:dyDescent="0.25">
      <c r="B157" s="275"/>
      <c r="K157" s="276"/>
      <c r="L157" s="276"/>
      <c r="M157" s="276"/>
      <c r="N157" s="276"/>
      <c r="O157" s="276"/>
      <c r="Q157" s="276"/>
      <c r="R157" s="276"/>
      <c r="AB157" s="276"/>
      <c r="AC157" s="276"/>
      <c r="AD157" s="276"/>
      <c r="AE157" s="276"/>
      <c r="AF157" s="276"/>
      <c r="AH157" s="276"/>
      <c r="AI157" s="276"/>
      <c r="AS157" s="276"/>
      <c r="AT157" s="276"/>
      <c r="AU157" s="276"/>
      <c r="AV157" s="276"/>
      <c r="AW157" s="276"/>
      <c r="AY157" s="276"/>
      <c r="AZ157" s="276"/>
      <c r="BU157" s="276"/>
      <c r="BV157" s="276"/>
      <c r="BW157" s="276"/>
      <c r="BX157" s="276"/>
      <c r="BY157" s="276"/>
      <c r="CA157" s="276"/>
      <c r="CB157" s="276"/>
    </row>
    <row r="158" spans="1:80" s="274" customFormat="1" x14ac:dyDescent="0.25">
      <c r="B158" s="275"/>
      <c r="K158" s="276"/>
      <c r="L158" s="276"/>
      <c r="M158" s="276"/>
      <c r="N158" s="276"/>
      <c r="O158" s="276"/>
      <c r="Q158" s="276"/>
      <c r="R158" s="276"/>
      <c r="AB158" s="276"/>
      <c r="AC158" s="276"/>
      <c r="AD158" s="276"/>
      <c r="AE158" s="276"/>
      <c r="AF158" s="276"/>
      <c r="AH158" s="276"/>
      <c r="AI158" s="276"/>
      <c r="AS158" s="276"/>
      <c r="AT158" s="276"/>
      <c r="AU158" s="276"/>
      <c r="AV158" s="276"/>
      <c r="AW158" s="276"/>
      <c r="AY158" s="276"/>
      <c r="AZ158" s="276"/>
      <c r="BU158" s="276"/>
      <c r="BV158" s="276"/>
      <c r="BW158" s="276"/>
      <c r="BX158" s="276"/>
      <c r="BY158" s="276"/>
      <c r="CA158" s="276"/>
      <c r="CB158" s="276"/>
    </row>
    <row r="159" spans="1:80" s="274" customFormat="1" x14ac:dyDescent="0.25">
      <c r="B159" s="275"/>
      <c r="K159" s="276"/>
      <c r="L159" s="276"/>
      <c r="M159" s="276"/>
      <c r="N159" s="276"/>
      <c r="O159" s="276"/>
      <c r="Q159" s="276"/>
      <c r="R159" s="276"/>
      <c r="AB159" s="276"/>
      <c r="AC159" s="276"/>
      <c r="AD159" s="276"/>
      <c r="AE159" s="276"/>
      <c r="AF159" s="276"/>
      <c r="AH159" s="276"/>
      <c r="AI159" s="276"/>
      <c r="AS159" s="276"/>
      <c r="AT159" s="276"/>
      <c r="AU159" s="276"/>
      <c r="AV159" s="276"/>
      <c r="AW159" s="276"/>
      <c r="AY159" s="276"/>
      <c r="AZ159" s="276"/>
      <c r="BU159" s="276"/>
      <c r="BV159" s="276"/>
      <c r="BW159" s="276"/>
      <c r="BX159" s="276"/>
      <c r="BY159" s="276"/>
      <c r="CA159" s="276"/>
      <c r="CB159" s="276"/>
    </row>
    <row r="160" spans="1:80" s="274" customFormat="1" x14ac:dyDescent="0.25">
      <c r="B160" s="275"/>
      <c r="K160" s="276"/>
      <c r="L160" s="276"/>
      <c r="M160" s="276"/>
      <c r="N160" s="276"/>
      <c r="O160" s="276"/>
      <c r="Q160" s="276"/>
      <c r="R160" s="276"/>
      <c r="AB160" s="276"/>
      <c r="AC160" s="276"/>
      <c r="AD160" s="276"/>
      <c r="AE160" s="276"/>
      <c r="AF160" s="276"/>
      <c r="AH160" s="276"/>
      <c r="AI160" s="276"/>
      <c r="AS160" s="276"/>
      <c r="AT160" s="276"/>
      <c r="AU160" s="276"/>
      <c r="AV160" s="276"/>
      <c r="AW160" s="276"/>
      <c r="AY160" s="276"/>
      <c r="AZ160" s="276"/>
      <c r="BU160" s="276"/>
      <c r="BV160" s="276"/>
      <c r="BW160" s="276"/>
      <c r="BX160" s="276"/>
      <c r="BY160" s="276"/>
      <c r="CA160" s="276"/>
      <c r="CB160" s="276"/>
    </row>
    <row r="161" spans="2:80" s="274" customFormat="1" x14ac:dyDescent="0.25">
      <c r="B161" s="275"/>
      <c r="K161" s="276"/>
      <c r="L161" s="276"/>
      <c r="M161" s="276"/>
      <c r="N161" s="276"/>
      <c r="O161" s="276"/>
      <c r="Q161" s="276"/>
      <c r="R161" s="276"/>
      <c r="AB161" s="276"/>
      <c r="AC161" s="276"/>
      <c r="AD161" s="276"/>
      <c r="AE161" s="276"/>
      <c r="AF161" s="276"/>
      <c r="AH161" s="276"/>
      <c r="AI161" s="276"/>
      <c r="AS161" s="276"/>
      <c r="AT161" s="276"/>
      <c r="AU161" s="276"/>
      <c r="AV161" s="276"/>
      <c r="AW161" s="276"/>
      <c r="AY161" s="276"/>
      <c r="AZ161" s="276"/>
      <c r="BU161" s="276"/>
      <c r="BV161" s="276"/>
      <c r="BW161" s="276"/>
      <c r="BX161" s="276"/>
      <c r="BY161" s="276"/>
      <c r="CA161" s="276"/>
      <c r="CB161" s="276"/>
    </row>
    <row r="162" spans="2:80" s="274" customFormat="1" x14ac:dyDescent="0.25">
      <c r="B162" s="275"/>
      <c r="K162" s="276"/>
      <c r="L162" s="276"/>
      <c r="M162" s="276"/>
      <c r="N162" s="276"/>
      <c r="O162" s="276"/>
      <c r="Q162" s="276"/>
      <c r="R162" s="276"/>
      <c r="AB162" s="276"/>
      <c r="AC162" s="276"/>
      <c r="AD162" s="276"/>
      <c r="AE162" s="276"/>
      <c r="AF162" s="276"/>
      <c r="AH162" s="276"/>
      <c r="AI162" s="276"/>
      <c r="AS162" s="276"/>
      <c r="AT162" s="276"/>
      <c r="AU162" s="276"/>
      <c r="AV162" s="276"/>
      <c r="AW162" s="276"/>
      <c r="AY162" s="276"/>
      <c r="AZ162" s="276"/>
      <c r="BU162" s="276"/>
      <c r="BV162" s="276"/>
      <c r="BW162" s="276"/>
      <c r="BX162" s="276"/>
      <c r="BY162" s="276"/>
      <c r="CA162" s="276"/>
      <c r="CB162" s="276"/>
    </row>
    <row r="163" spans="2:80" s="274" customFormat="1" x14ac:dyDescent="0.25">
      <c r="B163" s="275"/>
      <c r="K163" s="276"/>
      <c r="L163" s="276"/>
      <c r="M163" s="276"/>
      <c r="N163" s="276"/>
      <c r="O163" s="276"/>
      <c r="Q163" s="276"/>
      <c r="R163" s="276"/>
      <c r="AB163" s="276"/>
      <c r="AC163" s="276"/>
      <c r="AD163" s="276"/>
      <c r="AE163" s="276"/>
      <c r="AF163" s="276"/>
      <c r="AH163" s="276"/>
      <c r="AI163" s="276"/>
      <c r="AS163" s="276"/>
      <c r="AT163" s="276"/>
      <c r="AU163" s="276"/>
      <c r="AV163" s="276"/>
      <c r="AW163" s="276"/>
      <c r="AY163" s="276"/>
      <c r="AZ163" s="276"/>
      <c r="BU163" s="276"/>
      <c r="BV163" s="276"/>
      <c r="BW163" s="276"/>
      <c r="BX163" s="276"/>
      <c r="BY163" s="276"/>
      <c r="CA163" s="276"/>
      <c r="CB163" s="276"/>
    </row>
    <row r="164" spans="2:80" s="274" customFormat="1" x14ac:dyDescent="0.25">
      <c r="B164" s="275"/>
      <c r="K164" s="276"/>
      <c r="L164" s="276"/>
      <c r="M164" s="276"/>
      <c r="N164" s="276"/>
      <c r="O164" s="276"/>
      <c r="Q164" s="276"/>
      <c r="R164" s="276"/>
      <c r="AB164" s="276"/>
      <c r="AC164" s="276"/>
      <c r="AD164" s="276"/>
      <c r="AE164" s="276"/>
      <c r="AF164" s="276"/>
      <c r="AH164" s="276"/>
      <c r="AI164" s="276"/>
      <c r="AS164" s="276"/>
      <c r="AT164" s="276"/>
      <c r="AU164" s="276"/>
      <c r="AV164" s="276"/>
      <c r="AW164" s="276"/>
      <c r="AY164" s="276"/>
      <c r="AZ164" s="276"/>
      <c r="BU164" s="276"/>
      <c r="BV164" s="276"/>
      <c r="BW164" s="276"/>
      <c r="BX164" s="276"/>
      <c r="BY164" s="276"/>
      <c r="CA164" s="276"/>
      <c r="CB164" s="276"/>
    </row>
    <row r="165" spans="2:80" s="274" customFormat="1" x14ac:dyDescent="0.25">
      <c r="B165" s="275"/>
      <c r="K165" s="276"/>
      <c r="L165" s="276"/>
      <c r="M165" s="276"/>
      <c r="N165" s="276"/>
      <c r="O165" s="276"/>
      <c r="Q165" s="276"/>
      <c r="R165" s="276"/>
      <c r="AB165" s="276"/>
      <c r="AC165" s="276"/>
      <c r="AD165" s="276"/>
      <c r="AE165" s="276"/>
      <c r="AF165" s="276"/>
      <c r="AH165" s="276"/>
      <c r="AI165" s="276"/>
      <c r="AS165" s="276"/>
      <c r="AT165" s="276"/>
      <c r="AU165" s="276"/>
      <c r="AV165" s="276"/>
      <c r="AW165" s="276"/>
      <c r="AY165" s="276"/>
      <c r="AZ165" s="276"/>
      <c r="BU165" s="276"/>
      <c r="BV165" s="276"/>
      <c r="BW165" s="276"/>
      <c r="BX165" s="276"/>
      <c r="BY165" s="276"/>
      <c r="CA165" s="276"/>
      <c r="CB165" s="276"/>
    </row>
    <row r="166" spans="2:80" s="274" customFormat="1" x14ac:dyDescent="0.25">
      <c r="B166" s="275"/>
      <c r="K166" s="276"/>
      <c r="L166" s="276"/>
      <c r="M166" s="276"/>
      <c r="N166" s="276"/>
      <c r="O166" s="276"/>
      <c r="Q166" s="276"/>
      <c r="R166" s="276"/>
      <c r="AB166" s="276"/>
      <c r="AC166" s="276"/>
      <c r="AD166" s="276"/>
      <c r="AE166" s="276"/>
      <c r="AF166" s="276"/>
      <c r="AH166" s="276"/>
      <c r="AI166" s="276"/>
      <c r="AS166" s="276"/>
      <c r="AT166" s="276"/>
      <c r="AU166" s="276"/>
      <c r="AV166" s="276"/>
      <c r="AW166" s="276"/>
      <c r="AY166" s="276"/>
      <c r="AZ166" s="276"/>
      <c r="BU166" s="276"/>
      <c r="BV166" s="276"/>
      <c r="BW166" s="276"/>
      <c r="BX166" s="276"/>
      <c r="BY166" s="276"/>
      <c r="CA166" s="276"/>
      <c r="CB166" s="276"/>
    </row>
    <row r="167" spans="2:80" s="274" customFormat="1" x14ac:dyDescent="0.25">
      <c r="B167" s="275"/>
      <c r="K167" s="276"/>
      <c r="L167" s="276"/>
      <c r="M167" s="276"/>
      <c r="N167" s="276"/>
      <c r="O167" s="276"/>
      <c r="Q167" s="276"/>
      <c r="R167" s="276"/>
      <c r="AB167" s="276"/>
      <c r="AC167" s="276"/>
      <c r="AD167" s="276"/>
      <c r="AE167" s="276"/>
      <c r="AF167" s="276"/>
      <c r="AH167" s="276"/>
      <c r="AI167" s="276"/>
      <c r="AS167" s="276"/>
      <c r="AT167" s="276"/>
      <c r="AU167" s="276"/>
      <c r="AV167" s="276"/>
      <c r="AW167" s="276"/>
      <c r="AY167" s="276"/>
      <c r="AZ167" s="276"/>
      <c r="BU167" s="276"/>
      <c r="BV167" s="276"/>
      <c r="BW167" s="276"/>
      <c r="BX167" s="276"/>
      <c r="BY167" s="276"/>
      <c r="CA167" s="276"/>
      <c r="CB167" s="276"/>
    </row>
    <row r="168" spans="2:80" s="274" customFormat="1" x14ac:dyDescent="0.25">
      <c r="B168" s="275"/>
      <c r="K168" s="276"/>
      <c r="L168" s="276"/>
      <c r="M168" s="276"/>
      <c r="N168" s="276"/>
      <c r="O168" s="276"/>
      <c r="Q168" s="276"/>
      <c r="R168" s="276"/>
      <c r="AB168" s="276"/>
      <c r="AC168" s="276"/>
      <c r="AD168" s="276"/>
      <c r="AE168" s="276"/>
      <c r="AF168" s="276"/>
      <c r="AH168" s="276"/>
      <c r="AI168" s="276"/>
      <c r="AS168" s="276"/>
      <c r="AT168" s="276"/>
      <c r="AU168" s="276"/>
      <c r="AV168" s="276"/>
      <c r="AW168" s="276"/>
      <c r="AY168" s="276"/>
      <c r="AZ168" s="276"/>
      <c r="BU168" s="276"/>
      <c r="BV168" s="276"/>
      <c r="BW168" s="276"/>
      <c r="BX168" s="276"/>
      <c r="BY168" s="276"/>
      <c r="CA168" s="276"/>
      <c r="CB168" s="276"/>
    </row>
    <row r="169" spans="2:80" s="274" customFormat="1" x14ac:dyDescent="0.25">
      <c r="B169" s="275"/>
      <c r="K169" s="276"/>
      <c r="L169" s="276"/>
      <c r="M169" s="276"/>
      <c r="N169" s="276"/>
      <c r="O169" s="276"/>
      <c r="Q169" s="276"/>
      <c r="R169" s="276"/>
      <c r="AB169" s="276"/>
      <c r="AC169" s="276"/>
      <c r="AD169" s="276"/>
      <c r="AE169" s="276"/>
      <c r="AF169" s="276"/>
      <c r="AH169" s="276"/>
      <c r="AI169" s="276"/>
      <c r="AS169" s="276"/>
      <c r="AT169" s="276"/>
      <c r="AU169" s="276"/>
      <c r="AV169" s="276"/>
      <c r="AW169" s="276"/>
      <c r="AY169" s="276"/>
      <c r="AZ169" s="276"/>
      <c r="BU169" s="276"/>
      <c r="BV169" s="276"/>
      <c r="BW169" s="276"/>
      <c r="BX169" s="276"/>
      <c r="BY169" s="276"/>
      <c r="CA169" s="276"/>
      <c r="CB169" s="276"/>
    </row>
    <row r="170" spans="2:80" s="274" customFormat="1" x14ac:dyDescent="0.25">
      <c r="B170" s="275"/>
      <c r="K170" s="276"/>
      <c r="L170" s="276"/>
      <c r="M170" s="276"/>
      <c r="N170" s="276"/>
      <c r="O170" s="276"/>
      <c r="Q170" s="276"/>
      <c r="R170" s="276"/>
      <c r="AB170" s="276"/>
      <c r="AC170" s="276"/>
      <c r="AD170" s="276"/>
      <c r="AE170" s="276"/>
      <c r="AF170" s="276"/>
      <c r="AH170" s="276"/>
      <c r="AI170" s="276"/>
      <c r="AS170" s="276"/>
      <c r="AT170" s="276"/>
      <c r="AU170" s="276"/>
      <c r="AV170" s="276"/>
      <c r="AW170" s="276"/>
      <c r="AY170" s="276"/>
      <c r="AZ170" s="276"/>
      <c r="BU170" s="276"/>
      <c r="BV170" s="276"/>
      <c r="BW170" s="276"/>
      <c r="BX170" s="276"/>
      <c r="BY170" s="276"/>
      <c r="CA170" s="276"/>
      <c r="CB170" s="276"/>
    </row>
    <row r="171" spans="2:80" s="274" customFormat="1" x14ac:dyDescent="0.25">
      <c r="B171" s="275"/>
      <c r="K171" s="276"/>
      <c r="L171" s="276"/>
      <c r="M171" s="276"/>
      <c r="N171" s="276"/>
      <c r="O171" s="276"/>
      <c r="Q171" s="276"/>
      <c r="R171" s="276"/>
      <c r="AB171" s="276"/>
      <c r="AC171" s="276"/>
      <c r="AD171" s="276"/>
      <c r="AE171" s="276"/>
      <c r="AF171" s="276"/>
      <c r="AH171" s="276"/>
      <c r="AI171" s="276"/>
      <c r="AS171" s="276"/>
      <c r="AT171" s="276"/>
      <c r="AU171" s="276"/>
      <c r="AV171" s="276"/>
      <c r="AW171" s="276"/>
      <c r="AY171" s="276"/>
      <c r="AZ171" s="276"/>
      <c r="BU171" s="276"/>
      <c r="BV171" s="276"/>
      <c r="BW171" s="276"/>
      <c r="BX171" s="276"/>
      <c r="BY171" s="276"/>
      <c r="CA171" s="276"/>
      <c r="CB171" s="276"/>
    </row>
    <row r="172" spans="2:80" s="274" customFormat="1" x14ac:dyDescent="0.25">
      <c r="B172" s="275"/>
      <c r="K172" s="276"/>
      <c r="L172" s="276"/>
      <c r="M172" s="276"/>
      <c r="N172" s="276"/>
      <c r="O172" s="276"/>
      <c r="Q172" s="276"/>
      <c r="R172" s="276"/>
      <c r="AB172" s="276"/>
      <c r="AC172" s="276"/>
      <c r="AD172" s="276"/>
      <c r="AE172" s="276"/>
      <c r="AF172" s="276"/>
      <c r="AH172" s="276"/>
      <c r="AI172" s="276"/>
      <c r="AS172" s="276"/>
      <c r="AT172" s="276"/>
      <c r="AU172" s="276"/>
      <c r="AV172" s="276"/>
      <c r="AW172" s="276"/>
      <c r="AY172" s="276"/>
      <c r="AZ172" s="276"/>
      <c r="BU172" s="276"/>
      <c r="BV172" s="276"/>
      <c r="BW172" s="276"/>
      <c r="BX172" s="276"/>
      <c r="BY172" s="276"/>
      <c r="CA172" s="276"/>
      <c r="CB172" s="276"/>
    </row>
    <row r="173" spans="2:80" s="274" customFormat="1" x14ac:dyDescent="0.25">
      <c r="B173" s="275"/>
      <c r="K173" s="276"/>
      <c r="L173" s="276"/>
      <c r="M173" s="276"/>
      <c r="N173" s="276"/>
      <c r="O173" s="276"/>
      <c r="Q173" s="276"/>
      <c r="R173" s="276"/>
      <c r="AB173" s="276"/>
      <c r="AC173" s="276"/>
      <c r="AD173" s="276"/>
      <c r="AE173" s="276"/>
      <c r="AF173" s="276"/>
      <c r="AH173" s="276"/>
      <c r="AI173" s="276"/>
      <c r="AS173" s="276"/>
      <c r="AT173" s="276"/>
      <c r="AU173" s="276"/>
      <c r="AV173" s="276"/>
      <c r="AW173" s="276"/>
      <c r="AY173" s="276"/>
      <c r="AZ173" s="276"/>
      <c r="BU173" s="276"/>
      <c r="BV173" s="276"/>
      <c r="BW173" s="276"/>
      <c r="BX173" s="276"/>
      <c r="BY173" s="276"/>
      <c r="CA173" s="276"/>
      <c r="CB173" s="276"/>
    </row>
    <row r="174" spans="2:80" s="274" customFormat="1" x14ac:dyDescent="0.25">
      <c r="B174" s="275"/>
      <c r="K174" s="276"/>
      <c r="L174" s="276"/>
      <c r="M174" s="276"/>
      <c r="N174" s="276"/>
      <c r="O174" s="276"/>
      <c r="Q174" s="276"/>
      <c r="R174" s="276"/>
      <c r="AB174" s="276"/>
      <c r="AC174" s="276"/>
      <c r="AD174" s="276"/>
      <c r="AE174" s="276"/>
      <c r="AF174" s="276"/>
      <c r="AH174" s="276"/>
      <c r="AI174" s="276"/>
      <c r="AS174" s="276"/>
      <c r="AT174" s="276"/>
      <c r="AU174" s="276"/>
      <c r="AV174" s="276"/>
      <c r="AW174" s="276"/>
      <c r="AY174" s="276"/>
      <c r="AZ174" s="276"/>
      <c r="BU174" s="276"/>
      <c r="BV174" s="276"/>
      <c r="BW174" s="276"/>
      <c r="BX174" s="276"/>
      <c r="BY174" s="276"/>
      <c r="CA174" s="276"/>
      <c r="CB174" s="276"/>
    </row>
    <row r="175" spans="2:80" s="274" customFormat="1" x14ac:dyDescent="0.25">
      <c r="B175" s="275"/>
      <c r="K175" s="276"/>
      <c r="L175" s="276"/>
      <c r="M175" s="276"/>
      <c r="N175" s="276"/>
      <c r="O175" s="276"/>
      <c r="Q175" s="276"/>
      <c r="R175" s="276"/>
      <c r="AB175" s="276"/>
      <c r="AC175" s="276"/>
      <c r="AD175" s="276"/>
      <c r="AE175" s="276"/>
      <c r="AF175" s="276"/>
      <c r="AH175" s="276"/>
      <c r="AI175" s="276"/>
      <c r="AS175" s="276"/>
      <c r="AT175" s="276"/>
      <c r="AU175" s="276"/>
      <c r="AV175" s="276"/>
      <c r="AW175" s="276"/>
      <c r="AY175" s="276"/>
      <c r="AZ175" s="276"/>
      <c r="BU175" s="276"/>
      <c r="BV175" s="276"/>
      <c r="BW175" s="276"/>
      <c r="BX175" s="276"/>
      <c r="BY175" s="276"/>
      <c r="CA175" s="276"/>
      <c r="CB175" s="276"/>
    </row>
    <row r="176" spans="2:80" s="274" customFormat="1" x14ac:dyDescent="0.25">
      <c r="B176" s="275"/>
      <c r="K176" s="276"/>
      <c r="L176" s="276"/>
      <c r="M176" s="276"/>
      <c r="N176" s="276"/>
      <c r="O176" s="276"/>
      <c r="Q176" s="276"/>
      <c r="R176" s="276"/>
      <c r="AB176" s="276"/>
      <c r="AC176" s="276"/>
      <c r="AD176" s="276"/>
      <c r="AE176" s="276"/>
      <c r="AF176" s="276"/>
      <c r="AH176" s="276"/>
      <c r="AI176" s="276"/>
      <c r="AS176" s="276"/>
      <c r="AT176" s="276"/>
      <c r="AU176" s="276"/>
      <c r="AV176" s="276"/>
      <c r="AW176" s="276"/>
      <c r="AY176" s="276"/>
      <c r="AZ176" s="276"/>
      <c r="BU176" s="276"/>
      <c r="BV176" s="276"/>
      <c r="BW176" s="276"/>
      <c r="BX176" s="276"/>
      <c r="BY176" s="276"/>
      <c r="CA176" s="276"/>
      <c r="CB176" s="276"/>
    </row>
    <row r="177" spans="2:80" s="274" customFormat="1" x14ac:dyDescent="0.25">
      <c r="B177" s="275"/>
      <c r="K177" s="276"/>
      <c r="L177" s="276"/>
      <c r="M177" s="276"/>
      <c r="N177" s="276"/>
      <c r="O177" s="276"/>
      <c r="Q177" s="276"/>
      <c r="R177" s="276"/>
      <c r="AB177" s="276"/>
      <c r="AC177" s="276"/>
      <c r="AD177" s="276"/>
      <c r="AE177" s="276"/>
      <c r="AF177" s="276"/>
      <c r="AH177" s="276"/>
      <c r="AI177" s="276"/>
      <c r="AS177" s="276"/>
      <c r="AT177" s="276"/>
      <c r="AU177" s="276"/>
      <c r="AV177" s="276"/>
      <c r="AW177" s="276"/>
      <c r="AY177" s="276"/>
      <c r="AZ177" s="276"/>
      <c r="BU177" s="276"/>
      <c r="BV177" s="276"/>
      <c r="BW177" s="276"/>
      <c r="BX177" s="276"/>
      <c r="BY177" s="276"/>
      <c r="CA177" s="276"/>
      <c r="CB177" s="276"/>
    </row>
    <row r="178" spans="2:80" s="274" customFormat="1" x14ac:dyDescent="0.25">
      <c r="B178" s="275"/>
      <c r="K178" s="276"/>
      <c r="L178" s="276"/>
      <c r="M178" s="276"/>
      <c r="N178" s="276"/>
      <c r="O178" s="276"/>
      <c r="Q178" s="276"/>
      <c r="R178" s="276"/>
      <c r="AB178" s="276"/>
      <c r="AC178" s="276"/>
      <c r="AD178" s="276"/>
      <c r="AE178" s="276"/>
      <c r="AF178" s="276"/>
      <c r="AH178" s="276"/>
      <c r="AI178" s="276"/>
      <c r="AS178" s="276"/>
      <c r="AT178" s="276"/>
      <c r="AU178" s="276"/>
      <c r="AV178" s="276"/>
      <c r="AW178" s="276"/>
      <c r="AY178" s="276"/>
      <c r="AZ178" s="276"/>
      <c r="BU178" s="276"/>
      <c r="BV178" s="276"/>
      <c r="BW178" s="276"/>
      <c r="BX178" s="276"/>
      <c r="BY178" s="276"/>
      <c r="CA178" s="276"/>
      <c r="CB178" s="276"/>
    </row>
    <row r="179" spans="2:80" s="274" customFormat="1" x14ac:dyDescent="0.25">
      <c r="B179" s="275"/>
      <c r="K179" s="276"/>
      <c r="L179" s="276"/>
      <c r="M179" s="276"/>
      <c r="N179" s="276"/>
      <c r="O179" s="276"/>
      <c r="Q179" s="276"/>
      <c r="R179" s="276"/>
      <c r="AB179" s="276"/>
      <c r="AC179" s="276"/>
      <c r="AD179" s="276"/>
      <c r="AE179" s="276"/>
      <c r="AF179" s="276"/>
      <c r="AH179" s="276"/>
      <c r="AI179" s="276"/>
      <c r="AS179" s="276"/>
      <c r="AT179" s="276"/>
      <c r="AU179" s="276"/>
      <c r="AV179" s="276"/>
      <c r="AW179" s="276"/>
      <c r="AY179" s="276"/>
      <c r="AZ179" s="276"/>
      <c r="BU179" s="276"/>
      <c r="BV179" s="276"/>
      <c r="BW179" s="276"/>
      <c r="BX179" s="276"/>
      <c r="BY179" s="276"/>
      <c r="CA179" s="276"/>
      <c r="CB179" s="276"/>
    </row>
    <row r="180" spans="2:80" s="274" customFormat="1" x14ac:dyDescent="0.25">
      <c r="B180" s="275"/>
      <c r="K180" s="276"/>
      <c r="L180" s="276"/>
      <c r="M180" s="276"/>
      <c r="N180" s="276"/>
      <c r="O180" s="276"/>
      <c r="Q180" s="276"/>
      <c r="R180" s="276"/>
      <c r="AB180" s="276"/>
      <c r="AC180" s="276"/>
      <c r="AD180" s="276"/>
      <c r="AE180" s="276"/>
      <c r="AF180" s="276"/>
      <c r="AH180" s="276"/>
      <c r="AI180" s="276"/>
      <c r="AS180" s="276"/>
      <c r="AT180" s="276"/>
      <c r="AU180" s="276"/>
      <c r="AV180" s="276"/>
      <c r="AW180" s="276"/>
      <c r="AY180" s="276"/>
      <c r="AZ180" s="276"/>
      <c r="BU180" s="276"/>
      <c r="BV180" s="276"/>
      <c r="BW180" s="276"/>
      <c r="BX180" s="276"/>
      <c r="BY180" s="276"/>
      <c r="CA180" s="276"/>
      <c r="CB180" s="276"/>
    </row>
    <row r="181" spans="2:80" s="274" customFormat="1" x14ac:dyDescent="0.25">
      <c r="B181" s="275"/>
      <c r="K181" s="276"/>
      <c r="L181" s="276"/>
      <c r="M181" s="276"/>
      <c r="N181" s="276"/>
      <c r="O181" s="276"/>
      <c r="Q181" s="276"/>
      <c r="R181" s="276"/>
      <c r="AB181" s="276"/>
      <c r="AC181" s="276"/>
      <c r="AD181" s="276"/>
      <c r="AE181" s="276"/>
      <c r="AF181" s="276"/>
      <c r="AH181" s="276"/>
      <c r="AI181" s="276"/>
      <c r="AS181" s="276"/>
      <c r="AT181" s="276"/>
      <c r="AU181" s="276"/>
      <c r="AV181" s="276"/>
      <c r="AW181" s="276"/>
      <c r="AY181" s="276"/>
      <c r="AZ181" s="276"/>
      <c r="BU181" s="276"/>
      <c r="BV181" s="276"/>
      <c r="BW181" s="276"/>
      <c r="BX181" s="276"/>
      <c r="BY181" s="276"/>
      <c r="CA181" s="276"/>
      <c r="CB181" s="276"/>
    </row>
    <row r="182" spans="2:80" s="274" customFormat="1" x14ac:dyDescent="0.25">
      <c r="B182" s="275"/>
      <c r="K182" s="276"/>
      <c r="L182" s="276"/>
      <c r="M182" s="276"/>
      <c r="N182" s="276"/>
      <c r="O182" s="276"/>
      <c r="Q182" s="276"/>
      <c r="R182" s="276"/>
      <c r="AB182" s="276"/>
      <c r="AC182" s="276"/>
      <c r="AD182" s="276"/>
      <c r="AE182" s="276"/>
      <c r="AF182" s="276"/>
      <c r="AH182" s="276"/>
      <c r="AI182" s="276"/>
      <c r="AS182" s="276"/>
      <c r="AT182" s="276"/>
      <c r="AU182" s="276"/>
      <c r="AV182" s="276"/>
      <c r="AW182" s="276"/>
      <c r="AY182" s="276"/>
      <c r="AZ182" s="276"/>
      <c r="BU182" s="276"/>
      <c r="BV182" s="276"/>
      <c r="BW182" s="276"/>
      <c r="BX182" s="276"/>
      <c r="BY182" s="276"/>
      <c r="CA182" s="276"/>
      <c r="CB182" s="276"/>
    </row>
    <row r="183" spans="2:80" s="274" customFormat="1" x14ac:dyDescent="0.25">
      <c r="B183" s="275"/>
      <c r="K183" s="276"/>
      <c r="L183" s="276"/>
      <c r="M183" s="276"/>
      <c r="N183" s="276"/>
      <c r="O183" s="276"/>
      <c r="Q183" s="276"/>
      <c r="R183" s="276"/>
      <c r="AB183" s="276"/>
      <c r="AC183" s="276"/>
      <c r="AD183" s="276"/>
      <c r="AE183" s="276"/>
      <c r="AF183" s="276"/>
      <c r="AH183" s="276"/>
      <c r="AI183" s="276"/>
      <c r="AS183" s="276"/>
      <c r="AT183" s="276"/>
      <c r="AU183" s="276"/>
      <c r="AV183" s="276"/>
      <c r="AW183" s="276"/>
      <c r="AY183" s="276"/>
      <c r="AZ183" s="276"/>
      <c r="BU183" s="276"/>
      <c r="BV183" s="276"/>
      <c r="BW183" s="276"/>
      <c r="BX183" s="276"/>
      <c r="BY183" s="276"/>
      <c r="CA183" s="276"/>
      <c r="CB183" s="276"/>
    </row>
    <row r="184" spans="2:80" s="274" customFormat="1" x14ac:dyDescent="0.25">
      <c r="B184" s="275"/>
      <c r="K184" s="276"/>
      <c r="L184" s="276"/>
      <c r="M184" s="276"/>
      <c r="N184" s="276"/>
      <c r="O184" s="276"/>
      <c r="Q184" s="276"/>
      <c r="R184" s="276"/>
      <c r="AB184" s="276"/>
      <c r="AC184" s="276"/>
      <c r="AD184" s="276"/>
      <c r="AE184" s="276"/>
      <c r="AF184" s="276"/>
      <c r="AH184" s="276"/>
      <c r="AI184" s="276"/>
      <c r="AS184" s="276"/>
      <c r="AT184" s="276"/>
      <c r="AU184" s="276"/>
      <c r="AV184" s="276"/>
      <c r="AW184" s="276"/>
      <c r="AY184" s="276"/>
      <c r="AZ184" s="276"/>
      <c r="BU184" s="276"/>
      <c r="BV184" s="276"/>
      <c r="BW184" s="276"/>
      <c r="BX184" s="276"/>
      <c r="BY184" s="276"/>
      <c r="CA184" s="276"/>
      <c r="CB184" s="276"/>
    </row>
    <row r="185" spans="2:80" s="274" customFormat="1" x14ac:dyDescent="0.25">
      <c r="B185" s="275"/>
      <c r="K185" s="276"/>
      <c r="L185" s="276"/>
      <c r="M185" s="276"/>
      <c r="N185" s="276"/>
      <c r="O185" s="276"/>
      <c r="Q185" s="276"/>
      <c r="R185" s="276"/>
      <c r="AB185" s="276"/>
      <c r="AC185" s="276"/>
      <c r="AD185" s="276"/>
      <c r="AE185" s="276"/>
      <c r="AF185" s="276"/>
      <c r="AH185" s="276"/>
      <c r="AI185" s="276"/>
      <c r="AS185" s="276"/>
      <c r="AT185" s="276"/>
      <c r="AU185" s="276"/>
      <c r="AV185" s="276"/>
      <c r="AW185" s="276"/>
      <c r="AY185" s="276"/>
      <c r="AZ185" s="276"/>
      <c r="BU185" s="276"/>
      <c r="BV185" s="276"/>
      <c r="BW185" s="276"/>
      <c r="BX185" s="276"/>
      <c r="BY185" s="276"/>
      <c r="CA185" s="276"/>
      <c r="CB185" s="276"/>
    </row>
    <row r="186" spans="2:80" s="274" customFormat="1" x14ac:dyDescent="0.25">
      <c r="B186" s="275"/>
      <c r="K186" s="276"/>
      <c r="L186" s="276"/>
      <c r="M186" s="276"/>
      <c r="N186" s="276"/>
      <c r="O186" s="276"/>
      <c r="Q186" s="276"/>
      <c r="R186" s="276"/>
      <c r="AB186" s="276"/>
      <c r="AC186" s="276"/>
      <c r="AD186" s="276"/>
      <c r="AE186" s="276"/>
      <c r="AF186" s="276"/>
      <c r="AH186" s="276"/>
      <c r="AI186" s="276"/>
      <c r="AS186" s="276"/>
      <c r="AT186" s="276"/>
      <c r="AU186" s="276"/>
      <c r="AV186" s="276"/>
      <c r="AW186" s="276"/>
      <c r="AY186" s="276"/>
      <c r="AZ186" s="276"/>
      <c r="BU186" s="276"/>
      <c r="BV186" s="276"/>
      <c r="BW186" s="276"/>
      <c r="BX186" s="276"/>
      <c r="BY186" s="276"/>
      <c r="CA186" s="276"/>
      <c r="CB186" s="276"/>
    </row>
    <row r="187" spans="2:80" s="274" customFormat="1" x14ac:dyDescent="0.25">
      <c r="B187" s="275"/>
      <c r="K187" s="276"/>
      <c r="L187" s="276"/>
      <c r="M187" s="276"/>
      <c r="N187" s="276"/>
      <c r="O187" s="276"/>
      <c r="Q187" s="276"/>
      <c r="R187" s="276"/>
      <c r="AB187" s="276"/>
      <c r="AC187" s="276"/>
      <c r="AD187" s="276"/>
      <c r="AE187" s="276"/>
      <c r="AF187" s="276"/>
      <c r="AH187" s="276"/>
      <c r="AI187" s="276"/>
      <c r="AS187" s="276"/>
      <c r="AT187" s="276"/>
      <c r="AU187" s="276"/>
      <c r="AV187" s="276"/>
      <c r="AW187" s="276"/>
      <c r="AY187" s="276"/>
      <c r="AZ187" s="276"/>
      <c r="BU187" s="276"/>
      <c r="BV187" s="276"/>
      <c r="BW187" s="276"/>
      <c r="BX187" s="276"/>
      <c r="BY187" s="276"/>
      <c r="CA187" s="276"/>
      <c r="CB187" s="276"/>
    </row>
    <row r="188" spans="2:80" s="274" customFormat="1" x14ac:dyDescent="0.25">
      <c r="B188" s="275"/>
      <c r="K188" s="276"/>
      <c r="L188" s="276"/>
      <c r="M188" s="276"/>
      <c r="N188" s="276"/>
      <c r="O188" s="276"/>
      <c r="Q188" s="276"/>
      <c r="R188" s="276"/>
      <c r="AB188" s="276"/>
      <c r="AC188" s="276"/>
      <c r="AD188" s="276"/>
      <c r="AE188" s="276"/>
      <c r="AF188" s="276"/>
      <c r="AH188" s="276"/>
      <c r="AI188" s="276"/>
      <c r="AS188" s="276"/>
      <c r="AT188" s="276"/>
      <c r="AU188" s="276"/>
      <c r="AV188" s="276"/>
      <c r="AW188" s="276"/>
      <c r="AY188" s="276"/>
      <c r="AZ188" s="276"/>
      <c r="BU188" s="276"/>
      <c r="BV188" s="276"/>
      <c r="BW188" s="276"/>
      <c r="BX188" s="276"/>
      <c r="BY188" s="276"/>
      <c r="CA188" s="276"/>
      <c r="CB188" s="276"/>
    </row>
    <row r="189" spans="2:80" s="274" customFormat="1" x14ac:dyDescent="0.25">
      <c r="B189" s="275"/>
      <c r="K189" s="276"/>
      <c r="L189" s="276"/>
      <c r="M189" s="276"/>
      <c r="N189" s="276"/>
      <c r="O189" s="276"/>
      <c r="Q189" s="276"/>
      <c r="R189" s="276"/>
      <c r="AB189" s="276"/>
      <c r="AC189" s="276"/>
      <c r="AD189" s="276"/>
      <c r="AE189" s="276"/>
      <c r="AF189" s="276"/>
      <c r="AH189" s="276"/>
      <c r="AI189" s="276"/>
      <c r="AS189" s="276"/>
      <c r="AT189" s="276"/>
      <c r="AU189" s="276"/>
      <c r="AV189" s="276"/>
      <c r="AW189" s="276"/>
      <c r="AY189" s="276"/>
      <c r="AZ189" s="276"/>
      <c r="BU189" s="276"/>
      <c r="BV189" s="276"/>
      <c r="BW189" s="276"/>
      <c r="BX189" s="276"/>
      <c r="BY189" s="276"/>
      <c r="CA189" s="276"/>
      <c r="CB189" s="276"/>
    </row>
    <row r="190" spans="2:80" s="274" customFormat="1" x14ac:dyDescent="0.25">
      <c r="B190" s="275"/>
      <c r="K190" s="276"/>
      <c r="L190" s="276"/>
      <c r="M190" s="276"/>
      <c r="N190" s="276"/>
      <c r="O190" s="276"/>
      <c r="Q190" s="276"/>
      <c r="R190" s="276"/>
      <c r="AB190" s="276"/>
      <c r="AC190" s="276"/>
      <c r="AD190" s="276"/>
      <c r="AE190" s="276"/>
      <c r="AF190" s="276"/>
      <c r="AH190" s="276"/>
      <c r="AI190" s="276"/>
      <c r="AS190" s="276"/>
      <c r="AT190" s="276"/>
      <c r="AU190" s="276"/>
      <c r="AV190" s="276"/>
      <c r="AW190" s="276"/>
      <c r="AY190" s="276"/>
      <c r="AZ190" s="276"/>
      <c r="BU190" s="276"/>
      <c r="BV190" s="276"/>
      <c r="BW190" s="276"/>
      <c r="BX190" s="276"/>
      <c r="BY190" s="276"/>
      <c r="CA190" s="276"/>
      <c r="CB190" s="276"/>
    </row>
    <row r="191" spans="2:80" s="274" customFormat="1" x14ac:dyDescent="0.25">
      <c r="B191" s="275"/>
      <c r="K191" s="276"/>
      <c r="L191" s="276"/>
      <c r="M191" s="276"/>
      <c r="N191" s="276"/>
      <c r="O191" s="276"/>
      <c r="Q191" s="276"/>
      <c r="R191" s="276"/>
      <c r="AB191" s="276"/>
      <c r="AC191" s="276"/>
      <c r="AD191" s="276"/>
      <c r="AE191" s="276"/>
      <c r="AF191" s="276"/>
      <c r="AH191" s="276"/>
      <c r="AI191" s="276"/>
      <c r="AS191" s="276"/>
      <c r="AT191" s="276"/>
      <c r="AU191" s="276"/>
      <c r="AV191" s="276"/>
      <c r="AW191" s="276"/>
      <c r="AY191" s="276"/>
      <c r="AZ191" s="276"/>
      <c r="BU191" s="276"/>
      <c r="BV191" s="276"/>
      <c r="BW191" s="276"/>
      <c r="BX191" s="276"/>
      <c r="BY191" s="276"/>
      <c r="CA191" s="276"/>
      <c r="CB191" s="276"/>
    </row>
    <row r="192" spans="2:80" s="274" customFormat="1" x14ac:dyDescent="0.25">
      <c r="B192" s="275"/>
      <c r="K192" s="276"/>
      <c r="L192" s="276"/>
      <c r="M192" s="276"/>
      <c r="N192" s="276"/>
      <c r="O192" s="276"/>
      <c r="Q192" s="276"/>
      <c r="R192" s="276"/>
      <c r="AB192" s="276"/>
      <c r="AC192" s="276"/>
      <c r="AD192" s="276"/>
      <c r="AE192" s="276"/>
      <c r="AF192" s="276"/>
      <c r="AH192" s="276"/>
      <c r="AI192" s="276"/>
      <c r="AS192" s="276"/>
      <c r="AT192" s="276"/>
      <c r="AU192" s="276"/>
      <c r="AV192" s="276"/>
      <c r="AW192" s="276"/>
      <c r="AY192" s="276"/>
      <c r="AZ192" s="276"/>
      <c r="BU192" s="276"/>
      <c r="BV192" s="276"/>
      <c r="BW192" s="276"/>
      <c r="BX192" s="276"/>
      <c r="BY192" s="276"/>
      <c r="CA192" s="276"/>
      <c r="CB192" s="276"/>
    </row>
    <row r="193" spans="2:80" s="274" customFormat="1" x14ac:dyDescent="0.25">
      <c r="B193" s="275"/>
      <c r="K193" s="276"/>
      <c r="L193" s="276"/>
      <c r="M193" s="276"/>
      <c r="N193" s="276"/>
      <c r="O193" s="276"/>
      <c r="Q193" s="276"/>
      <c r="R193" s="276"/>
      <c r="AB193" s="276"/>
      <c r="AC193" s="276"/>
      <c r="AD193" s="276"/>
      <c r="AE193" s="276"/>
      <c r="AF193" s="276"/>
      <c r="AH193" s="276"/>
      <c r="AI193" s="276"/>
      <c r="AS193" s="276"/>
      <c r="AT193" s="276"/>
      <c r="AU193" s="276"/>
      <c r="AV193" s="276"/>
      <c r="AW193" s="276"/>
      <c r="AY193" s="276"/>
      <c r="AZ193" s="276"/>
      <c r="BU193" s="276"/>
      <c r="BV193" s="276"/>
      <c r="BW193" s="276"/>
      <c r="BX193" s="276"/>
      <c r="BY193" s="276"/>
      <c r="CA193" s="276"/>
      <c r="CB193" s="276"/>
    </row>
    <row r="194" spans="2:80" s="274" customFormat="1" x14ac:dyDescent="0.25">
      <c r="B194" s="275"/>
      <c r="K194" s="276"/>
      <c r="L194" s="276"/>
      <c r="M194" s="276"/>
      <c r="N194" s="276"/>
      <c r="O194" s="276"/>
      <c r="Q194" s="276"/>
      <c r="R194" s="276"/>
      <c r="AB194" s="276"/>
      <c r="AC194" s="276"/>
      <c r="AD194" s="276"/>
      <c r="AE194" s="276"/>
      <c r="AF194" s="276"/>
      <c r="AH194" s="276"/>
      <c r="AI194" s="276"/>
      <c r="AS194" s="276"/>
      <c r="AT194" s="276"/>
      <c r="AU194" s="276"/>
      <c r="AV194" s="276"/>
      <c r="AW194" s="276"/>
      <c r="AY194" s="276"/>
      <c r="AZ194" s="276"/>
      <c r="BU194" s="276"/>
      <c r="BV194" s="276"/>
      <c r="BW194" s="276"/>
      <c r="BX194" s="276"/>
      <c r="BY194" s="276"/>
      <c r="CA194" s="276"/>
      <c r="CB194" s="276"/>
    </row>
    <row r="195" spans="2:80" s="274" customFormat="1" x14ac:dyDescent="0.25">
      <c r="B195" s="275"/>
      <c r="K195" s="276"/>
      <c r="L195" s="276"/>
      <c r="M195" s="276"/>
      <c r="N195" s="276"/>
      <c r="O195" s="276"/>
      <c r="Q195" s="276"/>
      <c r="R195" s="276"/>
      <c r="AB195" s="276"/>
      <c r="AC195" s="276"/>
      <c r="AD195" s="276"/>
      <c r="AE195" s="276"/>
      <c r="AF195" s="276"/>
      <c r="AH195" s="276"/>
      <c r="AI195" s="276"/>
      <c r="AS195" s="276"/>
      <c r="AT195" s="276"/>
      <c r="AU195" s="276"/>
      <c r="AV195" s="276"/>
      <c r="AW195" s="276"/>
      <c r="AY195" s="276"/>
      <c r="AZ195" s="276"/>
      <c r="BU195" s="276"/>
      <c r="BV195" s="276"/>
      <c r="BW195" s="276"/>
      <c r="BX195" s="276"/>
      <c r="BY195" s="276"/>
      <c r="CA195" s="276"/>
      <c r="CB195" s="276"/>
    </row>
    <row r="196" spans="2:80" s="274" customFormat="1" x14ac:dyDescent="0.25">
      <c r="B196" s="275"/>
      <c r="K196" s="276"/>
      <c r="L196" s="276"/>
      <c r="M196" s="276"/>
      <c r="N196" s="276"/>
      <c r="O196" s="276"/>
      <c r="Q196" s="276"/>
      <c r="R196" s="276"/>
      <c r="AB196" s="276"/>
      <c r="AC196" s="276"/>
      <c r="AD196" s="276"/>
      <c r="AE196" s="276"/>
      <c r="AF196" s="276"/>
      <c r="AH196" s="276"/>
      <c r="AI196" s="276"/>
      <c r="AS196" s="276"/>
      <c r="AT196" s="276"/>
      <c r="AU196" s="276"/>
      <c r="AV196" s="276"/>
      <c r="AW196" s="276"/>
      <c r="AY196" s="276"/>
      <c r="AZ196" s="276"/>
      <c r="BU196" s="276"/>
      <c r="BV196" s="276"/>
      <c r="BW196" s="276"/>
      <c r="BX196" s="276"/>
      <c r="BY196" s="276"/>
      <c r="CA196" s="276"/>
      <c r="CB196" s="276"/>
    </row>
    <row r="197" spans="2:80" s="274" customFormat="1" x14ac:dyDescent="0.25">
      <c r="B197" s="275"/>
      <c r="K197" s="276"/>
      <c r="L197" s="276"/>
      <c r="M197" s="276"/>
      <c r="N197" s="276"/>
      <c r="O197" s="276"/>
      <c r="Q197" s="276"/>
      <c r="R197" s="276"/>
      <c r="AB197" s="276"/>
      <c r="AC197" s="276"/>
      <c r="AD197" s="276"/>
      <c r="AE197" s="276"/>
      <c r="AF197" s="276"/>
      <c r="AH197" s="276"/>
      <c r="AI197" s="276"/>
      <c r="AS197" s="276"/>
      <c r="AT197" s="276"/>
      <c r="AU197" s="276"/>
      <c r="AV197" s="276"/>
      <c r="AW197" s="276"/>
      <c r="AY197" s="276"/>
      <c r="AZ197" s="276"/>
      <c r="BU197" s="276"/>
      <c r="BV197" s="276"/>
      <c r="BW197" s="276"/>
      <c r="BX197" s="276"/>
      <c r="BY197" s="276"/>
      <c r="CA197" s="276"/>
      <c r="CB197" s="276"/>
    </row>
    <row r="198" spans="2:80" s="274" customFormat="1" x14ac:dyDescent="0.25">
      <c r="B198" s="275"/>
      <c r="K198" s="276"/>
      <c r="L198" s="276"/>
      <c r="M198" s="276"/>
      <c r="N198" s="276"/>
      <c r="O198" s="276"/>
      <c r="Q198" s="276"/>
      <c r="R198" s="276"/>
      <c r="AB198" s="276"/>
      <c r="AC198" s="276"/>
      <c r="AD198" s="276"/>
      <c r="AE198" s="276"/>
      <c r="AF198" s="276"/>
      <c r="AH198" s="276"/>
      <c r="AI198" s="276"/>
      <c r="AS198" s="276"/>
      <c r="AT198" s="276"/>
      <c r="AU198" s="276"/>
      <c r="AV198" s="276"/>
      <c r="AW198" s="276"/>
      <c r="AY198" s="276"/>
      <c r="AZ198" s="276"/>
      <c r="BU198" s="276"/>
      <c r="BV198" s="276"/>
      <c r="BW198" s="276"/>
      <c r="BX198" s="276"/>
      <c r="BY198" s="276"/>
      <c r="CA198" s="276"/>
      <c r="CB198" s="276"/>
    </row>
    <row r="199" spans="2:80" s="274" customFormat="1" x14ac:dyDescent="0.25">
      <c r="B199" s="275"/>
      <c r="K199" s="276"/>
      <c r="L199" s="276"/>
      <c r="M199" s="276"/>
      <c r="N199" s="276"/>
      <c r="O199" s="276"/>
      <c r="Q199" s="276"/>
      <c r="R199" s="276"/>
      <c r="AB199" s="276"/>
      <c r="AC199" s="276"/>
      <c r="AD199" s="276"/>
      <c r="AE199" s="276"/>
      <c r="AF199" s="276"/>
      <c r="AH199" s="276"/>
      <c r="AI199" s="276"/>
      <c r="AS199" s="276"/>
      <c r="AT199" s="276"/>
      <c r="AU199" s="276"/>
      <c r="AV199" s="276"/>
      <c r="AW199" s="276"/>
      <c r="AY199" s="276"/>
      <c r="AZ199" s="276"/>
      <c r="BU199" s="276"/>
      <c r="BV199" s="276"/>
      <c r="BW199" s="276"/>
      <c r="BX199" s="276"/>
      <c r="BY199" s="276"/>
      <c r="CA199" s="276"/>
      <c r="CB199" s="276"/>
    </row>
    <row r="200" spans="2:80" s="274" customFormat="1" x14ac:dyDescent="0.25">
      <c r="B200" s="275"/>
      <c r="K200" s="276"/>
      <c r="L200" s="276"/>
      <c r="M200" s="276"/>
      <c r="N200" s="276"/>
      <c r="O200" s="276"/>
      <c r="Q200" s="276"/>
      <c r="R200" s="276"/>
      <c r="AB200" s="276"/>
      <c r="AC200" s="276"/>
      <c r="AD200" s="276"/>
      <c r="AE200" s="276"/>
      <c r="AF200" s="276"/>
      <c r="AH200" s="276"/>
      <c r="AI200" s="276"/>
      <c r="AS200" s="276"/>
      <c r="AT200" s="276"/>
      <c r="AU200" s="276"/>
      <c r="AV200" s="276"/>
      <c r="AW200" s="276"/>
      <c r="AY200" s="276"/>
      <c r="AZ200" s="276"/>
      <c r="BU200" s="276"/>
      <c r="BV200" s="276"/>
      <c r="BW200" s="276"/>
      <c r="BX200" s="276"/>
      <c r="BY200" s="276"/>
      <c r="CA200" s="276"/>
      <c r="CB200" s="276"/>
    </row>
    <row r="201" spans="2:80" s="274" customFormat="1" x14ac:dyDescent="0.25">
      <c r="B201" s="275"/>
      <c r="K201" s="276"/>
      <c r="L201" s="276"/>
      <c r="M201" s="276"/>
      <c r="N201" s="276"/>
      <c r="O201" s="276"/>
      <c r="Q201" s="276"/>
      <c r="R201" s="276"/>
      <c r="AB201" s="276"/>
      <c r="AC201" s="276"/>
      <c r="AD201" s="276"/>
      <c r="AE201" s="276"/>
      <c r="AF201" s="276"/>
      <c r="AH201" s="276"/>
      <c r="AI201" s="276"/>
      <c r="AS201" s="276"/>
      <c r="AT201" s="276"/>
      <c r="AU201" s="276"/>
      <c r="AV201" s="276"/>
      <c r="AW201" s="276"/>
      <c r="AY201" s="276"/>
      <c r="AZ201" s="276"/>
      <c r="BU201" s="276"/>
      <c r="BV201" s="276"/>
      <c r="BW201" s="276"/>
      <c r="BX201" s="276"/>
      <c r="BY201" s="276"/>
      <c r="CA201" s="276"/>
      <c r="CB201" s="276"/>
    </row>
    <row r="202" spans="2:80" s="274" customFormat="1" x14ac:dyDescent="0.25">
      <c r="B202" s="275"/>
      <c r="K202" s="276"/>
      <c r="L202" s="276"/>
      <c r="M202" s="276"/>
      <c r="N202" s="276"/>
      <c r="O202" s="276"/>
      <c r="Q202" s="276"/>
      <c r="R202" s="276"/>
      <c r="AB202" s="276"/>
      <c r="AC202" s="276"/>
      <c r="AD202" s="276"/>
      <c r="AE202" s="276"/>
      <c r="AF202" s="276"/>
      <c r="AH202" s="276"/>
      <c r="AI202" s="276"/>
      <c r="AS202" s="276"/>
      <c r="AT202" s="276"/>
      <c r="AU202" s="276"/>
      <c r="AV202" s="276"/>
      <c r="AW202" s="276"/>
      <c r="AY202" s="276"/>
      <c r="AZ202" s="276"/>
      <c r="BU202" s="276"/>
      <c r="BV202" s="276"/>
      <c r="BW202" s="276"/>
      <c r="BX202" s="276"/>
      <c r="BY202" s="276"/>
      <c r="CA202" s="276"/>
      <c r="CB202" s="276"/>
    </row>
    <row r="203" spans="2:80" s="274" customFormat="1" x14ac:dyDescent="0.25">
      <c r="B203" s="275"/>
      <c r="K203" s="276"/>
      <c r="L203" s="276"/>
      <c r="M203" s="276"/>
      <c r="N203" s="276"/>
      <c r="O203" s="276"/>
      <c r="Q203" s="276"/>
      <c r="R203" s="276"/>
      <c r="AB203" s="276"/>
      <c r="AC203" s="276"/>
      <c r="AD203" s="276"/>
      <c r="AE203" s="276"/>
      <c r="AF203" s="276"/>
      <c r="AH203" s="276"/>
      <c r="AI203" s="276"/>
      <c r="AS203" s="276"/>
      <c r="AT203" s="276"/>
      <c r="AU203" s="276"/>
      <c r="AV203" s="276"/>
      <c r="AW203" s="276"/>
      <c r="AY203" s="276"/>
      <c r="AZ203" s="276"/>
      <c r="BU203" s="276"/>
      <c r="BV203" s="276"/>
      <c r="BW203" s="276"/>
      <c r="BX203" s="276"/>
      <c r="BY203" s="276"/>
      <c r="CA203" s="276"/>
      <c r="CB203" s="276"/>
    </row>
    <row r="204" spans="2:80" s="274" customFormat="1" x14ac:dyDescent="0.25">
      <c r="B204" s="275"/>
      <c r="K204" s="276"/>
      <c r="L204" s="276"/>
      <c r="M204" s="276"/>
      <c r="N204" s="276"/>
      <c r="O204" s="276"/>
      <c r="Q204" s="276"/>
      <c r="R204" s="276"/>
      <c r="AB204" s="276"/>
      <c r="AC204" s="276"/>
      <c r="AD204" s="276"/>
      <c r="AE204" s="276"/>
      <c r="AF204" s="276"/>
      <c r="AH204" s="276"/>
      <c r="AI204" s="276"/>
      <c r="AS204" s="276"/>
      <c r="AT204" s="276"/>
      <c r="AU204" s="276"/>
      <c r="AV204" s="276"/>
      <c r="AW204" s="276"/>
      <c r="AY204" s="276"/>
      <c r="AZ204" s="276"/>
      <c r="BU204" s="276"/>
      <c r="BV204" s="276"/>
      <c r="BW204" s="276"/>
      <c r="BX204" s="276"/>
      <c r="BY204" s="276"/>
      <c r="CA204" s="276"/>
      <c r="CB204" s="276"/>
    </row>
    <row r="205" spans="2:80" s="274" customFormat="1" x14ac:dyDescent="0.25">
      <c r="B205" s="275"/>
      <c r="K205" s="276"/>
      <c r="L205" s="276"/>
      <c r="M205" s="276"/>
      <c r="N205" s="276"/>
      <c r="O205" s="276"/>
      <c r="Q205" s="276"/>
      <c r="R205" s="276"/>
      <c r="AB205" s="276"/>
      <c r="AC205" s="276"/>
      <c r="AD205" s="276"/>
      <c r="AE205" s="276"/>
      <c r="AF205" s="276"/>
      <c r="AH205" s="276"/>
      <c r="AI205" s="276"/>
      <c r="AS205" s="276"/>
      <c r="AT205" s="276"/>
      <c r="AU205" s="276"/>
      <c r="AV205" s="276"/>
      <c r="AW205" s="276"/>
      <c r="AY205" s="276"/>
      <c r="AZ205" s="276"/>
      <c r="BU205" s="276"/>
      <c r="BV205" s="276"/>
      <c r="BW205" s="276"/>
      <c r="BX205" s="276"/>
      <c r="BY205" s="276"/>
      <c r="CA205" s="276"/>
      <c r="CB205" s="276"/>
    </row>
    <row r="206" spans="2:80" s="274" customFormat="1" x14ac:dyDescent="0.25">
      <c r="B206" s="275"/>
      <c r="K206" s="276"/>
      <c r="L206" s="276"/>
      <c r="M206" s="276"/>
      <c r="N206" s="276"/>
      <c r="O206" s="276"/>
      <c r="Q206" s="276"/>
      <c r="R206" s="276"/>
      <c r="AB206" s="276"/>
      <c r="AC206" s="276"/>
      <c r="AD206" s="276"/>
      <c r="AE206" s="276"/>
      <c r="AF206" s="276"/>
      <c r="AH206" s="276"/>
      <c r="AI206" s="276"/>
      <c r="AS206" s="276"/>
      <c r="AT206" s="276"/>
      <c r="AU206" s="276"/>
      <c r="AV206" s="276"/>
      <c r="AW206" s="276"/>
      <c r="AY206" s="276"/>
      <c r="AZ206" s="276"/>
      <c r="BU206" s="276"/>
      <c r="BV206" s="276"/>
      <c r="BW206" s="276"/>
      <c r="BX206" s="276"/>
      <c r="BY206" s="276"/>
      <c r="CA206" s="276"/>
      <c r="CB206" s="276"/>
    </row>
    <row r="207" spans="2:80" s="274" customFormat="1" x14ac:dyDescent="0.25">
      <c r="B207" s="275"/>
      <c r="K207" s="276"/>
      <c r="L207" s="276"/>
      <c r="M207" s="276"/>
      <c r="N207" s="276"/>
      <c r="O207" s="276"/>
      <c r="Q207" s="276"/>
      <c r="R207" s="276"/>
      <c r="AB207" s="276"/>
      <c r="AC207" s="276"/>
      <c r="AD207" s="276"/>
      <c r="AE207" s="276"/>
      <c r="AF207" s="276"/>
      <c r="AH207" s="276"/>
      <c r="AI207" s="276"/>
      <c r="AS207" s="276"/>
      <c r="AT207" s="276"/>
      <c r="AU207" s="276"/>
      <c r="AV207" s="276"/>
      <c r="AW207" s="276"/>
      <c r="AY207" s="276"/>
      <c r="AZ207" s="276"/>
      <c r="BU207" s="276"/>
      <c r="BV207" s="276"/>
      <c r="BW207" s="276"/>
      <c r="BX207" s="276"/>
      <c r="BY207" s="276"/>
      <c r="CA207" s="276"/>
      <c r="CB207" s="276"/>
    </row>
    <row r="208" spans="2:80" s="274" customFormat="1" x14ac:dyDescent="0.25">
      <c r="B208" s="275"/>
      <c r="K208" s="276"/>
      <c r="L208" s="276"/>
      <c r="M208" s="276"/>
      <c r="N208" s="276"/>
      <c r="O208" s="276"/>
      <c r="Q208" s="276"/>
      <c r="R208" s="276"/>
      <c r="AB208" s="276"/>
      <c r="AC208" s="276"/>
      <c r="AD208" s="276"/>
      <c r="AE208" s="276"/>
      <c r="AF208" s="276"/>
      <c r="AH208" s="276"/>
      <c r="AI208" s="276"/>
      <c r="AS208" s="276"/>
      <c r="AT208" s="276"/>
      <c r="AU208" s="276"/>
      <c r="AV208" s="276"/>
      <c r="AW208" s="276"/>
      <c r="AY208" s="276"/>
      <c r="AZ208" s="276"/>
      <c r="BU208" s="276"/>
      <c r="BV208" s="276"/>
      <c r="BW208" s="276"/>
      <c r="BX208" s="276"/>
      <c r="BY208" s="276"/>
      <c r="CA208" s="276"/>
      <c r="CB208" s="276"/>
    </row>
    <row r="209" spans="1:80" s="274" customFormat="1" x14ac:dyDescent="0.25">
      <c r="B209" s="275"/>
      <c r="K209" s="276"/>
      <c r="L209" s="276"/>
      <c r="M209" s="276"/>
      <c r="N209" s="276"/>
      <c r="O209" s="276"/>
      <c r="Q209" s="276"/>
      <c r="R209" s="276"/>
      <c r="AB209" s="276"/>
      <c r="AC209" s="276"/>
      <c r="AD209" s="276"/>
      <c r="AE209" s="276"/>
      <c r="AF209" s="276"/>
      <c r="AH209" s="276"/>
      <c r="AI209" s="276"/>
      <c r="AS209" s="276"/>
      <c r="AT209" s="276"/>
      <c r="AU209" s="276"/>
      <c r="AV209" s="276"/>
      <c r="AW209" s="276"/>
      <c r="AY209" s="276"/>
      <c r="AZ209" s="276"/>
      <c r="BU209" s="276"/>
      <c r="BV209" s="276"/>
      <c r="BW209" s="276"/>
      <c r="BX209" s="276"/>
      <c r="BY209" s="276"/>
      <c r="CA209" s="276"/>
      <c r="CB209" s="276"/>
    </row>
    <row r="210" spans="1:80" x14ac:dyDescent="0.25">
      <c r="A210" s="274"/>
      <c r="B210" s="275"/>
      <c r="C210" s="274"/>
      <c r="D210" s="274"/>
      <c r="E210" s="274"/>
      <c r="F210" s="274"/>
      <c r="G210" s="274"/>
      <c r="H210" s="274"/>
      <c r="I210" s="274"/>
      <c r="J210" s="274"/>
      <c r="K210" s="276"/>
      <c r="L210" s="276"/>
      <c r="M210" s="276"/>
      <c r="N210" s="276"/>
      <c r="O210" s="276"/>
      <c r="P210" s="274"/>
      <c r="Q210" s="276"/>
      <c r="R210" s="276"/>
      <c r="S210" s="274"/>
      <c r="T210" s="274"/>
      <c r="U210" s="274"/>
      <c r="V210" s="274"/>
      <c r="W210" s="274"/>
      <c r="X210" s="274"/>
      <c r="Y210" s="274"/>
      <c r="Z210" s="274"/>
      <c r="AA210" s="274"/>
      <c r="AB210" s="276"/>
      <c r="AC210" s="276"/>
      <c r="AD210" s="276"/>
      <c r="AE210" s="276"/>
      <c r="AF210" s="276"/>
      <c r="AG210" s="274"/>
      <c r="AH210" s="276"/>
      <c r="AI210" s="276"/>
      <c r="AJ210" s="274"/>
      <c r="AK210" s="274"/>
      <c r="AL210" s="274"/>
      <c r="AM210" s="274"/>
      <c r="AN210" s="274"/>
      <c r="AO210" s="274"/>
      <c r="AP210" s="274"/>
      <c r="AQ210" s="274"/>
      <c r="AR210" s="274"/>
      <c r="AS210" s="276"/>
      <c r="AT210" s="276"/>
      <c r="AU210" s="276"/>
      <c r="AV210" s="276"/>
      <c r="AW210" s="276"/>
      <c r="AX210" s="274"/>
      <c r="AY210" s="276"/>
      <c r="AZ210" s="276"/>
      <c r="BA210" s="274"/>
      <c r="BB210" s="274"/>
      <c r="BC210" s="274"/>
      <c r="BD210" s="274"/>
      <c r="BE210" s="274"/>
      <c r="BF210" s="274"/>
      <c r="BG210" s="274"/>
      <c r="BH210" s="274"/>
      <c r="BI210" s="274"/>
      <c r="BJ210" s="274"/>
      <c r="BK210" s="274"/>
      <c r="BL210" s="274"/>
      <c r="BM210" s="274"/>
      <c r="BN210" s="274"/>
      <c r="BO210" s="274"/>
      <c r="BP210" s="274"/>
      <c r="BQ210" s="274"/>
      <c r="BR210" s="274"/>
      <c r="BS210" s="274"/>
      <c r="BT210" s="274"/>
      <c r="BU210" s="276"/>
      <c r="BV210" s="276"/>
      <c r="BW210" s="276"/>
      <c r="BX210" s="276"/>
      <c r="BY210" s="276"/>
      <c r="BZ210" s="274"/>
      <c r="CA210" s="276"/>
      <c r="CB210" s="276"/>
    </row>
    <row r="211" spans="1:80" x14ac:dyDescent="0.25">
      <c r="A211" s="274"/>
      <c r="B211" s="275"/>
      <c r="C211" s="274"/>
      <c r="D211" s="274"/>
      <c r="E211" s="274"/>
      <c r="F211" s="274"/>
      <c r="G211" s="274"/>
      <c r="H211" s="274"/>
      <c r="I211" s="274"/>
      <c r="J211" s="274"/>
      <c r="K211" s="276"/>
      <c r="L211" s="276"/>
      <c r="M211" s="276"/>
      <c r="N211" s="276"/>
      <c r="O211" s="276"/>
      <c r="P211" s="274"/>
      <c r="Q211" s="276"/>
      <c r="R211" s="276"/>
      <c r="S211" s="274"/>
      <c r="T211" s="274"/>
      <c r="U211" s="274"/>
      <c r="V211" s="274"/>
      <c r="W211" s="274"/>
      <c r="X211" s="274"/>
      <c r="Y211" s="274"/>
      <c r="Z211" s="274"/>
      <c r="AA211" s="274"/>
      <c r="AB211" s="276"/>
      <c r="AC211" s="276"/>
      <c r="AD211" s="276"/>
      <c r="AE211" s="276"/>
      <c r="AF211" s="276"/>
      <c r="AG211" s="274"/>
      <c r="AH211" s="276"/>
      <c r="AI211" s="276"/>
      <c r="AJ211" s="274"/>
      <c r="AK211" s="274"/>
      <c r="AL211" s="274"/>
      <c r="AM211" s="274"/>
      <c r="AN211" s="274"/>
      <c r="AO211" s="274"/>
      <c r="AP211" s="274"/>
      <c r="AQ211" s="274"/>
      <c r="AR211" s="274"/>
      <c r="AS211" s="276"/>
      <c r="AT211" s="276"/>
      <c r="AU211" s="276"/>
      <c r="AV211" s="276"/>
      <c r="AW211" s="276"/>
      <c r="AX211" s="274"/>
      <c r="AY211" s="276"/>
      <c r="AZ211" s="276"/>
      <c r="BA211" s="274"/>
      <c r="BB211" s="274"/>
      <c r="BC211" s="274"/>
      <c r="BD211" s="274"/>
      <c r="BE211" s="274"/>
      <c r="BF211" s="274"/>
      <c r="BG211" s="274"/>
      <c r="BH211" s="274"/>
      <c r="BI211" s="274"/>
      <c r="BJ211" s="274"/>
      <c r="BK211" s="274"/>
      <c r="BL211" s="274"/>
      <c r="BM211" s="274"/>
      <c r="BN211" s="274"/>
      <c r="BO211" s="274"/>
      <c r="BP211" s="274"/>
      <c r="BQ211" s="274"/>
      <c r="BR211" s="274"/>
      <c r="BS211" s="274"/>
      <c r="BT211" s="274"/>
      <c r="BU211" s="276"/>
      <c r="BV211" s="276"/>
      <c r="BW211" s="276"/>
      <c r="BX211" s="276"/>
      <c r="BY211" s="276"/>
      <c r="BZ211" s="274"/>
      <c r="CA211" s="276"/>
      <c r="CB211" s="276"/>
    </row>
    <row r="212" spans="1:80" x14ac:dyDescent="0.25">
      <c r="A212" s="274"/>
      <c r="B212" s="275"/>
      <c r="C212" s="274"/>
      <c r="D212" s="274"/>
      <c r="E212" s="274"/>
      <c r="F212" s="274"/>
      <c r="G212" s="274"/>
      <c r="H212" s="274"/>
      <c r="I212" s="274"/>
      <c r="J212" s="274"/>
      <c r="K212" s="276"/>
      <c r="L212" s="276"/>
      <c r="M212" s="276"/>
      <c r="N212" s="276"/>
      <c r="O212" s="276"/>
      <c r="P212" s="274"/>
      <c r="Q212" s="276"/>
      <c r="R212" s="276"/>
      <c r="S212" s="274"/>
      <c r="T212" s="274"/>
      <c r="U212" s="274"/>
      <c r="V212" s="274"/>
      <c r="W212" s="274"/>
      <c r="X212" s="274"/>
      <c r="Y212" s="274"/>
      <c r="Z212" s="274"/>
      <c r="AA212" s="274"/>
      <c r="AB212" s="276"/>
      <c r="AC212" s="276"/>
      <c r="AD212" s="276"/>
      <c r="AE212" s="276"/>
      <c r="AF212" s="276"/>
      <c r="AG212" s="274"/>
      <c r="AH212" s="276"/>
      <c r="AI212" s="276"/>
      <c r="AJ212" s="274"/>
      <c r="AK212" s="274"/>
      <c r="AL212" s="274"/>
      <c r="AM212" s="274"/>
      <c r="AN212" s="274"/>
      <c r="AO212" s="274"/>
      <c r="AP212" s="274"/>
      <c r="AQ212" s="274"/>
      <c r="AR212" s="274"/>
      <c r="AS212" s="276"/>
      <c r="AT212" s="276"/>
      <c r="AU212" s="276"/>
      <c r="AV212" s="276"/>
      <c r="AW212" s="276"/>
      <c r="AX212" s="274"/>
      <c r="AY212" s="276"/>
      <c r="AZ212" s="276"/>
      <c r="BA212" s="274"/>
      <c r="BB212" s="274"/>
      <c r="BC212" s="274"/>
      <c r="BD212" s="274"/>
      <c r="BE212" s="274"/>
      <c r="BF212" s="274"/>
      <c r="BG212" s="274"/>
      <c r="BH212" s="274"/>
      <c r="BI212" s="274"/>
      <c r="BJ212" s="274"/>
      <c r="BK212" s="274"/>
      <c r="BL212" s="274"/>
      <c r="BM212" s="274"/>
      <c r="BN212" s="274"/>
      <c r="BO212" s="274"/>
      <c r="BP212" s="274"/>
      <c r="BQ212" s="274"/>
      <c r="BR212" s="274"/>
      <c r="BS212" s="274"/>
      <c r="BT212" s="274"/>
      <c r="BU212" s="276"/>
      <c r="BV212" s="276"/>
      <c r="BW212" s="276"/>
      <c r="BX212" s="276"/>
      <c r="BY212" s="276"/>
      <c r="BZ212" s="274"/>
      <c r="CA212" s="276"/>
      <c r="CB212" s="276"/>
    </row>
    <row r="213" spans="1:80" x14ac:dyDescent="0.25">
      <c r="A213" s="274"/>
      <c r="B213" s="275"/>
      <c r="C213" s="274"/>
      <c r="D213" s="274"/>
      <c r="E213" s="274"/>
      <c r="F213" s="274"/>
      <c r="G213" s="274"/>
      <c r="H213" s="274"/>
      <c r="I213" s="274"/>
      <c r="J213" s="274"/>
      <c r="K213" s="276"/>
      <c r="L213" s="276"/>
      <c r="M213" s="276"/>
      <c r="N213" s="276"/>
      <c r="O213" s="276"/>
      <c r="P213" s="274"/>
      <c r="Q213" s="276"/>
      <c r="R213" s="276"/>
      <c r="S213" s="274"/>
      <c r="T213" s="274"/>
      <c r="U213" s="274"/>
      <c r="V213" s="274"/>
      <c r="W213" s="274"/>
      <c r="X213" s="274"/>
      <c r="Y213" s="274"/>
      <c r="Z213" s="274"/>
      <c r="AA213" s="274"/>
      <c r="AB213" s="276"/>
      <c r="AC213" s="276"/>
      <c r="AD213" s="276"/>
      <c r="AE213" s="276"/>
      <c r="AF213" s="276"/>
      <c r="AG213" s="274"/>
      <c r="AH213" s="276"/>
      <c r="AI213" s="276"/>
      <c r="AJ213" s="274"/>
      <c r="AK213" s="274"/>
      <c r="AL213" s="274"/>
      <c r="AM213" s="274"/>
      <c r="AN213" s="274"/>
      <c r="AO213" s="274"/>
      <c r="AP213" s="274"/>
      <c r="AQ213" s="274"/>
      <c r="AR213" s="274"/>
      <c r="AS213" s="276"/>
      <c r="AT213" s="276"/>
      <c r="AU213" s="276"/>
      <c r="AV213" s="276"/>
      <c r="AW213" s="276"/>
      <c r="AX213" s="274"/>
      <c r="AY213" s="276"/>
      <c r="AZ213" s="276"/>
      <c r="BA213" s="274"/>
      <c r="BB213" s="274"/>
      <c r="BC213" s="274"/>
      <c r="BD213" s="274"/>
      <c r="BE213" s="274"/>
      <c r="BF213" s="274"/>
      <c r="BG213" s="274"/>
      <c r="BH213" s="274"/>
      <c r="BI213" s="274"/>
      <c r="BJ213" s="274"/>
      <c r="BK213" s="274"/>
      <c r="BL213" s="274"/>
      <c r="BM213" s="274"/>
      <c r="BN213" s="274"/>
      <c r="BO213" s="274"/>
      <c r="BP213" s="274"/>
      <c r="BQ213" s="274"/>
      <c r="BR213" s="274"/>
      <c r="BS213" s="274"/>
      <c r="BT213" s="274"/>
      <c r="BU213" s="276"/>
      <c r="BV213" s="276"/>
      <c r="BW213" s="276"/>
      <c r="BX213" s="276"/>
      <c r="BY213" s="276"/>
      <c r="BZ213" s="274"/>
      <c r="CA213" s="276"/>
      <c r="CB213" s="276"/>
    </row>
    <row r="214" spans="1:80" x14ac:dyDescent="0.25">
      <c r="A214" s="274"/>
      <c r="B214" s="275"/>
      <c r="C214" s="274"/>
      <c r="D214" s="274"/>
      <c r="E214" s="274"/>
      <c r="F214" s="274"/>
      <c r="G214" s="274"/>
      <c r="H214" s="274"/>
      <c r="I214" s="274"/>
      <c r="J214" s="274"/>
      <c r="K214" s="276"/>
      <c r="L214" s="276"/>
      <c r="M214" s="276"/>
      <c r="N214" s="276"/>
      <c r="O214" s="276"/>
      <c r="P214" s="274"/>
      <c r="Q214" s="276"/>
      <c r="R214" s="276"/>
      <c r="S214" s="274"/>
      <c r="T214" s="274"/>
      <c r="U214" s="274"/>
      <c r="V214" s="274"/>
      <c r="W214" s="274"/>
      <c r="X214" s="274"/>
      <c r="Y214" s="274"/>
      <c r="Z214" s="274"/>
      <c r="AA214" s="274"/>
      <c r="AB214" s="276"/>
      <c r="AC214" s="276"/>
      <c r="AD214" s="276"/>
      <c r="AE214" s="276"/>
      <c r="AF214" s="276"/>
      <c r="AG214" s="274"/>
      <c r="AH214" s="276"/>
      <c r="AI214" s="276"/>
      <c r="AJ214" s="274"/>
      <c r="AK214" s="274"/>
      <c r="AL214" s="274"/>
      <c r="AM214" s="274"/>
      <c r="AN214" s="274"/>
      <c r="AO214" s="274"/>
      <c r="AP214" s="274"/>
      <c r="AQ214" s="274"/>
      <c r="AR214" s="274"/>
      <c r="AS214" s="276"/>
      <c r="AT214" s="276"/>
      <c r="AU214" s="276"/>
      <c r="AV214" s="276"/>
      <c r="AW214" s="276"/>
      <c r="AX214" s="274"/>
      <c r="AY214" s="276"/>
      <c r="AZ214" s="276"/>
      <c r="BA214" s="274"/>
      <c r="BB214" s="274"/>
      <c r="BC214" s="274"/>
      <c r="BD214" s="274"/>
      <c r="BE214" s="274"/>
      <c r="BF214" s="274"/>
      <c r="BG214" s="274"/>
      <c r="BH214" s="274"/>
      <c r="BI214" s="274"/>
      <c r="BJ214" s="274"/>
      <c r="BK214" s="274"/>
      <c r="BL214" s="274"/>
      <c r="BM214" s="274"/>
      <c r="BN214" s="274"/>
      <c r="BO214" s="274"/>
      <c r="BP214" s="274"/>
      <c r="BQ214" s="274"/>
      <c r="BR214" s="274"/>
      <c r="BS214" s="274"/>
      <c r="BT214" s="274"/>
      <c r="BU214" s="276"/>
      <c r="BV214" s="276"/>
      <c r="BW214" s="276"/>
      <c r="BX214" s="276"/>
      <c r="BY214" s="276"/>
      <c r="BZ214" s="274"/>
      <c r="CA214" s="276"/>
      <c r="CB214" s="276"/>
    </row>
    <row r="215" spans="1:80" x14ac:dyDescent="0.25">
      <c r="A215" s="274"/>
      <c r="B215" s="275"/>
      <c r="C215" s="274"/>
      <c r="D215" s="274"/>
      <c r="E215" s="274"/>
      <c r="F215" s="274"/>
      <c r="G215" s="274"/>
      <c r="H215" s="274"/>
      <c r="I215" s="274"/>
      <c r="J215" s="274"/>
      <c r="K215" s="276"/>
      <c r="L215" s="276"/>
      <c r="M215" s="276"/>
      <c r="N215" s="276"/>
      <c r="O215" s="276"/>
      <c r="P215" s="274"/>
      <c r="Q215" s="276"/>
      <c r="R215" s="276"/>
      <c r="S215" s="274"/>
      <c r="T215" s="274"/>
      <c r="U215" s="274"/>
      <c r="V215" s="274"/>
      <c r="W215" s="274"/>
      <c r="X215" s="274"/>
      <c r="Y215" s="274"/>
      <c r="Z215" s="274"/>
      <c r="AA215" s="274"/>
      <c r="AB215" s="276"/>
      <c r="AC215" s="276"/>
      <c r="AD215" s="276"/>
      <c r="AE215" s="276"/>
      <c r="AF215" s="276"/>
      <c r="AG215" s="274"/>
      <c r="AH215" s="276"/>
      <c r="AI215" s="276"/>
      <c r="AJ215" s="274"/>
      <c r="AK215" s="274"/>
      <c r="AL215" s="274"/>
      <c r="AM215" s="274"/>
      <c r="AN215" s="274"/>
      <c r="AO215" s="274"/>
      <c r="AP215" s="274"/>
      <c r="AQ215" s="274"/>
      <c r="AR215" s="274"/>
      <c r="AS215" s="276"/>
      <c r="AT215" s="276"/>
      <c r="AU215" s="276"/>
      <c r="AV215" s="276"/>
      <c r="AW215" s="276"/>
      <c r="AX215" s="274"/>
      <c r="AY215" s="276"/>
      <c r="AZ215" s="276"/>
      <c r="BA215" s="274"/>
      <c r="BB215" s="274"/>
      <c r="BC215" s="274"/>
      <c r="BD215" s="274"/>
      <c r="BE215" s="274"/>
      <c r="BF215" s="274"/>
      <c r="BG215" s="274"/>
      <c r="BH215" s="274"/>
      <c r="BI215" s="274"/>
      <c r="BJ215" s="274"/>
      <c r="BK215" s="274"/>
      <c r="BL215" s="274"/>
      <c r="BM215" s="274"/>
      <c r="BN215" s="274"/>
      <c r="BO215" s="274"/>
      <c r="BP215" s="274"/>
      <c r="BQ215" s="274"/>
      <c r="BR215" s="274"/>
      <c r="BS215" s="274"/>
      <c r="BT215" s="274"/>
      <c r="BU215" s="276"/>
      <c r="BV215" s="276"/>
      <c r="BW215" s="276"/>
      <c r="BX215" s="276"/>
      <c r="BY215" s="276"/>
      <c r="BZ215" s="274"/>
      <c r="CA215" s="276"/>
      <c r="CB215" s="276"/>
    </row>
    <row r="216" spans="1:80" x14ac:dyDescent="0.25">
      <c r="A216" s="274"/>
      <c r="B216" s="275"/>
      <c r="C216" s="274"/>
      <c r="D216" s="274"/>
      <c r="E216" s="274"/>
      <c r="F216" s="274"/>
      <c r="G216" s="274"/>
      <c r="H216" s="274"/>
      <c r="I216" s="274"/>
      <c r="J216" s="274"/>
      <c r="K216" s="276"/>
      <c r="L216" s="276"/>
      <c r="M216" s="276"/>
      <c r="N216" s="276"/>
      <c r="O216" s="276"/>
      <c r="P216" s="274"/>
      <c r="Q216" s="276"/>
      <c r="R216" s="276"/>
      <c r="S216" s="274"/>
      <c r="T216" s="274"/>
      <c r="U216" s="274"/>
      <c r="V216" s="274"/>
      <c r="W216" s="274"/>
      <c r="X216" s="274"/>
      <c r="Y216" s="274"/>
      <c r="Z216" s="274"/>
      <c r="AA216" s="274"/>
      <c r="AB216" s="276"/>
      <c r="AC216" s="276"/>
      <c r="AD216" s="276"/>
      <c r="AE216" s="276"/>
      <c r="AF216" s="276"/>
      <c r="AG216" s="274"/>
      <c r="AH216" s="276"/>
      <c r="AI216" s="276"/>
      <c r="AJ216" s="274"/>
      <c r="AK216" s="274"/>
      <c r="AL216" s="274"/>
      <c r="AM216" s="274"/>
      <c r="AN216" s="274"/>
      <c r="AO216" s="274"/>
      <c r="AP216" s="274"/>
      <c r="AQ216" s="274"/>
      <c r="AR216" s="274"/>
      <c r="AS216" s="276"/>
      <c r="AT216" s="276"/>
      <c r="AU216" s="276"/>
      <c r="AV216" s="276"/>
      <c r="AW216" s="276"/>
      <c r="AX216" s="274"/>
      <c r="AY216" s="276"/>
      <c r="AZ216" s="276"/>
      <c r="BA216" s="274"/>
      <c r="BB216" s="274"/>
      <c r="BC216" s="274"/>
      <c r="BD216" s="274"/>
      <c r="BE216" s="274"/>
      <c r="BF216" s="274"/>
      <c r="BG216" s="274"/>
      <c r="BH216" s="274"/>
      <c r="BI216" s="274"/>
      <c r="BJ216" s="274"/>
      <c r="BK216" s="274"/>
      <c r="BL216" s="274"/>
      <c r="BM216" s="274"/>
      <c r="BN216" s="274"/>
      <c r="BO216" s="274"/>
      <c r="BP216" s="274"/>
      <c r="BQ216" s="274"/>
      <c r="BR216" s="274"/>
      <c r="BS216" s="274"/>
      <c r="BT216" s="274"/>
      <c r="BU216" s="276"/>
      <c r="BV216" s="276"/>
      <c r="BW216" s="276"/>
      <c r="BX216" s="276"/>
      <c r="BY216" s="276"/>
      <c r="BZ216" s="274"/>
      <c r="CA216" s="276"/>
      <c r="CB216" s="276"/>
    </row>
    <row r="217" spans="1:80" x14ac:dyDescent="0.25">
      <c r="A217" s="274"/>
      <c r="B217" s="275"/>
      <c r="C217" s="274"/>
      <c r="D217" s="274"/>
      <c r="E217" s="274"/>
      <c r="F217" s="274"/>
      <c r="G217" s="274"/>
      <c r="H217" s="274"/>
      <c r="I217" s="274"/>
      <c r="J217" s="274"/>
      <c r="K217" s="276"/>
      <c r="L217" s="276"/>
      <c r="M217" s="276"/>
      <c r="N217" s="276"/>
      <c r="O217" s="276"/>
      <c r="P217" s="274"/>
      <c r="Q217" s="276"/>
      <c r="R217" s="276"/>
      <c r="S217" s="274"/>
      <c r="T217" s="274"/>
      <c r="U217" s="274"/>
      <c r="V217" s="274"/>
      <c r="W217" s="274"/>
      <c r="X217" s="274"/>
      <c r="Y217" s="274"/>
      <c r="Z217" s="274"/>
      <c r="AA217" s="274"/>
      <c r="AB217" s="276"/>
      <c r="AC217" s="276"/>
      <c r="AD217" s="276"/>
      <c r="AE217" s="276"/>
      <c r="AF217" s="276"/>
      <c r="AG217" s="274"/>
      <c r="AH217" s="276"/>
      <c r="AI217" s="276"/>
      <c r="AJ217" s="274"/>
      <c r="AK217" s="274"/>
      <c r="AL217" s="274"/>
      <c r="AM217" s="274"/>
      <c r="AN217" s="274"/>
      <c r="AO217" s="274"/>
      <c r="AP217" s="274"/>
      <c r="AQ217" s="274"/>
      <c r="AR217" s="274"/>
      <c r="AS217" s="276"/>
      <c r="AT217" s="276"/>
      <c r="AU217" s="276"/>
      <c r="AV217" s="276"/>
      <c r="AW217" s="276"/>
      <c r="AX217" s="274"/>
      <c r="AY217" s="276"/>
      <c r="AZ217" s="276"/>
      <c r="BA217" s="274"/>
      <c r="BB217" s="274"/>
      <c r="BC217" s="274"/>
      <c r="BD217" s="274"/>
      <c r="BE217" s="274"/>
      <c r="BF217" s="274"/>
      <c r="BG217" s="274"/>
      <c r="BH217" s="274"/>
      <c r="BI217" s="274"/>
      <c r="BJ217" s="274"/>
      <c r="BK217" s="274"/>
      <c r="BL217" s="274"/>
      <c r="BM217" s="274"/>
      <c r="BN217" s="274"/>
      <c r="BO217" s="274"/>
      <c r="BP217" s="274"/>
      <c r="BQ217" s="274"/>
      <c r="BR217" s="274"/>
      <c r="BS217" s="274"/>
      <c r="BT217" s="274"/>
      <c r="BU217" s="276"/>
      <c r="BV217" s="276"/>
      <c r="BW217" s="276"/>
      <c r="BX217" s="276"/>
      <c r="BY217" s="276"/>
      <c r="BZ217" s="274"/>
      <c r="CA217" s="276"/>
      <c r="CB217" s="276"/>
    </row>
    <row r="218" spans="1:80" x14ac:dyDescent="0.25">
      <c r="A218" s="274"/>
      <c r="B218" s="275"/>
      <c r="C218" s="274"/>
      <c r="D218" s="274"/>
      <c r="E218" s="274"/>
      <c r="F218" s="274"/>
      <c r="G218" s="274"/>
      <c r="H218" s="274"/>
      <c r="I218" s="274"/>
      <c r="J218" s="274"/>
      <c r="K218" s="276"/>
      <c r="L218" s="276"/>
      <c r="M218" s="276"/>
      <c r="N218" s="276"/>
      <c r="O218" s="276"/>
      <c r="P218" s="274"/>
      <c r="Q218" s="276"/>
      <c r="R218" s="276"/>
      <c r="S218" s="274"/>
      <c r="T218" s="274"/>
      <c r="U218" s="274"/>
      <c r="V218" s="274"/>
      <c r="W218" s="274"/>
      <c r="X218" s="274"/>
      <c r="Y218" s="274"/>
      <c r="Z218" s="274"/>
      <c r="AA218" s="274"/>
      <c r="AB218" s="276"/>
      <c r="AC218" s="276"/>
      <c r="AD218" s="276"/>
      <c r="AE218" s="276"/>
      <c r="AF218" s="276"/>
      <c r="AG218" s="274"/>
      <c r="AH218" s="276"/>
      <c r="AI218" s="276"/>
      <c r="AJ218" s="274"/>
      <c r="AK218" s="274"/>
      <c r="AL218" s="274"/>
      <c r="AM218" s="274"/>
      <c r="AN218" s="274"/>
      <c r="AO218" s="274"/>
      <c r="AP218" s="274"/>
      <c r="AQ218" s="274"/>
      <c r="AR218" s="274"/>
      <c r="AS218" s="276"/>
      <c r="AT218" s="276"/>
      <c r="AU218" s="276"/>
      <c r="AV218" s="276"/>
      <c r="AW218" s="276"/>
      <c r="AX218" s="274"/>
      <c r="AY218" s="276"/>
      <c r="AZ218" s="276"/>
      <c r="BA218" s="274"/>
      <c r="BB218" s="274"/>
      <c r="BC218" s="274"/>
      <c r="BD218" s="274"/>
      <c r="BE218" s="274"/>
      <c r="BF218" s="274"/>
      <c r="BG218" s="274"/>
      <c r="BH218" s="274"/>
      <c r="BI218" s="274"/>
      <c r="BJ218" s="274"/>
      <c r="BK218" s="274"/>
      <c r="BL218" s="274"/>
      <c r="BM218" s="274"/>
      <c r="BN218" s="274"/>
      <c r="BO218" s="274"/>
      <c r="BP218" s="274"/>
      <c r="BQ218" s="274"/>
      <c r="BR218" s="274"/>
      <c r="BS218" s="274"/>
      <c r="BT218" s="274"/>
      <c r="BU218" s="276"/>
      <c r="BV218" s="276"/>
      <c r="BW218" s="276"/>
      <c r="BX218" s="276"/>
      <c r="BY218" s="276"/>
      <c r="BZ218" s="274"/>
      <c r="CA218" s="276"/>
      <c r="CB218" s="276"/>
    </row>
    <row r="219" spans="1:80" x14ac:dyDescent="0.25">
      <c r="A219" s="274"/>
      <c r="B219" s="275"/>
      <c r="C219" s="274"/>
      <c r="D219" s="274"/>
      <c r="E219" s="274"/>
      <c r="F219" s="274"/>
      <c r="G219" s="274"/>
      <c r="H219" s="274"/>
      <c r="I219" s="274"/>
      <c r="J219" s="274"/>
      <c r="K219" s="276"/>
      <c r="L219" s="276"/>
      <c r="M219" s="276"/>
      <c r="N219" s="276"/>
      <c r="O219" s="276"/>
      <c r="P219" s="274"/>
      <c r="Q219" s="276"/>
      <c r="R219" s="276"/>
      <c r="S219" s="274"/>
      <c r="T219" s="274"/>
      <c r="U219" s="274"/>
      <c r="V219" s="274"/>
      <c r="W219" s="274"/>
      <c r="X219" s="274"/>
      <c r="Y219" s="274"/>
      <c r="Z219" s="274"/>
      <c r="AA219" s="274"/>
      <c r="AB219" s="276"/>
      <c r="AC219" s="276"/>
      <c r="AD219" s="276"/>
      <c r="AE219" s="276"/>
      <c r="AF219" s="276"/>
      <c r="AG219" s="274"/>
      <c r="AH219" s="276"/>
      <c r="AI219" s="276"/>
      <c r="AJ219" s="274"/>
      <c r="AK219" s="274"/>
      <c r="AL219" s="274"/>
      <c r="AM219" s="274"/>
      <c r="AN219" s="274"/>
      <c r="AO219" s="274"/>
      <c r="AP219" s="274"/>
      <c r="AQ219" s="274"/>
      <c r="AR219" s="274"/>
      <c r="AS219" s="276"/>
      <c r="AT219" s="276"/>
      <c r="AU219" s="276"/>
      <c r="AV219" s="276"/>
      <c r="AW219" s="276"/>
      <c r="AX219" s="274"/>
      <c r="AY219" s="276"/>
      <c r="AZ219" s="276"/>
      <c r="BA219" s="274"/>
      <c r="BB219" s="274"/>
      <c r="BC219" s="274"/>
      <c r="BD219" s="274"/>
      <c r="BE219" s="274"/>
      <c r="BF219" s="274"/>
      <c r="BG219" s="274"/>
      <c r="BH219" s="274"/>
      <c r="BI219" s="274"/>
      <c r="BJ219" s="274"/>
      <c r="BK219" s="274"/>
      <c r="BL219" s="274"/>
      <c r="BM219" s="274"/>
      <c r="BN219" s="274"/>
      <c r="BO219" s="274"/>
      <c r="BP219" s="274"/>
      <c r="BQ219" s="274"/>
      <c r="BR219" s="274"/>
      <c r="BS219" s="274"/>
      <c r="BT219" s="274"/>
      <c r="BU219" s="276"/>
      <c r="BV219" s="276"/>
      <c r="BW219" s="276"/>
      <c r="BX219" s="276"/>
      <c r="BY219" s="276"/>
      <c r="BZ219" s="274"/>
      <c r="CA219" s="276"/>
      <c r="CB219" s="276"/>
    </row>
    <row r="220" spans="1:80" x14ac:dyDescent="0.25">
      <c r="A220" s="274"/>
      <c r="B220" s="275"/>
      <c r="C220" s="274"/>
      <c r="D220" s="274"/>
      <c r="E220" s="274"/>
      <c r="F220" s="274"/>
      <c r="G220" s="274"/>
      <c r="H220" s="274"/>
      <c r="I220" s="274"/>
      <c r="J220" s="274"/>
      <c r="K220" s="276"/>
      <c r="L220" s="276"/>
      <c r="M220" s="276"/>
      <c r="N220" s="276"/>
      <c r="O220" s="276"/>
      <c r="P220" s="274"/>
      <c r="Q220" s="276"/>
      <c r="R220" s="276"/>
      <c r="S220" s="274"/>
      <c r="T220" s="274"/>
      <c r="U220" s="274"/>
      <c r="V220" s="274"/>
      <c r="W220" s="274"/>
      <c r="X220" s="274"/>
      <c r="Y220" s="274"/>
      <c r="Z220" s="274"/>
      <c r="AA220" s="274"/>
      <c r="AB220" s="276"/>
      <c r="AC220" s="276"/>
      <c r="AD220" s="276"/>
      <c r="AE220" s="276"/>
      <c r="AF220" s="276"/>
      <c r="AG220" s="274"/>
      <c r="AH220" s="276"/>
      <c r="AI220" s="276"/>
      <c r="AJ220" s="274"/>
      <c r="AK220" s="274"/>
      <c r="AL220" s="274"/>
      <c r="AM220" s="274"/>
      <c r="AN220" s="274"/>
      <c r="AO220" s="274"/>
      <c r="AP220" s="274"/>
      <c r="AQ220" s="274"/>
      <c r="AR220" s="274"/>
      <c r="AS220" s="276"/>
      <c r="AT220" s="276"/>
      <c r="AU220" s="276"/>
      <c r="AV220" s="276"/>
      <c r="AW220" s="276"/>
      <c r="AX220" s="274"/>
      <c r="AY220" s="276"/>
      <c r="AZ220" s="276"/>
      <c r="BA220" s="274"/>
      <c r="BB220" s="274"/>
      <c r="BC220" s="274"/>
      <c r="BD220" s="274"/>
      <c r="BE220" s="274"/>
      <c r="BF220" s="274"/>
      <c r="BG220" s="274"/>
      <c r="BH220" s="274"/>
      <c r="BI220" s="274"/>
      <c r="BJ220" s="274"/>
      <c r="BK220" s="274"/>
      <c r="BL220" s="274"/>
      <c r="BM220" s="274"/>
      <c r="BN220" s="274"/>
      <c r="BO220" s="274"/>
      <c r="BP220" s="274"/>
      <c r="BQ220" s="274"/>
      <c r="BR220" s="274"/>
      <c r="BS220" s="274"/>
      <c r="BT220" s="274"/>
      <c r="BU220" s="276"/>
      <c r="BV220" s="276"/>
      <c r="BW220" s="276"/>
      <c r="BX220" s="276"/>
      <c r="BY220" s="276"/>
      <c r="BZ220" s="274"/>
      <c r="CA220" s="276"/>
      <c r="CB220" s="276"/>
    </row>
    <row r="221" spans="1:80" x14ac:dyDescent="0.25">
      <c r="A221" s="274"/>
      <c r="B221" s="275"/>
      <c r="C221" s="274"/>
      <c r="D221" s="274"/>
      <c r="E221" s="274"/>
      <c r="F221" s="274"/>
      <c r="G221" s="274"/>
      <c r="H221" s="274"/>
      <c r="I221" s="274"/>
      <c r="J221" s="274"/>
      <c r="K221" s="276"/>
      <c r="L221" s="276"/>
      <c r="M221" s="276"/>
      <c r="N221" s="276"/>
      <c r="O221" s="276"/>
      <c r="P221" s="274"/>
      <c r="Q221" s="276"/>
      <c r="R221" s="276"/>
      <c r="S221" s="274"/>
      <c r="T221" s="274"/>
      <c r="U221" s="274"/>
      <c r="V221" s="274"/>
      <c r="W221" s="274"/>
      <c r="X221" s="274"/>
      <c r="Y221" s="274"/>
      <c r="Z221" s="274"/>
      <c r="AA221" s="274"/>
      <c r="AB221" s="276"/>
      <c r="AC221" s="276"/>
      <c r="AD221" s="276"/>
      <c r="AE221" s="276"/>
      <c r="AF221" s="276"/>
      <c r="AG221" s="274"/>
      <c r="AH221" s="276"/>
      <c r="AI221" s="276"/>
      <c r="AJ221" s="274"/>
      <c r="AK221" s="274"/>
      <c r="AL221" s="274"/>
      <c r="AM221" s="274"/>
      <c r="AN221" s="274"/>
      <c r="AO221" s="274"/>
      <c r="AP221" s="274"/>
      <c r="AQ221" s="274"/>
      <c r="AR221" s="274"/>
      <c r="AS221" s="276"/>
      <c r="AT221" s="276"/>
      <c r="AU221" s="276"/>
      <c r="AV221" s="276"/>
      <c r="AW221" s="276"/>
      <c r="AX221" s="274"/>
      <c r="AY221" s="276"/>
      <c r="AZ221" s="276"/>
      <c r="BA221" s="274"/>
      <c r="BB221" s="274"/>
      <c r="BC221" s="274"/>
      <c r="BD221" s="274"/>
      <c r="BE221" s="274"/>
      <c r="BF221" s="274"/>
      <c r="BG221" s="274"/>
      <c r="BH221" s="274"/>
      <c r="BI221" s="274"/>
      <c r="BJ221" s="274"/>
      <c r="BK221" s="274"/>
      <c r="BL221" s="274"/>
      <c r="BM221" s="274"/>
      <c r="BN221" s="274"/>
      <c r="BO221" s="274"/>
      <c r="BP221" s="274"/>
      <c r="BQ221" s="274"/>
      <c r="BR221" s="274"/>
      <c r="BS221" s="274"/>
      <c r="BT221" s="274"/>
      <c r="BU221" s="276"/>
      <c r="BV221" s="276"/>
      <c r="BW221" s="276"/>
      <c r="BX221" s="276"/>
      <c r="BY221" s="276"/>
      <c r="BZ221" s="274"/>
      <c r="CA221" s="276"/>
      <c r="CB221" s="276"/>
    </row>
    <row r="222" spans="1:80" x14ac:dyDescent="0.25">
      <c r="A222" s="274"/>
      <c r="B222" s="275"/>
      <c r="C222" s="274"/>
      <c r="D222" s="274"/>
      <c r="E222" s="274"/>
      <c r="F222" s="274"/>
      <c r="G222" s="274"/>
      <c r="H222" s="274"/>
      <c r="I222" s="274"/>
      <c r="J222" s="274"/>
      <c r="K222" s="276"/>
      <c r="L222" s="276"/>
      <c r="M222" s="276"/>
      <c r="N222" s="276"/>
      <c r="O222" s="276"/>
      <c r="P222" s="274"/>
      <c r="Q222" s="276"/>
      <c r="R222" s="276"/>
      <c r="S222" s="274"/>
      <c r="T222" s="274"/>
      <c r="U222" s="274"/>
      <c r="V222" s="274"/>
      <c r="W222" s="274"/>
      <c r="X222" s="274"/>
      <c r="Y222" s="274"/>
      <c r="Z222" s="274"/>
      <c r="AA222" s="274"/>
      <c r="AB222" s="276"/>
      <c r="AC222" s="276"/>
      <c r="AD222" s="276"/>
      <c r="AE222" s="276"/>
      <c r="AF222" s="276"/>
      <c r="AG222" s="274"/>
      <c r="AH222" s="276"/>
      <c r="AI222" s="276"/>
      <c r="AJ222" s="274"/>
      <c r="AK222" s="274"/>
      <c r="AL222" s="274"/>
      <c r="AM222" s="274"/>
      <c r="AN222" s="274"/>
      <c r="AO222" s="274"/>
      <c r="AP222" s="274"/>
      <c r="AQ222" s="274"/>
      <c r="AR222" s="274"/>
      <c r="AS222" s="276"/>
      <c r="AT222" s="276"/>
      <c r="AU222" s="276"/>
      <c r="AV222" s="276"/>
      <c r="AW222" s="276"/>
      <c r="AX222" s="274"/>
      <c r="AY222" s="276"/>
      <c r="AZ222" s="276"/>
      <c r="BA222" s="274"/>
      <c r="BB222" s="274"/>
      <c r="BC222" s="274"/>
      <c r="BD222" s="274"/>
      <c r="BE222" s="274"/>
      <c r="BF222" s="274"/>
      <c r="BG222" s="274"/>
      <c r="BH222" s="274"/>
      <c r="BI222" s="274"/>
      <c r="BJ222" s="274"/>
      <c r="BK222" s="274"/>
      <c r="BL222" s="274"/>
      <c r="BM222" s="274"/>
      <c r="BN222" s="274"/>
      <c r="BO222" s="274"/>
      <c r="BP222" s="274"/>
      <c r="BQ222" s="274"/>
      <c r="BR222" s="274"/>
      <c r="BS222" s="274"/>
      <c r="BT222" s="274"/>
      <c r="BU222" s="276"/>
      <c r="BV222" s="276"/>
      <c r="BW222" s="276"/>
      <c r="BX222" s="276"/>
      <c r="BY222" s="276"/>
      <c r="BZ222" s="274"/>
      <c r="CA222" s="276"/>
      <c r="CB222" s="276"/>
    </row>
    <row r="223" spans="1:80" x14ac:dyDescent="0.25">
      <c r="A223" s="274"/>
      <c r="B223" s="275"/>
      <c r="C223" s="274"/>
      <c r="D223" s="274"/>
      <c r="E223" s="274"/>
      <c r="F223" s="274"/>
      <c r="G223" s="274"/>
      <c r="H223" s="274"/>
      <c r="I223" s="274"/>
      <c r="J223" s="274"/>
      <c r="K223" s="276"/>
      <c r="L223" s="276"/>
      <c r="M223" s="276"/>
      <c r="N223" s="276"/>
      <c r="O223" s="276"/>
      <c r="P223" s="274"/>
      <c r="Q223" s="276"/>
      <c r="R223" s="276"/>
      <c r="S223" s="274"/>
      <c r="T223" s="274"/>
      <c r="U223" s="274"/>
      <c r="V223" s="274"/>
      <c r="W223" s="274"/>
      <c r="X223" s="274"/>
      <c r="Y223" s="274"/>
      <c r="Z223" s="274"/>
      <c r="AA223" s="274"/>
      <c r="AB223" s="276"/>
      <c r="AC223" s="276"/>
      <c r="AD223" s="276"/>
      <c r="AE223" s="276"/>
      <c r="AF223" s="276"/>
      <c r="AG223" s="274"/>
      <c r="AH223" s="276"/>
      <c r="AI223" s="276"/>
      <c r="AJ223" s="274"/>
      <c r="AK223" s="274"/>
      <c r="AL223" s="274"/>
      <c r="AM223" s="274"/>
      <c r="AN223" s="274"/>
      <c r="AO223" s="274"/>
      <c r="AP223" s="274"/>
      <c r="AQ223" s="274"/>
      <c r="AR223" s="274"/>
      <c r="AS223" s="276"/>
      <c r="AT223" s="276"/>
      <c r="AU223" s="276"/>
      <c r="AV223" s="276"/>
      <c r="AW223" s="276"/>
      <c r="AX223" s="274"/>
      <c r="AY223" s="276"/>
      <c r="AZ223" s="276"/>
      <c r="BA223" s="274"/>
      <c r="BB223" s="274"/>
      <c r="BC223" s="274"/>
      <c r="BD223" s="274"/>
      <c r="BE223" s="274"/>
      <c r="BF223" s="274"/>
      <c r="BG223" s="274"/>
      <c r="BH223" s="274"/>
      <c r="BI223" s="274"/>
      <c r="BJ223" s="274"/>
      <c r="BK223" s="274"/>
      <c r="BL223" s="274"/>
      <c r="BM223" s="274"/>
      <c r="BN223" s="274"/>
      <c r="BO223" s="274"/>
      <c r="BP223" s="274"/>
      <c r="BQ223" s="274"/>
      <c r="BR223" s="274"/>
      <c r="BS223" s="274"/>
      <c r="BT223" s="274"/>
      <c r="BU223" s="276"/>
      <c r="BV223" s="276"/>
      <c r="BW223" s="276"/>
      <c r="BX223" s="276"/>
      <c r="BY223" s="276"/>
      <c r="BZ223" s="274"/>
      <c r="CA223" s="276"/>
      <c r="CB223" s="276"/>
    </row>
    <row r="224" spans="1:80" s="175" customFormat="1" x14ac:dyDescent="0.25">
      <c r="A224" s="274"/>
      <c r="B224" s="275"/>
      <c r="C224" s="274"/>
      <c r="D224" s="274"/>
      <c r="E224" s="274"/>
      <c r="F224" s="274"/>
      <c r="G224" s="274"/>
      <c r="H224" s="274"/>
      <c r="I224" s="274"/>
      <c r="J224" s="274"/>
      <c r="K224" s="276"/>
      <c r="L224" s="276"/>
      <c r="M224" s="276"/>
      <c r="N224" s="276"/>
      <c r="O224" s="276"/>
      <c r="P224" s="274"/>
      <c r="Q224" s="276"/>
      <c r="R224" s="276"/>
      <c r="S224" s="274"/>
      <c r="T224" s="274"/>
      <c r="U224" s="274"/>
      <c r="V224" s="274"/>
      <c r="W224" s="274"/>
      <c r="X224" s="274"/>
      <c r="Y224" s="274"/>
      <c r="Z224" s="274"/>
      <c r="AA224" s="274"/>
      <c r="AB224" s="276"/>
      <c r="AC224" s="276"/>
      <c r="AD224" s="276"/>
      <c r="AE224" s="276"/>
      <c r="AF224" s="276"/>
      <c r="AG224" s="274"/>
      <c r="AH224" s="276"/>
      <c r="AI224" s="276"/>
      <c r="AJ224" s="274"/>
      <c r="AK224" s="274"/>
      <c r="AL224" s="274"/>
      <c r="AM224" s="274"/>
      <c r="AN224" s="274"/>
      <c r="AO224" s="274"/>
      <c r="AP224" s="274"/>
      <c r="AQ224" s="274"/>
      <c r="AR224" s="274"/>
      <c r="AS224" s="276"/>
      <c r="AT224" s="276"/>
      <c r="AU224" s="276"/>
      <c r="AV224" s="276"/>
      <c r="AW224" s="276"/>
      <c r="AX224" s="274"/>
      <c r="AY224" s="276"/>
      <c r="AZ224" s="276"/>
      <c r="BA224" s="274"/>
      <c r="BB224" s="274"/>
      <c r="BC224" s="274"/>
      <c r="BD224" s="274"/>
      <c r="BE224" s="274"/>
      <c r="BF224" s="274"/>
      <c r="BG224" s="274"/>
      <c r="BH224" s="274"/>
      <c r="BI224" s="274"/>
      <c r="BJ224" s="274"/>
      <c r="BK224" s="274"/>
      <c r="BL224" s="274"/>
      <c r="BM224" s="274"/>
      <c r="BN224" s="274"/>
      <c r="BO224" s="274"/>
      <c r="BP224" s="274"/>
      <c r="BQ224" s="274"/>
      <c r="BR224" s="274"/>
      <c r="BS224" s="274"/>
      <c r="BT224" s="274"/>
      <c r="BU224" s="276"/>
      <c r="BV224" s="276"/>
      <c r="BW224" s="276"/>
      <c r="BX224" s="276"/>
      <c r="BY224" s="276"/>
      <c r="BZ224" s="274"/>
      <c r="CA224" s="276"/>
      <c r="CB224" s="276"/>
    </row>
    <row r="225" spans="1:80" s="175" customFormat="1" x14ac:dyDescent="0.25">
      <c r="A225" s="274"/>
      <c r="B225" s="275"/>
      <c r="C225" s="274"/>
      <c r="D225" s="274"/>
      <c r="E225" s="274"/>
      <c r="F225" s="274"/>
      <c r="G225" s="274"/>
      <c r="H225" s="274"/>
      <c r="I225" s="274"/>
      <c r="J225" s="274"/>
      <c r="K225" s="276"/>
      <c r="L225" s="276"/>
      <c r="M225" s="276"/>
      <c r="N225" s="276"/>
      <c r="O225" s="276"/>
      <c r="P225" s="274"/>
      <c r="Q225" s="276"/>
      <c r="R225" s="276"/>
      <c r="S225" s="274"/>
      <c r="T225" s="274"/>
      <c r="U225" s="274"/>
      <c r="V225" s="274"/>
      <c r="W225" s="274"/>
      <c r="X225" s="274"/>
      <c r="Y225" s="274"/>
      <c r="Z225" s="274"/>
      <c r="AA225" s="274"/>
      <c r="AB225" s="276"/>
      <c r="AC225" s="276"/>
      <c r="AD225" s="276"/>
      <c r="AE225" s="276"/>
      <c r="AF225" s="276"/>
      <c r="AG225" s="274"/>
      <c r="AH225" s="276"/>
      <c r="AI225" s="276"/>
      <c r="AJ225" s="274"/>
      <c r="AK225" s="274"/>
      <c r="AL225" s="274"/>
      <c r="AM225" s="274"/>
      <c r="AN225" s="274"/>
      <c r="AO225" s="274"/>
      <c r="AP225" s="274"/>
      <c r="AQ225" s="274"/>
      <c r="AR225" s="274"/>
      <c r="AS225" s="276"/>
      <c r="AT225" s="276"/>
      <c r="AU225" s="276"/>
      <c r="AV225" s="276"/>
      <c r="AW225" s="276"/>
      <c r="AX225" s="274"/>
      <c r="AY225" s="276"/>
      <c r="AZ225" s="276"/>
      <c r="BA225" s="274"/>
      <c r="BB225" s="274"/>
      <c r="BC225" s="274"/>
      <c r="BD225" s="274"/>
      <c r="BE225" s="274"/>
      <c r="BF225" s="274"/>
      <c r="BG225" s="274"/>
      <c r="BH225" s="274"/>
      <c r="BI225" s="274"/>
      <c r="BJ225" s="274"/>
      <c r="BK225" s="274"/>
      <c r="BL225" s="274"/>
      <c r="BM225" s="274"/>
      <c r="BN225" s="274"/>
      <c r="BO225" s="274"/>
      <c r="BP225" s="274"/>
      <c r="BQ225" s="274"/>
      <c r="BR225" s="274"/>
      <c r="BS225" s="274"/>
      <c r="BT225" s="274"/>
      <c r="BU225" s="276"/>
      <c r="BV225" s="276"/>
      <c r="BW225" s="276"/>
      <c r="BX225" s="276"/>
      <c r="BY225" s="276"/>
      <c r="BZ225" s="274"/>
      <c r="CA225" s="276"/>
      <c r="CB225" s="276"/>
    </row>
    <row r="226" spans="1:80" s="175" customFormat="1" x14ac:dyDescent="0.25">
      <c r="A226" s="274"/>
      <c r="B226" s="275"/>
      <c r="C226" s="274"/>
      <c r="D226" s="274"/>
      <c r="E226" s="274"/>
      <c r="F226" s="274"/>
      <c r="G226" s="274"/>
      <c r="H226" s="274"/>
      <c r="I226" s="274"/>
      <c r="J226" s="274"/>
      <c r="K226" s="276"/>
      <c r="L226" s="276"/>
      <c r="M226" s="276"/>
      <c r="N226" s="276"/>
      <c r="O226" s="276"/>
      <c r="P226" s="274"/>
      <c r="Q226" s="276"/>
      <c r="R226" s="276"/>
      <c r="S226" s="274"/>
      <c r="T226" s="274"/>
      <c r="U226" s="274"/>
      <c r="V226" s="274"/>
      <c r="W226" s="274"/>
      <c r="X226" s="274"/>
      <c r="Y226" s="274"/>
      <c r="Z226" s="274"/>
      <c r="AA226" s="274"/>
      <c r="AB226" s="276"/>
      <c r="AC226" s="276"/>
      <c r="AD226" s="276"/>
      <c r="AE226" s="276"/>
      <c r="AF226" s="276"/>
      <c r="AG226" s="274"/>
      <c r="AH226" s="276"/>
      <c r="AI226" s="276"/>
      <c r="AJ226" s="274"/>
      <c r="AK226" s="274"/>
      <c r="AL226" s="274"/>
      <c r="AM226" s="274"/>
      <c r="AN226" s="274"/>
      <c r="AO226" s="274"/>
      <c r="AP226" s="274"/>
      <c r="AQ226" s="274"/>
      <c r="AR226" s="274"/>
      <c r="AS226" s="276"/>
      <c r="AT226" s="276"/>
      <c r="AU226" s="276"/>
      <c r="AV226" s="276"/>
      <c r="AW226" s="276"/>
      <c r="AX226" s="274"/>
      <c r="AY226" s="276"/>
      <c r="AZ226" s="276"/>
      <c r="BA226" s="274"/>
      <c r="BB226" s="274"/>
      <c r="BC226" s="274"/>
      <c r="BD226" s="274"/>
      <c r="BE226" s="274"/>
      <c r="BF226" s="274"/>
      <c r="BG226" s="274"/>
      <c r="BH226" s="274"/>
      <c r="BI226" s="274"/>
      <c r="BJ226" s="274"/>
      <c r="BK226" s="274"/>
      <c r="BL226" s="274"/>
      <c r="BM226" s="274"/>
      <c r="BN226" s="274"/>
      <c r="BO226" s="274"/>
      <c r="BP226" s="274"/>
      <c r="BQ226" s="274"/>
      <c r="BR226" s="274"/>
      <c r="BS226" s="274"/>
      <c r="BT226" s="274"/>
      <c r="BU226" s="276"/>
      <c r="BV226" s="276"/>
      <c r="BW226" s="276"/>
      <c r="BX226" s="276"/>
      <c r="BY226" s="276"/>
      <c r="BZ226" s="274"/>
      <c r="CA226" s="276"/>
      <c r="CB226" s="276"/>
    </row>
    <row r="227" spans="1:80" s="175" customFormat="1" x14ac:dyDescent="0.25">
      <c r="A227" s="274"/>
      <c r="B227" s="275"/>
      <c r="C227" s="274"/>
      <c r="D227" s="274"/>
      <c r="E227" s="274"/>
      <c r="F227" s="274"/>
      <c r="G227" s="274"/>
      <c r="H227" s="274"/>
      <c r="I227" s="274"/>
      <c r="J227" s="274"/>
      <c r="K227" s="276"/>
      <c r="L227" s="276"/>
      <c r="M227" s="276"/>
      <c r="N227" s="276"/>
      <c r="O227" s="276"/>
      <c r="P227" s="274"/>
      <c r="Q227" s="276"/>
      <c r="R227" s="276"/>
      <c r="S227" s="274"/>
      <c r="T227" s="274"/>
      <c r="U227" s="274"/>
      <c r="V227" s="274"/>
      <c r="W227" s="274"/>
      <c r="X227" s="274"/>
      <c r="Y227" s="274"/>
      <c r="Z227" s="274"/>
      <c r="AA227" s="274"/>
      <c r="AB227" s="276"/>
      <c r="AC227" s="276"/>
      <c r="AD227" s="276"/>
      <c r="AE227" s="276"/>
      <c r="AF227" s="276"/>
      <c r="AG227" s="274"/>
      <c r="AH227" s="276"/>
      <c r="AI227" s="276"/>
      <c r="AJ227" s="274"/>
      <c r="AK227" s="274"/>
      <c r="AL227" s="274"/>
      <c r="AM227" s="274"/>
      <c r="AN227" s="274"/>
      <c r="AO227" s="274"/>
      <c r="AP227" s="274"/>
      <c r="AQ227" s="274"/>
      <c r="AR227" s="274"/>
      <c r="AS227" s="276"/>
      <c r="AT227" s="276"/>
      <c r="AU227" s="276"/>
      <c r="AV227" s="276"/>
      <c r="AW227" s="276"/>
      <c r="AX227" s="274"/>
      <c r="AY227" s="276"/>
      <c r="AZ227" s="276"/>
      <c r="BA227" s="274"/>
      <c r="BB227" s="274"/>
      <c r="BC227" s="274"/>
      <c r="BD227" s="274"/>
      <c r="BE227" s="274"/>
      <c r="BF227" s="274"/>
      <c r="BG227" s="274"/>
      <c r="BH227" s="274"/>
      <c r="BI227" s="274"/>
      <c r="BJ227" s="274"/>
      <c r="BK227" s="274"/>
      <c r="BL227" s="274"/>
      <c r="BM227" s="274"/>
      <c r="BN227" s="274"/>
      <c r="BO227" s="274"/>
      <c r="BP227" s="274"/>
      <c r="BQ227" s="274"/>
      <c r="BR227" s="274"/>
      <c r="BS227" s="274"/>
      <c r="BT227" s="274"/>
      <c r="BU227" s="276"/>
      <c r="BV227" s="276"/>
      <c r="BW227" s="276"/>
      <c r="BX227" s="276"/>
      <c r="BY227" s="276"/>
      <c r="BZ227" s="274"/>
      <c r="CA227" s="276"/>
      <c r="CB227" s="276"/>
    </row>
    <row r="228" spans="1:80" s="175" customFormat="1" x14ac:dyDescent="0.25">
      <c r="A228" s="274"/>
      <c r="B228" s="275"/>
      <c r="C228" s="274"/>
      <c r="D228" s="274"/>
      <c r="E228" s="274"/>
      <c r="F228" s="274"/>
      <c r="G228" s="274"/>
      <c r="H228" s="274"/>
      <c r="I228" s="274"/>
      <c r="J228" s="274"/>
      <c r="K228" s="276"/>
      <c r="L228" s="276"/>
      <c r="M228" s="276"/>
      <c r="N228" s="276"/>
      <c r="O228" s="276"/>
      <c r="P228" s="274"/>
      <c r="Q228" s="276"/>
      <c r="R228" s="276"/>
      <c r="S228" s="274"/>
      <c r="T228" s="274"/>
      <c r="U228" s="274"/>
      <c r="V228" s="274"/>
      <c r="W228" s="274"/>
      <c r="X228" s="274"/>
      <c r="Y228" s="274"/>
      <c r="Z228" s="274"/>
      <c r="AA228" s="274"/>
      <c r="AB228" s="276"/>
      <c r="AC228" s="276"/>
      <c r="AD228" s="276"/>
      <c r="AE228" s="276"/>
      <c r="AF228" s="276"/>
      <c r="AG228" s="274"/>
      <c r="AH228" s="276"/>
      <c r="AI228" s="276"/>
      <c r="AJ228" s="274"/>
      <c r="AK228" s="274"/>
      <c r="AL228" s="274"/>
      <c r="AM228" s="274"/>
      <c r="AN228" s="274"/>
      <c r="AO228" s="274"/>
      <c r="AP228" s="274"/>
      <c r="AQ228" s="274"/>
      <c r="AR228" s="274"/>
      <c r="AS228" s="276"/>
      <c r="AT228" s="276"/>
      <c r="AU228" s="276"/>
      <c r="AV228" s="276"/>
      <c r="AW228" s="276"/>
      <c r="AX228" s="274"/>
      <c r="AY228" s="276"/>
      <c r="AZ228" s="276"/>
      <c r="BA228" s="274"/>
      <c r="BB228" s="274"/>
      <c r="BC228" s="274"/>
      <c r="BD228" s="274"/>
      <c r="BE228" s="274"/>
      <c r="BF228" s="274"/>
      <c r="BG228" s="274"/>
      <c r="BH228" s="274"/>
      <c r="BI228" s="274"/>
      <c r="BJ228" s="274"/>
      <c r="BK228" s="274"/>
      <c r="BL228" s="274"/>
      <c r="BM228" s="274"/>
      <c r="BN228" s="274"/>
      <c r="BO228" s="274"/>
      <c r="BP228" s="274"/>
      <c r="BQ228" s="274"/>
      <c r="BR228" s="274"/>
      <c r="BS228" s="274"/>
      <c r="BT228" s="274"/>
      <c r="BU228" s="276"/>
      <c r="BV228" s="276"/>
      <c r="BW228" s="276"/>
      <c r="BX228" s="276"/>
      <c r="BY228" s="276"/>
      <c r="BZ228" s="274"/>
      <c r="CA228" s="276"/>
      <c r="CB228" s="276"/>
    </row>
    <row r="229" spans="1:80" s="175" customFormat="1" x14ac:dyDescent="0.25">
      <c r="A229" s="274"/>
      <c r="B229" s="275"/>
      <c r="C229" s="274"/>
      <c r="D229" s="274"/>
      <c r="E229" s="274"/>
      <c r="F229" s="274"/>
      <c r="G229" s="274"/>
      <c r="H229" s="274"/>
      <c r="I229" s="274"/>
      <c r="J229" s="274"/>
      <c r="K229" s="276"/>
      <c r="L229" s="276"/>
      <c r="M229" s="276"/>
      <c r="N229" s="276"/>
      <c r="O229" s="276"/>
      <c r="P229" s="274"/>
      <c r="Q229" s="276"/>
      <c r="R229" s="276"/>
      <c r="S229" s="274"/>
      <c r="T229" s="274"/>
      <c r="U229" s="274"/>
      <c r="V229" s="274"/>
      <c r="W229" s="274"/>
      <c r="X229" s="274"/>
      <c r="Y229" s="274"/>
      <c r="Z229" s="274"/>
      <c r="AA229" s="274"/>
      <c r="AB229" s="276"/>
      <c r="AC229" s="276"/>
      <c r="AD229" s="276"/>
      <c r="AE229" s="276"/>
      <c r="AF229" s="276"/>
      <c r="AG229" s="274"/>
      <c r="AH229" s="276"/>
      <c r="AI229" s="276"/>
      <c r="AJ229" s="274"/>
      <c r="AK229" s="274"/>
      <c r="AL229" s="274"/>
      <c r="AM229" s="274"/>
      <c r="AN229" s="274"/>
      <c r="AO229" s="274"/>
      <c r="AP229" s="274"/>
      <c r="AQ229" s="274"/>
      <c r="AR229" s="274"/>
      <c r="AS229" s="276"/>
      <c r="AT229" s="276"/>
      <c r="AU229" s="276"/>
      <c r="AV229" s="276"/>
      <c r="AW229" s="276"/>
      <c r="AX229" s="274"/>
      <c r="AY229" s="276"/>
      <c r="AZ229" s="276"/>
      <c r="BA229" s="274"/>
      <c r="BB229" s="274"/>
      <c r="BC229" s="274"/>
      <c r="BD229" s="274"/>
      <c r="BE229" s="274"/>
      <c r="BF229" s="274"/>
      <c r="BG229" s="274"/>
      <c r="BH229" s="274"/>
      <c r="BI229" s="274"/>
      <c r="BJ229" s="274"/>
      <c r="BK229" s="274"/>
      <c r="BL229" s="274"/>
      <c r="BM229" s="274"/>
      <c r="BN229" s="274"/>
      <c r="BO229" s="274"/>
      <c r="BP229" s="274"/>
      <c r="BQ229" s="274"/>
      <c r="BR229" s="274"/>
      <c r="BS229" s="274"/>
      <c r="BT229" s="274"/>
      <c r="BU229" s="276"/>
      <c r="BV229" s="276"/>
      <c r="BW229" s="276"/>
      <c r="BX229" s="276"/>
      <c r="BY229" s="276"/>
      <c r="BZ229" s="274"/>
      <c r="CA229" s="276"/>
      <c r="CB229" s="276"/>
    </row>
    <row r="230" spans="1:80" s="175" customFormat="1" x14ac:dyDescent="0.25">
      <c r="A230" s="274"/>
      <c r="B230" s="275"/>
      <c r="C230" s="274"/>
      <c r="D230" s="274"/>
      <c r="E230" s="274"/>
      <c r="F230" s="274"/>
      <c r="G230" s="274"/>
      <c r="H230" s="274"/>
      <c r="I230" s="274"/>
      <c r="J230" s="274"/>
      <c r="K230" s="276"/>
      <c r="L230" s="276"/>
      <c r="M230" s="276"/>
      <c r="N230" s="276"/>
      <c r="O230" s="276"/>
      <c r="P230" s="274"/>
      <c r="Q230" s="276"/>
      <c r="R230" s="276"/>
      <c r="S230" s="274"/>
      <c r="T230" s="274"/>
      <c r="U230" s="274"/>
      <c r="V230" s="274"/>
      <c r="W230" s="274"/>
      <c r="X230" s="274"/>
      <c r="Y230" s="274"/>
      <c r="Z230" s="274"/>
      <c r="AA230" s="274"/>
      <c r="AB230" s="276"/>
      <c r="AC230" s="276"/>
      <c r="AD230" s="276"/>
      <c r="AE230" s="276"/>
      <c r="AF230" s="276"/>
      <c r="AG230" s="274"/>
      <c r="AH230" s="276"/>
      <c r="AI230" s="276"/>
      <c r="AJ230" s="274"/>
      <c r="AK230" s="274"/>
      <c r="AL230" s="274"/>
      <c r="AM230" s="274"/>
      <c r="AN230" s="274"/>
      <c r="AO230" s="274"/>
      <c r="AP230" s="274"/>
      <c r="AQ230" s="274"/>
      <c r="AR230" s="274"/>
      <c r="AS230" s="276"/>
      <c r="AT230" s="276"/>
      <c r="AU230" s="276"/>
      <c r="AV230" s="276"/>
      <c r="AW230" s="276"/>
      <c r="AX230" s="274"/>
      <c r="AY230" s="276"/>
      <c r="AZ230" s="276"/>
      <c r="BA230" s="274"/>
      <c r="BB230" s="274"/>
      <c r="BC230" s="274"/>
      <c r="BD230" s="274"/>
      <c r="BE230" s="274"/>
      <c r="BF230" s="274"/>
      <c r="BG230" s="274"/>
      <c r="BH230" s="274"/>
      <c r="BI230" s="274"/>
      <c r="BJ230" s="274"/>
      <c r="BK230" s="274"/>
      <c r="BL230" s="274"/>
      <c r="BM230" s="274"/>
      <c r="BN230" s="274"/>
      <c r="BO230" s="274"/>
      <c r="BP230" s="274"/>
      <c r="BQ230" s="274"/>
      <c r="BR230" s="274"/>
      <c r="BS230" s="274"/>
      <c r="BT230" s="274"/>
      <c r="BU230" s="276"/>
      <c r="BV230" s="276"/>
      <c r="BW230" s="276"/>
      <c r="BX230" s="276"/>
      <c r="BY230" s="276"/>
      <c r="BZ230" s="274"/>
      <c r="CA230" s="276"/>
      <c r="CB230" s="276"/>
    </row>
    <row r="231" spans="1:80" s="175" customFormat="1" x14ac:dyDescent="0.25">
      <c r="A231" s="274"/>
      <c r="B231" s="275"/>
      <c r="C231" s="274"/>
      <c r="D231" s="274"/>
      <c r="E231" s="274"/>
      <c r="F231" s="274"/>
      <c r="G231" s="274"/>
      <c r="H231" s="274"/>
      <c r="I231" s="274"/>
      <c r="J231" s="274"/>
      <c r="K231" s="276"/>
      <c r="L231" s="276"/>
      <c r="M231" s="276"/>
      <c r="N231" s="276"/>
      <c r="O231" s="276"/>
      <c r="P231" s="274"/>
      <c r="Q231" s="276"/>
      <c r="R231" s="276"/>
      <c r="S231" s="274"/>
      <c r="T231" s="274"/>
      <c r="U231" s="274"/>
      <c r="V231" s="274"/>
      <c r="W231" s="274"/>
      <c r="X231" s="274"/>
      <c r="Y231" s="274"/>
      <c r="Z231" s="274"/>
      <c r="AA231" s="274"/>
      <c r="AB231" s="276"/>
      <c r="AC231" s="276"/>
      <c r="AD231" s="276"/>
      <c r="AE231" s="276"/>
      <c r="AF231" s="276"/>
      <c r="AG231" s="274"/>
      <c r="AH231" s="276"/>
      <c r="AI231" s="276"/>
      <c r="AJ231" s="274"/>
      <c r="AK231" s="274"/>
      <c r="AL231" s="274"/>
      <c r="AM231" s="274"/>
      <c r="AN231" s="274"/>
      <c r="AO231" s="274"/>
      <c r="AP231" s="274"/>
      <c r="AQ231" s="274"/>
      <c r="AR231" s="274"/>
      <c r="AS231" s="276"/>
      <c r="AT231" s="276"/>
      <c r="AU231" s="276"/>
      <c r="AV231" s="276"/>
      <c r="AW231" s="276"/>
      <c r="AX231" s="274"/>
      <c r="AY231" s="276"/>
      <c r="AZ231" s="276"/>
      <c r="BA231" s="274"/>
      <c r="BB231" s="274"/>
      <c r="BC231" s="274"/>
      <c r="BD231" s="274"/>
      <c r="BE231" s="274"/>
      <c r="BF231" s="274"/>
      <c r="BG231" s="274"/>
      <c r="BH231" s="274"/>
      <c r="BI231" s="274"/>
      <c r="BJ231" s="274"/>
      <c r="BK231" s="274"/>
      <c r="BL231" s="274"/>
      <c r="BM231" s="274"/>
      <c r="BN231" s="274"/>
      <c r="BO231" s="274"/>
      <c r="BP231" s="274"/>
      <c r="BQ231" s="274"/>
      <c r="BR231" s="274"/>
      <c r="BS231" s="274"/>
      <c r="BT231" s="274"/>
      <c r="BU231" s="276"/>
      <c r="BV231" s="276"/>
      <c r="BW231" s="276"/>
      <c r="BX231" s="276"/>
      <c r="BY231" s="276"/>
      <c r="BZ231" s="274"/>
      <c r="CA231" s="276"/>
      <c r="CB231" s="276"/>
    </row>
    <row r="232" spans="1:80" s="175" customFormat="1" x14ac:dyDescent="0.25">
      <c r="A232" s="274"/>
      <c r="B232" s="275"/>
      <c r="C232" s="274"/>
      <c r="D232" s="274"/>
      <c r="E232" s="274"/>
      <c r="F232" s="274"/>
      <c r="G232" s="274"/>
      <c r="H232" s="274"/>
      <c r="I232" s="274"/>
      <c r="J232" s="274"/>
      <c r="K232" s="276"/>
      <c r="L232" s="276"/>
      <c r="M232" s="276"/>
      <c r="N232" s="276"/>
      <c r="O232" s="276"/>
      <c r="P232" s="274"/>
      <c r="Q232" s="276"/>
      <c r="R232" s="276"/>
      <c r="S232" s="274"/>
      <c r="T232" s="274"/>
      <c r="U232" s="274"/>
      <c r="V232" s="274"/>
      <c r="W232" s="274"/>
      <c r="X232" s="274"/>
      <c r="Y232" s="274"/>
      <c r="Z232" s="274"/>
      <c r="AA232" s="274"/>
      <c r="AB232" s="276"/>
      <c r="AC232" s="276"/>
      <c r="AD232" s="276"/>
      <c r="AE232" s="276"/>
      <c r="AF232" s="276"/>
      <c r="AG232" s="274"/>
      <c r="AH232" s="276"/>
      <c r="AI232" s="276"/>
      <c r="AJ232" s="274"/>
      <c r="AK232" s="274"/>
      <c r="AL232" s="274"/>
      <c r="AM232" s="274"/>
      <c r="AN232" s="274"/>
      <c r="AO232" s="274"/>
      <c r="AP232" s="274"/>
      <c r="AQ232" s="274"/>
      <c r="AR232" s="274"/>
      <c r="AS232" s="276"/>
      <c r="AT232" s="276"/>
      <c r="AU232" s="276"/>
      <c r="AV232" s="276"/>
      <c r="AW232" s="276"/>
      <c r="AX232" s="274"/>
      <c r="AY232" s="276"/>
      <c r="AZ232" s="276"/>
      <c r="BA232" s="274"/>
      <c r="BB232" s="274"/>
      <c r="BC232" s="274"/>
      <c r="BD232" s="274"/>
      <c r="BE232" s="274"/>
      <c r="BF232" s="274"/>
      <c r="BG232" s="274"/>
      <c r="BH232" s="274"/>
      <c r="BI232" s="274"/>
      <c r="BJ232" s="274"/>
      <c r="BK232" s="274"/>
      <c r="BL232" s="274"/>
      <c r="BM232" s="274"/>
      <c r="BN232" s="274"/>
      <c r="BO232" s="274"/>
      <c r="BP232" s="274"/>
      <c r="BQ232" s="274"/>
      <c r="BR232" s="274"/>
      <c r="BS232" s="274"/>
      <c r="BT232" s="274"/>
      <c r="BU232" s="276"/>
      <c r="BV232" s="276"/>
      <c r="BW232" s="276"/>
      <c r="BX232" s="276"/>
      <c r="BY232" s="276"/>
      <c r="BZ232" s="274"/>
      <c r="CA232" s="276"/>
      <c r="CB232" s="276"/>
    </row>
    <row r="233" spans="1:80" s="175" customFormat="1" x14ac:dyDescent="0.25">
      <c r="A233" s="274"/>
      <c r="B233" s="275"/>
      <c r="C233" s="274"/>
      <c r="D233" s="274"/>
      <c r="E233" s="274"/>
      <c r="F233" s="274"/>
      <c r="G233" s="274"/>
      <c r="H233" s="274"/>
      <c r="I233" s="274"/>
      <c r="J233" s="274"/>
      <c r="K233" s="276"/>
      <c r="L233" s="276"/>
      <c r="M233" s="276"/>
      <c r="N233" s="276"/>
      <c r="O233" s="276"/>
      <c r="P233" s="274"/>
      <c r="Q233" s="276"/>
      <c r="R233" s="276"/>
      <c r="S233" s="274"/>
      <c r="T233" s="274"/>
      <c r="U233" s="274"/>
      <c r="V233" s="274"/>
      <c r="W233" s="274"/>
      <c r="X233" s="274"/>
      <c r="Y233" s="274"/>
      <c r="Z233" s="274"/>
      <c r="AA233" s="274"/>
      <c r="AB233" s="276"/>
      <c r="AC233" s="276"/>
      <c r="AD233" s="276"/>
      <c r="AE233" s="276"/>
      <c r="AF233" s="276"/>
      <c r="AG233" s="274"/>
      <c r="AH233" s="276"/>
      <c r="AI233" s="276"/>
      <c r="AJ233" s="274"/>
      <c r="AK233" s="274"/>
      <c r="AL233" s="274"/>
      <c r="AM233" s="274"/>
      <c r="AN233" s="274"/>
      <c r="AO233" s="274"/>
      <c r="AP233" s="274"/>
      <c r="AQ233" s="274"/>
      <c r="AR233" s="274"/>
      <c r="AS233" s="276"/>
      <c r="AT233" s="276"/>
      <c r="AU233" s="276"/>
      <c r="AV233" s="276"/>
      <c r="AW233" s="276"/>
      <c r="AX233" s="274"/>
      <c r="AY233" s="276"/>
      <c r="AZ233" s="276"/>
      <c r="BA233" s="274"/>
      <c r="BB233" s="274"/>
      <c r="BC233" s="274"/>
      <c r="BD233" s="274"/>
      <c r="BE233" s="274"/>
      <c r="BF233" s="274"/>
      <c r="BG233" s="274"/>
      <c r="BH233" s="274"/>
      <c r="BI233" s="274"/>
      <c r="BJ233" s="274"/>
      <c r="BK233" s="274"/>
      <c r="BL233" s="274"/>
      <c r="BM233" s="274"/>
      <c r="BN233" s="274"/>
      <c r="BO233" s="274"/>
      <c r="BP233" s="274"/>
      <c r="BQ233" s="274"/>
      <c r="BR233" s="274"/>
      <c r="BS233" s="274"/>
      <c r="BT233" s="274"/>
      <c r="BU233" s="276"/>
      <c r="BV233" s="276"/>
      <c r="BW233" s="276"/>
      <c r="BX233" s="276"/>
      <c r="BY233" s="276"/>
      <c r="BZ233" s="274"/>
      <c r="CA233" s="276"/>
      <c r="CB233" s="276"/>
    </row>
    <row r="234" spans="1:80" s="175" customFormat="1" x14ac:dyDescent="0.25">
      <c r="A234" s="277"/>
      <c r="B234" s="278"/>
      <c r="C234" s="277"/>
      <c r="D234" s="277"/>
      <c r="E234" s="277"/>
      <c r="F234" s="277"/>
      <c r="G234" s="277"/>
      <c r="H234" s="277"/>
      <c r="I234" s="277"/>
      <c r="J234" s="277"/>
      <c r="K234" s="279"/>
      <c r="L234" s="279"/>
      <c r="M234" s="279"/>
      <c r="N234" s="279"/>
      <c r="O234" s="279"/>
      <c r="P234" s="277"/>
      <c r="Q234" s="279"/>
      <c r="R234" s="279"/>
      <c r="S234" s="277"/>
      <c r="T234" s="277"/>
      <c r="U234" s="277"/>
      <c r="V234" s="277"/>
      <c r="W234" s="277"/>
      <c r="X234" s="277"/>
      <c r="Y234" s="277"/>
      <c r="Z234" s="277"/>
      <c r="AA234" s="277"/>
      <c r="AB234" s="279"/>
      <c r="AC234" s="279"/>
      <c r="AD234" s="279"/>
      <c r="AE234" s="279"/>
      <c r="AF234" s="279"/>
      <c r="AG234" s="277"/>
      <c r="AH234" s="279"/>
      <c r="AI234" s="279"/>
      <c r="AJ234" s="277"/>
      <c r="AK234" s="277"/>
      <c r="AL234" s="277"/>
      <c r="AM234" s="277"/>
      <c r="AN234" s="277"/>
      <c r="AO234" s="277"/>
      <c r="AP234" s="277"/>
      <c r="AQ234" s="277"/>
      <c r="AR234" s="277"/>
      <c r="AS234" s="279"/>
      <c r="AT234" s="279"/>
      <c r="AU234" s="279"/>
      <c r="AV234" s="279"/>
      <c r="AW234" s="279"/>
      <c r="AX234" s="277"/>
      <c r="AY234" s="279"/>
      <c r="AZ234" s="279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9"/>
      <c r="BV234" s="279"/>
      <c r="BW234" s="279"/>
      <c r="BX234" s="279"/>
      <c r="BY234" s="279"/>
      <c r="BZ234" s="277"/>
      <c r="CA234" s="279"/>
      <c r="CB234" s="279"/>
    </row>
    <row r="235" spans="1:80" s="175" customFormat="1" x14ac:dyDescent="0.25">
      <c r="A235" s="277"/>
      <c r="B235" s="278"/>
      <c r="C235" s="277"/>
      <c r="D235" s="277"/>
      <c r="E235" s="277"/>
      <c r="F235" s="277"/>
      <c r="G235" s="277"/>
      <c r="H235" s="277"/>
      <c r="I235" s="277"/>
      <c r="J235" s="277"/>
      <c r="K235" s="279"/>
      <c r="L235" s="279"/>
      <c r="M235" s="279"/>
      <c r="N235" s="279"/>
      <c r="O235" s="279"/>
      <c r="P235" s="277"/>
      <c r="Q235" s="279"/>
      <c r="R235" s="279"/>
      <c r="S235" s="277"/>
      <c r="T235" s="277"/>
      <c r="U235" s="277"/>
      <c r="V235" s="277"/>
      <c r="W235" s="277"/>
      <c r="X235" s="277"/>
      <c r="Y235" s="277"/>
      <c r="Z235" s="277"/>
      <c r="AA235" s="277"/>
      <c r="AB235" s="279"/>
      <c r="AC235" s="279"/>
      <c r="AD235" s="279"/>
      <c r="AE235" s="279"/>
      <c r="AF235" s="279"/>
      <c r="AG235" s="277"/>
      <c r="AH235" s="279"/>
      <c r="AI235" s="279"/>
      <c r="AJ235" s="277"/>
      <c r="AK235" s="277"/>
      <c r="AL235" s="277"/>
      <c r="AM235" s="277"/>
      <c r="AN235" s="277"/>
      <c r="AO235" s="277"/>
      <c r="AP235" s="277"/>
      <c r="AQ235" s="277"/>
      <c r="AR235" s="277"/>
      <c r="AS235" s="279"/>
      <c r="AT235" s="279"/>
      <c r="AU235" s="279"/>
      <c r="AV235" s="279"/>
      <c r="AW235" s="279"/>
      <c r="AX235" s="277"/>
      <c r="AY235" s="279"/>
      <c r="AZ235" s="279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9"/>
      <c r="BV235" s="279"/>
      <c r="BW235" s="279"/>
      <c r="BX235" s="279"/>
      <c r="BY235" s="279"/>
      <c r="BZ235" s="277"/>
      <c r="CA235" s="279"/>
      <c r="CB235" s="279"/>
    </row>
    <row r="236" spans="1:80" s="175" customFormat="1" x14ac:dyDescent="0.25">
      <c r="A236" s="277"/>
      <c r="B236" s="278"/>
      <c r="C236" s="277"/>
      <c r="D236" s="277"/>
      <c r="E236" s="277"/>
      <c r="F236" s="277"/>
      <c r="G236" s="277"/>
      <c r="H236" s="277"/>
      <c r="I236" s="277"/>
      <c r="J236" s="277"/>
      <c r="K236" s="279"/>
      <c r="L236" s="279"/>
      <c r="M236" s="279"/>
      <c r="N236" s="279"/>
      <c r="O236" s="279"/>
      <c r="P236" s="277"/>
      <c r="Q236" s="279"/>
      <c r="R236" s="279"/>
      <c r="S236" s="277"/>
      <c r="T236" s="277"/>
      <c r="U236" s="277"/>
      <c r="V236" s="277"/>
      <c r="W236" s="277"/>
      <c r="X236" s="277"/>
      <c r="Y236" s="277"/>
      <c r="Z236" s="277"/>
      <c r="AA236" s="277"/>
      <c r="AB236" s="279"/>
      <c r="AC236" s="279"/>
      <c r="AD236" s="279"/>
      <c r="AE236" s="279"/>
      <c r="AF236" s="279"/>
      <c r="AG236" s="277"/>
      <c r="AH236" s="279"/>
      <c r="AI236" s="279"/>
      <c r="AJ236" s="277"/>
      <c r="AK236" s="277"/>
      <c r="AL236" s="277"/>
      <c r="AM236" s="277"/>
      <c r="AN236" s="277"/>
      <c r="AO236" s="277"/>
      <c r="AP236" s="277"/>
      <c r="AQ236" s="277"/>
      <c r="AR236" s="277"/>
      <c r="AS236" s="279"/>
      <c r="AT236" s="279"/>
      <c r="AU236" s="279"/>
      <c r="AV236" s="279"/>
      <c r="AW236" s="279"/>
      <c r="AX236" s="277"/>
      <c r="AY236" s="279"/>
      <c r="AZ236" s="279"/>
      <c r="BA236" s="277"/>
      <c r="BB236" s="277"/>
      <c r="BC236" s="277"/>
      <c r="BD236" s="277"/>
      <c r="BE236" s="277"/>
      <c r="BF236" s="277"/>
      <c r="BG236" s="277"/>
      <c r="BH236" s="277"/>
      <c r="BI236" s="277"/>
      <c r="BJ236" s="277"/>
      <c r="BK236" s="277"/>
      <c r="BL236" s="277"/>
      <c r="BM236" s="277"/>
      <c r="BN236" s="277"/>
      <c r="BO236" s="277"/>
      <c r="BP236" s="277"/>
      <c r="BQ236" s="277"/>
      <c r="BR236" s="277"/>
      <c r="BS236" s="277"/>
      <c r="BT236" s="277"/>
      <c r="BU236" s="279"/>
      <c r="BV236" s="279"/>
      <c r="BW236" s="279"/>
      <c r="BX236" s="279"/>
      <c r="BY236" s="279"/>
      <c r="BZ236" s="277"/>
      <c r="CA236" s="279"/>
      <c r="CB236" s="279"/>
    </row>
    <row r="237" spans="1:80" s="175" customFormat="1" x14ac:dyDescent="0.25">
      <c r="A237" s="277"/>
      <c r="B237" s="278"/>
      <c r="C237" s="277"/>
      <c r="D237" s="277"/>
      <c r="E237" s="277"/>
      <c r="F237" s="277"/>
      <c r="G237" s="277"/>
      <c r="H237" s="277"/>
      <c r="I237" s="277"/>
      <c r="J237" s="277"/>
      <c r="K237" s="279"/>
      <c r="L237" s="279"/>
      <c r="M237" s="279"/>
      <c r="N237" s="279"/>
      <c r="O237" s="279"/>
      <c r="P237" s="277"/>
      <c r="Q237" s="279"/>
      <c r="R237" s="279"/>
      <c r="S237" s="277"/>
      <c r="T237" s="277"/>
      <c r="U237" s="277"/>
      <c r="V237" s="277"/>
      <c r="W237" s="277"/>
      <c r="X237" s="277"/>
      <c r="Y237" s="277"/>
      <c r="Z237" s="277"/>
      <c r="AA237" s="277"/>
      <c r="AB237" s="279"/>
      <c r="AC237" s="279"/>
      <c r="AD237" s="279"/>
      <c r="AE237" s="279"/>
      <c r="AF237" s="279"/>
      <c r="AG237" s="277"/>
      <c r="AH237" s="279"/>
      <c r="AI237" s="279"/>
      <c r="AJ237" s="277"/>
      <c r="AK237" s="277"/>
      <c r="AL237" s="277"/>
      <c r="AM237" s="277"/>
      <c r="AN237" s="277"/>
      <c r="AO237" s="277"/>
      <c r="AP237" s="277"/>
      <c r="AQ237" s="277"/>
      <c r="AR237" s="277"/>
      <c r="AS237" s="279"/>
      <c r="AT237" s="279"/>
      <c r="AU237" s="279"/>
      <c r="AV237" s="279"/>
      <c r="AW237" s="279"/>
      <c r="AX237" s="277"/>
      <c r="AY237" s="279"/>
      <c r="AZ237" s="279"/>
      <c r="BA237" s="277"/>
      <c r="BB237" s="277"/>
      <c r="BC237" s="277"/>
      <c r="BD237" s="277"/>
      <c r="BE237" s="277"/>
      <c r="BF237" s="277"/>
      <c r="BG237" s="277"/>
      <c r="BH237" s="277"/>
      <c r="BI237" s="277"/>
      <c r="BJ237" s="277"/>
      <c r="BK237" s="277"/>
      <c r="BL237" s="277"/>
      <c r="BM237" s="277"/>
      <c r="BN237" s="277"/>
      <c r="BO237" s="277"/>
      <c r="BP237" s="277"/>
      <c r="BQ237" s="277"/>
      <c r="BR237" s="277"/>
      <c r="BS237" s="277"/>
      <c r="BT237" s="277"/>
      <c r="BU237" s="279"/>
      <c r="BV237" s="279"/>
      <c r="BW237" s="279"/>
      <c r="BX237" s="279"/>
      <c r="BY237" s="279"/>
      <c r="BZ237" s="277"/>
      <c r="CA237" s="279"/>
      <c r="CB237" s="279"/>
    </row>
    <row r="238" spans="1:80" x14ac:dyDescent="0.25">
      <c r="A238" s="277"/>
      <c r="B238" s="278"/>
      <c r="C238" s="277"/>
      <c r="D238" s="277"/>
      <c r="E238" s="277"/>
      <c r="F238" s="277"/>
      <c r="G238" s="277"/>
      <c r="H238" s="277"/>
      <c r="I238" s="277"/>
      <c r="J238" s="277"/>
      <c r="K238" s="279"/>
      <c r="L238" s="279"/>
      <c r="M238" s="279"/>
      <c r="N238" s="279"/>
      <c r="O238" s="279"/>
      <c r="P238" s="277"/>
      <c r="Q238" s="279"/>
      <c r="R238" s="279"/>
      <c r="S238" s="277"/>
      <c r="T238" s="277"/>
      <c r="U238" s="277"/>
      <c r="V238" s="277"/>
      <c r="W238" s="277"/>
      <c r="X238" s="277"/>
      <c r="Y238" s="277"/>
      <c r="Z238" s="277"/>
      <c r="AA238" s="277"/>
      <c r="AB238" s="279"/>
      <c r="AC238" s="279"/>
      <c r="AD238" s="279"/>
      <c r="AE238" s="279"/>
      <c r="AF238" s="279"/>
      <c r="AG238" s="277"/>
      <c r="AH238" s="279"/>
      <c r="AI238" s="279"/>
      <c r="AJ238" s="277"/>
      <c r="AK238" s="277"/>
      <c r="AL238" s="277"/>
      <c r="AM238" s="277"/>
      <c r="AN238" s="277"/>
      <c r="AO238" s="277"/>
      <c r="AP238" s="277"/>
      <c r="AQ238" s="277"/>
      <c r="AR238" s="277"/>
      <c r="AS238" s="279"/>
      <c r="AT238" s="279"/>
      <c r="AU238" s="279"/>
      <c r="AV238" s="279"/>
      <c r="AW238" s="279"/>
      <c r="AX238" s="277"/>
      <c r="AY238" s="279"/>
      <c r="AZ238" s="279"/>
      <c r="BA238" s="277"/>
      <c r="BB238" s="277"/>
      <c r="BC238" s="277"/>
      <c r="BD238" s="277"/>
      <c r="BE238" s="277"/>
      <c r="BF238" s="277"/>
      <c r="BG238" s="277"/>
      <c r="BH238" s="277"/>
      <c r="BI238" s="277"/>
      <c r="BJ238" s="277"/>
      <c r="BK238" s="277"/>
      <c r="BL238" s="277"/>
      <c r="BM238" s="277"/>
      <c r="BN238" s="277"/>
      <c r="BO238" s="277"/>
      <c r="BP238" s="277"/>
      <c r="BQ238" s="277"/>
      <c r="BR238" s="277"/>
      <c r="BS238" s="277"/>
      <c r="BT238" s="277"/>
      <c r="BU238" s="279"/>
      <c r="BV238" s="279"/>
      <c r="BW238" s="279"/>
      <c r="BX238" s="279"/>
      <c r="BY238" s="279"/>
      <c r="BZ238" s="277"/>
      <c r="CA238" s="279"/>
      <c r="CB238" s="279"/>
    </row>
    <row r="239" spans="1:80" x14ac:dyDescent="0.25">
      <c r="A239" s="277"/>
      <c r="B239" s="278"/>
      <c r="C239" s="277"/>
      <c r="D239" s="277"/>
      <c r="E239" s="277"/>
      <c r="F239" s="277"/>
      <c r="G239" s="277"/>
      <c r="H239" s="277"/>
      <c r="I239" s="277"/>
      <c r="J239" s="277"/>
      <c r="K239" s="279"/>
      <c r="L239" s="279"/>
      <c r="M239" s="279"/>
      <c r="N239" s="279"/>
      <c r="O239" s="279"/>
      <c r="P239" s="277"/>
      <c r="Q239" s="279"/>
      <c r="R239" s="279"/>
      <c r="S239" s="277"/>
      <c r="T239" s="277"/>
      <c r="U239" s="277"/>
      <c r="V239" s="277"/>
      <c r="W239" s="277"/>
      <c r="X239" s="277"/>
      <c r="Y239" s="277"/>
      <c r="Z239" s="277"/>
      <c r="AA239" s="277"/>
      <c r="AB239" s="279"/>
      <c r="AC239" s="279"/>
      <c r="AD239" s="279"/>
      <c r="AE239" s="279"/>
      <c r="AF239" s="279"/>
      <c r="AG239" s="277"/>
      <c r="AH239" s="279"/>
      <c r="AI239" s="279"/>
      <c r="AJ239" s="277"/>
      <c r="AK239" s="277"/>
      <c r="AL239" s="277"/>
      <c r="AM239" s="277"/>
      <c r="AN239" s="277"/>
      <c r="AO239" s="277"/>
      <c r="AP239" s="277"/>
      <c r="AQ239" s="277"/>
      <c r="AR239" s="277"/>
      <c r="AS239" s="279"/>
      <c r="AT239" s="279"/>
      <c r="AU239" s="279"/>
      <c r="AV239" s="279"/>
      <c r="AW239" s="279"/>
      <c r="AX239" s="277"/>
      <c r="AY239" s="279"/>
      <c r="AZ239" s="279"/>
      <c r="BA239" s="277"/>
      <c r="BB239" s="277"/>
      <c r="BC239" s="277"/>
      <c r="BD239" s="277"/>
      <c r="BE239" s="277"/>
      <c r="BF239" s="277"/>
      <c r="BG239" s="277"/>
      <c r="BH239" s="277"/>
      <c r="BI239" s="277"/>
      <c r="BJ239" s="277"/>
      <c r="BK239" s="277"/>
      <c r="BL239" s="277"/>
      <c r="BM239" s="277"/>
      <c r="BN239" s="277"/>
      <c r="BO239" s="277"/>
      <c r="BP239" s="277"/>
      <c r="BQ239" s="277"/>
      <c r="BR239" s="277"/>
      <c r="BS239" s="277"/>
      <c r="BT239" s="277"/>
      <c r="BU239" s="279"/>
      <c r="BV239" s="279"/>
      <c r="BW239" s="279"/>
      <c r="BX239" s="279"/>
      <c r="BY239" s="279"/>
      <c r="BZ239" s="277"/>
      <c r="CA239" s="279"/>
      <c r="CB239" s="279"/>
    </row>
    <row r="240" spans="1:80" x14ac:dyDescent="0.25">
      <c r="A240" s="277"/>
      <c r="B240" s="278"/>
      <c r="C240" s="277"/>
      <c r="D240" s="277"/>
      <c r="E240" s="277"/>
      <c r="F240" s="277"/>
      <c r="G240" s="277"/>
      <c r="H240" s="277"/>
      <c r="I240" s="277"/>
      <c r="J240" s="277"/>
      <c r="K240" s="279"/>
      <c r="L240" s="279"/>
      <c r="M240" s="279"/>
      <c r="N240" s="279"/>
      <c r="O240" s="279"/>
      <c r="P240" s="277"/>
      <c r="Q240" s="279"/>
      <c r="R240" s="279"/>
      <c r="S240" s="277"/>
      <c r="T240" s="277"/>
      <c r="U240" s="277"/>
      <c r="V240" s="277"/>
      <c r="W240" s="277"/>
      <c r="X240" s="277"/>
      <c r="Y240" s="277"/>
      <c r="Z240" s="277"/>
      <c r="AA240" s="277"/>
      <c r="AB240" s="279"/>
      <c r="AC240" s="279"/>
      <c r="AD240" s="279"/>
      <c r="AE240" s="279"/>
      <c r="AF240" s="279"/>
      <c r="AG240" s="277"/>
      <c r="AH240" s="279"/>
      <c r="AI240" s="279"/>
      <c r="AJ240" s="277"/>
      <c r="AK240" s="277"/>
      <c r="AL240" s="277"/>
      <c r="AM240" s="277"/>
      <c r="AN240" s="277"/>
      <c r="AO240" s="277"/>
      <c r="AP240" s="277"/>
      <c r="AQ240" s="277"/>
      <c r="AR240" s="277"/>
      <c r="AS240" s="279"/>
      <c r="AT240" s="279"/>
      <c r="AU240" s="279"/>
      <c r="AV240" s="279"/>
      <c r="AW240" s="279"/>
      <c r="AX240" s="277"/>
      <c r="AY240" s="279"/>
      <c r="AZ240" s="279"/>
      <c r="BA240" s="277"/>
      <c r="BB240" s="277"/>
      <c r="BC240" s="277"/>
      <c r="BD240" s="277"/>
      <c r="BE240" s="277"/>
      <c r="BF240" s="277"/>
      <c r="BG240" s="277"/>
      <c r="BH240" s="277"/>
      <c r="BI240" s="277"/>
      <c r="BJ240" s="277"/>
      <c r="BK240" s="277"/>
      <c r="BL240" s="277"/>
      <c r="BM240" s="277"/>
      <c r="BN240" s="277"/>
      <c r="BO240" s="277"/>
      <c r="BP240" s="277"/>
      <c r="BQ240" s="277"/>
      <c r="BR240" s="277"/>
      <c r="BS240" s="277"/>
      <c r="BT240" s="277"/>
      <c r="BU240" s="279"/>
      <c r="BV240" s="279"/>
      <c r="BW240" s="279"/>
      <c r="BX240" s="279"/>
      <c r="BY240" s="279"/>
      <c r="BZ240" s="277"/>
      <c r="CA240" s="279"/>
      <c r="CB240" s="279"/>
    </row>
    <row r="241" spans="1:80" x14ac:dyDescent="0.25">
      <c r="A241" s="277"/>
      <c r="B241" s="278"/>
      <c r="C241" s="277"/>
      <c r="D241" s="277"/>
      <c r="E241" s="277"/>
      <c r="F241" s="277"/>
      <c r="G241" s="277"/>
      <c r="H241" s="277"/>
      <c r="I241" s="277"/>
      <c r="J241" s="277"/>
      <c r="K241" s="279"/>
      <c r="L241" s="279"/>
      <c r="M241" s="279"/>
      <c r="N241" s="279"/>
      <c r="O241" s="279"/>
      <c r="P241" s="277"/>
      <c r="Q241" s="279"/>
      <c r="R241" s="279"/>
      <c r="S241" s="277"/>
      <c r="T241" s="277"/>
      <c r="U241" s="277"/>
      <c r="V241" s="277"/>
      <c r="W241" s="277"/>
      <c r="X241" s="277"/>
      <c r="Y241" s="277"/>
      <c r="Z241" s="277"/>
      <c r="AA241" s="277"/>
      <c r="AB241" s="279"/>
      <c r="AC241" s="279"/>
      <c r="AD241" s="279"/>
      <c r="AE241" s="279"/>
      <c r="AF241" s="279"/>
      <c r="AG241" s="277"/>
      <c r="AH241" s="279"/>
      <c r="AI241" s="279"/>
      <c r="AJ241" s="277"/>
      <c r="AK241" s="277"/>
      <c r="AL241" s="277"/>
      <c r="AM241" s="277"/>
      <c r="AN241" s="277"/>
      <c r="AO241" s="277"/>
      <c r="AP241" s="277"/>
      <c r="AQ241" s="277"/>
      <c r="AR241" s="277"/>
      <c r="AS241" s="279"/>
      <c r="AT241" s="279"/>
      <c r="AU241" s="279"/>
      <c r="AV241" s="279"/>
      <c r="AW241" s="279"/>
      <c r="AX241" s="277"/>
      <c r="AY241" s="279"/>
      <c r="AZ241" s="279"/>
      <c r="BA241" s="277"/>
      <c r="BB241" s="277"/>
      <c r="BC241" s="277"/>
      <c r="BD241" s="277"/>
      <c r="BE241" s="277"/>
      <c r="BF241" s="277"/>
      <c r="BG241" s="277"/>
      <c r="BH241" s="277"/>
      <c r="BI241" s="277"/>
      <c r="BJ241" s="277"/>
      <c r="BK241" s="277"/>
      <c r="BL241" s="277"/>
      <c r="BM241" s="277"/>
      <c r="BN241" s="277"/>
      <c r="BO241" s="277"/>
      <c r="BP241" s="277"/>
      <c r="BQ241" s="277"/>
      <c r="BR241" s="277"/>
      <c r="BS241" s="277"/>
      <c r="BT241" s="277"/>
      <c r="BU241" s="279"/>
      <c r="BV241" s="279"/>
      <c r="BW241" s="279"/>
      <c r="BX241" s="279"/>
      <c r="BY241" s="279"/>
      <c r="BZ241" s="277"/>
      <c r="CA241" s="279"/>
      <c r="CB241" s="279"/>
    </row>
    <row r="242" spans="1:80" x14ac:dyDescent="0.25">
      <c r="A242" s="277"/>
      <c r="B242" s="278"/>
      <c r="C242" s="277"/>
      <c r="D242" s="277"/>
      <c r="E242" s="277"/>
      <c r="F242" s="277"/>
      <c r="G242" s="277"/>
      <c r="H242" s="277"/>
      <c r="I242" s="277"/>
      <c r="J242" s="277"/>
      <c r="K242" s="279"/>
      <c r="L242" s="279"/>
      <c r="M242" s="279"/>
      <c r="N242" s="279"/>
      <c r="O242" s="279"/>
      <c r="P242" s="277"/>
      <c r="Q242" s="279"/>
      <c r="R242" s="279"/>
      <c r="S242" s="277"/>
      <c r="T242" s="277"/>
      <c r="U242" s="277"/>
      <c r="V242" s="277"/>
      <c r="W242" s="277"/>
      <c r="X242" s="277"/>
      <c r="Y242" s="277"/>
      <c r="Z242" s="277"/>
      <c r="AA242" s="277"/>
      <c r="AB242" s="279"/>
      <c r="AC242" s="279"/>
      <c r="AD242" s="279"/>
      <c r="AE242" s="279"/>
      <c r="AF242" s="279"/>
      <c r="AG242" s="277"/>
      <c r="AH242" s="279"/>
      <c r="AI242" s="279"/>
      <c r="AJ242" s="277"/>
      <c r="AK242" s="277"/>
      <c r="AL242" s="277"/>
      <c r="AM242" s="277"/>
      <c r="AN242" s="277"/>
      <c r="AO242" s="277"/>
      <c r="AP242" s="277"/>
      <c r="AQ242" s="277"/>
      <c r="AR242" s="277"/>
      <c r="AS242" s="279"/>
      <c r="AT242" s="279"/>
      <c r="AU242" s="279"/>
      <c r="AV242" s="279"/>
      <c r="AW242" s="279"/>
      <c r="AX242" s="277"/>
      <c r="AY242" s="279"/>
      <c r="AZ242" s="279"/>
      <c r="BA242" s="277"/>
      <c r="BB242" s="277"/>
      <c r="BC242" s="277"/>
      <c r="BD242" s="277"/>
      <c r="BE242" s="277"/>
      <c r="BF242" s="277"/>
      <c r="BG242" s="277"/>
      <c r="BH242" s="277"/>
      <c r="BI242" s="277"/>
      <c r="BJ242" s="277"/>
      <c r="BK242" s="277"/>
      <c r="BL242" s="277"/>
      <c r="BM242" s="277"/>
      <c r="BN242" s="277"/>
      <c r="BO242" s="277"/>
      <c r="BP242" s="277"/>
      <c r="BQ242" s="277"/>
      <c r="BR242" s="277"/>
      <c r="BS242" s="277"/>
      <c r="BT242" s="277"/>
      <c r="BU242" s="279"/>
      <c r="BV242" s="279"/>
      <c r="BW242" s="279"/>
      <c r="BX242" s="279"/>
      <c r="BY242" s="279"/>
      <c r="BZ242" s="277"/>
      <c r="CA242" s="279"/>
      <c r="CB242" s="279"/>
    </row>
    <row r="243" spans="1:80" x14ac:dyDescent="0.25">
      <c r="A243" s="277"/>
      <c r="B243" s="278"/>
      <c r="C243" s="277"/>
      <c r="D243" s="277"/>
      <c r="E243" s="277"/>
      <c r="F243" s="277"/>
      <c r="G243" s="277"/>
      <c r="H243" s="277"/>
      <c r="I243" s="277"/>
      <c r="J243" s="277"/>
      <c r="K243" s="279"/>
      <c r="L243" s="279"/>
      <c r="M243" s="279"/>
      <c r="N243" s="279"/>
      <c r="O243" s="279"/>
      <c r="P243" s="277"/>
      <c r="Q243" s="279"/>
      <c r="R243" s="279"/>
      <c r="S243" s="277"/>
      <c r="T243" s="277"/>
      <c r="U243" s="277"/>
      <c r="V243" s="277"/>
      <c r="W243" s="277"/>
      <c r="X243" s="277"/>
      <c r="Y243" s="277"/>
      <c r="Z243" s="277"/>
      <c r="AA243" s="277"/>
      <c r="AB243" s="279"/>
      <c r="AC243" s="279"/>
      <c r="AD243" s="279"/>
      <c r="AE243" s="279"/>
      <c r="AF243" s="279"/>
      <c r="AG243" s="277"/>
      <c r="AH243" s="279"/>
      <c r="AI243" s="279"/>
      <c r="AJ243" s="277"/>
      <c r="AK243" s="277"/>
      <c r="AL243" s="277"/>
      <c r="AM243" s="277"/>
      <c r="AN243" s="277"/>
      <c r="AO243" s="277"/>
      <c r="AP243" s="277"/>
      <c r="AQ243" s="277"/>
      <c r="AR243" s="277"/>
      <c r="AS243" s="279"/>
      <c r="AT243" s="279"/>
      <c r="AU243" s="279"/>
      <c r="AV243" s="279"/>
      <c r="AW243" s="279"/>
      <c r="AX243" s="277"/>
      <c r="AY243" s="279"/>
      <c r="AZ243" s="279"/>
      <c r="BA243" s="277"/>
      <c r="BB243" s="277"/>
      <c r="BC243" s="277"/>
      <c r="BD243" s="277"/>
      <c r="BE243" s="277"/>
      <c r="BF243" s="277"/>
      <c r="BG243" s="277"/>
      <c r="BH243" s="277"/>
      <c r="BI243" s="277"/>
      <c r="BJ243" s="277"/>
      <c r="BK243" s="277"/>
      <c r="BL243" s="277"/>
      <c r="BM243" s="277"/>
      <c r="BN243" s="277"/>
      <c r="BO243" s="277"/>
      <c r="BP243" s="277"/>
      <c r="BQ243" s="277"/>
      <c r="BR243" s="277"/>
      <c r="BS243" s="277"/>
      <c r="BT243" s="277"/>
      <c r="BU243" s="279"/>
      <c r="BV243" s="279"/>
      <c r="BW243" s="279"/>
      <c r="BX243" s="279"/>
      <c r="BY243" s="279"/>
      <c r="BZ243" s="277"/>
      <c r="CA243" s="279"/>
      <c r="CB243" s="279"/>
    </row>
    <row r="244" spans="1:80" x14ac:dyDescent="0.25">
      <c r="A244" s="277"/>
      <c r="B244" s="278"/>
      <c r="C244" s="277"/>
      <c r="D244" s="277"/>
      <c r="E244" s="277"/>
      <c r="F244" s="277"/>
      <c r="G244" s="277"/>
      <c r="H244" s="277"/>
      <c r="I244" s="277"/>
      <c r="J244" s="277"/>
      <c r="K244" s="279"/>
      <c r="L244" s="279"/>
      <c r="M244" s="279"/>
      <c r="N244" s="279"/>
      <c r="O244" s="279"/>
      <c r="P244" s="277"/>
      <c r="Q244" s="279"/>
      <c r="R244" s="279"/>
      <c r="S244" s="277"/>
      <c r="T244" s="277"/>
      <c r="U244" s="277"/>
      <c r="V244" s="277"/>
      <c r="W244" s="277"/>
      <c r="X244" s="277"/>
      <c r="Y244" s="277"/>
      <c r="Z244" s="277"/>
      <c r="AA244" s="277"/>
      <c r="AB244" s="279"/>
      <c r="AC244" s="279"/>
      <c r="AD244" s="279"/>
      <c r="AE244" s="279"/>
      <c r="AF244" s="279"/>
      <c r="AG244" s="277"/>
      <c r="AH244" s="279"/>
      <c r="AI244" s="279"/>
      <c r="AJ244" s="277"/>
      <c r="AK244" s="277"/>
      <c r="AL244" s="277"/>
      <c r="AM244" s="277"/>
      <c r="AN244" s="277"/>
      <c r="AO244" s="277"/>
      <c r="AP244" s="277"/>
      <c r="AQ244" s="277"/>
      <c r="AR244" s="277"/>
      <c r="AS244" s="279"/>
      <c r="AT244" s="279"/>
      <c r="AU244" s="279"/>
      <c r="AV244" s="279"/>
      <c r="AW244" s="279"/>
      <c r="AX244" s="277"/>
      <c r="AY244" s="279"/>
      <c r="AZ244" s="279"/>
      <c r="BA244" s="277"/>
      <c r="BB244" s="277"/>
      <c r="BC244" s="277"/>
      <c r="BD244" s="277"/>
      <c r="BE244" s="277"/>
      <c r="BF244" s="277"/>
      <c r="BG244" s="277"/>
      <c r="BH244" s="277"/>
      <c r="BI244" s="277"/>
      <c r="BJ244" s="277"/>
      <c r="BK244" s="277"/>
      <c r="BL244" s="277"/>
      <c r="BM244" s="277"/>
      <c r="BN244" s="277"/>
      <c r="BO244" s="277"/>
      <c r="BP244" s="277"/>
      <c r="BQ244" s="277"/>
      <c r="BR244" s="277"/>
      <c r="BS244" s="277"/>
      <c r="BT244" s="277"/>
      <c r="BU244" s="279"/>
      <c r="BV244" s="279"/>
      <c r="BW244" s="279"/>
      <c r="BX244" s="279"/>
      <c r="BY244" s="279"/>
      <c r="BZ244" s="277"/>
      <c r="CA244" s="279"/>
      <c r="CB244" s="279"/>
    </row>
    <row r="245" spans="1:80" x14ac:dyDescent="0.25">
      <c r="A245" s="277"/>
      <c r="B245" s="278"/>
      <c r="C245" s="277"/>
      <c r="D245" s="277"/>
      <c r="E245" s="277"/>
      <c r="F245" s="277"/>
      <c r="G245" s="277"/>
      <c r="H245" s="277"/>
      <c r="I245" s="277"/>
      <c r="J245" s="277"/>
      <c r="K245" s="279"/>
      <c r="L245" s="279"/>
      <c r="M245" s="279"/>
      <c r="N245" s="279"/>
      <c r="O245" s="279"/>
      <c r="P245" s="277"/>
      <c r="Q245" s="279"/>
      <c r="R245" s="279"/>
      <c r="S245" s="277"/>
      <c r="T245" s="277"/>
      <c r="U245" s="277"/>
      <c r="V245" s="277"/>
      <c r="W245" s="277"/>
      <c r="X245" s="277"/>
      <c r="Y245" s="277"/>
      <c r="Z245" s="277"/>
      <c r="AA245" s="277"/>
      <c r="AB245" s="279"/>
      <c r="AC245" s="279"/>
      <c r="AD245" s="279"/>
      <c r="AE245" s="279"/>
      <c r="AF245" s="279"/>
      <c r="AG245" s="277"/>
      <c r="AH245" s="279"/>
      <c r="AI245" s="279"/>
      <c r="AJ245" s="277"/>
      <c r="AK245" s="277"/>
      <c r="AL245" s="277"/>
      <c r="AM245" s="277"/>
      <c r="AN245" s="277"/>
      <c r="AO245" s="277"/>
      <c r="AP245" s="277"/>
      <c r="AQ245" s="277"/>
      <c r="AR245" s="277"/>
      <c r="AS245" s="279"/>
      <c r="AT245" s="279"/>
      <c r="AU245" s="279"/>
      <c r="AV245" s="279"/>
      <c r="AW245" s="279"/>
      <c r="AX245" s="277"/>
      <c r="AY245" s="279"/>
      <c r="AZ245" s="279"/>
      <c r="BA245" s="277"/>
      <c r="BB245" s="277"/>
      <c r="BC245" s="277"/>
      <c r="BD245" s="277"/>
      <c r="BE245" s="277"/>
      <c r="BF245" s="277"/>
      <c r="BG245" s="277"/>
      <c r="BH245" s="277"/>
      <c r="BI245" s="277"/>
      <c r="BJ245" s="277"/>
      <c r="BK245" s="277"/>
      <c r="BL245" s="277"/>
      <c r="BM245" s="277"/>
      <c r="BN245" s="277"/>
      <c r="BO245" s="277"/>
      <c r="BP245" s="277"/>
      <c r="BQ245" s="277"/>
      <c r="BR245" s="277"/>
      <c r="BS245" s="277"/>
      <c r="BT245" s="277"/>
      <c r="BU245" s="279"/>
      <c r="BV245" s="279"/>
      <c r="BW245" s="279"/>
      <c r="BX245" s="279"/>
      <c r="BY245" s="279"/>
      <c r="BZ245" s="277"/>
      <c r="CA245" s="279"/>
      <c r="CB245" s="279"/>
    </row>
    <row r="246" spans="1:80" x14ac:dyDescent="0.25">
      <c r="A246" s="277"/>
      <c r="B246" s="278"/>
      <c r="C246" s="277"/>
      <c r="D246" s="277"/>
      <c r="E246" s="277"/>
      <c r="F246" s="277"/>
      <c r="G246" s="277"/>
      <c r="H246" s="277"/>
      <c r="I246" s="277"/>
      <c r="J246" s="277"/>
      <c r="K246" s="279"/>
      <c r="L246" s="279"/>
      <c r="M246" s="279"/>
      <c r="N246" s="279"/>
      <c r="O246" s="279"/>
      <c r="P246" s="277"/>
      <c r="Q246" s="279"/>
      <c r="R246" s="279"/>
      <c r="S246" s="277"/>
      <c r="T246" s="277"/>
      <c r="U246" s="277"/>
      <c r="V246" s="277"/>
      <c r="W246" s="277"/>
      <c r="X246" s="277"/>
      <c r="Y246" s="277"/>
      <c r="Z246" s="277"/>
      <c r="AA246" s="277"/>
      <c r="AB246" s="279"/>
      <c r="AC246" s="279"/>
      <c r="AD246" s="279"/>
      <c r="AE246" s="279"/>
      <c r="AF246" s="279"/>
      <c r="AG246" s="277"/>
      <c r="AH246" s="279"/>
      <c r="AI246" s="279"/>
      <c r="AJ246" s="277"/>
      <c r="AK246" s="277"/>
      <c r="AL246" s="277"/>
      <c r="AM246" s="277"/>
      <c r="AN246" s="277"/>
      <c r="AO246" s="277"/>
      <c r="AP246" s="277"/>
      <c r="AQ246" s="277"/>
      <c r="AR246" s="277"/>
      <c r="AS246" s="279"/>
      <c r="AT246" s="279"/>
      <c r="AU246" s="279"/>
      <c r="AV246" s="279"/>
      <c r="AW246" s="279"/>
      <c r="AX246" s="277"/>
      <c r="AY246" s="279"/>
      <c r="AZ246" s="279"/>
      <c r="BA246" s="277"/>
      <c r="BB246" s="277"/>
      <c r="BC246" s="277"/>
      <c r="BD246" s="277"/>
      <c r="BE246" s="277"/>
      <c r="BF246" s="277"/>
      <c r="BG246" s="277"/>
      <c r="BH246" s="277"/>
      <c r="BI246" s="277"/>
      <c r="BJ246" s="277"/>
      <c r="BK246" s="277"/>
      <c r="BL246" s="277"/>
      <c r="BM246" s="277"/>
      <c r="BN246" s="277"/>
      <c r="BO246" s="277"/>
      <c r="BP246" s="277"/>
      <c r="BQ246" s="277"/>
      <c r="BR246" s="277"/>
      <c r="BS246" s="277"/>
      <c r="BT246" s="277"/>
      <c r="BU246" s="279"/>
      <c r="BV246" s="279"/>
      <c r="BW246" s="279"/>
      <c r="BX246" s="279"/>
      <c r="BY246" s="279"/>
      <c r="BZ246" s="277"/>
      <c r="CA246" s="279"/>
      <c r="CB246" s="279"/>
    </row>
    <row r="247" spans="1:80" x14ac:dyDescent="0.25">
      <c r="A247" s="277"/>
      <c r="B247" s="278"/>
      <c r="C247" s="277"/>
      <c r="D247" s="277"/>
      <c r="E247" s="277"/>
      <c r="F247" s="277"/>
      <c r="G247" s="277"/>
      <c r="H247" s="277"/>
      <c r="I247" s="277"/>
      <c r="J247" s="277"/>
      <c r="K247" s="279"/>
      <c r="L247" s="279"/>
      <c r="M247" s="279"/>
      <c r="N247" s="279"/>
      <c r="O247" s="279"/>
      <c r="P247" s="277"/>
      <c r="Q247" s="279"/>
      <c r="R247" s="279"/>
      <c r="S247" s="277"/>
      <c r="T247" s="277"/>
      <c r="U247" s="277"/>
      <c r="V247" s="277"/>
      <c r="W247" s="277"/>
      <c r="X247" s="277"/>
      <c r="Y247" s="277"/>
      <c r="Z247" s="277"/>
      <c r="AA247" s="277"/>
      <c r="AB247" s="279"/>
      <c r="AC247" s="279"/>
      <c r="AD247" s="279"/>
      <c r="AE247" s="279"/>
      <c r="AF247" s="279"/>
      <c r="AG247" s="277"/>
      <c r="AH247" s="279"/>
      <c r="AI247" s="279"/>
      <c r="AJ247" s="277"/>
      <c r="AK247" s="277"/>
      <c r="AL247" s="277"/>
      <c r="AM247" s="277"/>
      <c r="AN247" s="277"/>
      <c r="AO247" s="277"/>
      <c r="AP247" s="277"/>
      <c r="AQ247" s="277"/>
      <c r="AR247" s="277"/>
      <c r="AS247" s="279"/>
      <c r="AT247" s="279"/>
      <c r="AU247" s="279"/>
      <c r="AV247" s="279"/>
      <c r="AW247" s="279"/>
      <c r="AX247" s="277"/>
      <c r="AY247" s="279"/>
      <c r="AZ247" s="279"/>
      <c r="BA247" s="277"/>
      <c r="BB247" s="277"/>
      <c r="BC247" s="277"/>
      <c r="BD247" s="277"/>
      <c r="BE247" s="277"/>
      <c r="BF247" s="277"/>
      <c r="BG247" s="277"/>
      <c r="BH247" s="277"/>
      <c r="BI247" s="277"/>
      <c r="BJ247" s="277"/>
      <c r="BK247" s="277"/>
      <c r="BL247" s="277"/>
      <c r="BM247" s="277"/>
      <c r="BN247" s="277"/>
      <c r="BO247" s="277"/>
      <c r="BP247" s="277"/>
      <c r="BQ247" s="277"/>
      <c r="BR247" s="277"/>
      <c r="BS247" s="277"/>
      <c r="BT247" s="277"/>
      <c r="BU247" s="279"/>
      <c r="BV247" s="279"/>
      <c r="BW247" s="279"/>
      <c r="BX247" s="279"/>
      <c r="BY247" s="279"/>
      <c r="BZ247" s="277"/>
      <c r="CA247" s="279"/>
      <c r="CB247" s="279"/>
    </row>
    <row r="248" spans="1:80" x14ac:dyDescent="0.25">
      <c r="A248" s="277"/>
      <c r="B248" s="278"/>
      <c r="C248" s="277"/>
      <c r="D248" s="277"/>
      <c r="E248" s="277"/>
      <c r="F248" s="277"/>
      <c r="G248" s="277"/>
      <c r="H248" s="277"/>
      <c r="I248" s="277"/>
      <c r="J248" s="277"/>
      <c r="K248" s="279"/>
      <c r="L248" s="279"/>
      <c r="M248" s="279"/>
      <c r="N248" s="279"/>
      <c r="O248" s="279"/>
      <c r="P248" s="277"/>
      <c r="Q248" s="279"/>
      <c r="R248" s="279"/>
      <c r="S248" s="277"/>
      <c r="T248" s="277"/>
      <c r="U248" s="277"/>
      <c r="V248" s="277"/>
      <c r="W248" s="277"/>
      <c r="X248" s="277"/>
      <c r="Y248" s="277"/>
      <c r="Z248" s="277"/>
      <c r="AA248" s="277"/>
      <c r="AB248" s="279"/>
      <c r="AC248" s="279"/>
      <c r="AD248" s="279"/>
      <c r="AE248" s="279"/>
      <c r="AF248" s="279"/>
      <c r="AG248" s="277"/>
      <c r="AH248" s="279"/>
      <c r="AI248" s="279"/>
      <c r="AJ248" s="277"/>
      <c r="AK248" s="277"/>
      <c r="AL248" s="277"/>
      <c r="AM248" s="277"/>
      <c r="AN248" s="277"/>
      <c r="AO248" s="277"/>
      <c r="AP248" s="277"/>
      <c r="AQ248" s="277"/>
      <c r="AR248" s="277"/>
      <c r="AS248" s="279"/>
      <c r="AT248" s="279"/>
      <c r="AU248" s="279"/>
      <c r="AV248" s="279"/>
      <c r="AW248" s="279"/>
      <c r="AX248" s="277"/>
      <c r="AY248" s="279"/>
      <c r="AZ248" s="279"/>
      <c r="BA248" s="277"/>
      <c r="BB248" s="277"/>
      <c r="BC248" s="277"/>
      <c r="BD248" s="277"/>
      <c r="BE248" s="277"/>
      <c r="BF248" s="277"/>
      <c r="BG248" s="277"/>
      <c r="BH248" s="277"/>
      <c r="BI248" s="277"/>
      <c r="BJ248" s="277"/>
      <c r="BK248" s="277"/>
      <c r="BL248" s="277"/>
      <c r="BM248" s="277"/>
      <c r="BN248" s="277"/>
      <c r="BO248" s="277"/>
      <c r="BP248" s="277"/>
      <c r="BQ248" s="277"/>
      <c r="BR248" s="277"/>
      <c r="BS248" s="277"/>
      <c r="BT248" s="277"/>
      <c r="BU248" s="279"/>
      <c r="BV248" s="279"/>
      <c r="BW248" s="279"/>
      <c r="BX248" s="279"/>
      <c r="BY248" s="279"/>
      <c r="BZ248" s="277"/>
      <c r="CA248" s="279"/>
      <c r="CB248" s="279"/>
    </row>
    <row r="249" spans="1:80" x14ac:dyDescent="0.25">
      <c r="A249" s="277"/>
      <c r="B249" s="278"/>
      <c r="C249" s="277"/>
      <c r="D249" s="277"/>
      <c r="E249" s="277"/>
      <c r="F249" s="277"/>
      <c r="G249" s="277"/>
      <c r="H249" s="277"/>
      <c r="I249" s="277"/>
      <c r="J249" s="277"/>
      <c r="K249" s="279"/>
      <c r="L249" s="279"/>
      <c r="M249" s="279"/>
      <c r="N249" s="279"/>
      <c r="O249" s="279"/>
      <c r="P249" s="277"/>
      <c r="Q249" s="279"/>
      <c r="R249" s="279"/>
      <c r="S249" s="277"/>
      <c r="T249" s="277"/>
      <c r="U249" s="277"/>
      <c r="V249" s="277"/>
      <c r="W249" s="277"/>
      <c r="X249" s="277"/>
      <c r="Y249" s="277"/>
      <c r="Z249" s="277"/>
      <c r="AA249" s="277"/>
      <c r="AB249" s="279"/>
      <c r="AC249" s="279"/>
      <c r="AD249" s="279"/>
      <c r="AE249" s="279"/>
      <c r="AF249" s="279"/>
      <c r="AG249" s="277"/>
      <c r="AH249" s="279"/>
      <c r="AI249" s="279"/>
      <c r="AJ249" s="277"/>
      <c r="AK249" s="277"/>
      <c r="AL249" s="277"/>
      <c r="AM249" s="277"/>
      <c r="AN249" s="277"/>
      <c r="AO249" s="277"/>
      <c r="AP249" s="277"/>
      <c r="AQ249" s="277"/>
      <c r="AR249" s="277"/>
      <c r="AS249" s="279"/>
      <c r="AT249" s="279"/>
      <c r="AU249" s="279"/>
      <c r="AV249" s="279"/>
      <c r="AW249" s="279"/>
      <c r="AX249" s="277"/>
      <c r="AY249" s="279"/>
      <c r="AZ249" s="279"/>
      <c r="BA249" s="277"/>
      <c r="BB249" s="277"/>
      <c r="BC249" s="277"/>
      <c r="BD249" s="277"/>
      <c r="BE249" s="277"/>
      <c r="BF249" s="277"/>
      <c r="BG249" s="277"/>
      <c r="BH249" s="277"/>
      <c r="BI249" s="277"/>
      <c r="BJ249" s="277"/>
      <c r="BK249" s="277"/>
      <c r="BL249" s="277"/>
      <c r="BM249" s="277"/>
      <c r="BN249" s="277"/>
      <c r="BO249" s="277"/>
      <c r="BP249" s="277"/>
      <c r="BQ249" s="277"/>
      <c r="BR249" s="277"/>
      <c r="BS249" s="277"/>
      <c r="BT249" s="277"/>
      <c r="BU249" s="279"/>
      <c r="BV249" s="279"/>
      <c r="BW249" s="279"/>
      <c r="BX249" s="279"/>
      <c r="BY249" s="279"/>
      <c r="BZ249" s="277"/>
      <c r="CA249" s="279"/>
      <c r="CB249" s="279"/>
    </row>
    <row r="250" spans="1:80" x14ac:dyDescent="0.25">
      <c r="A250" s="277"/>
      <c r="B250" s="278"/>
      <c r="C250" s="277"/>
      <c r="D250" s="277"/>
      <c r="E250" s="277"/>
      <c r="F250" s="277"/>
      <c r="G250" s="277"/>
      <c r="H250" s="277"/>
      <c r="I250" s="277"/>
      <c r="J250" s="277"/>
      <c r="K250" s="279"/>
      <c r="L250" s="279"/>
      <c r="M250" s="279"/>
      <c r="N250" s="279"/>
      <c r="O250" s="279"/>
      <c r="P250" s="277"/>
      <c r="Q250" s="279"/>
      <c r="R250" s="279"/>
      <c r="S250" s="277"/>
      <c r="T250" s="277"/>
      <c r="U250" s="277"/>
      <c r="V250" s="277"/>
      <c r="W250" s="277"/>
      <c r="X250" s="277"/>
      <c r="Y250" s="277"/>
      <c r="Z250" s="277"/>
      <c r="AA250" s="277"/>
      <c r="AB250" s="279"/>
      <c r="AC250" s="279"/>
      <c r="AD250" s="279"/>
      <c r="AE250" s="279"/>
      <c r="AF250" s="279"/>
      <c r="AG250" s="277"/>
      <c r="AH250" s="279"/>
      <c r="AI250" s="279"/>
      <c r="AJ250" s="277"/>
      <c r="AK250" s="277"/>
      <c r="AL250" s="277"/>
      <c r="AM250" s="277"/>
      <c r="AN250" s="277"/>
      <c r="AO250" s="277"/>
      <c r="AP250" s="277"/>
      <c r="AQ250" s="277"/>
      <c r="AR250" s="277"/>
      <c r="AS250" s="279"/>
      <c r="AT250" s="279"/>
      <c r="AU250" s="279"/>
      <c r="AV250" s="279"/>
      <c r="AW250" s="279"/>
      <c r="AX250" s="277"/>
      <c r="AY250" s="279"/>
      <c r="AZ250" s="279"/>
      <c r="BA250" s="277"/>
      <c r="BB250" s="277"/>
      <c r="BC250" s="277"/>
      <c r="BD250" s="277"/>
      <c r="BE250" s="277"/>
      <c r="BF250" s="277"/>
      <c r="BG250" s="277"/>
      <c r="BH250" s="277"/>
      <c r="BI250" s="277"/>
      <c r="BJ250" s="277"/>
      <c r="BK250" s="277"/>
      <c r="BL250" s="277"/>
      <c r="BM250" s="277"/>
      <c r="BN250" s="277"/>
      <c r="BO250" s="277"/>
      <c r="BP250" s="277"/>
      <c r="BQ250" s="277"/>
      <c r="BR250" s="277"/>
      <c r="BS250" s="277"/>
      <c r="BT250" s="277"/>
      <c r="BU250" s="279"/>
      <c r="BV250" s="279"/>
      <c r="BW250" s="279"/>
      <c r="BX250" s="279"/>
      <c r="BY250" s="279"/>
      <c r="BZ250" s="277"/>
      <c r="CA250" s="279"/>
      <c r="CB250" s="279"/>
    </row>
    <row r="251" spans="1:80" x14ac:dyDescent="0.25">
      <c r="A251" s="277"/>
      <c r="B251" s="278"/>
      <c r="C251" s="277"/>
      <c r="D251" s="277"/>
      <c r="E251" s="277"/>
      <c r="F251" s="277"/>
      <c r="G251" s="277"/>
      <c r="H251" s="277"/>
      <c r="I251" s="277"/>
      <c r="J251" s="277"/>
      <c r="K251" s="279"/>
      <c r="L251" s="279"/>
      <c r="M251" s="279"/>
      <c r="N251" s="279"/>
      <c r="O251" s="279"/>
      <c r="P251" s="277"/>
      <c r="Q251" s="279"/>
      <c r="R251" s="279"/>
      <c r="S251" s="277"/>
      <c r="T251" s="277"/>
      <c r="U251" s="277"/>
      <c r="V251" s="277"/>
      <c r="W251" s="277"/>
      <c r="X251" s="277"/>
      <c r="Y251" s="277"/>
      <c r="Z251" s="277"/>
      <c r="AA251" s="277"/>
      <c r="AB251" s="279"/>
      <c r="AC251" s="279"/>
      <c r="AD251" s="279"/>
      <c r="AE251" s="279"/>
      <c r="AF251" s="279"/>
      <c r="AG251" s="277"/>
      <c r="AH251" s="279"/>
      <c r="AI251" s="279"/>
      <c r="AJ251" s="277"/>
      <c r="AK251" s="277"/>
      <c r="AL251" s="277"/>
      <c r="AM251" s="277"/>
      <c r="AN251" s="277"/>
      <c r="AO251" s="277"/>
      <c r="AP251" s="277"/>
      <c r="AQ251" s="277"/>
      <c r="AR251" s="277"/>
      <c r="AS251" s="279"/>
      <c r="AT251" s="279"/>
      <c r="AU251" s="279"/>
      <c r="AV251" s="279"/>
      <c r="AW251" s="279"/>
      <c r="AX251" s="277"/>
      <c r="AY251" s="279"/>
      <c r="AZ251" s="279"/>
      <c r="BA251" s="277"/>
      <c r="BB251" s="277"/>
      <c r="BC251" s="277"/>
      <c r="BD251" s="277"/>
      <c r="BE251" s="277"/>
      <c r="BF251" s="277"/>
      <c r="BG251" s="277"/>
      <c r="BH251" s="277"/>
      <c r="BI251" s="277"/>
      <c r="BJ251" s="277"/>
      <c r="BK251" s="277"/>
      <c r="BL251" s="277"/>
      <c r="BM251" s="277"/>
      <c r="BN251" s="277"/>
      <c r="BO251" s="277"/>
      <c r="BP251" s="277"/>
      <c r="BQ251" s="277"/>
      <c r="BR251" s="277"/>
      <c r="BS251" s="277"/>
      <c r="BT251" s="277"/>
      <c r="BU251" s="279"/>
      <c r="BV251" s="279"/>
      <c r="BW251" s="279"/>
      <c r="BX251" s="279"/>
      <c r="BY251" s="279"/>
      <c r="BZ251" s="277"/>
      <c r="CA251" s="279"/>
      <c r="CB251" s="279"/>
    </row>
    <row r="252" spans="1:80" s="262" customFormat="1" x14ac:dyDescent="0.25">
      <c r="A252" s="277"/>
      <c r="B252" s="278"/>
      <c r="C252" s="277"/>
      <c r="D252" s="277"/>
      <c r="E252" s="277"/>
      <c r="F252" s="277"/>
      <c r="G252" s="277"/>
      <c r="H252" s="277"/>
      <c r="I252" s="277"/>
      <c r="J252" s="277"/>
      <c r="K252" s="279"/>
      <c r="L252" s="279"/>
      <c r="M252" s="279"/>
      <c r="N252" s="279"/>
      <c r="O252" s="279"/>
      <c r="P252" s="277"/>
      <c r="Q252" s="279"/>
      <c r="R252" s="279"/>
      <c r="S252" s="277"/>
      <c r="T252" s="277"/>
      <c r="U252" s="277"/>
      <c r="V252" s="277"/>
      <c r="W252" s="277"/>
      <c r="X252" s="277"/>
      <c r="Y252" s="277"/>
      <c r="Z252" s="277"/>
      <c r="AA252" s="277"/>
      <c r="AB252" s="279"/>
      <c r="AC252" s="279"/>
      <c r="AD252" s="279"/>
      <c r="AE252" s="279"/>
      <c r="AF252" s="279"/>
      <c r="AG252" s="277"/>
      <c r="AH252" s="279"/>
      <c r="AI252" s="279"/>
      <c r="AJ252" s="277"/>
      <c r="AK252" s="277"/>
      <c r="AL252" s="277"/>
      <c r="AM252" s="277"/>
      <c r="AN252" s="277"/>
      <c r="AO252" s="277"/>
      <c r="AP252" s="277"/>
      <c r="AQ252" s="277"/>
      <c r="AR252" s="277"/>
      <c r="AS252" s="279"/>
      <c r="AT252" s="279"/>
      <c r="AU252" s="279"/>
      <c r="AV252" s="279"/>
      <c r="AW252" s="279"/>
      <c r="AX252" s="277"/>
      <c r="AY252" s="279"/>
      <c r="AZ252" s="279"/>
      <c r="BA252" s="277"/>
      <c r="BB252" s="277"/>
      <c r="BC252" s="277"/>
      <c r="BD252" s="277"/>
      <c r="BE252" s="277"/>
      <c r="BF252" s="277"/>
      <c r="BG252" s="277"/>
      <c r="BH252" s="277"/>
      <c r="BI252" s="277"/>
      <c r="BJ252" s="277"/>
      <c r="BK252" s="277"/>
      <c r="BL252" s="277"/>
      <c r="BM252" s="277"/>
      <c r="BN252" s="277"/>
      <c r="BO252" s="277"/>
      <c r="BP252" s="277"/>
      <c r="BQ252" s="277"/>
      <c r="BR252" s="277"/>
      <c r="BS252" s="277"/>
      <c r="BT252" s="277"/>
      <c r="BU252" s="279"/>
      <c r="BV252" s="279"/>
      <c r="BW252" s="279"/>
      <c r="BX252" s="279"/>
      <c r="BY252" s="279"/>
      <c r="BZ252" s="277"/>
      <c r="CA252" s="279"/>
      <c r="CB252" s="279"/>
    </row>
    <row r="253" spans="1:80" s="262" customFormat="1" x14ac:dyDescent="0.25">
      <c r="A253" s="277"/>
      <c r="B253" s="278"/>
      <c r="C253" s="277"/>
      <c r="D253" s="277"/>
      <c r="E253" s="277"/>
      <c r="F253" s="277"/>
      <c r="G253" s="277"/>
      <c r="H253" s="277"/>
      <c r="I253" s="277"/>
      <c r="J253" s="277"/>
      <c r="K253" s="279"/>
      <c r="L253" s="279"/>
      <c r="M253" s="279"/>
      <c r="N253" s="279"/>
      <c r="O253" s="279"/>
      <c r="P253" s="277"/>
      <c r="Q253" s="279"/>
      <c r="R253" s="279"/>
      <c r="S253" s="277"/>
      <c r="T253" s="277"/>
      <c r="U253" s="277"/>
      <c r="V253" s="277"/>
      <c r="W253" s="277"/>
      <c r="X253" s="277"/>
      <c r="Y253" s="277"/>
      <c r="Z253" s="277"/>
      <c r="AA253" s="277"/>
      <c r="AB253" s="279"/>
      <c r="AC253" s="279"/>
      <c r="AD253" s="279"/>
      <c r="AE253" s="279"/>
      <c r="AF253" s="279"/>
      <c r="AG253" s="277"/>
      <c r="AH253" s="279"/>
      <c r="AI253" s="279"/>
      <c r="AJ253" s="277"/>
      <c r="AK253" s="277"/>
      <c r="AL253" s="277"/>
      <c r="AM253" s="277"/>
      <c r="AN253" s="277"/>
      <c r="AO253" s="277"/>
      <c r="AP253" s="277"/>
      <c r="AQ253" s="277"/>
      <c r="AR253" s="277"/>
      <c r="AS253" s="279"/>
      <c r="AT253" s="279"/>
      <c r="AU253" s="279"/>
      <c r="AV253" s="279"/>
      <c r="AW253" s="279"/>
      <c r="AX253" s="277"/>
      <c r="AY253" s="279"/>
      <c r="AZ253" s="279"/>
      <c r="BA253" s="277"/>
      <c r="BB253" s="277"/>
      <c r="BC253" s="277"/>
      <c r="BD253" s="277"/>
      <c r="BE253" s="277"/>
      <c r="BF253" s="277"/>
      <c r="BG253" s="277"/>
      <c r="BH253" s="277"/>
      <c r="BI253" s="277"/>
      <c r="BJ253" s="277"/>
      <c r="BK253" s="277"/>
      <c r="BL253" s="277"/>
      <c r="BM253" s="277"/>
      <c r="BN253" s="277"/>
      <c r="BO253" s="277"/>
      <c r="BP253" s="277"/>
      <c r="BQ253" s="277"/>
      <c r="BR253" s="277"/>
      <c r="BS253" s="277"/>
      <c r="BT253" s="277"/>
      <c r="BU253" s="279"/>
      <c r="BV253" s="279"/>
      <c r="BW253" s="279"/>
      <c r="BX253" s="279"/>
      <c r="BY253" s="279"/>
      <c r="BZ253" s="277"/>
      <c r="CA253" s="279"/>
      <c r="CB253" s="279"/>
    </row>
    <row r="254" spans="1:80" s="262" customFormat="1" x14ac:dyDescent="0.25">
      <c r="A254" s="277"/>
      <c r="B254" s="278"/>
      <c r="C254" s="277"/>
      <c r="D254" s="277"/>
      <c r="E254" s="277"/>
      <c r="F254" s="277"/>
      <c r="G254" s="277"/>
      <c r="H254" s="277"/>
      <c r="I254" s="277"/>
      <c r="J254" s="277"/>
      <c r="K254" s="279"/>
      <c r="L254" s="279"/>
      <c r="M254" s="279"/>
      <c r="N254" s="279"/>
      <c r="O254" s="279"/>
      <c r="P254" s="277"/>
      <c r="Q254" s="279"/>
      <c r="R254" s="279"/>
      <c r="S254" s="277"/>
      <c r="T254" s="277"/>
      <c r="U254" s="277"/>
      <c r="V254" s="277"/>
      <c r="W254" s="277"/>
      <c r="X254" s="277"/>
      <c r="Y254" s="277"/>
      <c r="Z254" s="277"/>
      <c r="AA254" s="277"/>
      <c r="AB254" s="279"/>
      <c r="AC254" s="279"/>
      <c r="AD254" s="279"/>
      <c r="AE254" s="279"/>
      <c r="AF254" s="279"/>
      <c r="AG254" s="277"/>
      <c r="AH254" s="279"/>
      <c r="AI254" s="279"/>
      <c r="AJ254" s="277"/>
      <c r="AK254" s="277"/>
      <c r="AL254" s="277"/>
      <c r="AM254" s="277"/>
      <c r="AN254" s="277"/>
      <c r="AO254" s="277"/>
      <c r="AP254" s="277"/>
      <c r="AQ254" s="277"/>
      <c r="AR254" s="277"/>
      <c r="AS254" s="279"/>
      <c r="AT254" s="279"/>
      <c r="AU254" s="279"/>
      <c r="AV254" s="279"/>
      <c r="AW254" s="279"/>
      <c r="AX254" s="277"/>
      <c r="AY254" s="279"/>
      <c r="AZ254" s="279"/>
      <c r="BA254" s="277"/>
      <c r="BB254" s="277"/>
      <c r="BC254" s="277"/>
      <c r="BD254" s="277"/>
      <c r="BE254" s="277"/>
      <c r="BF254" s="277"/>
      <c r="BG254" s="277"/>
      <c r="BH254" s="277"/>
      <c r="BI254" s="277"/>
      <c r="BJ254" s="277"/>
      <c r="BK254" s="277"/>
      <c r="BL254" s="277"/>
      <c r="BM254" s="277"/>
      <c r="BN254" s="277"/>
      <c r="BO254" s="277"/>
      <c r="BP254" s="277"/>
      <c r="BQ254" s="277"/>
      <c r="BR254" s="277"/>
      <c r="BS254" s="277"/>
      <c r="BT254" s="277"/>
      <c r="BU254" s="279"/>
      <c r="BV254" s="279"/>
      <c r="BW254" s="279"/>
      <c r="BX254" s="279"/>
      <c r="BY254" s="279"/>
      <c r="BZ254" s="277"/>
      <c r="CA254" s="279"/>
      <c r="CB254" s="279"/>
    </row>
    <row r="255" spans="1:80" s="262" customFormat="1" x14ac:dyDescent="0.25">
      <c r="A255" s="277"/>
      <c r="B255" s="278"/>
      <c r="C255" s="277"/>
      <c r="D255" s="277"/>
      <c r="E255" s="277"/>
      <c r="F255" s="277"/>
      <c r="G255" s="277"/>
      <c r="H255" s="277"/>
      <c r="I255" s="277"/>
      <c r="J255" s="277"/>
      <c r="K255" s="279"/>
      <c r="L255" s="279"/>
      <c r="M255" s="279"/>
      <c r="N255" s="279"/>
      <c r="O255" s="279"/>
      <c r="P255" s="277"/>
      <c r="Q255" s="279"/>
      <c r="R255" s="279"/>
      <c r="S255" s="277"/>
      <c r="T255" s="277"/>
      <c r="U255" s="277"/>
      <c r="V255" s="277"/>
      <c r="W255" s="277"/>
      <c r="X255" s="277"/>
      <c r="Y255" s="277"/>
      <c r="Z255" s="277"/>
      <c r="AA255" s="277"/>
      <c r="AB255" s="279"/>
      <c r="AC255" s="279"/>
      <c r="AD255" s="279"/>
      <c r="AE255" s="279"/>
      <c r="AF255" s="279"/>
      <c r="AG255" s="277"/>
      <c r="AH255" s="279"/>
      <c r="AI255" s="279"/>
      <c r="AJ255" s="277"/>
      <c r="AK255" s="277"/>
      <c r="AL255" s="277"/>
      <c r="AM255" s="277"/>
      <c r="AN255" s="277"/>
      <c r="AO255" s="277"/>
      <c r="AP255" s="277"/>
      <c r="AQ255" s="277"/>
      <c r="AR255" s="277"/>
      <c r="AS255" s="279"/>
      <c r="AT255" s="279"/>
      <c r="AU255" s="279"/>
      <c r="AV255" s="279"/>
      <c r="AW255" s="279"/>
      <c r="AX255" s="277"/>
      <c r="AY255" s="279"/>
      <c r="AZ255" s="279"/>
      <c r="BA255" s="277"/>
      <c r="BB255" s="277"/>
      <c r="BC255" s="277"/>
      <c r="BD255" s="277"/>
      <c r="BE255" s="277"/>
      <c r="BF255" s="277"/>
      <c r="BG255" s="277"/>
      <c r="BH255" s="277"/>
      <c r="BI255" s="277"/>
      <c r="BJ255" s="277"/>
      <c r="BK255" s="277"/>
      <c r="BL255" s="277"/>
      <c r="BM255" s="277"/>
      <c r="BN255" s="277"/>
      <c r="BO255" s="277"/>
      <c r="BP255" s="277"/>
      <c r="BQ255" s="277"/>
      <c r="BR255" s="277"/>
      <c r="BS255" s="277"/>
      <c r="BT255" s="277"/>
      <c r="BU255" s="279"/>
      <c r="BV255" s="279"/>
      <c r="BW255" s="279"/>
      <c r="BX255" s="279"/>
      <c r="BY255" s="279"/>
      <c r="BZ255" s="277"/>
      <c r="CA255" s="279"/>
      <c r="CB255" s="279"/>
    </row>
    <row r="256" spans="1:80" s="262" customFormat="1" x14ac:dyDescent="0.25">
      <c r="A256" s="277"/>
      <c r="B256" s="278"/>
      <c r="C256" s="277"/>
      <c r="D256" s="277"/>
      <c r="E256" s="277"/>
      <c r="F256" s="277"/>
      <c r="G256" s="277"/>
      <c r="H256" s="277"/>
      <c r="I256" s="277"/>
      <c r="J256" s="277"/>
      <c r="K256" s="279"/>
      <c r="L256" s="279"/>
      <c r="M256" s="279"/>
      <c r="N256" s="279"/>
      <c r="O256" s="279"/>
      <c r="P256" s="277"/>
      <c r="Q256" s="279"/>
      <c r="R256" s="279"/>
      <c r="S256" s="277"/>
      <c r="T256" s="277"/>
      <c r="U256" s="277"/>
      <c r="V256" s="277"/>
      <c r="W256" s="277"/>
      <c r="X256" s="277"/>
      <c r="Y256" s="277"/>
      <c r="Z256" s="277"/>
      <c r="AA256" s="277"/>
      <c r="AB256" s="279"/>
      <c r="AC256" s="279"/>
      <c r="AD256" s="279"/>
      <c r="AE256" s="279"/>
      <c r="AF256" s="279"/>
      <c r="AG256" s="277"/>
      <c r="AH256" s="279"/>
      <c r="AI256" s="279"/>
      <c r="AJ256" s="277"/>
      <c r="AK256" s="277"/>
      <c r="AL256" s="277"/>
      <c r="AM256" s="277"/>
      <c r="AN256" s="277"/>
      <c r="AO256" s="277"/>
      <c r="AP256" s="277"/>
      <c r="AQ256" s="277"/>
      <c r="AR256" s="277"/>
      <c r="AS256" s="279"/>
      <c r="AT256" s="279"/>
      <c r="AU256" s="279"/>
      <c r="AV256" s="279"/>
      <c r="AW256" s="279"/>
      <c r="AX256" s="277"/>
      <c r="AY256" s="279"/>
      <c r="AZ256" s="279"/>
      <c r="BA256" s="277"/>
      <c r="BB256" s="277"/>
      <c r="BC256" s="277"/>
      <c r="BD256" s="277"/>
      <c r="BE256" s="277"/>
      <c r="BF256" s="277"/>
      <c r="BG256" s="277"/>
      <c r="BH256" s="277"/>
      <c r="BI256" s="277"/>
      <c r="BJ256" s="277"/>
      <c r="BK256" s="277"/>
      <c r="BL256" s="277"/>
      <c r="BM256" s="277"/>
      <c r="BN256" s="277"/>
      <c r="BO256" s="277"/>
      <c r="BP256" s="277"/>
      <c r="BQ256" s="277"/>
      <c r="BR256" s="277"/>
      <c r="BS256" s="277"/>
      <c r="BT256" s="277"/>
      <c r="BU256" s="279"/>
      <c r="BV256" s="279"/>
      <c r="BW256" s="279"/>
      <c r="BX256" s="279"/>
      <c r="BY256" s="279"/>
      <c r="BZ256" s="277"/>
      <c r="CA256" s="279"/>
      <c r="CB256" s="279"/>
    </row>
    <row r="257" spans="1:80" s="262" customFormat="1" x14ac:dyDescent="0.25">
      <c r="A257" s="277"/>
      <c r="B257" s="278"/>
      <c r="C257" s="277"/>
      <c r="D257" s="277"/>
      <c r="E257" s="277"/>
      <c r="F257" s="277"/>
      <c r="G257" s="277"/>
      <c r="H257" s="277"/>
      <c r="I257" s="277"/>
      <c r="J257" s="277"/>
      <c r="K257" s="279"/>
      <c r="L257" s="279"/>
      <c r="M257" s="279"/>
      <c r="N257" s="279"/>
      <c r="O257" s="279"/>
      <c r="P257" s="277"/>
      <c r="Q257" s="279"/>
      <c r="R257" s="279"/>
      <c r="S257" s="277"/>
      <c r="T257" s="277"/>
      <c r="U257" s="277"/>
      <c r="V257" s="277"/>
      <c r="W257" s="277"/>
      <c r="X257" s="277"/>
      <c r="Y257" s="277"/>
      <c r="Z257" s="277"/>
      <c r="AA257" s="277"/>
      <c r="AB257" s="279"/>
      <c r="AC257" s="279"/>
      <c r="AD257" s="279"/>
      <c r="AE257" s="279"/>
      <c r="AF257" s="279"/>
      <c r="AG257" s="277"/>
      <c r="AH257" s="279"/>
      <c r="AI257" s="279"/>
      <c r="AJ257" s="277"/>
      <c r="AK257" s="277"/>
      <c r="AL257" s="277"/>
      <c r="AM257" s="277"/>
      <c r="AN257" s="277"/>
      <c r="AO257" s="277"/>
      <c r="AP257" s="277"/>
      <c r="AQ257" s="277"/>
      <c r="AR257" s="277"/>
      <c r="AS257" s="279"/>
      <c r="AT257" s="279"/>
      <c r="AU257" s="279"/>
      <c r="AV257" s="279"/>
      <c r="AW257" s="279"/>
      <c r="AX257" s="277"/>
      <c r="AY257" s="279"/>
      <c r="AZ257" s="279"/>
      <c r="BA257" s="277"/>
      <c r="BB257" s="277"/>
      <c r="BC257" s="277"/>
      <c r="BD257" s="277"/>
      <c r="BE257" s="277"/>
      <c r="BF257" s="277"/>
      <c r="BG257" s="277"/>
      <c r="BH257" s="277"/>
      <c r="BI257" s="277"/>
      <c r="BJ257" s="277"/>
      <c r="BK257" s="277"/>
      <c r="BL257" s="277"/>
      <c r="BM257" s="277"/>
      <c r="BN257" s="277"/>
      <c r="BO257" s="277"/>
      <c r="BP257" s="277"/>
      <c r="BQ257" s="277"/>
      <c r="BR257" s="277"/>
      <c r="BS257" s="277"/>
      <c r="BT257" s="277"/>
      <c r="BU257" s="279"/>
      <c r="BV257" s="279"/>
      <c r="BW257" s="279"/>
      <c r="BX257" s="279"/>
      <c r="BY257" s="279"/>
      <c r="BZ257" s="277"/>
      <c r="CA257" s="279"/>
      <c r="CB257" s="279"/>
    </row>
    <row r="258" spans="1:80" s="262" customFormat="1" x14ac:dyDescent="0.25">
      <c r="A258" s="277"/>
      <c r="B258" s="278"/>
      <c r="C258" s="277"/>
      <c r="D258" s="277"/>
      <c r="E258" s="277"/>
      <c r="F258" s="277"/>
      <c r="G258" s="277"/>
      <c r="H258" s="277"/>
      <c r="I258" s="277"/>
      <c r="J258" s="277"/>
      <c r="K258" s="279"/>
      <c r="L258" s="279"/>
      <c r="M258" s="279"/>
      <c r="N258" s="279"/>
      <c r="O258" s="279"/>
      <c r="P258" s="277"/>
      <c r="Q258" s="279"/>
      <c r="R258" s="279"/>
      <c r="S258" s="277"/>
      <c r="T258" s="277"/>
      <c r="U258" s="277"/>
      <c r="V258" s="277"/>
      <c r="W258" s="277"/>
      <c r="X258" s="277"/>
      <c r="Y258" s="277"/>
      <c r="Z258" s="277"/>
      <c r="AA258" s="277"/>
      <c r="AB258" s="279"/>
      <c r="AC258" s="279"/>
      <c r="AD258" s="279"/>
      <c r="AE258" s="279"/>
      <c r="AF258" s="279"/>
      <c r="AG258" s="277"/>
      <c r="AH258" s="279"/>
      <c r="AI258" s="279"/>
      <c r="AJ258" s="277"/>
      <c r="AK258" s="277"/>
      <c r="AL258" s="277"/>
      <c r="AM258" s="277"/>
      <c r="AN258" s="277"/>
      <c r="AO258" s="277"/>
      <c r="AP258" s="277"/>
      <c r="AQ258" s="277"/>
      <c r="AR258" s="277"/>
      <c r="AS258" s="279"/>
      <c r="AT258" s="279"/>
      <c r="AU258" s="279"/>
      <c r="AV258" s="279"/>
      <c r="AW258" s="279"/>
      <c r="AX258" s="277"/>
      <c r="AY258" s="279"/>
      <c r="AZ258" s="279"/>
      <c r="BA258" s="277"/>
      <c r="BB258" s="277"/>
      <c r="BC258" s="277"/>
      <c r="BD258" s="277"/>
      <c r="BE258" s="277"/>
      <c r="BF258" s="277"/>
      <c r="BG258" s="277"/>
      <c r="BH258" s="277"/>
      <c r="BI258" s="277"/>
      <c r="BJ258" s="277"/>
      <c r="BK258" s="277"/>
      <c r="BL258" s="277"/>
      <c r="BM258" s="277"/>
      <c r="BN258" s="277"/>
      <c r="BO258" s="277"/>
      <c r="BP258" s="277"/>
      <c r="BQ258" s="277"/>
      <c r="BR258" s="277"/>
      <c r="BS258" s="277"/>
      <c r="BT258" s="277"/>
      <c r="BU258" s="279"/>
      <c r="BV258" s="279"/>
      <c r="BW258" s="279"/>
      <c r="BX258" s="279"/>
      <c r="BY258" s="279"/>
      <c r="BZ258" s="277"/>
      <c r="CA258" s="279"/>
      <c r="CB258" s="279"/>
    </row>
    <row r="259" spans="1:80" s="262" customFormat="1" x14ac:dyDescent="0.25">
      <c r="A259" s="277"/>
      <c r="B259" s="278"/>
      <c r="C259" s="277"/>
      <c r="D259" s="277"/>
      <c r="E259" s="277"/>
      <c r="F259" s="277"/>
      <c r="G259" s="277"/>
      <c r="H259" s="277"/>
      <c r="I259" s="277"/>
      <c r="J259" s="277"/>
      <c r="K259" s="279"/>
      <c r="L259" s="279"/>
      <c r="M259" s="279"/>
      <c r="N259" s="279"/>
      <c r="O259" s="279"/>
      <c r="P259" s="277"/>
      <c r="Q259" s="279"/>
      <c r="R259" s="279"/>
      <c r="S259" s="277"/>
      <c r="T259" s="277"/>
      <c r="U259" s="277"/>
      <c r="V259" s="277"/>
      <c r="W259" s="277"/>
      <c r="X259" s="277"/>
      <c r="Y259" s="277"/>
      <c r="Z259" s="277"/>
      <c r="AA259" s="277"/>
      <c r="AB259" s="279"/>
      <c r="AC259" s="279"/>
      <c r="AD259" s="279"/>
      <c r="AE259" s="279"/>
      <c r="AF259" s="279"/>
      <c r="AG259" s="277"/>
      <c r="AH259" s="279"/>
      <c r="AI259" s="279"/>
      <c r="AJ259" s="277"/>
      <c r="AK259" s="277"/>
      <c r="AL259" s="277"/>
      <c r="AM259" s="277"/>
      <c r="AN259" s="277"/>
      <c r="AO259" s="277"/>
      <c r="AP259" s="277"/>
      <c r="AQ259" s="277"/>
      <c r="AR259" s="277"/>
      <c r="AS259" s="279"/>
      <c r="AT259" s="279"/>
      <c r="AU259" s="279"/>
      <c r="AV259" s="279"/>
      <c r="AW259" s="279"/>
      <c r="AX259" s="277"/>
      <c r="AY259" s="279"/>
      <c r="AZ259" s="279"/>
      <c r="BA259" s="277"/>
      <c r="BB259" s="277"/>
      <c r="BC259" s="277"/>
      <c r="BD259" s="277"/>
      <c r="BE259" s="277"/>
      <c r="BF259" s="277"/>
      <c r="BG259" s="277"/>
      <c r="BH259" s="277"/>
      <c r="BI259" s="277"/>
      <c r="BJ259" s="277"/>
      <c r="BK259" s="277"/>
      <c r="BL259" s="277"/>
      <c r="BM259" s="277"/>
      <c r="BN259" s="277"/>
      <c r="BO259" s="277"/>
      <c r="BP259" s="277"/>
      <c r="BQ259" s="277"/>
      <c r="BR259" s="277"/>
      <c r="BS259" s="277"/>
      <c r="BT259" s="277"/>
      <c r="BU259" s="279"/>
      <c r="BV259" s="279"/>
      <c r="BW259" s="279"/>
      <c r="BX259" s="279"/>
      <c r="BY259" s="279"/>
      <c r="BZ259" s="277"/>
      <c r="CA259" s="279"/>
      <c r="CB259" s="279"/>
    </row>
    <row r="260" spans="1:80" s="262" customFormat="1" x14ac:dyDescent="0.25">
      <c r="A260" s="277"/>
      <c r="B260" s="278"/>
      <c r="C260" s="277"/>
      <c r="D260" s="277"/>
      <c r="E260" s="277"/>
      <c r="F260" s="277"/>
      <c r="G260" s="277"/>
      <c r="H260" s="277"/>
      <c r="I260" s="277"/>
      <c r="J260" s="277"/>
      <c r="K260" s="279"/>
      <c r="L260" s="279"/>
      <c r="M260" s="279"/>
      <c r="N260" s="279"/>
      <c r="O260" s="279"/>
      <c r="P260" s="277"/>
      <c r="Q260" s="279"/>
      <c r="R260" s="279"/>
      <c r="S260" s="277"/>
      <c r="T260" s="277"/>
      <c r="U260" s="277"/>
      <c r="V260" s="277"/>
      <c r="W260" s="277"/>
      <c r="X260" s="277"/>
      <c r="Y260" s="277"/>
      <c r="Z260" s="277"/>
      <c r="AA260" s="277"/>
      <c r="AB260" s="279"/>
      <c r="AC260" s="279"/>
      <c r="AD260" s="279"/>
      <c r="AE260" s="279"/>
      <c r="AF260" s="279"/>
      <c r="AG260" s="277"/>
      <c r="AH260" s="279"/>
      <c r="AI260" s="279"/>
      <c r="AJ260" s="277"/>
      <c r="AK260" s="277"/>
      <c r="AL260" s="277"/>
      <c r="AM260" s="277"/>
      <c r="AN260" s="277"/>
      <c r="AO260" s="277"/>
      <c r="AP260" s="277"/>
      <c r="AQ260" s="277"/>
      <c r="AR260" s="277"/>
      <c r="AS260" s="279"/>
      <c r="AT260" s="279"/>
      <c r="AU260" s="279"/>
      <c r="AV260" s="279"/>
      <c r="AW260" s="279"/>
      <c r="AX260" s="277"/>
      <c r="AY260" s="279"/>
      <c r="AZ260" s="279"/>
      <c r="BA260" s="277"/>
      <c r="BB260" s="277"/>
      <c r="BC260" s="277"/>
      <c r="BD260" s="277"/>
      <c r="BE260" s="277"/>
      <c r="BF260" s="277"/>
      <c r="BG260" s="277"/>
      <c r="BH260" s="277"/>
      <c r="BI260" s="277"/>
      <c r="BJ260" s="277"/>
      <c r="BK260" s="277"/>
      <c r="BL260" s="277"/>
      <c r="BM260" s="277"/>
      <c r="BN260" s="277"/>
      <c r="BO260" s="277"/>
      <c r="BP260" s="277"/>
      <c r="BQ260" s="277"/>
      <c r="BR260" s="277"/>
      <c r="BS260" s="277"/>
      <c r="BT260" s="277"/>
      <c r="BU260" s="279"/>
      <c r="BV260" s="279"/>
      <c r="BW260" s="279"/>
      <c r="BX260" s="279"/>
      <c r="BY260" s="279"/>
      <c r="BZ260" s="277"/>
      <c r="CA260" s="279"/>
      <c r="CB260" s="279"/>
    </row>
    <row r="261" spans="1:80" s="262" customFormat="1" x14ac:dyDescent="0.25">
      <c r="A261" s="277"/>
      <c r="B261" s="278"/>
      <c r="C261" s="277"/>
      <c r="D261" s="277"/>
      <c r="E261" s="277"/>
      <c r="F261" s="277"/>
      <c r="G261" s="277"/>
      <c r="H261" s="277"/>
      <c r="I261" s="277"/>
      <c r="J261" s="277"/>
      <c r="K261" s="279"/>
      <c r="L261" s="279"/>
      <c r="M261" s="279"/>
      <c r="N261" s="279"/>
      <c r="O261" s="279"/>
      <c r="P261" s="277"/>
      <c r="Q261" s="279"/>
      <c r="R261" s="279"/>
      <c r="S261" s="277"/>
      <c r="T261" s="277"/>
      <c r="U261" s="277"/>
      <c r="V261" s="277"/>
      <c r="W261" s="277"/>
      <c r="X261" s="277"/>
      <c r="Y261" s="277"/>
      <c r="Z261" s="277"/>
      <c r="AA261" s="277"/>
      <c r="AB261" s="279"/>
      <c r="AC261" s="279"/>
      <c r="AD261" s="279"/>
      <c r="AE261" s="279"/>
      <c r="AF261" s="279"/>
      <c r="AG261" s="277"/>
      <c r="AH261" s="279"/>
      <c r="AI261" s="279"/>
      <c r="AJ261" s="277"/>
      <c r="AK261" s="277"/>
      <c r="AL261" s="277"/>
      <c r="AM261" s="277"/>
      <c r="AN261" s="277"/>
      <c r="AO261" s="277"/>
      <c r="AP261" s="277"/>
      <c r="AQ261" s="277"/>
      <c r="AR261" s="277"/>
      <c r="AS261" s="279"/>
      <c r="AT261" s="279"/>
      <c r="AU261" s="279"/>
      <c r="AV261" s="279"/>
      <c r="AW261" s="279"/>
      <c r="AX261" s="277"/>
      <c r="AY261" s="279"/>
      <c r="AZ261" s="279"/>
      <c r="BA261" s="277"/>
      <c r="BB261" s="277"/>
      <c r="BC261" s="277"/>
      <c r="BD261" s="277"/>
      <c r="BE261" s="277"/>
      <c r="BF261" s="277"/>
      <c r="BG261" s="277"/>
      <c r="BH261" s="277"/>
      <c r="BI261" s="277"/>
      <c r="BJ261" s="277"/>
      <c r="BK261" s="277"/>
      <c r="BL261" s="277"/>
      <c r="BM261" s="277"/>
      <c r="BN261" s="277"/>
      <c r="BO261" s="277"/>
      <c r="BP261" s="277"/>
      <c r="BQ261" s="277"/>
      <c r="BR261" s="277"/>
      <c r="BS261" s="277"/>
      <c r="BT261" s="277"/>
      <c r="BU261" s="279"/>
      <c r="BV261" s="279"/>
      <c r="BW261" s="279"/>
      <c r="BX261" s="279"/>
      <c r="BY261" s="279"/>
      <c r="BZ261" s="277"/>
      <c r="CA261" s="279"/>
      <c r="CB261" s="279"/>
    </row>
    <row r="262" spans="1:80" s="262" customFormat="1" x14ac:dyDescent="0.25">
      <c r="A262" s="277"/>
      <c r="B262" s="278"/>
      <c r="C262" s="277"/>
      <c r="D262" s="277"/>
      <c r="E262" s="277"/>
      <c r="F262" s="277"/>
      <c r="G262" s="277"/>
      <c r="H262" s="277"/>
      <c r="I262" s="277"/>
      <c r="J262" s="277"/>
      <c r="K262" s="279"/>
      <c r="L262" s="279"/>
      <c r="M262" s="279"/>
      <c r="N262" s="279"/>
      <c r="O262" s="279"/>
      <c r="P262" s="277"/>
      <c r="Q262" s="279"/>
      <c r="R262" s="279"/>
      <c r="S262" s="277"/>
      <c r="T262" s="277"/>
      <c r="U262" s="277"/>
      <c r="V262" s="277"/>
      <c r="W262" s="277"/>
      <c r="X262" s="277"/>
      <c r="Y262" s="277"/>
      <c r="Z262" s="277"/>
      <c r="AA262" s="277"/>
      <c r="AB262" s="279"/>
      <c r="AC262" s="279"/>
      <c r="AD262" s="279"/>
      <c r="AE262" s="279"/>
      <c r="AF262" s="279"/>
      <c r="AG262" s="277"/>
      <c r="AH262" s="279"/>
      <c r="AI262" s="279"/>
      <c r="AJ262" s="277"/>
      <c r="AK262" s="277"/>
      <c r="AL262" s="277"/>
      <c r="AM262" s="277"/>
      <c r="AN262" s="277"/>
      <c r="AO262" s="277"/>
      <c r="AP262" s="277"/>
      <c r="AQ262" s="277"/>
      <c r="AR262" s="277"/>
      <c r="AS262" s="279"/>
      <c r="AT262" s="279"/>
      <c r="AU262" s="279"/>
      <c r="AV262" s="279"/>
      <c r="AW262" s="279"/>
      <c r="AX262" s="277"/>
      <c r="AY262" s="279"/>
      <c r="AZ262" s="279"/>
      <c r="BA262" s="277"/>
      <c r="BB262" s="277"/>
      <c r="BC262" s="277"/>
      <c r="BD262" s="277"/>
      <c r="BE262" s="277"/>
      <c r="BF262" s="277"/>
      <c r="BG262" s="277"/>
      <c r="BH262" s="277"/>
      <c r="BI262" s="277"/>
      <c r="BJ262" s="277"/>
      <c r="BK262" s="277"/>
      <c r="BL262" s="277"/>
      <c r="BM262" s="277"/>
      <c r="BN262" s="277"/>
      <c r="BO262" s="277"/>
      <c r="BP262" s="277"/>
      <c r="BQ262" s="277"/>
      <c r="BR262" s="277"/>
      <c r="BS262" s="277"/>
      <c r="BT262" s="277"/>
      <c r="BU262" s="279"/>
      <c r="BV262" s="279"/>
      <c r="BW262" s="279"/>
      <c r="BX262" s="279"/>
      <c r="BY262" s="279"/>
      <c r="BZ262" s="277"/>
      <c r="CA262" s="279"/>
      <c r="CB262" s="279"/>
    </row>
    <row r="263" spans="1:80" s="262" customFormat="1" x14ac:dyDescent="0.25">
      <c r="A263" s="277"/>
      <c r="B263" s="278"/>
      <c r="C263" s="277"/>
      <c r="D263" s="277"/>
      <c r="E263" s="277"/>
      <c r="F263" s="277"/>
      <c r="G263" s="277"/>
      <c r="H263" s="277"/>
      <c r="I263" s="277"/>
      <c r="J263" s="277"/>
      <c r="K263" s="279"/>
      <c r="L263" s="279"/>
      <c r="M263" s="279"/>
      <c r="N263" s="279"/>
      <c r="O263" s="279"/>
      <c r="P263" s="277"/>
      <c r="Q263" s="279"/>
      <c r="R263" s="279"/>
      <c r="S263" s="277"/>
      <c r="T263" s="277"/>
      <c r="U263" s="277"/>
      <c r="V263" s="277"/>
      <c r="W263" s="277"/>
      <c r="X263" s="277"/>
      <c r="Y263" s="277"/>
      <c r="Z263" s="277"/>
      <c r="AA263" s="277"/>
      <c r="AB263" s="279"/>
      <c r="AC263" s="279"/>
      <c r="AD263" s="279"/>
      <c r="AE263" s="279"/>
      <c r="AF263" s="279"/>
      <c r="AG263" s="277"/>
      <c r="AH263" s="279"/>
      <c r="AI263" s="279"/>
      <c r="AJ263" s="277"/>
      <c r="AK263" s="277"/>
      <c r="AL263" s="277"/>
      <c r="AM263" s="277"/>
      <c r="AN263" s="277"/>
      <c r="AO263" s="277"/>
      <c r="AP263" s="277"/>
      <c r="AQ263" s="277"/>
      <c r="AR263" s="277"/>
      <c r="AS263" s="279"/>
      <c r="AT263" s="279"/>
      <c r="AU263" s="279"/>
      <c r="AV263" s="279"/>
      <c r="AW263" s="279"/>
      <c r="AX263" s="277"/>
      <c r="AY263" s="279"/>
      <c r="AZ263" s="279"/>
      <c r="BA263" s="277"/>
      <c r="BB263" s="277"/>
      <c r="BC263" s="277"/>
      <c r="BD263" s="277"/>
      <c r="BE263" s="277"/>
      <c r="BF263" s="277"/>
      <c r="BG263" s="277"/>
      <c r="BH263" s="277"/>
      <c r="BI263" s="277"/>
      <c r="BJ263" s="277"/>
      <c r="BK263" s="277"/>
      <c r="BL263" s="277"/>
      <c r="BM263" s="277"/>
      <c r="BN263" s="277"/>
      <c r="BO263" s="277"/>
      <c r="BP263" s="277"/>
      <c r="BQ263" s="277"/>
      <c r="BR263" s="277"/>
      <c r="BS263" s="277"/>
      <c r="BT263" s="277"/>
      <c r="BU263" s="279"/>
      <c r="BV263" s="279"/>
      <c r="BW263" s="279"/>
      <c r="BX263" s="279"/>
      <c r="BY263" s="279"/>
      <c r="BZ263" s="277"/>
      <c r="CA263" s="279"/>
      <c r="CB263" s="279"/>
    </row>
    <row r="264" spans="1:80" x14ac:dyDescent="0.25">
      <c r="A264" s="277"/>
      <c r="B264" s="278"/>
      <c r="C264" s="277"/>
      <c r="D264" s="277"/>
      <c r="E264" s="277"/>
      <c r="F264" s="277"/>
      <c r="G264" s="277"/>
      <c r="H264" s="277"/>
      <c r="I264" s="277"/>
      <c r="J264" s="277"/>
      <c r="K264" s="279"/>
      <c r="L264" s="279"/>
      <c r="M264" s="279"/>
      <c r="N264" s="279"/>
      <c r="O264" s="279"/>
      <c r="P264" s="277"/>
      <c r="Q264" s="279"/>
      <c r="R264" s="279"/>
      <c r="S264" s="277"/>
      <c r="T264" s="277"/>
      <c r="U264" s="277"/>
      <c r="V264" s="277"/>
      <c r="W264" s="277"/>
      <c r="X264" s="277"/>
      <c r="Y264" s="277"/>
      <c r="Z264" s="277"/>
      <c r="AA264" s="277"/>
      <c r="AB264" s="279"/>
      <c r="AC264" s="279"/>
      <c r="AD264" s="279"/>
      <c r="AE264" s="279"/>
      <c r="AF264" s="279"/>
      <c r="AG264" s="277"/>
      <c r="AH264" s="279"/>
      <c r="AI264" s="279"/>
      <c r="AJ264" s="277"/>
      <c r="AK264" s="277"/>
      <c r="AL264" s="277"/>
      <c r="AM264" s="277"/>
      <c r="AN264" s="277"/>
      <c r="AO264" s="277"/>
      <c r="AP264" s="277"/>
      <c r="AQ264" s="277"/>
      <c r="AR264" s="277"/>
      <c r="AS264" s="279"/>
      <c r="AT264" s="279"/>
      <c r="AU264" s="279"/>
      <c r="AV264" s="279"/>
      <c r="AW264" s="279"/>
      <c r="AX264" s="277"/>
      <c r="AY264" s="279"/>
      <c r="AZ264" s="279"/>
      <c r="BA264" s="277"/>
      <c r="BB264" s="277"/>
      <c r="BC264" s="277"/>
      <c r="BD264" s="277"/>
      <c r="BE264" s="277"/>
      <c r="BF264" s="277"/>
      <c r="BG264" s="277"/>
      <c r="BH264" s="277"/>
      <c r="BI264" s="277"/>
      <c r="BJ264" s="277"/>
      <c r="BK264" s="277"/>
      <c r="BL264" s="277"/>
      <c r="BM264" s="277"/>
      <c r="BN264" s="277"/>
      <c r="BO264" s="277"/>
      <c r="BP264" s="277"/>
      <c r="BQ264" s="277"/>
      <c r="BR264" s="277"/>
      <c r="BS264" s="277"/>
      <c r="BT264" s="277"/>
      <c r="BU264" s="279"/>
      <c r="BV264" s="279"/>
      <c r="BW264" s="279"/>
      <c r="BX264" s="279"/>
      <c r="BY264" s="279"/>
      <c r="BZ264" s="277"/>
      <c r="CA264" s="279"/>
      <c r="CB264" s="279"/>
    </row>
    <row r="265" spans="1:80" x14ac:dyDescent="0.25">
      <c r="A265" s="277"/>
      <c r="B265" s="278"/>
      <c r="C265" s="277"/>
      <c r="D265" s="277"/>
      <c r="E265" s="277"/>
      <c r="F265" s="277"/>
      <c r="G265" s="277"/>
      <c r="H265" s="277"/>
      <c r="I265" s="277"/>
      <c r="J265" s="277"/>
      <c r="K265" s="279"/>
      <c r="L265" s="279"/>
      <c r="M265" s="279"/>
      <c r="N265" s="279"/>
      <c r="O265" s="279"/>
      <c r="P265" s="277"/>
      <c r="Q265" s="279"/>
      <c r="R265" s="279"/>
      <c r="S265" s="277"/>
      <c r="T265" s="277"/>
      <c r="U265" s="277"/>
      <c r="V265" s="277"/>
      <c r="W265" s="277"/>
      <c r="X265" s="277"/>
      <c r="Y265" s="277"/>
      <c r="Z265" s="277"/>
      <c r="AA265" s="277"/>
      <c r="AB265" s="279"/>
      <c r="AC265" s="279"/>
      <c r="AD265" s="279"/>
      <c r="AE265" s="279"/>
      <c r="AF265" s="279"/>
      <c r="AG265" s="277"/>
      <c r="AH265" s="279"/>
      <c r="AI265" s="279"/>
      <c r="AJ265" s="277"/>
      <c r="AK265" s="277"/>
      <c r="AL265" s="277"/>
      <c r="AM265" s="277"/>
      <c r="AN265" s="277"/>
      <c r="AO265" s="277"/>
      <c r="AP265" s="277"/>
      <c r="AQ265" s="277"/>
      <c r="AR265" s="277"/>
      <c r="AS265" s="279"/>
      <c r="AT265" s="279"/>
      <c r="AU265" s="279"/>
      <c r="AV265" s="279"/>
      <c r="AW265" s="279"/>
      <c r="AX265" s="277"/>
      <c r="AY265" s="279"/>
      <c r="AZ265" s="279"/>
      <c r="BA265" s="277"/>
      <c r="BB265" s="277"/>
      <c r="BC265" s="277"/>
      <c r="BD265" s="277"/>
      <c r="BE265" s="277"/>
      <c r="BF265" s="277"/>
      <c r="BG265" s="277"/>
      <c r="BH265" s="277"/>
      <c r="BI265" s="277"/>
      <c r="BJ265" s="277"/>
      <c r="BK265" s="277"/>
      <c r="BL265" s="277"/>
      <c r="BM265" s="277"/>
      <c r="BN265" s="277"/>
      <c r="BO265" s="277"/>
      <c r="BP265" s="277"/>
      <c r="BQ265" s="277"/>
      <c r="BR265" s="277"/>
      <c r="BS265" s="277"/>
      <c r="BT265" s="277"/>
      <c r="BU265" s="279"/>
      <c r="BV265" s="279"/>
      <c r="BW265" s="279"/>
      <c r="BX265" s="279"/>
      <c r="BY265" s="279"/>
      <c r="BZ265" s="277"/>
      <c r="CA265" s="279"/>
      <c r="CB265" s="279"/>
    </row>
    <row r="266" spans="1:80" x14ac:dyDescent="0.25">
      <c r="A266" s="277"/>
      <c r="B266" s="278"/>
      <c r="C266" s="277"/>
      <c r="D266" s="277"/>
      <c r="E266" s="277"/>
      <c r="F266" s="277"/>
      <c r="G266" s="277"/>
      <c r="H266" s="277"/>
      <c r="I266" s="277"/>
      <c r="J266" s="277"/>
      <c r="K266" s="279"/>
      <c r="L266" s="279"/>
      <c r="M266" s="279"/>
      <c r="N266" s="279"/>
      <c r="O266" s="279"/>
      <c r="P266" s="277"/>
      <c r="Q266" s="279"/>
      <c r="R266" s="279"/>
      <c r="S266" s="277"/>
      <c r="T266" s="277"/>
      <c r="U266" s="277"/>
      <c r="V266" s="277"/>
      <c r="W266" s="277"/>
      <c r="X266" s="277"/>
      <c r="Y266" s="277"/>
      <c r="Z266" s="277"/>
      <c r="AA266" s="277"/>
      <c r="AB266" s="279"/>
      <c r="AC266" s="279"/>
      <c r="AD266" s="279"/>
      <c r="AE266" s="279"/>
      <c r="AF266" s="279"/>
      <c r="AG266" s="277"/>
      <c r="AH266" s="279"/>
      <c r="AI266" s="279"/>
      <c r="AJ266" s="277"/>
      <c r="AK266" s="277"/>
      <c r="AL266" s="277"/>
      <c r="AM266" s="277"/>
      <c r="AN266" s="277"/>
      <c r="AO266" s="277"/>
      <c r="AP266" s="277"/>
      <c r="AQ266" s="277"/>
      <c r="AR266" s="277"/>
      <c r="AS266" s="279"/>
      <c r="AT266" s="279"/>
      <c r="AU266" s="279"/>
      <c r="AV266" s="279"/>
      <c r="AW266" s="279"/>
      <c r="AX266" s="277"/>
      <c r="AY266" s="279"/>
      <c r="AZ266" s="279"/>
      <c r="BA266" s="277"/>
      <c r="BB266" s="277"/>
      <c r="BC266" s="277"/>
      <c r="BD266" s="277"/>
      <c r="BE266" s="277"/>
      <c r="BF266" s="277"/>
      <c r="BG266" s="277"/>
      <c r="BH266" s="277"/>
      <c r="BI266" s="277"/>
      <c r="BJ266" s="277"/>
      <c r="BK266" s="277"/>
      <c r="BL266" s="277"/>
      <c r="BM266" s="277"/>
      <c r="BN266" s="277"/>
      <c r="BO266" s="277"/>
      <c r="BP266" s="277"/>
      <c r="BQ266" s="277"/>
      <c r="BR266" s="277"/>
      <c r="BS266" s="277"/>
      <c r="BT266" s="277"/>
      <c r="BU266" s="279"/>
      <c r="BV266" s="279"/>
      <c r="BW266" s="279"/>
      <c r="BX266" s="279"/>
      <c r="BY266" s="279"/>
      <c r="BZ266" s="277"/>
      <c r="CA266" s="279"/>
      <c r="CB266" s="279"/>
    </row>
    <row r="267" spans="1:80" x14ac:dyDescent="0.25">
      <c r="A267" s="277"/>
      <c r="B267" s="278"/>
      <c r="C267" s="277"/>
      <c r="D267" s="277"/>
      <c r="E267" s="277"/>
      <c r="F267" s="277"/>
      <c r="G267" s="277"/>
      <c r="H267" s="277"/>
      <c r="I267" s="277"/>
      <c r="J267" s="277"/>
      <c r="K267" s="279"/>
      <c r="L267" s="279"/>
      <c r="M267" s="279"/>
      <c r="N267" s="279"/>
      <c r="O267" s="279"/>
      <c r="P267" s="277"/>
      <c r="Q267" s="279"/>
      <c r="R267" s="279"/>
      <c r="S267" s="277"/>
      <c r="T267" s="277"/>
      <c r="U267" s="277"/>
      <c r="V267" s="277"/>
      <c r="W267" s="277"/>
      <c r="X267" s="277"/>
      <c r="Y267" s="277"/>
      <c r="Z267" s="277"/>
      <c r="AA267" s="277"/>
      <c r="AB267" s="279"/>
      <c r="AC267" s="279"/>
      <c r="AD267" s="279"/>
      <c r="AE267" s="279"/>
      <c r="AF267" s="279"/>
      <c r="AG267" s="277"/>
      <c r="AH267" s="279"/>
      <c r="AI267" s="279"/>
      <c r="AJ267" s="277"/>
      <c r="AK267" s="277"/>
      <c r="AL267" s="277"/>
      <c r="AM267" s="277"/>
      <c r="AN267" s="277"/>
      <c r="AO267" s="277"/>
      <c r="AP267" s="277"/>
      <c r="AQ267" s="277"/>
      <c r="AR267" s="277"/>
      <c r="AS267" s="279"/>
      <c r="AT267" s="279"/>
      <c r="AU267" s="279"/>
      <c r="AV267" s="279"/>
      <c r="AW267" s="279"/>
      <c r="AX267" s="277"/>
      <c r="AY267" s="279"/>
      <c r="AZ267" s="279"/>
      <c r="BA267" s="277"/>
      <c r="BB267" s="277"/>
      <c r="BC267" s="277"/>
      <c r="BD267" s="277"/>
      <c r="BE267" s="277"/>
      <c r="BF267" s="277"/>
      <c r="BG267" s="277"/>
      <c r="BH267" s="277"/>
      <c r="BI267" s="277"/>
      <c r="BJ267" s="277"/>
      <c r="BK267" s="277"/>
      <c r="BL267" s="277"/>
      <c r="BM267" s="277"/>
      <c r="BN267" s="277"/>
      <c r="BO267" s="277"/>
      <c r="BP267" s="277"/>
      <c r="BQ267" s="277"/>
      <c r="BR267" s="277"/>
      <c r="BS267" s="277"/>
      <c r="BT267" s="277"/>
      <c r="BU267" s="279"/>
      <c r="BV267" s="279"/>
      <c r="BW267" s="279"/>
      <c r="BX267" s="279"/>
      <c r="BY267" s="279"/>
      <c r="BZ267" s="277"/>
      <c r="CA267" s="279"/>
      <c r="CB267" s="279"/>
    </row>
    <row r="268" spans="1:80" x14ac:dyDescent="0.25">
      <c r="A268" s="277"/>
      <c r="B268" s="278"/>
      <c r="C268" s="277"/>
      <c r="D268" s="277"/>
      <c r="E268" s="277"/>
      <c r="F268" s="277"/>
      <c r="G268" s="277"/>
      <c r="H268" s="277"/>
      <c r="I268" s="277"/>
      <c r="J268" s="277"/>
      <c r="K268" s="279"/>
      <c r="L268" s="279"/>
      <c r="M268" s="279"/>
      <c r="N268" s="279"/>
      <c r="O268" s="279"/>
      <c r="P268" s="277"/>
      <c r="Q268" s="279"/>
      <c r="R268" s="279"/>
      <c r="S268" s="277"/>
      <c r="T268" s="277"/>
      <c r="U268" s="277"/>
      <c r="V268" s="277"/>
      <c r="W268" s="277"/>
      <c r="X268" s="277"/>
      <c r="Y268" s="277"/>
      <c r="Z268" s="277"/>
      <c r="AA268" s="277"/>
      <c r="AB268" s="279"/>
      <c r="AC268" s="279"/>
      <c r="AD268" s="279"/>
      <c r="AE268" s="279"/>
      <c r="AF268" s="279"/>
      <c r="AG268" s="277"/>
      <c r="AH268" s="279"/>
      <c r="AI268" s="279"/>
      <c r="AJ268" s="277"/>
      <c r="AK268" s="277"/>
      <c r="AL268" s="277"/>
      <c r="AM268" s="277"/>
      <c r="AN268" s="277"/>
      <c r="AO268" s="277"/>
      <c r="AP268" s="277"/>
      <c r="AQ268" s="277"/>
      <c r="AR268" s="277"/>
      <c r="AS268" s="279"/>
      <c r="AT268" s="279"/>
      <c r="AU268" s="279"/>
      <c r="AV268" s="279"/>
      <c r="AW268" s="279"/>
      <c r="AX268" s="277"/>
      <c r="AY268" s="279"/>
      <c r="AZ268" s="279"/>
      <c r="BA268" s="277"/>
      <c r="BB268" s="277"/>
      <c r="BC268" s="277"/>
      <c r="BD268" s="277"/>
      <c r="BE268" s="277"/>
      <c r="BF268" s="277"/>
      <c r="BG268" s="277"/>
      <c r="BH268" s="277"/>
      <c r="BI268" s="277"/>
      <c r="BJ268" s="277"/>
      <c r="BK268" s="277"/>
      <c r="BL268" s="277"/>
      <c r="BM268" s="277"/>
      <c r="BN268" s="277"/>
      <c r="BO268" s="277"/>
      <c r="BP268" s="277"/>
      <c r="BQ268" s="277"/>
      <c r="BR268" s="277"/>
      <c r="BS268" s="277"/>
      <c r="BT268" s="277"/>
      <c r="BU268" s="279"/>
      <c r="BV268" s="279"/>
      <c r="BW268" s="279"/>
      <c r="BX268" s="279"/>
      <c r="BY268" s="279"/>
      <c r="BZ268" s="277"/>
      <c r="CA268" s="279"/>
      <c r="CB268" s="279"/>
    </row>
    <row r="269" spans="1:80" x14ac:dyDescent="0.25">
      <c r="A269" s="267"/>
      <c r="B269" s="268"/>
      <c r="C269" s="267"/>
      <c r="D269" s="267"/>
      <c r="E269" s="267"/>
      <c r="F269" s="267"/>
      <c r="G269" s="267"/>
      <c r="H269" s="267"/>
      <c r="I269" s="267"/>
      <c r="J269" s="267"/>
      <c r="K269" s="266"/>
      <c r="L269" s="266"/>
      <c r="M269" s="266"/>
      <c r="N269" s="266"/>
      <c r="O269" s="266"/>
      <c r="P269" s="267"/>
      <c r="Q269" s="266"/>
      <c r="R269" s="266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6"/>
      <c r="AC269" s="266"/>
      <c r="AD269" s="266"/>
      <c r="AE269" s="266"/>
      <c r="AF269" s="266"/>
      <c r="AG269" s="267"/>
      <c r="AH269" s="266"/>
      <c r="AI269" s="266"/>
      <c r="AJ269" s="267"/>
      <c r="AK269" s="267"/>
      <c r="AL269" s="267"/>
      <c r="AM269" s="267"/>
      <c r="AN269" s="267"/>
      <c r="AO269" s="267"/>
      <c r="AP269" s="267"/>
      <c r="AQ269" s="267"/>
      <c r="AR269" s="267"/>
      <c r="AS269" s="266"/>
      <c r="AT269" s="266"/>
      <c r="AU269" s="266"/>
      <c r="AV269" s="266"/>
      <c r="AW269" s="266"/>
      <c r="AX269" s="267"/>
      <c r="AY269" s="266"/>
      <c r="AZ269" s="266"/>
      <c r="BA269" s="267"/>
      <c r="BB269" s="267"/>
      <c r="BC269" s="267"/>
      <c r="BD269" s="267"/>
      <c r="BE269" s="267"/>
      <c r="BF269" s="267"/>
      <c r="BG269" s="267"/>
      <c r="BH269" s="267"/>
      <c r="BI269" s="267"/>
      <c r="BJ269" s="267"/>
      <c r="BK269" s="267"/>
      <c r="BL269" s="267"/>
      <c r="BM269" s="267"/>
      <c r="BN269" s="267"/>
      <c r="BO269" s="267"/>
      <c r="BP269" s="267"/>
      <c r="BQ269" s="267"/>
      <c r="BR269" s="267"/>
      <c r="BS269" s="267"/>
      <c r="BT269" s="267"/>
      <c r="BU269" s="266"/>
      <c r="BV269" s="266"/>
      <c r="BW269" s="266"/>
      <c r="BX269" s="266"/>
      <c r="BY269" s="266"/>
      <c r="BZ269" s="267"/>
      <c r="CA269" s="266"/>
      <c r="CB269" s="266"/>
    </row>
    <row r="270" spans="1:80" x14ac:dyDescent="0.25">
      <c r="A270" s="267"/>
      <c r="B270" s="268"/>
      <c r="C270" s="267"/>
      <c r="D270" s="267"/>
      <c r="E270" s="267"/>
      <c r="F270" s="267"/>
      <c r="G270" s="267"/>
      <c r="H270" s="267"/>
      <c r="I270" s="267"/>
      <c r="J270" s="267"/>
      <c r="K270" s="266"/>
      <c r="L270" s="266"/>
      <c r="M270" s="266"/>
      <c r="N270" s="266"/>
      <c r="O270" s="266"/>
      <c r="P270" s="267"/>
      <c r="Q270" s="266"/>
      <c r="R270" s="266"/>
      <c r="S270" s="267"/>
      <c r="T270" s="267"/>
      <c r="U270" s="267"/>
      <c r="V270" s="267"/>
      <c r="W270" s="267"/>
      <c r="X270" s="267"/>
      <c r="Y270" s="267"/>
      <c r="Z270" s="267"/>
      <c r="AA270" s="267"/>
      <c r="AB270" s="266"/>
      <c r="AC270" s="266"/>
      <c r="AD270" s="266"/>
      <c r="AE270" s="266"/>
      <c r="AF270" s="266"/>
      <c r="AG270" s="267"/>
      <c r="AH270" s="266"/>
      <c r="AI270" s="266"/>
      <c r="AJ270" s="267"/>
      <c r="AK270" s="267"/>
      <c r="AL270" s="267"/>
      <c r="AM270" s="267"/>
      <c r="AN270" s="267"/>
      <c r="AO270" s="267"/>
      <c r="AP270" s="267"/>
      <c r="AQ270" s="267"/>
      <c r="AR270" s="267"/>
      <c r="AS270" s="266"/>
      <c r="AT270" s="266"/>
      <c r="AU270" s="266"/>
      <c r="AV270" s="266"/>
      <c r="AW270" s="266"/>
      <c r="AX270" s="267"/>
      <c r="AY270" s="266"/>
      <c r="AZ270" s="266"/>
      <c r="BA270" s="267"/>
      <c r="BB270" s="267"/>
      <c r="BC270" s="267"/>
      <c r="BD270" s="267"/>
      <c r="BE270" s="267"/>
      <c r="BF270" s="267"/>
      <c r="BG270" s="267"/>
      <c r="BH270" s="267"/>
      <c r="BI270" s="267"/>
      <c r="BJ270" s="267"/>
      <c r="BK270" s="267"/>
      <c r="BL270" s="267"/>
      <c r="BM270" s="267"/>
      <c r="BN270" s="267"/>
      <c r="BO270" s="267"/>
      <c r="BP270" s="267"/>
      <c r="BQ270" s="267"/>
      <c r="BR270" s="267"/>
      <c r="BS270" s="267"/>
      <c r="BT270" s="267"/>
      <c r="BU270" s="266"/>
      <c r="BV270" s="266"/>
      <c r="BW270" s="266"/>
      <c r="BX270" s="266"/>
      <c r="BY270" s="266"/>
      <c r="BZ270" s="267"/>
      <c r="CA270" s="266"/>
      <c r="CB270" s="266"/>
    </row>
    <row r="271" spans="1:80" x14ac:dyDescent="0.25">
      <c r="A271" s="267"/>
      <c r="B271" s="268"/>
      <c r="C271" s="267"/>
      <c r="D271" s="267"/>
      <c r="E271" s="267"/>
      <c r="F271" s="267"/>
      <c r="G271" s="267"/>
      <c r="H271" s="267"/>
      <c r="I271" s="267"/>
      <c r="J271" s="267"/>
      <c r="K271" s="266"/>
      <c r="L271" s="266"/>
      <c r="M271" s="266"/>
      <c r="N271" s="266"/>
      <c r="O271" s="266"/>
      <c r="P271" s="267"/>
      <c r="Q271" s="266"/>
      <c r="R271" s="266"/>
      <c r="S271" s="267"/>
      <c r="T271" s="267"/>
      <c r="U271" s="267"/>
      <c r="V271" s="267"/>
      <c r="W271" s="267"/>
      <c r="X271" s="267"/>
      <c r="Y271" s="267"/>
      <c r="Z271" s="267"/>
      <c r="AA271" s="267"/>
      <c r="AB271" s="266"/>
      <c r="AC271" s="266"/>
      <c r="AD271" s="266"/>
      <c r="AE271" s="266"/>
      <c r="AF271" s="266"/>
      <c r="AG271" s="267"/>
      <c r="AH271" s="266"/>
      <c r="AI271" s="266"/>
      <c r="AJ271" s="267"/>
      <c r="AK271" s="267"/>
      <c r="AL271" s="267"/>
      <c r="AM271" s="267"/>
      <c r="AN271" s="267"/>
      <c r="AO271" s="267"/>
      <c r="AP271" s="267"/>
      <c r="AQ271" s="267"/>
      <c r="AR271" s="267"/>
      <c r="AS271" s="266"/>
      <c r="AT271" s="266"/>
      <c r="AU271" s="266"/>
      <c r="AV271" s="266"/>
      <c r="AW271" s="266"/>
      <c r="AX271" s="267"/>
      <c r="AY271" s="266"/>
      <c r="AZ271" s="266"/>
      <c r="BA271" s="267"/>
      <c r="BB271" s="267"/>
      <c r="BC271" s="267"/>
      <c r="BD271" s="267"/>
      <c r="BE271" s="267"/>
      <c r="BF271" s="267"/>
      <c r="BG271" s="267"/>
      <c r="BH271" s="267"/>
      <c r="BI271" s="267"/>
      <c r="BJ271" s="267"/>
      <c r="BK271" s="267"/>
      <c r="BL271" s="267"/>
      <c r="BM271" s="267"/>
      <c r="BN271" s="267"/>
      <c r="BO271" s="267"/>
      <c r="BP271" s="267"/>
      <c r="BQ271" s="267"/>
      <c r="BR271" s="267"/>
      <c r="BS271" s="267"/>
      <c r="BT271" s="267"/>
      <c r="BU271" s="266"/>
      <c r="BV271" s="266"/>
      <c r="BW271" s="266"/>
      <c r="BX271" s="266"/>
      <c r="BY271" s="266"/>
      <c r="BZ271" s="267"/>
      <c r="CA271" s="266"/>
      <c r="CB271" s="266"/>
    </row>
    <row r="272" spans="1:80" x14ac:dyDescent="0.25">
      <c r="A272" s="267"/>
      <c r="B272" s="268"/>
      <c r="C272" s="267"/>
      <c r="D272" s="267"/>
      <c r="E272" s="267"/>
      <c r="F272" s="267"/>
      <c r="G272" s="267"/>
      <c r="H272" s="267"/>
      <c r="I272" s="267"/>
      <c r="J272" s="267"/>
      <c r="K272" s="266"/>
      <c r="L272" s="266"/>
      <c r="M272" s="266"/>
      <c r="N272" s="266"/>
      <c r="O272" s="266"/>
      <c r="P272" s="267"/>
      <c r="Q272" s="266"/>
      <c r="R272" s="266"/>
      <c r="S272" s="267"/>
      <c r="T272" s="267"/>
      <c r="U272" s="267"/>
      <c r="V272" s="267"/>
      <c r="W272" s="267"/>
      <c r="X272" s="267"/>
      <c r="Y272" s="267"/>
      <c r="Z272" s="267"/>
      <c r="AA272" s="267"/>
      <c r="AB272" s="266"/>
      <c r="AC272" s="266"/>
      <c r="AD272" s="266"/>
      <c r="AE272" s="266"/>
      <c r="AF272" s="266"/>
      <c r="AG272" s="267"/>
      <c r="AH272" s="266"/>
      <c r="AI272" s="266"/>
      <c r="AJ272" s="267"/>
      <c r="AK272" s="267"/>
      <c r="AL272" s="267"/>
      <c r="AM272" s="267"/>
      <c r="AN272" s="267"/>
      <c r="AO272" s="267"/>
      <c r="AP272" s="267"/>
      <c r="AQ272" s="267"/>
      <c r="AR272" s="267"/>
      <c r="AS272" s="266"/>
      <c r="AT272" s="266"/>
      <c r="AU272" s="266"/>
      <c r="AV272" s="266"/>
      <c r="AW272" s="266"/>
      <c r="AX272" s="267"/>
      <c r="AY272" s="266"/>
      <c r="AZ272" s="266"/>
      <c r="BA272" s="267"/>
      <c r="BB272" s="267"/>
      <c r="BC272" s="267"/>
      <c r="BD272" s="267"/>
      <c r="BE272" s="267"/>
      <c r="BF272" s="267"/>
      <c r="BG272" s="267"/>
      <c r="BH272" s="267"/>
      <c r="BI272" s="267"/>
      <c r="BJ272" s="267"/>
      <c r="BK272" s="267"/>
      <c r="BL272" s="267"/>
      <c r="BM272" s="267"/>
      <c r="BN272" s="267"/>
      <c r="BO272" s="267"/>
      <c r="BP272" s="267"/>
      <c r="BQ272" s="267"/>
      <c r="BR272" s="267"/>
      <c r="BS272" s="267"/>
      <c r="BT272" s="267"/>
      <c r="BU272" s="266"/>
      <c r="BV272" s="266"/>
      <c r="BW272" s="266"/>
      <c r="BX272" s="266"/>
      <c r="BY272" s="266"/>
      <c r="BZ272" s="267"/>
      <c r="CA272" s="266"/>
      <c r="CB272" s="266"/>
    </row>
    <row r="273" spans="1:80" x14ac:dyDescent="0.25">
      <c r="A273" s="267"/>
      <c r="B273" s="268"/>
      <c r="C273" s="267"/>
      <c r="D273" s="267"/>
      <c r="E273" s="267"/>
      <c r="F273" s="267"/>
      <c r="G273" s="267"/>
      <c r="H273" s="267"/>
      <c r="I273" s="267"/>
      <c r="J273" s="267"/>
      <c r="K273" s="266"/>
      <c r="L273" s="266"/>
      <c r="M273" s="266"/>
      <c r="N273" s="266"/>
      <c r="O273" s="266"/>
      <c r="P273" s="267"/>
      <c r="Q273" s="266"/>
      <c r="R273" s="266"/>
      <c r="S273" s="267"/>
      <c r="T273" s="267"/>
      <c r="U273" s="267"/>
      <c r="V273" s="267"/>
      <c r="W273" s="267"/>
      <c r="X273" s="267"/>
      <c r="Y273" s="267"/>
      <c r="Z273" s="267"/>
      <c r="AA273" s="267"/>
      <c r="AB273" s="266"/>
      <c r="AC273" s="266"/>
      <c r="AD273" s="266"/>
      <c r="AE273" s="266"/>
      <c r="AF273" s="266"/>
      <c r="AG273" s="267"/>
      <c r="AH273" s="266"/>
      <c r="AI273" s="266"/>
      <c r="AJ273" s="267"/>
      <c r="AK273" s="267"/>
      <c r="AL273" s="267"/>
      <c r="AM273" s="267"/>
      <c r="AN273" s="267"/>
      <c r="AO273" s="267"/>
      <c r="AP273" s="267"/>
      <c r="AQ273" s="267"/>
      <c r="AR273" s="267"/>
      <c r="AS273" s="266"/>
      <c r="AT273" s="266"/>
      <c r="AU273" s="266"/>
      <c r="AV273" s="266"/>
      <c r="AW273" s="266"/>
      <c r="AX273" s="267"/>
      <c r="AY273" s="266"/>
      <c r="AZ273" s="266"/>
      <c r="BA273" s="267"/>
      <c r="BB273" s="267"/>
      <c r="BC273" s="267"/>
      <c r="BD273" s="267"/>
      <c r="BE273" s="267"/>
      <c r="BF273" s="267"/>
      <c r="BG273" s="267"/>
      <c r="BH273" s="267"/>
      <c r="BI273" s="267"/>
      <c r="BJ273" s="267"/>
      <c r="BK273" s="267"/>
      <c r="BL273" s="267"/>
      <c r="BM273" s="267"/>
      <c r="BN273" s="267"/>
      <c r="BO273" s="267"/>
      <c r="BP273" s="267"/>
      <c r="BQ273" s="267"/>
      <c r="BR273" s="267"/>
      <c r="BS273" s="267"/>
      <c r="BT273" s="267"/>
      <c r="BU273" s="266"/>
      <c r="BV273" s="266"/>
      <c r="BW273" s="266"/>
      <c r="BX273" s="266"/>
      <c r="BY273" s="266"/>
      <c r="BZ273" s="267"/>
      <c r="CA273" s="266"/>
      <c r="CB273" s="266"/>
    </row>
    <row r="274" spans="1:80" x14ac:dyDescent="0.25">
      <c r="A274" s="267"/>
      <c r="B274" s="268"/>
      <c r="C274" s="267"/>
      <c r="D274" s="267"/>
      <c r="E274" s="267"/>
      <c r="F274" s="267"/>
      <c r="G274" s="267"/>
      <c r="H274" s="267"/>
      <c r="I274" s="267"/>
      <c r="J274" s="267"/>
      <c r="K274" s="266"/>
      <c r="L274" s="266"/>
      <c r="M274" s="266"/>
      <c r="N274" s="266"/>
      <c r="O274" s="266"/>
      <c r="P274" s="267"/>
      <c r="Q274" s="266"/>
      <c r="R274" s="266"/>
      <c r="S274" s="267"/>
      <c r="T274" s="267"/>
      <c r="U274" s="267"/>
      <c r="V274" s="267"/>
      <c r="W274" s="267"/>
      <c r="X274" s="267"/>
      <c r="Y274" s="267"/>
      <c r="Z274" s="267"/>
      <c r="AA274" s="267"/>
      <c r="AB274" s="266"/>
      <c r="AC274" s="266"/>
      <c r="AD274" s="266"/>
      <c r="AE274" s="266"/>
      <c r="AF274" s="266"/>
      <c r="AG274" s="267"/>
      <c r="AH274" s="266"/>
      <c r="AI274" s="266"/>
      <c r="AJ274" s="267"/>
      <c r="AK274" s="267"/>
      <c r="AL274" s="267"/>
      <c r="AM274" s="267"/>
      <c r="AN274" s="267"/>
      <c r="AO274" s="267"/>
      <c r="AP274" s="267"/>
      <c r="AQ274" s="267"/>
      <c r="AR274" s="267"/>
      <c r="AS274" s="266"/>
      <c r="AT274" s="266"/>
      <c r="AU274" s="266"/>
      <c r="AV274" s="266"/>
      <c r="AW274" s="266"/>
      <c r="AX274" s="267"/>
      <c r="AY274" s="266"/>
      <c r="AZ274" s="266"/>
      <c r="BA274" s="267"/>
      <c r="BB274" s="267"/>
      <c r="BC274" s="267"/>
      <c r="BD274" s="267"/>
      <c r="BE274" s="267"/>
      <c r="BF274" s="267"/>
      <c r="BG274" s="267"/>
      <c r="BH274" s="267"/>
      <c r="BI274" s="267"/>
      <c r="BJ274" s="267"/>
      <c r="BK274" s="267"/>
      <c r="BL274" s="267"/>
      <c r="BM274" s="267"/>
      <c r="BN274" s="267"/>
      <c r="BO274" s="267"/>
      <c r="BP274" s="267"/>
      <c r="BQ274" s="267"/>
      <c r="BR274" s="267"/>
      <c r="BS274" s="267"/>
      <c r="BT274" s="267"/>
      <c r="BU274" s="266"/>
      <c r="BV274" s="266"/>
      <c r="BW274" s="266"/>
      <c r="BX274" s="266"/>
      <c r="BY274" s="266"/>
      <c r="BZ274" s="267"/>
      <c r="CA274" s="266"/>
      <c r="CB274" s="266"/>
    </row>
    <row r="275" spans="1:80" x14ac:dyDescent="0.25">
      <c r="A275" s="267"/>
      <c r="B275" s="268"/>
      <c r="C275" s="267"/>
      <c r="D275" s="267"/>
      <c r="E275" s="267"/>
      <c r="F275" s="267"/>
      <c r="G275" s="267"/>
      <c r="H275" s="267"/>
      <c r="I275" s="267"/>
      <c r="J275" s="267"/>
      <c r="K275" s="266"/>
      <c r="L275" s="266"/>
      <c r="M275" s="266"/>
      <c r="N275" s="266"/>
      <c r="O275" s="266"/>
      <c r="P275" s="267"/>
      <c r="Q275" s="266"/>
      <c r="R275" s="266"/>
      <c r="S275" s="267"/>
      <c r="T275" s="267"/>
      <c r="U275" s="267"/>
      <c r="V275" s="267"/>
      <c r="W275" s="267"/>
      <c r="X275" s="267"/>
      <c r="Y275" s="267"/>
      <c r="Z275" s="267"/>
      <c r="AA275" s="267"/>
      <c r="AB275" s="266"/>
      <c r="AC275" s="266"/>
      <c r="AD275" s="266"/>
      <c r="AE275" s="266"/>
      <c r="AF275" s="266"/>
      <c r="AG275" s="267"/>
      <c r="AH275" s="266"/>
      <c r="AI275" s="266"/>
      <c r="AJ275" s="267"/>
      <c r="AK275" s="267"/>
      <c r="AL275" s="267"/>
      <c r="AM275" s="267"/>
      <c r="AN275" s="267"/>
      <c r="AO275" s="267"/>
      <c r="AP275" s="267"/>
      <c r="AQ275" s="267"/>
      <c r="AR275" s="267"/>
      <c r="AS275" s="266"/>
      <c r="AT275" s="266"/>
      <c r="AU275" s="266"/>
      <c r="AV275" s="266"/>
      <c r="AW275" s="266"/>
      <c r="AX275" s="267"/>
      <c r="AY275" s="266"/>
      <c r="AZ275" s="266"/>
      <c r="BA275" s="267"/>
      <c r="BB275" s="267"/>
      <c r="BC275" s="267"/>
      <c r="BD275" s="267"/>
      <c r="BE275" s="267"/>
      <c r="BF275" s="267"/>
      <c r="BG275" s="267"/>
      <c r="BH275" s="267"/>
      <c r="BI275" s="267"/>
      <c r="BJ275" s="267"/>
      <c r="BK275" s="267"/>
      <c r="BL275" s="267"/>
      <c r="BM275" s="267"/>
      <c r="BN275" s="267"/>
      <c r="BO275" s="267"/>
      <c r="BP275" s="267"/>
      <c r="BQ275" s="267"/>
      <c r="BR275" s="267"/>
      <c r="BS275" s="267"/>
      <c r="BT275" s="267"/>
      <c r="BU275" s="266"/>
      <c r="BV275" s="266"/>
      <c r="BW275" s="266"/>
      <c r="BX275" s="266"/>
      <c r="BY275" s="266"/>
      <c r="BZ275" s="267"/>
      <c r="CA275" s="266"/>
      <c r="CB275" s="266"/>
    </row>
    <row r="276" spans="1:80" x14ac:dyDescent="0.25">
      <c r="A276" s="267"/>
      <c r="B276" s="268"/>
      <c r="C276" s="267"/>
      <c r="D276" s="267"/>
      <c r="E276" s="267"/>
      <c r="F276" s="267"/>
      <c r="G276" s="267"/>
      <c r="H276" s="267"/>
      <c r="I276" s="267"/>
      <c r="J276" s="267"/>
      <c r="K276" s="266"/>
      <c r="L276" s="266"/>
      <c r="M276" s="266"/>
      <c r="N276" s="266"/>
      <c r="O276" s="266"/>
      <c r="P276" s="267"/>
      <c r="Q276" s="266"/>
      <c r="R276" s="266"/>
      <c r="S276" s="267"/>
      <c r="T276" s="267"/>
      <c r="U276" s="267"/>
      <c r="V276" s="267"/>
      <c r="W276" s="267"/>
      <c r="X276" s="267"/>
      <c r="Y276" s="267"/>
      <c r="Z276" s="267"/>
      <c r="AA276" s="267"/>
      <c r="AB276" s="266"/>
      <c r="AC276" s="266"/>
      <c r="AD276" s="266"/>
      <c r="AE276" s="266"/>
      <c r="AF276" s="266"/>
      <c r="AG276" s="267"/>
      <c r="AH276" s="266"/>
      <c r="AI276" s="266"/>
      <c r="AJ276" s="267"/>
      <c r="AK276" s="267"/>
      <c r="AL276" s="267"/>
      <c r="AM276" s="267"/>
      <c r="AN276" s="267"/>
      <c r="AO276" s="267"/>
      <c r="AP276" s="267"/>
      <c r="AQ276" s="267"/>
      <c r="AR276" s="267"/>
      <c r="AS276" s="266"/>
      <c r="AT276" s="266"/>
      <c r="AU276" s="266"/>
      <c r="AV276" s="266"/>
      <c r="AW276" s="266"/>
      <c r="AX276" s="267"/>
      <c r="AY276" s="266"/>
      <c r="AZ276" s="266"/>
      <c r="BA276" s="267"/>
      <c r="BB276" s="267"/>
      <c r="BC276" s="267"/>
      <c r="BD276" s="267"/>
      <c r="BE276" s="267"/>
      <c r="BF276" s="267"/>
      <c r="BG276" s="267"/>
      <c r="BH276" s="267"/>
      <c r="BI276" s="267"/>
      <c r="BJ276" s="267"/>
      <c r="BK276" s="267"/>
      <c r="BL276" s="267"/>
      <c r="BM276" s="267"/>
      <c r="BN276" s="267"/>
      <c r="BO276" s="267"/>
      <c r="BP276" s="267"/>
      <c r="BQ276" s="267"/>
      <c r="BR276" s="267"/>
      <c r="BS276" s="267"/>
      <c r="BT276" s="267"/>
      <c r="BU276" s="266"/>
      <c r="BV276" s="266"/>
      <c r="BW276" s="266"/>
      <c r="BX276" s="266"/>
      <c r="BY276" s="266"/>
      <c r="BZ276" s="267"/>
      <c r="CA276" s="266"/>
      <c r="CB276" s="266"/>
    </row>
    <row r="277" spans="1:80" x14ac:dyDescent="0.25">
      <c r="A277" s="267"/>
      <c r="B277" s="268"/>
      <c r="C277" s="267"/>
      <c r="D277" s="267"/>
      <c r="E277" s="267"/>
      <c r="F277" s="267"/>
      <c r="G277" s="267"/>
      <c r="H277" s="267"/>
      <c r="I277" s="267"/>
      <c r="J277" s="267"/>
      <c r="K277" s="266"/>
      <c r="L277" s="266"/>
      <c r="M277" s="266"/>
      <c r="N277" s="266"/>
      <c r="O277" s="266"/>
      <c r="P277" s="267"/>
      <c r="Q277" s="266"/>
      <c r="R277" s="266"/>
      <c r="S277" s="267"/>
      <c r="T277" s="267"/>
      <c r="U277" s="267"/>
      <c r="V277" s="267"/>
      <c r="W277" s="267"/>
      <c r="X277" s="267"/>
      <c r="Y277" s="267"/>
      <c r="Z277" s="267"/>
      <c r="AA277" s="267"/>
      <c r="AB277" s="266"/>
      <c r="AC277" s="266"/>
      <c r="AD277" s="266"/>
      <c r="AE277" s="266"/>
      <c r="AF277" s="266"/>
      <c r="AG277" s="267"/>
      <c r="AH277" s="266"/>
      <c r="AI277" s="266"/>
      <c r="AJ277" s="267"/>
      <c r="AK277" s="267"/>
      <c r="AL277" s="267"/>
      <c r="AM277" s="267"/>
      <c r="AN277" s="267"/>
      <c r="AO277" s="267"/>
      <c r="AP277" s="267"/>
      <c r="AQ277" s="267"/>
      <c r="AR277" s="267"/>
      <c r="AS277" s="266"/>
      <c r="AT277" s="266"/>
      <c r="AU277" s="266"/>
      <c r="AV277" s="266"/>
      <c r="AW277" s="266"/>
      <c r="AX277" s="267"/>
      <c r="AY277" s="266"/>
      <c r="AZ277" s="266"/>
      <c r="BA277" s="267"/>
      <c r="BB277" s="267"/>
      <c r="BC277" s="267"/>
      <c r="BD277" s="267"/>
      <c r="BE277" s="267"/>
      <c r="BF277" s="267"/>
      <c r="BG277" s="267"/>
      <c r="BH277" s="267"/>
      <c r="BI277" s="267"/>
      <c r="BJ277" s="267"/>
      <c r="BK277" s="267"/>
      <c r="BL277" s="267"/>
      <c r="BM277" s="267"/>
      <c r="BN277" s="267"/>
      <c r="BO277" s="267"/>
      <c r="BP277" s="267"/>
      <c r="BQ277" s="267"/>
      <c r="BR277" s="267"/>
      <c r="BS277" s="267"/>
      <c r="BT277" s="267"/>
      <c r="BU277" s="266"/>
      <c r="BV277" s="266"/>
      <c r="BW277" s="266"/>
      <c r="BX277" s="266"/>
      <c r="BY277" s="266"/>
      <c r="BZ277" s="267"/>
      <c r="CA277" s="266"/>
      <c r="CB277" s="266"/>
    </row>
    <row r="278" spans="1:80" x14ac:dyDescent="0.25">
      <c r="A278" s="267"/>
      <c r="B278" s="268"/>
      <c r="C278" s="267"/>
      <c r="D278" s="267"/>
      <c r="E278" s="267"/>
      <c r="F278" s="267"/>
      <c r="G278" s="267"/>
      <c r="H278" s="267"/>
      <c r="I278" s="267"/>
      <c r="J278" s="267"/>
      <c r="K278" s="266"/>
      <c r="L278" s="266"/>
      <c r="M278" s="266"/>
      <c r="N278" s="266"/>
      <c r="O278" s="266"/>
      <c r="P278" s="267"/>
      <c r="Q278" s="266"/>
      <c r="R278" s="266"/>
      <c r="S278" s="267"/>
      <c r="T278" s="267"/>
      <c r="U278" s="267"/>
      <c r="V278" s="267"/>
      <c r="W278" s="267"/>
      <c r="X278" s="267"/>
      <c r="Y278" s="267"/>
      <c r="Z278" s="267"/>
      <c r="AA278" s="267"/>
      <c r="AB278" s="266"/>
      <c r="AC278" s="266"/>
      <c r="AD278" s="266"/>
      <c r="AE278" s="266"/>
      <c r="AF278" s="266"/>
      <c r="AG278" s="267"/>
      <c r="AH278" s="266"/>
      <c r="AI278" s="266"/>
      <c r="AJ278" s="267"/>
      <c r="AK278" s="267"/>
      <c r="AL278" s="267"/>
      <c r="AM278" s="267"/>
      <c r="AN278" s="267"/>
      <c r="AO278" s="267"/>
      <c r="AP278" s="267"/>
      <c r="AQ278" s="267"/>
      <c r="AR278" s="267"/>
      <c r="AS278" s="266"/>
      <c r="AT278" s="266"/>
      <c r="AU278" s="266"/>
      <c r="AV278" s="266"/>
      <c r="AW278" s="266"/>
      <c r="AX278" s="267"/>
      <c r="AY278" s="266"/>
      <c r="AZ278" s="266"/>
      <c r="BA278" s="267"/>
      <c r="BB278" s="267"/>
      <c r="BC278" s="267"/>
      <c r="BD278" s="267"/>
      <c r="BE278" s="267"/>
      <c r="BF278" s="267"/>
      <c r="BG278" s="267"/>
      <c r="BH278" s="267"/>
      <c r="BI278" s="267"/>
      <c r="BJ278" s="267"/>
      <c r="BK278" s="267"/>
      <c r="BL278" s="267"/>
      <c r="BM278" s="267"/>
      <c r="BN278" s="267"/>
      <c r="BO278" s="267"/>
      <c r="BP278" s="267"/>
      <c r="BQ278" s="267"/>
      <c r="BR278" s="267"/>
      <c r="BS278" s="267"/>
      <c r="BT278" s="267"/>
      <c r="BU278" s="266"/>
      <c r="BV278" s="266"/>
      <c r="BW278" s="266"/>
      <c r="BX278" s="266"/>
      <c r="BY278" s="266"/>
      <c r="BZ278" s="267"/>
      <c r="CA278" s="266"/>
      <c r="CB278" s="266"/>
    </row>
    <row r="279" spans="1:80" x14ac:dyDescent="0.25">
      <c r="A279" s="267"/>
      <c r="B279" s="268"/>
      <c r="C279" s="267"/>
      <c r="D279" s="267"/>
      <c r="E279" s="267"/>
      <c r="F279" s="267"/>
      <c r="G279" s="267"/>
      <c r="H279" s="267"/>
      <c r="I279" s="267"/>
      <c r="J279" s="267"/>
      <c r="K279" s="266"/>
      <c r="L279" s="266"/>
      <c r="M279" s="266"/>
      <c r="N279" s="266"/>
      <c r="O279" s="266"/>
      <c r="P279" s="267"/>
      <c r="Q279" s="266"/>
      <c r="R279" s="266"/>
      <c r="S279" s="267"/>
      <c r="T279" s="267"/>
      <c r="U279" s="267"/>
      <c r="V279" s="267"/>
      <c r="W279" s="267"/>
      <c r="X279" s="267"/>
      <c r="Y279" s="267"/>
      <c r="Z279" s="267"/>
      <c r="AA279" s="267"/>
      <c r="AB279" s="266"/>
      <c r="AC279" s="266"/>
      <c r="AD279" s="266"/>
      <c r="AE279" s="266"/>
      <c r="AF279" s="266"/>
      <c r="AG279" s="267"/>
      <c r="AH279" s="266"/>
      <c r="AI279" s="266"/>
      <c r="AJ279" s="267"/>
      <c r="AK279" s="267"/>
      <c r="AL279" s="267"/>
      <c r="AM279" s="267"/>
      <c r="AN279" s="267"/>
      <c r="AO279" s="267"/>
      <c r="AP279" s="267"/>
      <c r="AQ279" s="267"/>
      <c r="AR279" s="267"/>
      <c r="AS279" s="266"/>
      <c r="AT279" s="266"/>
      <c r="AU279" s="266"/>
      <c r="AV279" s="266"/>
      <c r="AW279" s="266"/>
      <c r="AX279" s="267"/>
      <c r="AY279" s="266"/>
      <c r="AZ279" s="266"/>
      <c r="BA279" s="267"/>
      <c r="BB279" s="267"/>
      <c r="BC279" s="267"/>
      <c r="BD279" s="267"/>
      <c r="BE279" s="267"/>
      <c r="BF279" s="267"/>
      <c r="BG279" s="267"/>
      <c r="BH279" s="267"/>
      <c r="BI279" s="267"/>
      <c r="BJ279" s="267"/>
      <c r="BK279" s="267"/>
      <c r="BL279" s="267"/>
      <c r="BM279" s="267"/>
      <c r="BN279" s="267"/>
      <c r="BO279" s="267"/>
      <c r="BP279" s="267"/>
      <c r="BQ279" s="267"/>
      <c r="BR279" s="267"/>
      <c r="BS279" s="267"/>
      <c r="BT279" s="267"/>
      <c r="BU279" s="266"/>
      <c r="BV279" s="266"/>
      <c r="BW279" s="266"/>
      <c r="BX279" s="266"/>
      <c r="BY279" s="266"/>
      <c r="BZ279" s="267"/>
      <c r="CA279" s="266"/>
      <c r="CB279" s="266"/>
    </row>
    <row r="280" spans="1:80" x14ac:dyDescent="0.25">
      <c r="A280" s="267"/>
      <c r="B280" s="268"/>
      <c r="C280" s="267"/>
      <c r="D280" s="267"/>
      <c r="E280" s="267"/>
      <c r="F280" s="267"/>
      <c r="G280" s="267"/>
      <c r="H280" s="267"/>
      <c r="I280" s="267"/>
      <c r="J280" s="267"/>
      <c r="K280" s="266"/>
      <c r="L280" s="266"/>
      <c r="M280" s="266"/>
      <c r="N280" s="266"/>
      <c r="O280" s="266"/>
      <c r="P280" s="267"/>
      <c r="Q280" s="266"/>
      <c r="R280" s="266"/>
      <c r="S280" s="267"/>
      <c r="T280" s="267"/>
      <c r="U280" s="267"/>
      <c r="V280" s="267"/>
      <c r="W280" s="267"/>
      <c r="X280" s="267"/>
      <c r="Y280" s="267"/>
      <c r="Z280" s="267"/>
      <c r="AA280" s="267"/>
      <c r="AB280" s="266"/>
      <c r="AC280" s="266"/>
      <c r="AD280" s="266"/>
      <c r="AE280" s="266"/>
      <c r="AF280" s="266"/>
      <c r="AG280" s="267"/>
      <c r="AH280" s="266"/>
      <c r="AI280" s="266"/>
      <c r="AJ280" s="267"/>
      <c r="AK280" s="267"/>
      <c r="AL280" s="267"/>
      <c r="AM280" s="267"/>
      <c r="AN280" s="267"/>
      <c r="AO280" s="267"/>
      <c r="AP280" s="267"/>
      <c r="AQ280" s="267"/>
      <c r="AR280" s="267"/>
      <c r="AS280" s="266"/>
      <c r="AT280" s="266"/>
      <c r="AU280" s="266"/>
      <c r="AV280" s="266"/>
      <c r="AW280" s="266"/>
      <c r="AX280" s="267"/>
      <c r="AY280" s="266"/>
      <c r="AZ280" s="266"/>
      <c r="BA280" s="267"/>
      <c r="BB280" s="267"/>
      <c r="BC280" s="267"/>
      <c r="BD280" s="267"/>
      <c r="BE280" s="267"/>
      <c r="BF280" s="267"/>
      <c r="BG280" s="267"/>
      <c r="BH280" s="267"/>
      <c r="BI280" s="267"/>
      <c r="BJ280" s="267"/>
      <c r="BK280" s="267"/>
      <c r="BL280" s="267"/>
      <c r="BM280" s="267"/>
      <c r="BN280" s="267"/>
      <c r="BO280" s="267"/>
      <c r="BP280" s="267"/>
      <c r="BQ280" s="267"/>
      <c r="BR280" s="267"/>
      <c r="BS280" s="267"/>
      <c r="BT280" s="267"/>
      <c r="BU280" s="266"/>
      <c r="BV280" s="266"/>
      <c r="BW280" s="266"/>
      <c r="BX280" s="266"/>
      <c r="BY280" s="266"/>
      <c r="BZ280" s="267"/>
      <c r="CA280" s="266"/>
      <c r="CB280" s="266"/>
    </row>
    <row r="281" spans="1:80" x14ac:dyDescent="0.25">
      <c r="A281" s="267"/>
      <c r="B281" s="268"/>
      <c r="C281" s="267"/>
      <c r="D281" s="267"/>
      <c r="E281" s="267"/>
      <c r="F281" s="267"/>
      <c r="G281" s="267"/>
      <c r="H281" s="267"/>
      <c r="I281" s="267"/>
      <c r="J281" s="267"/>
      <c r="K281" s="266"/>
      <c r="L281" s="266"/>
      <c r="M281" s="266"/>
      <c r="N281" s="266"/>
      <c r="O281" s="266"/>
      <c r="P281" s="267"/>
      <c r="Q281" s="266"/>
      <c r="R281" s="266"/>
      <c r="S281" s="267"/>
      <c r="T281" s="267"/>
      <c r="U281" s="267"/>
      <c r="V281" s="267"/>
      <c r="W281" s="267"/>
      <c r="X281" s="267"/>
      <c r="Y281" s="267"/>
      <c r="Z281" s="267"/>
      <c r="AA281" s="267"/>
      <c r="AB281" s="266"/>
      <c r="AC281" s="266"/>
      <c r="AD281" s="266"/>
      <c r="AE281" s="266"/>
      <c r="AF281" s="266"/>
      <c r="AG281" s="267"/>
      <c r="AH281" s="266"/>
      <c r="AI281" s="266"/>
      <c r="AJ281" s="267"/>
      <c r="AK281" s="267"/>
      <c r="AL281" s="267"/>
      <c r="AM281" s="267"/>
      <c r="AN281" s="267"/>
      <c r="AO281" s="267"/>
      <c r="AP281" s="267"/>
      <c r="AQ281" s="267"/>
      <c r="AR281" s="267"/>
      <c r="AS281" s="266"/>
      <c r="AT281" s="266"/>
      <c r="AU281" s="266"/>
      <c r="AV281" s="266"/>
      <c r="AW281" s="266"/>
      <c r="AX281" s="267"/>
      <c r="AY281" s="266"/>
      <c r="AZ281" s="266"/>
      <c r="BA281" s="267"/>
      <c r="BB281" s="267"/>
      <c r="BC281" s="267"/>
      <c r="BD281" s="267"/>
      <c r="BE281" s="267"/>
      <c r="BF281" s="267"/>
      <c r="BG281" s="267"/>
      <c r="BH281" s="267"/>
      <c r="BI281" s="267"/>
      <c r="BJ281" s="267"/>
      <c r="BK281" s="267"/>
      <c r="BL281" s="267"/>
      <c r="BM281" s="267"/>
      <c r="BN281" s="267"/>
      <c r="BO281" s="267"/>
      <c r="BP281" s="267"/>
      <c r="BQ281" s="267"/>
      <c r="BR281" s="267"/>
      <c r="BS281" s="267"/>
      <c r="BT281" s="267"/>
      <c r="BU281" s="266"/>
      <c r="BV281" s="266"/>
      <c r="BW281" s="266"/>
      <c r="BX281" s="266"/>
      <c r="BY281" s="266"/>
      <c r="BZ281" s="267"/>
      <c r="CA281" s="266"/>
      <c r="CB281" s="266"/>
    </row>
    <row r="282" spans="1:80" x14ac:dyDescent="0.25">
      <c r="A282" s="175"/>
      <c r="B282" s="176"/>
      <c r="C282" s="175"/>
      <c r="D282" s="175"/>
      <c r="E282" s="175"/>
      <c r="F282" s="175"/>
      <c r="G282" s="175"/>
      <c r="H282" s="175"/>
      <c r="I282" s="175"/>
      <c r="J282" s="175"/>
      <c r="K282" s="177"/>
      <c r="L282" s="177"/>
      <c r="M282" s="177"/>
      <c r="N282" s="177"/>
      <c r="O282" s="177"/>
      <c r="P282" s="175"/>
      <c r="Q282" s="177"/>
      <c r="R282" s="177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7"/>
      <c r="AC282" s="177"/>
      <c r="AD282" s="177"/>
      <c r="AE282" s="177"/>
      <c r="AF282" s="177"/>
      <c r="AG282" s="175"/>
      <c r="AH282" s="177"/>
      <c r="AI282" s="177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7"/>
      <c r="AT282" s="177"/>
      <c r="AU282" s="177"/>
      <c r="AV282" s="177"/>
      <c r="AW282" s="177"/>
      <c r="AX282" s="175"/>
      <c r="AY282" s="177"/>
      <c r="AZ282" s="177"/>
      <c r="BA282" s="175"/>
      <c r="BB282" s="175"/>
      <c r="BC282" s="175"/>
      <c r="BD282" s="175"/>
      <c r="BE282" s="175"/>
      <c r="BF282" s="175"/>
      <c r="BG282" s="175"/>
      <c r="BH282" s="175"/>
      <c r="BI282" s="175"/>
      <c r="BJ282" s="175"/>
      <c r="BK282" s="175"/>
      <c r="BL282" s="175"/>
      <c r="BM282" s="175"/>
      <c r="BN282" s="175"/>
      <c r="BO282" s="175"/>
      <c r="BP282" s="175"/>
      <c r="BQ282" s="175"/>
      <c r="BR282" s="175"/>
      <c r="BS282" s="175"/>
      <c r="BT282" s="175"/>
      <c r="BU282" s="177"/>
      <c r="BV282" s="177"/>
      <c r="BW282" s="177"/>
      <c r="BX282" s="177"/>
      <c r="BY282" s="177"/>
      <c r="BZ282" s="175"/>
      <c r="CA282" s="177"/>
      <c r="CB282" s="177"/>
    </row>
    <row r="283" spans="1:80" x14ac:dyDescent="0.25">
      <c r="A283" s="175"/>
      <c r="B283" s="176"/>
      <c r="C283" s="175"/>
      <c r="D283" s="175"/>
      <c r="E283" s="175"/>
      <c r="F283" s="175"/>
      <c r="G283" s="175"/>
      <c r="H283" s="175"/>
      <c r="I283" s="175"/>
      <c r="J283" s="175"/>
      <c r="K283" s="177"/>
      <c r="L283" s="177"/>
      <c r="M283" s="177"/>
      <c r="N283" s="177"/>
      <c r="O283" s="177"/>
      <c r="P283" s="175"/>
      <c r="Q283" s="177"/>
      <c r="R283" s="177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7"/>
      <c r="AC283" s="177"/>
      <c r="AD283" s="177"/>
      <c r="AE283" s="177"/>
      <c r="AF283" s="177"/>
      <c r="AG283" s="175"/>
      <c r="AH283" s="177"/>
      <c r="AI283" s="177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7"/>
      <c r="AT283" s="177"/>
      <c r="AU283" s="177"/>
      <c r="AV283" s="177"/>
      <c r="AW283" s="177"/>
      <c r="AX283" s="175"/>
      <c r="AY283" s="177"/>
      <c r="AZ283" s="177"/>
      <c r="BA283" s="175"/>
      <c r="BB283" s="175"/>
      <c r="BC283" s="175"/>
      <c r="BD283" s="175"/>
      <c r="BE283" s="175"/>
      <c r="BF283" s="175"/>
      <c r="BG283" s="175"/>
      <c r="BH283" s="175"/>
      <c r="BI283" s="175"/>
      <c r="BJ283" s="175"/>
      <c r="BK283" s="175"/>
      <c r="BL283" s="175"/>
      <c r="BM283" s="175"/>
      <c r="BN283" s="175"/>
      <c r="BO283" s="175"/>
      <c r="BP283" s="175"/>
      <c r="BQ283" s="175"/>
      <c r="BR283" s="175"/>
      <c r="BS283" s="175"/>
      <c r="BT283" s="175"/>
      <c r="BU283" s="177"/>
      <c r="BV283" s="177"/>
      <c r="BW283" s="177"/>
      <c r="BX283" s="177"/>
      <c r="BY283" s="177"/>
      <c r="BZ283" s="175"/>
      <c r="CA283" s="177"/>
      <c r="CB283" s="177"/>
    </row>
    <row r="284" spans="1:80" x14ac:dyDescent="0.25">
      <c r="A284" s="175"/>
      <c r="B284" s="176"/>
      <c r="C284" s="175"/>
      <c r="D284" s="175"/>
      <c r="E284" s="175"/>
      <c r="F284" s="175"/>
      <c r="G284" s="175"/>
      <c r="H284" s="175"/>
      <c r="I284" s="175"/>
      <c r="J284" s="175"/>
      <c r="K284" s="177"/>
      <c r="L284" s="177"/>
      <c r="M284" s="177"/>
      <c r="N284" s="177"/>
      <c r="O284" s="177"/>
      <c r="P284" s="175"/>
      <c r="Q284" s="177"/>
      <c r="R284" s="177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7"/>
      <c r="AC284" s="177"/>
      <c r="AD284" s="177"/>
      <c r="AE284" s="177"/>
      <c r="AF284" s="177"/>
      <c r="AG284" s="175"/>
      <c r="AH284" s="177"/>
      <c r="AI284" s="177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7"/>
      <c r="AT284" s="177"/>
      <c r="AU284" s="177"/>
      <c r="AV284" s="177"/>
      <c r="AW284" s="177"/>
      <c r="AX284" s="175"/>
      <c r="AY284" s="177"/>
      <c r="AZ284" s="177"/>
      <c r="BA284" s="175"/>
      <c r="BB284" s="175"/>
      <c r="BC284" s="175"/>
      <c r="BD284" s="175"/>
      <c r="BE284" s="175"/>
      <c r="BF284" s="175"/>
      <c r="BG284" s="175"/>
      <c r="BH284" s="175"/>
      <c r="BI284" s="175"/>
      <c r="BJ284" s="175"/>
      <c r="BK284" s="175"/>
      <c r="BL284" s="175"/>
      <c r="BM284" s="175"/>
      <c r="BN284" s="175"/>
      <c r="BO284" s="175"/>
      <c r="BP284" s="175"/>
      <c r="BQ284" s="175"/>
      <c r="BR284" s="175"/>
      <c r="BS284" s="175"/>
      <c r="BT284" s="175"/>
      <c r="BU284" s="177"/>
      <c r="BV284" s="177"/>
      <c r="BW284" s="177"/>
      <c r="BX284" s="177"/>
      <c r="BY284" s="177"/>
      <c r="BZ284" s="175"/>
      <c r="CA284" s="177"/>
      <c r="CB284" s="177"/>
    </row>
    <row r="285" spans="1:80" x14ac:dyDescent="0.25">
      <c r="A285" s="175"/>
      <c r="B285" s="176"/>
      <c r="C285" s="175"/>
      <c r="D285" s="175"/>
      <c r="E285" s="175"/>
      <c r="F285" s="175"/>
      <c r="G285" s="175"/>
      <c r="H285" s="175"/>
      <c r="I285" s="175"/>
      <c r="J285" s="175"/>
      <c r="K285" s="177"/>
      <c r="L285" s="177"/>
      <c r="M285" s="177"/>
      <c r="N285" s="177"/>
      <c r="O285" s="177"/>
      <c r="P285" s="175"/>
      <c r="Q285" s="177"/>
      <c r="R285" s="177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7"/>
      <c r="AC285" s="177"/>
      <c r="AD285" s="177"/>
      <c r="AE285" s="177"/>
      <c r="AF285" s="177"/>
      <c r="AG285" s="175"/>
      <c r="AH285" s="177"/>
      <c r="AI285" s="177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7"/>
      <c r="AT285" s="177"/>
      <c r="AU285" s="177"/>
      <c r="AV285" s="177"/>
      <c r="AW285" s="177"/>
      <c r="AX285" s="175"/>
      <c r="AY285" s="177"/>
      <c r="AZ285" s="177"/>
      <c r="BA285" s="175"/>
      <c r="BB285" s="175"/>
      <c r="BC285" s="175"/>
      <c r="BD285" s="175"/>
      <c r="BE285" s="175"/>
      <c r="BF285" s="175"/>
      <c r="BG285" s="175"/>
      <c r="BH285" s="175"/>
      <c r="BI285" s="175"/>
      <c r="BJ285" s="175"/>
      <c r="BK285" s="175"/>
      <c r="BL285" s="175"/>
      <c r="BM285" s="175"/>
      <c r="BN285" s="175"/>
      <c r="BO285" s="175"/>
      <c r="BP285" s="175"/>
      <c r="BQ285" s="175"/>
      <c r="BR285" s="175"/>
      <c r="BS285" s="175"/>
      <c r="BT285" s="175"/>
      <c r="BU285" s="177"/>
      <c r="BV285" s="177"/>
      <c r="BW285" s="177"/>
      <c r="BX285" s="177"/>
      <c r="BY285" s="177"/>
      <c r="BZ285" s="175"/>
      <c r="CA285" s="177"/>
      <c r="CB285" s="177"/>
    </row>
    <row r="286" spans="1:80" x14ac:dyDescent="0.25">
      <c r="A286" s="175"/>
      <c r="B286" s="176"/>
      <c r="C286" s="175"/>
      <c r="D286" s="175"/>
      <c r="E286" s="175"/>
      <c r="F286" s="175"/>
      <c r="G286" s="175"/>
      <c r="H286" s="175"/>
      <c r="I286" s="175"/>
      <c r="J286" s="175"/>
      <c r="K286" s="177"/>
      <c r="L286" s="177"/>
      <c r="M286" s="177"/>
      <c r="N286" s="177"/>
      <c r="O286" s="177"/>
      <c r="P286" s="175"/>
      <c r="Q286" s="177"/>
      <c r="R286" s="177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7"/>
      <c r="AC286" s="177"/>
      <c r="AD286" s="177"/>
      <c r="AE286" s="177"/>
      <c r="AF286" s="177"/>
      <c r="AG286" s="175"/>
      <c r="AH286" s="177"/>
      <c r="AI286" s="177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7"/>
      <c r="AT286" s="177"/>
      <c r="AU286" s="177"/>
      <c r="AV286" s="177"/>
      <c r="AW286" s="177"/>
      <c r="AX286" s="175"/>
      <c r="AY286" s="177"/>
      <c r="AZ286" s="177"/>
      <c r="BA286" s="175"/>
      <c r="BB286" s="175"/>
      <c r="BC286" s="175"/>
      <c r="BD286" s="175"/>
      <c r="BE286" s="175"/>
      <c r="BF286" s="175"/>
      <c r="BG286" s="175"/>
      <c r="BH286" s="175"/>
      <c r="BI286" s="175"/>
      <c r="BJ286" s="175"/>
      <c r="BK286" s="175"/>
      <c r="BL286" s="175"/>
      <c r="BM286" s="175"/>
      <c r="BN286" s="175"/>
      <c r="BO286" s="175"/>
      <c r="BP286" s="175"/>
      <c r="BQ286" s="175"/>
      <c r="BR286" s="175"/>
      <c r="BS286" s="175"/>
      <c r="BT286" s="175"/>
      <c r="BU286" s="177"/>
      <c r="BV286" s="177"/>
      <c r="BW286" s="177"/>
      <c r="BX286" s="177"/>
      <c r="BY286" s="177"/>
      <c r="BZ286" s="175"/>
      <c r="CA286" s="177"/>
      <c r="CB286" s="177"/>
    </row>
    <row r="287" spans="1:80" x14ac:dyDescent="0.25">
      <c r="A287" s="175"/>
      <c r="B287" s="176"/>
      <c r="C287" s="175"/>
      <c r="D287" s="175"/>
      <c r="E287" s="175"/>
      <c r="F287" s="175"/>
      <c r="G287" s="175"/>
      <c r="H287" s="175"/>
      <c r="I287" s="175"/>
      <c r="J287" s="175"/>
      <c r="K287" s="177"/>
      <c r="L287" s="177"/>
      <c r="M287" s="177"/>
      <c r="N287" s="177"/>
      <c r="O287" s="177"/>
      <c r="P287" s="175"/>
      <c r="Q287" s="177"/>
      <c r="R287" s="177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7"/>
      <c r="AC287" s="177"/>
      <c r="AD287" s="177"/>
      <c r="AE287" s="177"/>
      <c r="AF287" s="177"/>
      <c r="AG287" s="175"/>
      <c r="AH287" s="177"/>
      <c r="AI287" s="177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7"/>
      <c r="AT287" s="177"/>
      <c r="AU287" s="177"/>
      <c r="AV287" s="177"/>
      <c r="AW287" s="177"/>
      <c r="AX287" s="175"/>
      <c r="AY287" s="177"/>
      <c r="AZ287" s="177"/>
      <c r="BA287" s="175"/>
      <c r="BB287" s="175"/>
      <c r="BC287" s="175"/>
      <c r="BD287" s="175"/>
      <c r="BE287" s="175"/>
      <c r="BF287" s="175"/>
      <c r="BG287" s="175"/>
      <c r="BH287" s="175"/>
      <c r="BI287" s="175"/>
      <c r="BJ287" s="175"/>
      <c r="BK287" s="175"/>
      <c r="BL287" s="175"/>
      <c r="BM287" s="175"/>
      <c r="BN287" s="175"/>
      <c r="BO287" s="175"/>
      <c r="BP287" s="175"/>
      <c r="BQ287" s="175"/>
      <c r="BR287" s="175"/>
      <c r="BS287" s="175"/>
      <c r="BT287" s="175"/>
      <c r="BU287" s="177"/>
      <c r="BV287" s="177"/>
      <c r="BW287" s="177"/>
      <c r="BX287" s="177"/>
      <c r="BY287" s="177"/>
      <c r="BZ287" s="175"/>
      <c r="CA287" s="177"/>
      <c r="CB287" s="177"/>
    </row>
    <row r="288" spans="1:80" x14ac:dyDescent="0.25">
      <c r="A288" s="175"/>
      <c r="B288" s="176"/>
      <c r="C288" s="175"/>
      <c r="D288" s="175"/>
      <c r="E288" s="175"/>
      <c r="F288" s="175"/>
      <c r="G288" s="175"/>
      <c r="H288" s="175"/>
      <c r="I288" s="175"/>
      <c r="J288" s="175"/>
      <c r="K288" s="177"/>
      <c r="L288" s="177"/>
      <c r="M288" s="177"/>
      <c r="N288" s="177"/>
      <c r="O288" s="177"/>
      <c r="P288" s="175"/>
      <c r="Q288" s="177"/>
      <c r="R288" s="177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7"/>
      <c r="AC288" s="177"/>
      <c r="AD288" s="177"/>
      <c r="AE288" s="177"/>
      <c r="AF288" s="177"/>
      <c r="AG288" s="175"/>
      <c r="AH288" s="177"/>
      <c r="AI288" s="177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7"/>
      <c r="AT288" s="177"/>
      <c r="AU288" s="177"/>
      <c r="AV288" s="177"/>
      <c r="AW288" s="177"/>
      <c r="AX288" s="175"/>
      <c r="AY288" s="177"/>
      <c r="AZ288" s="177"/>
      <c r="BA288" s="175"/>
      <c r="BB288" s="175"/>
      <c r="BC288" s="175"/>
      <c r="BD288" s="175"/>
      <c r="BE288" s="175"/>
      <c r="BF288" s="175"/>
      <c r="BG288" s="175"/>
      <c r="BH288" s="175"/>
      <c r="BI288" s="175"/>
      <c r="BJ288" s="175"/>
      <c r="BK288" s="175"/>
      <c r="BL288" s="175"/>
      <c r="BM288" s="175"/>
      <c r="BN288" s="175"/>
      <c r="BO288" s="175"/>
      <c r="BP288" s="175"/>
      <c r="BQ288" s="175"/>
      <c r="BR288" s="175"/>
      <c r="BS288" s="175"/>
      <c r="BT288" s="175"/>
      <c r="BU288" s="177"/>
      <c r="BV288" s="177"/>
      <c r="BW288" s="177"/>
      <c r="BX288" s="177"/>
      <c r="BY288" s="177"/>
      <c r="BZ288" s="175"/>
      <c r="CA288" s="177"/>
      <c r="CB288" s="177"/>
    </row>
    <row r="289" spans="1:80" x14ac:dyDescent="0.25">
      <c r="A289" s="175"/>
      <c r="B289" s="176"/>
      <c r="C289" s="175"/>
      <c r="D289" s="175"/>
      <c r="E289" s="175"/>
      <c r="F289" s="175"/>
      <c r="G289" s="175"/>
      <c r="H289" s="175"/>
      <c r="I289" s="175"/>
      <c r="J289" s="175"/>
      <c r="K289" s="177"/>
      <c r="L289" s="177"/>
      <c r="M289" s="177"/>
      <c r="N289" s="177"/>
      <c r="O289" s="177"/>
      <c r="P289" s="175"/>
      <c r="Q289" s="177"/>
      <c r="R289" s="177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7"/>
      <c r="AC289" s="177"/>
      <c r="AD289" s="177"/>
      <c r="AE289" s="177"/>
      <c r="AF289" s="177"/>
      <c r="AG289" s="175"/>
      <c r="AH289" s="177"/>
      <c r="AI289" s="177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7"/>
      <c r="AT289" s="177"/>
      <c r="AU289" s="177"/>
      <c r="AV289" s="177"/>
      <c r="AW289" s="177"/>
      <c r="AX289" s="175"/>
      <c r="AY289" s="177"/>
      <c r="AZ289" s="177"/>
      <c r="BA289" s="175"/>
      <c r="BB289" s="175"/>
      <c r="BC289" s="175"/>
      <c r="BD289" s="175"/>
      <c r="BE289" s="175"/>
      <c r="BF289" s="175"/>
      <c r="BG289" s="175"/>
      <c r="BH289" s="175"/>
      <c r="BI289" s="175"/>
      <c r="BJ289" s="175"/>
      <c r="BK289" s="175"/>
      <c r="BL289" s="175"/>
      <c r="BM289" s="175"/>
      <c r="BN289" s="175"/>
      <c r="BO289" s="175"/>
      <c r="BP289" s="175"/>
      <c r="BQ289" s="175"/>
      <c r="BR289" s="175"/>
      <c r="BS289" s="175"/>
      <c r="BT289" s="175"/>
      <c r="BU289" s="177"/>
      <c r="BV289" s="177"/>
      <c r="BW289" s="177"/>
      <c r="BX289" s="177"/>
      <c r="BY289" s="177"/>
      <c r="BZ289" s="175"/>
      <c r="CA289" s="177"/>
      <c r="CB289" s="177"/>
    </row>
    <row r="290" spans="1:80" x14ac:dyDescent="0.25">
      <c r="A290" s="175"/>
      <c r="B290" s="176"/>
      <c r="C290" s="175"/>
      <c r="D290" s="175"/>
      <c r="E290" s="175"/>
      <c r="F290" s="175"/>
      <c r="G290" s="175"/>
      <c r="H290" s="175"/>
      <c r="I290" s="175"/>
      <c r="J290" s="175"/>
      <c r="K290" s="177"/>
      <c r="L290" s="177"/>
      <c r="M290" s="177"/>
      <c r="N290" s="177"/>
      <c r="O290" s="177"/>
      <c r="P290" s="175"/>
      <c r="Q290" s="177"/>
      <c r="R290" s="177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7"/>
      <c r="AC290" s="177"/>
      <c r="AD290" s="177"/>
      <c r="AE290" s="177"/>
      <c r="AF290" s="177"/>
      <c r="AG290" s="175"/>
      <c r="AH290" s="177"/>
      <c r="AI290" s="177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7"/>
      <c r="AT290" s="177"/>
      <c r="AU290" s="177"/>
      <c r="AV290" s="177"/>
      <c r="AW290" s="177"/>
      <c r="AX290" s="175"/>
      <c r="AY290" s="177"/>
      <c r="AZ290" s="177"/>
      <c r="BA290" s="175"/>
      <c r="BB290" s="175"/>
      <c r="BC290" s="175"/>
      <c r="BD290" s="175"/>
      <c r="BE290" s="175"/>
      <c r="BF290" s="175"/>
      <c r="BG290" s="175"/>
      <c r="BH290" s="175"/>
      <c r="BI290" s="175"/>
      <c r="BJ290" s="175"/>
      <c r="BK290" s="175"/>
      <c r="BL290" s="175"/>
      <c r="BM290" s="175"/>
      <c r="BN290" s="175"/>
      <c r="BO290" s="175"/>
      <c r="BP290" s="175"/>
      <c r="BQ290" s="175"/>
      <c r="BR290" s="175"/>
      <c r="BS290" s="175"/>
      <c r="BT290" s="175"/>
      <c r="BU290" s="177"/>
      <c r="BV290" s="177"/>
      <c r="BW290" s="177"/>
      <c r="BX290" s="177"/>
      <c r="BY290" s="177"/>
      <c r="BZ290" s="175"/>
      <c r="CA290" s="177"/>
      <c r="CB290" s="177"/>
    </row>
    <row r="291" spans="1:80" x14ac:dyDescent="0.25">
      <c r="A291" s="175"/>
      <c r="B291" s="176"/>
      <c r="C291" s="175"/>
      <c r="D291" s="175"/>
      <c r="E291" s="175"/>
      <c r="F291" s="175"/>
      <c r="G291" s="175"/>
      <c r="H291" s="175"/>
      <c r="I291" s="175"/>
      <c r="J291" s="175"/>
      <c r="K291" s="177"/>
      <c r="L291" s="177"/>
      <c r="M291" s="177"/>
      <c r="N291" s="177"/>
      <c r="O291" s="177"/>
      <c r="P291" s="175"/>
      <c r="Q291" s="177"/>
      <c r="R291" s="177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7"/>
      <c r="AC291" s="177"/>
      <c r="AD291" s="177"/>
      <c r="AE291" s="177"/>
      <c r="AF291" s="177"/>
      <c r="AG291" s="175"/>
      <c r="AH291" s="177"/>
      <c r="AI291" s="177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7"/>
      <c r="AT291" s="177"/>
      <c r="AU291" s="177"/>
      <c r="AV291" s="177"/>
      <c r="AW291" s="177"/>
      <c r="AX291" s="175"/>
      <c r="AY291" s="177"/>
      <c r="AZ291" s="177"/>
      <c r="BA291" s="175"/>
      <c r="BB291" s="175"/>
      <c r="BC291" s="175"/>
      <c r="BD291" s="175"/>
      <c r="BE291" s="175"/>
      <c r="BF291" s="175"/>
      <c r="BG291" s="175"/>
      <c r="BH291" s="175"/>
      <c r="BI291" s="175"/>
      <c r="BJ291" s="175"/>
      <c r="BK291" s="175"/>
      <c r="BL291" s="175"/>
      <c r="BM291" s="175"/>
      <c r="BN291" s="175"/>
      <c r="BO291" s="175"/>
      <c r="BP291" s="175"/>
      <c r="BQ291" s="175"/>
      <c r="BR291" s="175"/>
      <c r="BS291" s="175"/>
      <c r="BT291" s="175"/>
      <c r="BU291" s="177"/>
      <c r="BV291" s="177"/>
      <c r="BW291" s="177"/>
      <c r="BX291" s="177"/>
      <c r="BY291" s="177"/>
      <c r="BZ291" s="175"/>
      <c r="CA291" s="177"/>
      <c r="CB291" s="177"/>
    </row>
    <row r="292" spans="1:80" x14ac:dyDescent="0.25">
      <c r="A292" s="175"/>
      <c r="B292" s="176"/>
      <c r="C292" s="175"/>
      <c r="D292" s="175"/>
      <c r="E292" s="175"/>
      <c r="F292" s="175"/>
      <c r="G292" s="175"/>
      <c r="H292" s="175"/>
      <c r="I292" s="175"/>
      <c r="J292" s="175"/>
      <c r="K292" s="177"/>
      <c r="L292" s="177"/>
      <c r="M292" s="177"/>
      <c r="N292" s="177"/>
      <c r="O292" s="177"/>
      <c r="P292" s="175"/>
      <c r="Q292" s="177"/>
      <c r="R292" s="177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7"/>
      <c r="AC292" s="177"/>
      <c r="AD292" s="177"/>
      <c r="AE292" s="177"/>
      <c r="AF292" s="177"/>
      <c r="AG292" s="175"/>
      <c r="AH292" s="177"/>
      <c r="AI292" s="177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7"/>
      <c r="AT292" s="177"/>
      <c r="AU292" s="177"/>
      <c r="AV292" s="177"/>
      <c r="AW292" s="177"/>
      <c r="AX292" s="175"/>
      <c r="AY292" s="177"/>
      <c r="AZ292" s="177"/>
      <c r="BA292" s="175"/>
      <c r="BB292" s="175"/>
      <c r="BC292" s="175"/>
      <c r="BD292" s="175"/>
      <c r="BE292" s="175"/>
      <c r="BF292" s="175"/>
      <c r="BG292" s="175"/>
      <c r="BH292" s="175"/>
      <c r="BI292" s="175"/>
      <c r="BJ292" s="175"/>
      <c r="BK292" s="175"/>
      <c r="BL292" s="175"/>
      <c r="BM292" s="175"/>
      <c r="BN292" s="175"/>
      <c r="BO292" s="175"/>
      <c r="BP292" s="175"/>
      <c r="BQ292" s="175"/>
      <c r="BR292" s="175"/>
      <c r="BS292" s="175"/>
      <c r="BT292" s="175"/>
      <c r="BU292" s="177"/>
      <c r="BV292" s="177"/>
      <c r="BW292" s="177"/>
      <c r="BX292" s="177"/>
      <c r="BY292" s="177"/>
      <c r="BZ292" s="175"/>
      <c r="CA292" s="177"/>
      <c r="CB292" s="177"/>
    </row>
    <row r="479" spans="1:80" x14ac:dyDescent="0.25">
      <c r="A479" s="175"/>
      <c r="B479" s="176"/>
      <c r="C479" s="175"/>
      <c r="D479" s="175"/>
      <c r="E479" s="175"/>
      <c r="F479" s="175"/>
      <c r="G479" s="175"/>
      <c r="H479" s="175"/>
      <c r="I479" s="175"/>
      <c r="J479" s="175"/>
      <c r="K479" s="177"/>
      <c r="L479" s="177"/>
      <c r="M479" s="177"/>
      <c r="N479" s="177"/>
      <c r="O479" s="177"/>
      <c r="P479" s="175"/>
      <c r="Q479" s="177"/>
      <c r="R479" s="177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7"/>
      <c r="AC479" s="177"/>
      <c r="AD479" s="177"/>
      <c r="AE479" s="177"/>
      <c r="AF479" s="177"/>
      <c r="AG479" s="175"/>
      <c r="AH479" s="177"/>
      <c r="AI479" s="177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7"/>
      <c r="AT479" s="177"/>
      <c r="AU479" s="177"/>
      <c r="AV479" s="177"/>
      <c r="AW479" s="177"/>
      <c r="AX479" s="175"/>
      <c r="AY479" s="177"/>
      <c r="AZ479" s="177"/>
      <c r="BA479" s="175"/>
      <c r="BB479" s="175"/>
      <c r="BC479" s="175"/>
      <c r="BD479" s="175"/>
      <c r="BE479" s="175"/>
      <c r="BF479" s="175"/>
      <c r="BG479" s="175"/>
      <c r="BH479" s="175"/>
      <c r="BI479" s="175"/>
      <c r="BJ479" s="175"/>
      <c r="BK479" s="175"/>
      <c r="BL479" s="175"/>
      <c r="BM479" s="175"/>
      <c r="BN479" s="175"/>
      <c r="BO479" s="175"/>
      <c r="BP479" s="175"/>
      <c r="BQ479" s="175"/>
      <c r="BR479" s="175"/>
      <c r="BS479" s="175"/>
      <c r="BT479" s="175"/>
      <c r="BU479" s="177"/>
      <c r="BV479" s="177"/>
      <c r="BW479" s="177"/>
      <c r="BX479" s="177"/>
      <c r="BY479" s="177"/>
      <c r="BZ479" s="175"/>
      <c r="CA479" s="177"/>
      <c r="CB479" s="177"/>
    </row>
    <row r="480" spans="1:80" x14ac:dyDescent="0.25">
      <c r="A480" s="175"/>
      <c r="B480" s="176"/>
      <c r="C480" s="175"/>
      <c r="D480" s="175"/>
      <c r="E480" s="175"/>
      <c r="F480" s="175"/>
      <c r="G480" s="175"/>
      <c r="H480" s="175"/>
      <c r="I480" s="175"/>
      <c r="J480" s="175"/>
      <c r="K480" s="177"/>
      <c r="L480" s="177"/>
      <c r="M480" s="177"/>
      <c r="N480" s="177"/>
      <c r="O480" s="177"/>
      <c r="P480" s="175"/>
      <c r="Q480" s="177"/>
      <c r="R480" s="177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7"/>
      <c r="AC480" s="177"/>
      <c r="AD480" s="177"/>
      <c r="AE480" s="177"/>
      <c r="AF480" s="177"/>
      <c r="AG480" s="175"/>
      <c r="AH480" s="177"/>
      <c r="AI480" s="177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7"/>
      <c r="AT480" s="177"/>
      <c r="AU480" s="177"/>
      <c r="AV480" s="177"/>
      <c r="AW480" s="177"/>
      <c r="AX480" s="175"/>
      <c r="AY480" s="177"/>
      <c r="AZ480" s="177"/>
      <c r="BA480" s="175"/>
      <c r="BB480" s="175"/>
      <c r="BC480" s="175"/>
      <c r="BD480" s="175"/>
      <c r="BE480" s="175"/>
      <c r="BF480" s="175"/>
      <c r="BG480" s="175"/>
      <c r="BH480" s="175"/>
      <c r="BI480" s="175"/>
      <c r="BJ480" s="175"/>
      <c r="BK480" s="175"/>
      <c r="BL480" s="175"/>
      <c r="BM480" s="175"/>
      <c r="BN480" s="175"/>
      <c r="BO480" s="175"/>
      <c r="BP480" s="175"/>
      <c r="BQ480" s="175"/>
      <c r="BR480" s="175"/>
      <c r="BS480" s="175"/>
      <c r="BT480" s="175"/>
      <c r="BU480" s="177"/>
      <c r="BV480" s="177"/>
      <c r="BW480" s="177"/>
      <c r="BX480" s="177"/>
      <c r="BY480" s="177"/>
      <c r="BZ480" s="175"/>
      <c r="CA480" s="177"/>
      <c r="CB480" s="177"/>
    </row>
    <row r="481" spans="1:80" x14ac:dyDescent="0.25">
      <c r="A481" s="175"/>
      <c r="B481" s="176"/>
      <c r="C481" s="175"/>
      <c r="D481" s="175"/>
      <c r="E481" s="175"/>
      <c r="F481" s="175"/>
      <c r="G481" s="175"/>
      <c r="H481" s="175"/>
      <c r="I481" s="175"/>
      <c r="J481" s="175"/>
      <c r="K481" s="177"/>
      <c r="L481" s="177"/>
      <c r="M481" s="177"/>
      <c r="N481" s="177"/>
      <c r="O481" s="177"/>
      <c r="P481" s="175"/>
      <c r="Q481" s="177"/>
      <c r="R481" s="177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7"/>
      <c r="AC481" s="177"/>
      <c r="AD481" s="177"/>
      <c r="AE481" s="177"/>
      <c r="AF481" s="177"/>
      <c r="AG481" s="175"/>
      <c r="AH481" s="177"/>
      <c r="AI481" s="177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7"/>
      <c r="AT481" s="177"/>
      <c r="AU481" s="177"/>
      <c r="AV481" s="177"/>
      <c r="AW481" s="177"/>
      <c r="AX481" s="175"/>
      <c r="AY481" s="177"/>
      <c r="AZ481" s="177"/>
      <c r="BA481" s="175"/>
      <c r="BB481" s="175"/>
      <c r="BC481" s="175"/>
      <c r="BD481" s="175"/>
      <c r="BE481" s="175"/>
      <c r="BF481" s="175"/>
      <c r="BG481" s="175"/>
      <c r="BH481" s="175"/>
      <c r="BI481" s="175"/>
      <c r="BJ481" s="175"/>
      <c r="BK481" s="175"/>
      <c r="BL481" s="175"/>
      <c r="BM481" s="175"/>
      <c r="BN481" s="175"/>
      <c r="BO481" s="175"/>
      <c r="BP481" s="175"/>
      <c r="BQ481" s="175"/>
      <c r="BR481" s="175"/>
      <c r="BS481" s="175"/>
      <c r="BT481" s="175"/>
      <c r="BU481" s="177"/>
      <c r="BV481" s="177"/>
      <c r="BW481" s="177"/>
      <c r="BX481" s="177"/>
      <c r="BY481" s="177"/>
      <c r="BZ481" s="175"/>
      <c r="CA481" s="177"/>
      <c r="CB481" s="177"/>
    </row>
    <row r="482" spans="1:80" x14ac:dyDescent="0.25">
      <c r="A482" s="175"/>
      <c r="B482" s="176"/>
      <c r="C482" s="175"/>
      <c r="D482" s="175"/>
      <c r="E482" s="175"/>
      <c r="F482" s="175"/>
      <c r="G482" s="175"/>
      <c r="H482" s="175"/>
      <c r="I482" s="175"/>
      <c r="J482" s="175"/>
      <c r="K482" s="177"/>
      <c r="L482" s="177"/>
      <c r="M482" s="177"/>
      <c r="N482" s="177"/>
      <c r="O482" s="177"/>
      <c r="P482" s="175"/>
      <c r="Q482" s="177"/>
      <c r="R482" s="177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7"/>
      <c r="AC482" s="177"/>
      <c r="AD482" s="177"/>
      <c r="AE482" s="177"/>
      <c r="AF482" s="177"/>
      <c r="AG482" s="175"/>
      <c r="AH482" s="177"/>
      <c r="AI482" s="177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7"/>
      <c r="AT482" s="177"/>
      <c r="AU482" s="177"/>
      <c r="AV482" s="177"/>
      <c r="AW482" s="177"/>
      <c r="AX482" s="175"/>
      <c r="AY482" s="177"/>
      <c r="AZ482" s="177"/>
      <c r="BA482" s="175"/>
      <c r="BB482" s="175"/>
      <c r="BC482" s="175"/>
      <c r="BD482" s="175"/>
      <c r="BE482" s="175"/>
      <c r="BF482" s="175"/>
      <c r="BG482" s="175"/>
      <c r="BH482" s="175"/>
      <c r="BI482" s="175"/>
      <c r="BJ482" s="175"/>
      <c r="BK482" s="175"/>
      <c r="BL482" s="175"/>
      <c r="BM482" s="175"/>
      <c r="BN482" s="175"/>
      <c r="BO482" s="175"/>
      <c r="BP482" s="175"/>
      <c r="BQ482" s="175"/>
      <c r="BR482" s="175"/>
      <c r="BS482" s="175"/>
      <c r="BT482" s="175"/>
      <c r="BU482" s="177"/>
      <c r="BV482" s="177"/>
      <c r="BW482" s="177"/>
      <c r="BX482" s="177"/>
      <c r="BY482" s="177"/>
      <c r="BZ482" s="175"/>
      <c r="CA482" s="177"/>
      <c r="CB482" s="177"/>
    </row>
    <row r="483" spans="1:80" x14ac:dyDescent="0.25">
      <c r="A483" s="175"/>
      <c r="B483" s="176"/>
      <c r="C483" s="175"/>
      <c r="D483" s="175"/>
      <c r="E483" s="175"/>
      <c r="F483" s="175"/>
      <c r="G483" s="175"/>
      <c r="H483" s="175"/>
      <c r="I483" s="175"/>
      <c r="J483" s="175"/>
      <c r="K483" s="177"/>
      <c r="L483" s="177"/>
      <c r="M483" s="177"/>
      <c r="N483" s="177"/>
      <c r="O483" s="177"/>
      <c r="P483" s="175"/>
      <c r="Q483" s="177"/>
      <c r="R483" s="177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7"/>
      <c r="AC483" s="177"/>
      <c r="AD483" s="177"/>
      <c r="AE483" s="177"/>
      <c r="AF483" s="177"/>
      <c r="AG483" s="175"/>
      <c r="AH483" s="177"/>
      <c r="AI483" s="177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7"/>
      <c r="AT483" s="177"/>
      <c r="AU483" s="177"/>
      <c r="AV483" s="177"/>
      <c r="AW483" s="177"/>
      <c r="AX483" s="175"/>
      <c r="AY483" s="177"/>
      <c r="AZ483" s="177"/>
      <c r="BA483" s="175"/>
      <c r="BB483" s="175"/>
      <c r="BC483" s="175"/>
      <c r="BD483" s="175"/>
      <c r="BE483" s="175"/>
      <c r="BF483" s="175"/>
      <c r="BG483" s="175"/>
      <c r="BH483" s="175"/>
      <c r="BI483" s="175"/>
      <c r="BJ483" s="175"/>
      <c r="BK483" s="175"/>
      <c r="BL483" s="175"/>
      <c r="BM483" s="175"/>
      <c r="BN483" s="175"/>
      <c r="BO483" s="175"/>
      <c r="BP483" s="175"/>
      <c r="BQ483" s="175"/>
      <c r="BR483" s="175"/>
      <c r="BS483" s="175"/>
      <c r="BT483" s="175"/>
      <c r="BU483" s="177"/>
      <c r="BV483" s="177"/>
      <c r="BW483" s="177"/>
      <c r="BX483" s="177"/>
      <c r="BY483" s="177"/>
      <c r="BZ483" s="175"/>
      <c r="CA483" s="177"/>
      <c r="CB483" s="177"/>
    </row>
    <row r="484" spans="1:80" x14ac:dyDescent="0.25">
      <c r="A484" s="175"/>
      <c r="B484" s="176"/>
      <c r="C484" s="175"/>
      <c r="D484" s="175"/>
      <c r="E484" s="175"/>
      <c r="F484" s="175"/>
      <c r="G484" s="175"/>
      <c r="H484" s="175"/>
      <c r="I484" s="175"/>
      <c r="J484" s="175"/>
      <c r="K484" s="177"/>
      <c r="L484" s="177"/>
      <c r="M484" s="177"/>
      <c r="N484" s="177"/>
      <c r="O484" s="177"/>
      <c r="P484" s="175"/>
      <c r="Q484" s="177"/>
      <c r="R484" s="177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7"/>
      <c r="AC484" s="177"/>
      <c r="AD484" s="177"/>
      <c r="AE484" s="177"/>
      <c r="AF484" s="177"/>
      <c r="AG484" s="175"/>
      <c r="AH484" s="177"/>
      <c r="AI484" s="177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7"/>
      <c r="AT484" s="177"/>
      <c r="AU484" s="177"/>
      <c r="AV484" s="177"/>
      <c r="AW484" s="177"/>
      <c r="AX484" s="175"/>
      <c r="AY484" s="177"/>
      <c r="AZ484" s="177"/>
      <c r="BA484" s="175"/>
      <c r="BB484" s="175"/>
      <c r="BC484" s="175"/>
      <c r="BD484" s="175"/>
      <c r="BE484" s="175"/>
      <c r="BF484" s="175"/>
      <c r="BG484" s="175"/>
      <c r="BH484" s="175"/>
      <c r="BI484" s="175"/>
      <c r="BJ484" s="175"/>
      <c r="BK484" s="175"/>
      <c r="BL484" s="175"/>
      <c r="BM484" s="175"/>
      <c r="BN484" s="175"/>
      <c r="BO484" s="175"/>
      <c r="BP484" s="175"/>
      <c r="BQ484" s="175"/>
      <c r="BR484" s="175"/>
      <c r="BS484" s="175"/>
      <c r="BT484" s="175"/>
      <c r="BU484" s="177"/>
      <c r="BV484" s="177"/>
      <c r="BW484" s="177"/>
      <c r="BX484" s="177"/>
      <c r="BY484" s="177"/>
      <c r="BZ484" s="175"/>
      <c r="CA484" s="177"/>
      <c r="CB484" s="177"/>
    </row>
    <row r="485" spans="1:80" x14ac:dyDescent="0.25">
      <c r="A485" s="175"/>
      <c r="B485" s="176"/>
      <c r="C485" s="175"/>
      <c r="D485" s="175"/>
      <c r="E485" s="175"/>
      <c r="F485" s="175"/>
      <c r="G485" s="175"/>
      <c r="H485" s="175"/>
      <c r="I485" s="175"/>
      <c r="J485" s="175"/>
      <c r="K485" s="177"/>
      <c r="L485" s="177"/>
      <c r="M485" s="177"/>
      <c r="N485" s="177"/>
      <c r="O485" s="177"/>
      <c r="P485" s="175"/>
      <c r="Q485" s="177"/>
      <c r="R485" s="177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7"/>
      <c r="AC485" s="177"/>
      <c r="AD485" s="177"/>
      <c r="AE485" s="177"/>
      <c r="AF485" s="177"/>
      <c r="AG485" s="175"/>
      <c r="AH485" s="177"/>
      <c r="AI485" s="177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7"/>
      <c r="AT485" s="177"/>
      <c r="AU485" s="177"/>
      <c r="AV485" s="177"/>
      <c r="AW485" s="177"/>
      <c r="AX485" s="175"/>
      <c r="AY485" s="177"/>
      <c r="AZ485" s="177"/>
      <c r="BA485" s="175"/>
      <c r="BB485" s="175"/>
      <c r="BC485" s="175"/>
      <c r="BD485" s="175"/>
      <c r="BE485" s="175"/>
      <c r="BF485" s="175"/>
      <c r="BG485" s="175"/>
      <c r="BH485" s="175"/>
      <c r="BI485" s="175"/>
      <c r="BJ485" s="175"/>
      <c r="BK485" s="175"/>
      <c r="BL485" s="175"/>
      <c r="BM485" s="175"/>
      <c r="BN485" s="175"/>
      <c r="BO485" s="175"/>
      <c r="BP485" s="175"/>
      <c r="BQ485" s="175"/>
      <c r="BR485" s="175"/>
      <c r="BS485" s="175"/>
      <c r="BT485" s="175"/>
      <c r="BU485" s="177"/>
      <c r="BV485" s="177"/>
      <c r="BW485" s="177"/>
      <c r="BX485" s="177"/>
      <c r="BY485" s="177"/>
      <c r="BZ485" s="175"/>
      <c r="CA485" s="177"/>
      <c r="CB485" s="177"/>
    </row>
    <row r="486" spans="1:80" x14ac:dyDescent="0.25">
      <c r="A486" s="175"/>
      <c r="B486" s="176"/>
      <c r="C486" s="175"/>
      <c r="D486" s="175"/>
      <c r="E486" s="175"/>
      <c r="F486" s="175"/>
      <c r="G486" s="175"/>
      <c r="H486" s="175"/>
      <c r="I486" s="175"/>
      <c r="J486" s="175"/>
      <c r="K486" s="177"/>
      <c r="L486" s="177"/>
      <c r="M486" s="177"/>
      <c r="N486" s="177"/>
      <c r="O486" s="177"/>
      <c r="P486" s="175"/>
      <c r="Q486" s="177"/>
      <c r="R486" s="177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7"/>
      <c r="AC486" s="177"/>
      <c r="AD486" s="177"/>
      <c r="AE486" s="177"/>
      <c r="AF486" s="177"/>
      <c r="AG486" s="175"/>
      <c r="AH486" s="177"/>
      <c r="AI486" s="177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7"/>
      <c r="AT486" s="177"/>
      <c r="AU486" s="177"/>
      <c r="AV486" s="177"/>
      <c r="AW486" s="177"/>
      <c r="AX486" s="175"/>
      <c r="AY486" s="177"/>
      <c r="AZ486" s="177"/>
      <c r="BA486" s="175"/>
      <c r="BB486" s="175"/>
      <c r="BC486" s="175"/>
      <c r="BD486" s="175"/>
      <c r="BE486" s="175"/>
      <c r="BF486" s="175"/>
      <c r="BG486" s="175"/>
      <c r="BH486" s="175"/>
      <c r="BI486" s="175"/>
      <c r="BJ486" s="175"/>
      <c r="BK486" s="175"/>
      <c r="BL486" s="175"/>
      <c r="BM486" s="175"/>
      <c r="BN486" s="175"/>
      <c r="BO486" s="175"/>
      <c r="BP486" s="175"/>
      <c r="BQ486" s="175"/>
      <c r="BR486" s="175"/>
      <c r="BS486" s="175"/>
      <c r="BT486" s="175"/>
      <c r="BU486" s="177"/>
      <c r="BV486" s="177"/>
      <c r="BW486" s="177"/>
      <c r="BX486" s="177"/>
      <c r="BY486" s="177"/>
      <c r="BZ486" s="175"/>
      <c r="CA486" s="177"/>
      <c r="CB486" s="177"/>
    </row>
    <row r="487" spans="1:80" x14ac:dyDescent="0.25">
      <c r="A487" s="175"/>
      <c r="B487" s="176"/>
      <c r="C487" s="175"/>
      <c r="D487" s="175"/>
      <c r="E487" s="175"/>
      <c r="F487" s="175"/>
      <c r="G487" s="175"/>
      <c r="H487" s="175"/>
      <c r="I487" s="175"/>
      <c r="J487" s="175"/>
      <c r="K487" s="177"/>
      <c r="L487" s="177"/>
      <c r="M487" s="177"/>
      <c r="N487" s="177"/>
      <c r="O487" s="177"/>
      <c r="P487" s="175"/>
      <c r="Q487" s="177"/>
      <c r="R487" s="177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7"/>
      <c r="AC487" s="177"/>
      <c r="AD487" s="177"/>
      <c r="AE487" s="177"/>
      <c r="AF487" s="177"/>
      <c r="AG487" s="175"/>
      <c r="AH487" s="177"/>
      <c r="AI487" s="177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7"/>
      <c r="AT487" s="177"/>
      <c r="AU487" s="177"/>
      <c r="AV487" s="177"/>
      <c r="AW487" s="177"/>
      <c r="AX487" s="175"/>
      <c r="AY487" s="177"/>
      <c r="AZ487" s="177"/>
      <c r="BA487" s="175"/>
      <c r="BB487" s="175"/>
      <c r="BC487" s="175"/>
      <c r="BD487" s="175"/>
      <c r="BE487" s="175"/>
      <c r="BF487" s="175"/>
      <c r="BG487" s="175"/>
      <c r="BH487" s="175"/>
      <c r="BI487" s="175"/>
      <c r="BJ487" s="175"/>
      <c r="BK487" s="175"/>
      <c r="BL487" s="175"/>
      <c r="BM487" s="175"/>
      <c r="BN487" s="175"/>
      <c r="BO487" s="175"/>
      <c r="BP487" s="175"/>
      <c r="BQ487" s="175"/>
      <c r="BR487" s="175"/>
      <c r="BS487" s="175"/>
      <c r="BT487" s="175"/>
      <c r="BU487" s="177"/>
      <c r="BV487" s="177"/>
      <c r="BW487" s="177"/>
      <c r="BX487" s="177"/>
      <c r="BY487" s="177"/>
      <c r="BZ487" s="175"/>
      <c r="CA487" s="177"/>
      <c r="CB487" s="177"/>
    </row>
    <row r="488" spans="1:80" x14ac:dyDescent="0.25">
      <c r="A488" s="175"/>
      <c r="B488" s="176"/>
      <c r="C488" s="175"/>
      <c r="D488" s="175"/>
      <c r="E488" s="175"/>
      <c r="F488" s="175"/>
      <c r="G488" s="175"/>
      <c r="H488" s="175"/>
      <c r="I488" s="175"/>
      <c r="J488" s="175"/>
      <c r="K488" s="177"/>
      <c r="L488" s="177"/>
      <c r="M488" s="177"/>
      <c r="N488" s="177"/>
      <c r="O488" s="177"/>
      <c r="P488" s="175"/>
      <c r="Q488" s="177"/>
      <c r="R488" s="177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7"/>
      <c r="AC488" s="177"/>
      <c r="AD488" s="177"/>
      <c r="AE488" s="177"/>
      <c r="AF488" s="177"/>
      <c r="AG488" s="175"/>
      <c r="AH488" s="177"/>
      <c r="AI488" s="177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7"/>
      <c r="AT488" s="177"/>
      <c r="AU488" s="177"/>
      <c r="AV488" s="177"/>
      <c r="AW488" s="177"/>
      <c r="AX488" s="175"/>
      <c r="AY488" s="177"/>
      <c r="AZ488" s="177"/>
      <c r="BA488" s="175"/>
      <c r="BB488" s="175"/>
      <c r="BC488" s="175"/>
      <c r="BD488" s="175"/>
      <c r="BE488" s="175"/>
      <c r="BF488" s="175"/>
      <c r="BG488" s="175"/>
      <c r="BH488" s="175"/>
      <c r="BI488" s="175"/>
      <c r="BJ488" s="175"/>
      <c r="BK488" s="175"/>
      <c r="BL488" s="175"/>
      <c r="BM488" s="175"/>
      <c r="BN488" s="175"/>
      <c r="BO488" s="175"/>
      <c r="BP488" s="175"/>
      <c r="BQ488" s="175"/>
      <c r="BR488" s="175"/>
      <c r="BS488" s="175"/>
      <c r="BT488" s="175"/>
      <c r="BU488" s="177"/>
      <c r="BV488" s="177"/>
      <c r="BW488" s="177"/>
      <c r="BX488" s="177"/>
      <c r="BY488" s="177"/>
      <c r="BZ488" s="175"/>
      <c r="CA488" s="177"/>
      <c r="CB488" s="177"/>
    </row>
    <row r="489" spans="1:80" x14ac:dyDescent="0.25">
      <c r="A489" s="175"/>
      <c r="B489" s="176"/>
      <c r="C489" s="175"/>
      <c r="D489" s="175"/>
      <c r="E489" s="175"/>
      <c r="F489" s="175"/>
      <c r="G489" s="175"/>
      <c r="H489" s="175"/>
      <c r="I489" s="175"/>
      <c r="J489" s="175"/>
      <c r="K489" s="177"/>
      <c r="L489" s="177"/>
      <c r="M489" s="177"/>
      <c r="N489" s="177"/>
      <c r="O489" s="177"/>
      <c r="P489" s="175"/>
      <c r="Q489" s="177"/>
      <c r="R489" s="177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7"/>
      <c r="AC489" s="177"/>
      <c r="AD489" s="177"/>
      <c r="AE489" s="177"/>
      <c r="AF489" s="177"/>
      <c r="AG489" s="175"/>
      <c r="AH489" s="177"/>
      <c r="AI489" s="177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7"/>
      <c r="AT489" s="177"/>
      <c r="AU489" s="177"/>
      <c r="AV489" s="177"/>
      <c r="AW489" s="177"/>
      <c r="AX489" s="175"/>
      <c r="AY489" s="177"/>
      <c r="AZ489" s="177"/>
      <c r="BA489" s="175"/>
      <c r="BB489" s="175"/>
      <c r="BC489" s="175"/>
      <c r="BD489" s="175"/>
      <c r="BE489" s="175"/>
      <c r="BF489" s="175"/>
      <c r="BG489" s="175"/>
      <c r="BH489" s="175"/>
      <c r="BI489" s="175"/>
      <c r="BJ489" s="175"/>
      <c r="BK489" s="175"/>
      <c r="BL489" s="175"/>
      <c r="BM489" s="175"/>
      <c r="BN489" s="175"/>
      <c r="BO489" s="175"/>
      <c r="BP489" s="175"/>
      <c r="BQ489" s="175"/>
      <c r="BR489" s="175"/>
      <c r="BS489" s="175"/>
      <c r="BT489" s="175"/>
      <c r="BU489" s="177"/>
      <c r="BV489" s="177"/>
      <c r="BW489" s="177"/>
      <c r="BX489" s="177"/>
      <c r="BY489" s="177"/>
      <c r="BZ489" s="175"/>
      <c r="CA489" s="177"/>
      <c r="CB489" s="177"/>
    </row>
    <row r="490" spans="1:80" x14ac:dyDescent="0.25">
      <c r="A490" s="175"/>
      <c r="B490" s="176"/>
      <c r="C490" s="175"/>
      <c r="D490" s="175"/>
      <c r="E490" s="175"/>
      <c r="F490" s="175"/>
      <c r="G490" s="175"/>
      <c r="H490" s="175"/>
      <c r="I490" s="175"/>
      <c r="J490" s="175"/>
      <c r="K490" s="177"/>
      <c r="L490" s="177"/>
      <c r="M490" s="177"/>
      <c r="N490" s="177"/>
      <c r="O490" s="177"/>
      <c r="P490" s="175"/>
      <c r="Q490" s="177"/>
      <c r="R490" s="177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7"/>
      <c r="AC490" s="177"/>
      <c r="AD490" s="177"/>
      <c r="AE490" s="177"/>
      <c r="AF490" s="177"/>
      <c r="AG490" s="175"/>
      <c r="AH490" s="177"/>
      <c r="AI490" s="177"/>
      <c r="AJ490" s="175"/>
      <c r="AK490" s="175"/>
      <c r="AL490" s="175"/>
      <c r="AM490" s="175"/>
      <c r="AN490" s="175"/>
      <c r="AO490" s="175"/>
      <c r="AP490" s="175"/>
      <c r="AQ490" s="175"/>
      <c r="AR490" s="175"/>
      <c r="AS490" s="177"/>
      <c r="AT490" s="177"/>
      <c r="AU490" s="177"/>
      <c r="AV490" s="177"/>
      <c r="AW490" s="177"/>
      <c r="AX490" s="175"/>
      <c r="AY490" s="177"/>
      <c r="AZ490" s="177"/>
      <c r="BA490" s="175"/>
      <c r="BB490" s="175"/>
      <c r="BC490" s="175"/>
      <c r="BD490" s="175"/>
      <c r="BE490" s="175"/>
      <c r="BF490" s="175"/>
      <c r="BG490" s="175"/>
      <c r="BH490" s="175"/>
      <c r="BI490" s="175"/>
      <c r="BJ490" s="175"/>
      <c r="BK490" s="175"/>
      <c r="BL490" s="175"/>
      <c r="BM490" s="175"/>
      <c r="BN490" s="175"/>
      <c r="BO490" s="175"/>
      <c r="BP490" s="175"/>
      <c r="BQ490" s="175"/>
      <c r="BR490" s="175"/>
      <c r="BS490" s="175"/>
      <c r="BT490" s="175"/>
      <c r="BU490" s="177"/>
      <c r="BV490" s="177"/>
      <c r="BW490" s="177"/>
      <c r="BX490" s="177"/>
      <c r="BY490" s="177"/>
      <c r="BZ490" s="175"/>
      <c r="CA490" s="177"/>
      <c r="CB490" s="177"/>
    </row>
    <row r="491" spans="1:80" x14ac:dyDescent="0.25">
      <c r="A491" s="175"/>
      <c r="B491" s="176"/>
      <c r="C491" s="175"/>
      <c r="D491" s="175"/>
      <c r="E491" s="175"/>
      <c r="F491" s="175"/>
      <c r="G491" s="175"/>
      <c r="H491" s="175"/>
      <c r="I491" s="175"/>
      <c r="J491" s="175"/>
      <c r="K491" s="177"/>
      <c r="L491" s="177"/>
      <c r="M491" s="177"/>
      <c r="N491" s="177"/>
      <c r="O491" s="177"/>
      <c r="P491" s="175"/>
      <c r="Q491" s="177"/>
      <c r="R491" s="177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7"/>
      <c r="AC491" s="177"/>
      <c r="AD491" s="177"/>
      <c r="AE491" s="177"/>
      <c r="AF491" s="177"/>
      <c r="AG491" s="175"/>
      <c r="AH491" s="177"/>
      <c r="AI491" s="177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7"/>
      <c r="AT491" s="177"/>
      <c r="AU491" s="177"/>
      <c r="AV491" s="177"/>
      <c r="AW491" s="177"/>
      <c r="AX491" s="175"/>
      <c r="AY491" s="177"/>
      <c r="AZ491" s="177"/>
      <c r="BA491" s="175"/>
      <c r="BB491" s="175"/>
      <c r="BC491" s="175"/>
      <c r="BD491" s="175"/>
      <c r="BE491" s="175"/>
      <c r="BF491" s="175"/>
      <c r="BG491" s="175"/>
      <c r="BH491" s="175"/>
      <c r="BI491" s="175"/>
      <c r="BJ491" s="175"/>
      <c r="BK491" s="175"/>
      <c r="BL491" s="175"/>
      <c r="BM491" s="175"/>
      <c r="BN491" s="175"/>
      <c r="BO491" s="175"/>
      <c r="BP491" s="175"/>
      <c r="BQ491" s="175"/>
      <c r="BR491" s="175"/>
      <c r="BS491" s="175"/>
      <c r="BT491" s="175"/>
      <c r="BU491" s="177"/>
      <c r="BV491" s="177"/>
      <c r="BW491" s="177"/>
      <c r="BX491" s="177"/>
      <c r="BY491" s="177"/>
      <c r="BZ491" s="175"/>
      <c r="CA491" s="177"/>
      <c r="CB491" s="177"/>
    </row>
    <row r="492" spans="1:80" x14ac:dyDescent="0.25">
      <c r="A492" s="175"/>
      <c r="B492" s="176"/>
      <c r="C492" s="175"/>
      <c r="D492" s="175"/>
      <c r="E492" s="175"/>
      <c r="F492" s="175"/>
      <c r="G492" s="175"/>
      <c r="H492" s="175"/>
      <c r="I492" s="175"/>
      <c r="J492" s="175"/>
      <c r="K492" s="177"/>
      <c r="L492" s="177"/>
      <c r="M492" s="177"/>
      <c r="N492" s="177"/>
      <c r="O492" s="177"/>
      <c r="P492" s="175"/>
      <c r="Q492" s="177"/>
      <c r="R492" s="177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7"/>
      <c r="AC492" s="177"/>
      <c r="AD492" s="177"/>
      <c r="AE492" s="177"/>
      <c r="AF492" s="177"/>
      <c r="AG492" s="175"/>
      <c r="AH492" s="177"/>
      <c r="AI492" s="177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7"/>
      <c r="AT492" s="177"/>
      <c r="AU492" s="177"/>
      <c r="AV492" s="177"/>
      <c r="AW492" s="177"/>
      <c r="AX492" s="175"/>
      <c r="AY492" s="177"/>
      <c r="AZ492" s="177"/>
      <c r="BA492" s="175"/>
      <c r="BB492" s="175"/>
      <c r="BC492" s="175"/>
      <c r="BD492" s="175"/>
      <c r="BE492" s="175"/>
      <c r="BF492" s="175"/>
      <c r="BG492" s="175"/>
      <c r="BH492" s="175"/>
      <c r="BI492" s="175"/>
      <c r="BJ492" s="175"/>
      <c r="BK492" s="175"/>
      <c r="BL492" s="175"/>
      <c r="BM492" s="175"/>
      <c r="BN492" s="175"/>
      <c r="BO492" s="175"/>
      <c r="BP492" s="175"/>
      <c r="BQ492" s="175"/>
      <c r="BR492" s="175"/>
      <c r="BS492" s="175"/>
      <c r="BT492" s="175"/>
      <c r="BU492" s="177"/>
      <c r="BV492" s="177"/>
      <c r="BW492" s="177"/>
      <c r="BX492" s="177"/>
      <c r="BY492" s="177"/>
      <c r="BZ492" s="175"/>
      <c r="CA492" s="177"/>
      <c r="CB492" s="177"/>
    </row>
    <row r="493" spans="1:80" x14ac:dyDescent="0.25">
      <c r="A493" s="175"/>
      <c r="B493" s="176"/>
      <c r="C493" s="175"/>
      <c r="D493" s="175"/>
      <c r="E493" s="175"/>
      <c r="F493" s="175"/>
      <c r="G493" s="175"/>
      <c r="H493" s="175"/>
      <c r="I493" s="175"/>
      <c r="J493" s="175"/>
      <c r="K493" s="177"/>
      <c r="L493" s="177"/>
      <c r="M493" s="177"/>
      <c r="N493" s="177"/>
      <c r="O493" s="177"/>
      <c r="P493" s="175"/>
      <c r="Q493" s="177"/>
      <c r="R493" s="177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7"/>
      <c r="AC493" s="177"/>
      <c r="AD493" s="177"/>
      <c r="AE493" s="177"/>
      <c r="AF493" s="177"/>
      <c r="AG493" s="175"/>
      <c r="AH493" s="177"/>
      <c r="AI493" s="177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7"/>
      <c r="AT493" s="177"/>
      <c r="AU493" s="177"/>
      <c r="AV493" s="177"/>
      <c r="AW493" s="177"/>
      <c r="AX493" s="175"/>
      <c r="AY493" s="177"/>
      <c r="AZ493" s="177"/>
      <c r="BA493" s="175"/>
      <c r="BB493" s="175"/>
      <c r="BC493" s="175"/>
      <c r="BD493" s="175"/>
      <c r="BE493" s="175"/>
      <c r="BF493" s="175"/>
      <c r="BG493" s="175"/>
      <c r="BH493" s="175"/>
      <c r="BI493" s="175"/>
      <c r="BJ493" s="175"/>
      <c r="BK493" s="175"/>
      <c r="BL493" s="175"/>
      <c r="BM493" s="175"/>
      <c r="BN493" s="175"/>
      <c r="BO493" s="175"/>
      <c r="BP493" s="175"/>
      <c r="BQ493" s="175"/>
      <c r="BR493" s="175"/>
      <c r="BS493" s="175"/>
      <c r="BT493" s="175"/>
      <c r="BU493" s="177"/>
      <c r="BV493" s="177"/>
      <c r="BW493" s="177"/>
      <c r="BX493" s="177"/>
      <c r="BY493" s="177"/>
      <c r="BZ493" s="175"/>
      <c r="CA493" s="177"/>
      <c r="CB493" s="177"/>
    </row>
    <row r="494" spans="1:80" x14ac:dyDescent="0.25">
      <c r="A494" s="175"/>
      <c r="B494" s="176"/>
      <c r="C494" s="175"/>
      <c r="D494" s="175"/>
      <c r="E494" s="175"/>
      <c r="F494" s="175"/>
      <c r="G494" s="175"/>
      <c r="H494" s="175"/>
      <c r="I494" s="175"/>
      <c r="J494" s="175"/>
      <c r="K494" s="177"/>
      <c r="L494" s="177"/>
      <c r="M494" s="177"/>
      <c r="N494" s="177"/>
      <c r="O494" s="177"/>
      <c r="P494" s="175"/>
      <c r="Q494" s="177"/>
      <c r="R494" s="177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7"/>
      <c r="AC494" s="177"/>
      <c r="AD494" s="177"/>
      <c r="AE494" s="177"/>
      <c r="AF494" s="177"/>
      <c r="AG494" s="175"/>
      <c r="AH494" s="177"/>
      <c r="AI494" s="177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7"/>
      <c r="AT494" s="177"/>
      <c r="AU494" s="177"/>
      <c r="AV494" s="177"/>
      <c r="AW494" s="177"/>
      <c r="AX494" s="175"/>
      <c r="AY494" s="177"/>
      <c r="AZ494" s="177"/>
      <c r="BA494" s="175"/>
      <c r="BB494" s="175"/>
      <c r="BC494" s="175"/>
      <c r="BD494" s="175"/>
      <c r="BE494" s="175"/>
      <c r="BF494" s="175"/>
      <c r="BG494" s="175"/>
      <c r="BH494" s="175"/>
      <c r="BI494" s="175"/>
      <c r="BJ494" s="175"/>
      <c r="BK494" s="175"/>
      <c r="BL494" s="175"/>
      <c r="BM494" s="175"/>
      <c r="BN494" s="175"/>
      <c r="BO494" s="175"/>
      <c r="BP494" s="175"/>
      <c r="BQ494" s="175"/>
      <c r="BR494" s="175"/>
      <c r="BS494" s="175"/>
      <c r="BT494" s="175"/>
      <c r="BU494" s="177"/>
      <c r="BV494" s="177"/>
      <c r="BW494" s="177"/>
      <c r="BX494" s="177"/>
      <c r="BY494" s="177"/>
      <c r="BZ494" s="175"/>
      <c r="CA494" s="177"/>
      <c r="CB494" s="177"/>
    </row>
    <row r="495" spans="1:80" x14ac:dyDescent="0.25">
      <c r="A495" s="175"/>
      <c r="B495" s="176"/>
      <c r="C495" s="175"/>
      <c r="D495" s="175"/>
      <c r="E495" s="175"/>
      <c r="F495" s="175"/>
      <c r="G495" s="175"/>
      <c r="H495" s="175"/>
      <c r="I495" s="175"/>
      <c r="J495" s="175"/>
      <c r="K495" s="177"/>
      <c r="L495" s="177"/>
      <c r="M495" s="177"/>
      <c r="N495" s="177"/>
      <c r="O495" s="177"/>
      <c r="P495" s="175"/>
      <c r="Q495" s="177"/>
      <c r="R495" s="177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7"/>
      <c r="AC495" s="177"/>
      <c r="AD495" s="177"/>
      <c r="AE495" s="177"/>
      <c r="AF495" s="177"/>
      <c r="AG495" s="175"/>
      <c r="AH495" s="177"/>
      <c r="AI495" s="177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7"/>
      <c r="AT495" s="177"/>
      <c r="AU495" s="177"/>
      <c r="AV495" s="177"/>
      <c r="AW495" s="177"/>
      <c r="AX495" s="175"/>
      <c r="AY495" s="177"/>
      <c r="AZ495" s="177"/>
      <c r="BA495" s="175"/>
      <c r="BB495" s="175"/>
      <c r="BC495" s="175"/>
      <c r="BD495" s="175"/>
      <c r="BE495" s="175"/>
      <c r="BF495" s="175"/>
      <c r="BG495" s="175"/>
      <c r="BH495" s="175"/>
      <c r="BI495" s="175"/>
      <c r="BJ495" s="175"/>
      <c r="BK495" s="175"/>
      <c r="BL495" s="175"/>
      <c r="BM495" s="175"/>
      <c r="BN495" s="175"/>
      <c r="BO495" s="175"/>
      <c r="BP495" s="175"/>
      <c r="BQ495" s="175"/>
      <c r="BR495" s="175"/>
      <c r="BS495" s="175"/>
      <c r="BT495" s="175"/>
      <c r="BU495" s="177"/>
      <c r="BV495" s="177"/>
      <c r="BW495" s="177"/>
      <c r="BX495" s="177"/>
      <c r="BY495" s="177"/>
      <c r="BZ495" s="175"/>
      <c r="CA495" s="177"/>
      <c r="CB495" s="177"/>
    </row>
    <row r="496" spans="1:80" x14ac:dyDescent="0.25">
      <c r="A496" s="175"/>
      <c r="B496" s="176"/>
      <c r="C496" s="175"/>
      <c r="D496" s="175"/>
      <c r="E496" s="175"/>
      <c r="F496" s="175"/>
      <c r="G496" s="175"/>
      <c r="H496" s="175"/>
      <c r="I496" s="175"/>
      <c r="J496" s="175"/>
      <c r="K496" s="177"/>
      <c r="L496" s="177"/>
      <c r="M496" s="177"/>
      <c r="N496" s="177"/>
      <c r="O496" s="177"/>
      <c r="P496" s="175"/>
      <c r="Q496" s="177"/>
      <c r="R496" s="177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7"/>
      <c r="AC496" s="177"/>
      <c r="AD496" s="177"/>
      <c r="AE496" s="177"/>
      <c r="AF496" s="177"/>
      <c r="AG496" s="175"/>
      <c r="AH496" s="177"/>
      <c r="AI496" s="177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7"/>
      <c r="AT496" s="177"/>
      <c r="AU496" s="177"/>
      <c r="AV496" s="177"/>
      <c r="AW496" s="177"/>
      <c r="AX496" s="175"/>
      <c r="AY496" s="177"/>
      <c r="AZ496" s="177"/>
      <c r="BA496" s="175"/>
      <c r="BB496" s="175"/>
      <c r="BC496" s="175"/>
      <c r="BD496" s="175"/>
      <c r="BE496" s="175"/>
      <c r="BF496" s="175"/>
      <c r="BG496" s="175"/>
      <c r="BH496" s="175"/>
      <c r="BI496" s="175"/>
      <c r="BJ496" s="175"/>
      <c r="BK496" s="175"/>
      <c r="BL496" s="175"/>
      <c r="BM496" s="175"/>
      <c r="BN496" s="175"/>
      <c r="BO496" s="175"/>
      <c r="BP496" s="175"/>
      <c r="BQ496" s="175"/>
      <c r="BR496" s="175"/>
      <c r="BS496" s="175"/>
      <c r="BT496" s="175"/>
      <c r="BU496" s="177"/>
      <c r="BV496" s="177"/>
      <c r="BW496" s="177"/>
      <c r="BX496" s="177"/>
      <c r="BY496" s="177"/>
      <c r="BZ496" s="175"/>
      <c r="CA496" s="177"/>
      <c r="CB496" s="177"/>
    </row>
    <row r="497" spans="1:80" x14ac:dyDescent="0.25">
      <c r="A497" s="175"/>
      <c r="B497" s="176"/>
      <c r="C497" s="175"/>
      <c r="D497" s="175"/>
      <c r="E497" s="175"/>
      <c r="F497" s="175"/>
      <c r="G497" s="175"/>
      <c r="H497" s="175"/>
      <c r="I497" s="175"/>
      <c r="J497" s="175"/>
      <c r="K497" s="177"/>
      <c r="L497" s="177"/>
      <c r="M497" s="177"/>
      <c r="N497" s="177"/>
      <c r="O497" s="177"/>
      <c r="P497" s="175"/>
      <c r="Q497" s="177"/>
      <c r="R497" s="177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7"/>
      <c r="AC497" s="177"/>
      <c r="AD497" s="177"/>
      <c r="AE497" s="177"/>
      <c r="AF497" s="177"/>
      <c r="AG497" s="175"/>
      <c r="AH497" s="177"/>
      <c r="AI497" s="177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7"/>
      <c r="AT497" s="177"/>
      <c r="AU497" s="177"/>
      <c r="AV497" s="177"/>
      <c r="AW497" s="177"/>
      <c r="AX497" s="175"/>
      <c r="AY497" s="177"/>
      <c r="AZ497" s="177"/>
      <c r="BA497" s="175"/>
      <c r="BB497" s="175"/>
      <c r="BC497" s="175"/>
      <c r="BD497" s="175"/>
      <c r="BE497" s="175"/>
      <c r="BF497" s="175"/>
      <c r="BG497" s="175"/>
      <c r="BH497" s="175"/>
      <c r="BI497" s="175"/>
      <c r="BJ497" s="175"/>
      <c r="BK497" s="175"/>
      <c r="BL497" s="175"/>
      <c r="BM497" s="175"/>
      <c r="BN497" s="175"/>
      <c r="BO497" s="175"/>
      <c r="BP497" s="175"/>
      <c r="BQ497" s="175"/>
      <c r="BR497" s="175"/>
      <c r="BS497" s="175"/>
      <c r="BT497" s="175"/>
      <c r="BU497" s="177"/>
      <c r="BV497" s="177"/>
      <c r="BW497" s="177"/>
      <c r="BX497" s="177"/>
      <c r="BY497" s="177"/>
      <c r="BZ497" s="175"/>
      <c r="CA497" s="177"/>
      <c r="CB497" s="177"/>
    </row>
    <row r="498" spans="1:80" x14ac:dyDescent="0.25">
      <c r="A498" s="175"/>
      <c r="B498" s="176"/>
      <c r="C498" s="175"/>
      <c r="D498" s="175"/>
      <c r="E498" s="175"/>
      <c r="F498" s="175"/>
      <c r="G498" s="175"/>
      <c r="H498" s="175"/>
      <c r="I498" s="175"/>
      <c r="J498" s="175"/>
      <c r="K498" s="177"/>
      <c r="L498" s="177"/>
      <c r="M498" s="177"/>
      <c r="N498" s="177"/>
      <c r="O498" s="177"/>
      <c r="P498" s="175"/>
      <c r="Q498" s="177"/>
      <c r="R498" s="177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7"/>
      <c r="AC498" s="177"/>
      <c r="AD498" s="177"/>
      <c r="AE498" s="177"/>
      <c r="AF498" s="177"/>
      <c r="AG498" s="175"/>
      <c r="AH498" s="177"/>
      <c r="AI498" s="177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7"/>
      <c r="AT498" s="177"/>
      <c r="AU498" s="177"/>
      <c r="AV498" s="177"/>
      <c r="AW498" s="177"/>
      <c r="AX498" s="175"/>
      <c r="AY498" s="177"/>
      <c r="AZ498" s="177"/>
      <c r="BA498" s="175"/>
      <c r="BB498" s="175"/>
      <c r="BC498" s="175"/>
      <c r="BD498" s="175"/>
      <c r="BE498" s="175"/>
      <c r="BF498" s="175"/>
      <c r="BG498" s="175"/>
      <c r="BH498" s="175"/>
      <c r="BI498" s="175"/>
      <c r="BJ498" s="175"/>
      <c r="BK498" s="175"/>
      <c r="BL498" s="175"/>
      <c r="BM498" s="175"/>
      <c r="BN498" s="175"/>
      <c r="BO498" s="175"/>
      <c r="BP498" s="175"/>
      <c r="BQ498" s="175"/>
      <c r="BR498" s="175"/>
      <c r="BS498" s="175"/>
      <c r="BT498" s="175"/>
      <c r="BU498" s="177"/>
      <c r="BV498" s="177"/>
      <c r="BW498" s="177"/>
      <c r="BX498" s="177"/>
      <c r="BY498" s="177"/>
      <c r="BZ498" s="175"/>
      <c r="CA498" s="177"/>
      <c r="CB498" s="177"/>
    </row>
    <row r="499" spans="1:80" x14ac:dyDescent="0.25">
      <c r="A499" s="175"/>
      <c r="B499" s="176"/>
      <c r="C499" s="175"/>
      <c r="D499" s="175"/>
      <c r="E499" s="175"/>
      <c r="F499" s="175"/>
      <c r="G499" s="175"/>
      <c r="H499" s="175"/>
      <c r="I499" s="175"/>
      <c r="J499" s="175"/>
      <c r="K499" s="177"/>
      <c r="L499" s="177"/>
      <c r="M499" s="177"/>
      <c r="N499" s="177"/>
      <c r="O499" s="177"/>
      <c r="P499" s="175"/>
      <c r="Q499" s="177"/>
      <c r="R499" s="177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7"/>
      <c r="AC499" s="177"/>
      <c r="AD499" s="177"/>
      <c r="AE499" s="177"/>
      <c r="AF499" s="177"/>
      <c r="AG499" s="175"/>
      <c r="AH499" s="177"/>
      <c r="AI499" s="177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7"/>
      <c r="AT499" s="177"/>
      <c r="AU499" s="177"/>
      <c r="AV499" s="177"/>
      <c r="AW499" s="177"/>
      <c r="AX499" s="175"/>
      <c r="AY499" s="177"/>
      <c r="AZ499" s="177"/>
      <c r="BA499" s="175"/>
      <c r="BB499" s="175"/>
      <c r="BC499" s="175"/>
      <c r="BD499" s="175"/>
      <c r="BE499" s="175"/>
      <c r="BF499" s="175"/>
      <c r="BG499" s="175"/>
      <c r="BH499" s="175"/>
      <c r="BI499" s="175"/>
      <c r="BJ499" s="175"/>
      <c r="BK499" s="175"/>
      <c r="BL499" s="175"/>
      <c r="BM499" s="175"/>
      <c r="BN499" s="175"/>
      <c r="BO499" s="175"/>
      <c r="BP499" s="175"/>
      <c r="BQ499" s="175"/>
      <c r="BR499" s="175"/>
      <c r="BS499" s="175"/>
      <c r="BT499" s="175"/>
      <c r="BU499" s="177"/>
      <c r="BV499" s="177"/>
      <c r="BW499" s="177"/>
      <c r="BX499" s="177"/>
      <c r="BY499" s="177"/>
      <c r="BZ499" s="175"/>
      <c r="CA499" s="177"/>
      <c r="CB499" s="177"/>
    </row>
    <row r="500" spans="1:80" x14ac:dyDescent="0.25">
      <c r="A500" s="175"/>
      <c r="B500" s="176"/>
      <c r="C500" s="175"/>
      <c r="D500" s="175"/>
      <c r="E500" s="175"/>
      <c r="F500" s="175"/>
      <c r="G500" s="175"/>
      <c r="H500" s="175"/>
      <c r="I500" s="175"/>
      <c r="J500" s="175"/>
      <c r="K500" s="177"/>
      <c r="L500" s="177"/>
      <c r="M500" s="177"/>
      <c r="N500" s="177"/>
      <c r="O500" s="177"/>
      <c r="P500" s="175"/>
      <c r="Q500" s="177"/>
      <c r="R500" s="177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7"/>
      <c r="AC500" s="177"/>
      <c r="AD500" s="177"/>
      <c r="AE500" s="177"/>
      <c r="AF500" s="177"/>
      <c r="AG500" s="175"/>
      <c r="AH500" s="177"/>
      <c r="AI500" s="177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7"/>
      <c r="AT500" s="177"/>
      <c r="AU500" s="177"/>
      <c r="AV500" s="177"/>
      <c r="AW500" s="177"/>
      <c r="AX500" s="175"/>
      <c r="AY500" s="177"/>
      <c r="AZ500" s="177"/>
      <c r="BA500" s="175"/>
      <c r="BB500" s="175"/>
      <c r="BC500" s="175"/>
      <c r="BD500" s="175"/>
      <c r="BE500" s="175"/>
      <c r="BF500" s="175"/>
      <c r="BG500" s="175"/>
      <c r="BH500" s="175"/>
      <c r="BI500" s="175"/>
      <c r="BJ500" s="175"/>
      <c r="BK500" s="175"/>
      <c r="BL500" s="175"/>
      <c r="BM500" s="175"/>
      <c r="BN500" s="175"/>
      <c r="BO500" s="175"/>
      <c r="BP500" s="175"/>
      <c r="BQ500" s="175"/>
      <c r="BR500" s="175"/>
      <c r="BS500" s="175"/>
      <c r="BT500" s="175"/>
      <c r="BU500" s="177"/>
      <c r="BV500" s="177"/>
      <c r="BW500" s="177"/>
      <c r="BX500" s="177"/>
      <c r="BY500" s="177"/>
      <c r="BZ500" s="175"/>
      <c r="CA500" s="177"/>
      <c r="CB500" s="177"/>
    </row>
    <row r="501" spans="1:80" x14ac:dyDescent="0.25">
      <c r="A501" s="175"/>
      <c r="B501" s="176"/>
      <c r="C501" s="175"/>
      <c r="D501" s="175"/>
      <c r="E501" s="175"/>
      <c r="F501" s="175"/>
      <c r="G501" s="175"/>
      <c r="H501" s="175"/>
      <c r="I501" s="175"/>
      <c r="J501" s="175"/>
      <c r="K501" s="177"/>
      <c r="L501" s="177"/>
      <c r="M501" s="177"/>
      <c r="N501" s="177"/>
      <c r="O501" s="177"/>
      <c r="P501" s="175"/>
      <c r="Q501" s="177"/>
      <c r="R501" s="177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7"/>
      <c r="AC501" s="177"/>
      <c r="AD501" s="177"/>
      <c r="AE501" s="177"/>
      <c r="AF501" s="177"/>
      <c r="AG501" s="175"/>
      <c r="AH501" s="177"/>
      <c r="AI501" s="177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7"/>
      <c r="AT501" s="177"/>
      <c r="AU501" s="177"/>
      <c r="AV501" s="177"/>
      <c r="AW501" s="177"/>
      <c r="AX501" s="175"/>
      <c r="AY501" s="177"/>
      <c r="AZ501" s="177"/>
      <c r="BA501" s="175"/>
      <c r="BB501" s="175"/>
      <c r="BC501" s="175"/>
      <c r="BD501" s="175"/>
      <c r="BE501" s="175"/>
      <c r="BF501" s="175"/>
      <c r="BG501" s="175"/>
      <c r="BH501" s="175"/>
      <c r="BI501" s="175"/>
      <c r="BJ501" s="175"/>
      <c r="BK501" s="175"/>
      <c r="BL501" s="175"/>
      <c r="BM501" s="175"/>
      <c r="BN501" s="175"/>
      <c r="BO501" s="175"/>
      <c r="BP501" s="175"/>
      <c r="BQ501" s="175"/>
      <c r="BR501" s="175"/>
      <c r="BS501" s="175"/>
      <c r="BT501" s="175"/>
      <c r="BU501" s="177"/>
      <c r="BV501" s="177"/>
      <c r="BW501" s="177"/>
      <c r="BX501" s="177"/>
      <c r="BY501" s="177"/>
      <c r="BZ501" s="175"/>
      <c r="CA501" s="177"/>
      <c r="CB501" s="177"/>
    </row>
    <row r="502" spans="1:80" x14ac:dyDescent="0.25">
      <c r="A502" s="175"/>
      <c r="B502" s="176"/>
      <c r="C502" s="175"/>
      <c r="D502" s="175"/>
      <c r="E502" s="175"/>
      <c r="F502" s="175"/>
      <c r="G502" s="175"/>
      <c r="H502" s="175"/>
      <c r="I502" s="175"/>
      <c r="J502" s="175"/>
      <c r="K502" s="177"/>
      <c r="L502" s="177"/>
      <c r="M502" s="177"/>
      <c r="N502" s="177"/>
      <c r="O502" s="177"/>
      <c r="P502" s="175"/>
      <c r="Q502" s="177"/>
      <c r="R502" s="177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7"/>
      <c r="AC502" s="177"/>
      <c r="AD502" s="177"/>
      <c r="AE502" s="177"/>
      <c r="AF502" s="177"/>
      <c r="AG502" s="175"/>
      <c r="AH502" s="177"/>
      <c r="AI502" s="177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7"/>
      <c r="AT502" s="177"/>
      <c r="AU502" s="177"/>
      <c r="AV502" s="177"/>
      <c r="AW502" s="177"/>
      <c r="AX502" s="175"/>
      <c r="AY502" s="177"/>
      <c r="AZ502" s="177"/>
      <c r="BA502" s="175"/>
      <c r="BB502" s="175"/>
      <c r="BC502" s="175"/>
      <c r="BD502" s="175"/>
      <c r="BE502" s="175"/>
      <c r="BF502" s="175"/>
      <c r="BG502" s="175"/>
      <c r="BH502" s="175"/>
      <c r="BI502" s="175"/>
      <c r="BJ502" s="175"/>
      <c r="BK502" s="175"/>
      <c r="BL502" s="175"/>
      <c r="BM502" s="175"/>
      <c r="BN502" s="175"/>
      <c r="BO502" s="175"/>
      <c r="BP502" s="175"/>
      <c r="BQ502" s="175"/>
      <c r="BR502" s="175"/>
      <c r="BS502" s="175"/>
      <c r="BT502" s="175"/>
      <c r="BU502" s="177"/>
      <c r="BV502" s="177"/>
      <c r="BW502" s="177"/>
      <c r="BX502" s="177"/>
      <c r="BY502" s="177"/>
      <c r="BZ502" s="175"/>
      <c r="CA502" s="177"/>
      <c r="CB502" s="177"/>
    </row>
    <row r="503" spans="1:80" x14ac:dyDescent="0.25">
      <c r="A503" s="175"/>
      <c r="B503" s="176"/>
      <c r="C503" s="175"/>
      <c r="D503" s="175"/>
      <c r="E503" s="175"/>
      <c r="F503" s="175"/>
      <c r="G503" s="175"/>
      <c r="H503" s="175"/>
      <c r="I503" s="175"/>
      <c r="J503" s="175"/>
      <c r="K503" s="177"/>
      <c r="L503" s="177"/>
      <c r="M503" s="177"/>
      <c r="N503" s="177"/>
      <c r="O503" s="177"/>
      <c r="P503" s="175"/>
      <c r="Q503" s="177"/>
      <c r="R503" s="177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7"/>
      <c r="AC503" s="177"/>
      <c r="AD503" s="177"/>
      <c r="AE503" s="177"/>
      <c r="AF503" s="177"/>
      <c r="AG503" s="175"/>
      <c r="AH503" s="177"/>
      <c r="AI503" s="177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7"/>
      <c r="AT503" s="177"/>
      <c r="AU503" s="177"/>
      <c r="AV503" s="177"/>
      <c r="AW503" s="177"/>
      <c r="AX503" s="175"/>
      <c r="AY503" s="177"/>
      <c r="AZ503" s="177"/>
      <c r="BA503" s="175"/>
      <c r="BB503" s="175"/>
      <c r="BC503" s="175"/>
      <c r="BD503" s="175"/>
      <c r="BE503" s="175"/>
      <c r="BF503" s="175"/>
      <c r="BG503" s="175"/>
      <c r="BH503" s="175"/>
      <c r="BI503" s="175"/>
      <c r="BJ503" s="175"/>
      <c r="BK503" s="175"/>
      <c r="BL503" s="175"/>
      <c r="BM503" s="175"/>
      <c r="BN503" s="175"/>
      <c r="BO503" s="175"/>
      <c r="BP503" s="175"/>
      <c r="BQ503" s="175"/>
      <c r="BR503" s="175"/>
      <c r="BS503" s="175"/>
      <c r="BT503" s="175"/>
      <c r="BU503" s="177"/>
      <c r="BV503" s="177"/>
      <c r="BW503" s="177"/>
      <c r="BX503" s="177"/>
      <c r="BY503" s="177"/>
      <c r="BZ503" s="175"/>
      <c r="CA503" s="177"/>
      <c r="CB503" s="177"/>
    </row>
    <row r="504" spans="1:80" x14ac:dyDescent="0.25">
      <c r="A504" s="175"/>
      <c r="B504" s="176"/>
      <c r="C504" s="175"/>
      <c r="D504" s="175"/>
      <c r="E504" s="175"/>
      <c r="F504" s="175"/>
      <c r="G504" s="175"/>
      <c r="H504" s="175"/>
      <c r="I504" s="175"/>
      <c r="J504" s="175"/>
      <c r="K504" s="177"/>
      <c r="L504" s="177"/>
      <c r="M504" s="177"/>
      <c r="N504" s="177"/>
      <c r="O504" s="177"/>
      <c r="P504" s="175"/>
      <c r="Q504" s="177"/>
      <c r="R504" s="177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7"/>
      <c r="AC504" s="177"/>
      <c r="AD504" s="177"/>
      <c r="AE504" s="177"/>
      <c r="AF504" s="177"/>
      <c r="AG504" s="175"/>
      <c r="AH504" s="177"/>
      <c r="AI504" s="177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7"/>
      <c r="AT504" s="177"/>
      <c r="AU504" s="177"/>
      <c r="AV504" s="177"/>
      <c r="AW504" s="177"/>
      <c r="AX504" s="175"/>
      <c r="AY504" s="177"/>
      <c r="AZ504" s="177"/>
      <c r="BA504" s="175"/>
      <c r="BB504" s="175"/>
      <c r="BC504" s="175"/>
      <c r="BD504" s="175"/>
      <c r="BE504" s="175"/>
      <c r="BF504" s="175"/>
      <c r="BG504" s="175"/>
      <c r="BH504" s="175"/>
      <c r="BI504" s="175"/>
      <c r="BJ504" s="175"/>
      <c r="BK504" s="175"/>
      <c r="BL504" s="175"/>
      <c r="BM504" s="175"/>
      <c r="BN504" s="175"/>
      <c r="BO504" s="175"/>
      <c r="BP504" s="175"/>
      <c r="BQ504" s="175"/>
      <c r="BR504" s="175"/>
      <c r="BS504" s="175"/>
      <c r="BT504" s="175"/>
      <c r="BU504" s="177"/>
      <c r="BV504" s="177"/>
      <c r="BW504" s="177"/>
      <c r="BX504" s="177"/>
      <c r="BY504" s="177"/>
      <c r="BZ504" s="175"/>
      <c r="CA504" s="177"/>
      <c r="CB504" s="177"/>
    </row>
    <row r="505" spans="1:80" x14ac:dyDescent="0.25">
      <c r="A505" s="175"/>
      <c r="B505" s="176"/>
      <c r="C505" s="175"/>
      <c r="D505" s="175"/>
      <c r="E505" s="175"/>
      <c r="F505" s="175"/>
      <c r="G505" s="175"/>
      <c r="H505" s="175"/>
      <c r="I505" s="175"/>
      <c r="J505" s="175"/>
      <c r="K505" s="177"/>
      <c r="L505" s="177"/>
      <c r="M505" s="177"/>
      <c r="N505" s="177"/>
      <c r="O505" s="177"/>
      <c r="P505" s="175"/>
      <c r="Q505" s="177"/>
      <c r="R505" s="177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7"/>
      <c r="AC505" s="177"/>
      <c r="AD505" s="177"/>
      <c r="AE505" s="177"/>
      <c r="AF505" s="177"/>
      <c r="AG505" s="175"/>
      <c r="AH505" s="177"/>
      <c r="AI505" s="177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7"/>
      <c r="AT505" s="177"/>
      <c r="AU505" s="177"/>
      <c r="AV505" s="177"/>
      <c r="AW505" s="177"/>
      <c r="AX505" s="175"/>
      <c r="AY505" s="177"/>
      <c r="AZ505" s="177"/>
      <c r="BA505" s="175"/>
      <c r="BB505" s="175"/>
      <c r="BC505" s="175"/>
      <c r="BD505" s="175"/>
      <c r="BE505" s="175"/>
      <c r="BF505" s="175"/>
      <c r="BG505" s="175"/>
      <c r="BH505" s="175"/>
      <c r="BI505" s="175"/>
      <c r="BJ505" s="175"/>
      <c r="BK505" s="175"/>
      <c r="BL505" s="175"/>
      <c r="BM505" s="175"/>
      <c r="BN505" s="175"/>
      <c r="BO505" s="175"/>
      <c r="BP505" s="175"/>
      <c r="BQ505" s="175"/>
      <c r="BR505" s="175"/>
      <c r="BS505" s="175"/>
      <c r="BT505" s="175"/>
      <c r="BU505" s="177"/>
      <c r="BV505" s="177"/>
      <c r="BW505" s="177"/>
      <c r="BX505" s="177"/>
      <c r="BY505" s="177"/>
      <c r="BZ505" s="175"/>
      <c r="CA505" s="177"/>
      <c r="CB505" s="177"/>
    </row>
    <row r="506" spans="1:80" x14ac:dyDescent="0.25">
      <c r="A506" s="175"/>
      <c r="B506" s="176"/>
      <c r="C506" s="175"/>
      <c r="D506" s="175"/>
      <c r="E506" s="175"/>
      <c r="F506" s="175"/>
      <c r="G506" s="175"/>
      <c r="H506" s="175"/>
      <c r="I506" s="175"/>
      <c r="J506" s="175"/>
      <c r="K506" s="177"/>
      <c r="L506" s="177"/>
      <c r="M506" s="177"/>
      <c r="N506" s="177"/>
      <c r="O506" s="177"/>
      <c r="P506" s="175"/>
      <c r="Q506" s="177"/>
      <c r="R506" s="177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7"/>
      <c r="AC506" s="177"/>
      <c r="AD506" s="177"/>
      <c r="AE506" s="177"/>
      <c r="AF506" s="177"/>
      <c r="AG506" s="175"/>
      <c r="AH506" s="177"/>
      <c r="AI506" s="177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7"/>
      <c r="AT506" s="177"/>
      <c r="AU506" s="177"/>
      <c r="AV506" s="177"/>
      <c r="AW506" s="177"/>
      <c r="AX506" s="175"/>
      <c r="AY506" s="177"/>
      <c r="AZ506" s="177"/>
      <c r="BA506" s="175"/>
      <c r="BB506" s="175"/>
      <c r="BC506" s="175"/>
      <c r="BD506" s="175"/>
      <c r="BE506" s="175"/>
      <c r="BF506" s="175"/>
      <c r="BG506" s="175"/>
      <c r="BH506" s="175"/>
      <c r="BI506" s="175"/>
      <c r="BJ506" s="175"/>
      <c r="BK506" s="175"/>
      <c r="BL506" s="175"/>
      <c r="BM506" s="175"/>
      <c r="BN506" s="175"/>
      <c r="BO506" s="175"/>
      <c r="BP506" s="175"/>
      <c r="BQ506" s="175"/>
      <c r="BR506" s="175"/>
      <c r="BS506" s="175"/>
      <c r="BT506" s="175"/>
      <c r="BU506" s="177"/>
      <c r="BV506" s="177"/>
      <c r="BW506" s="177"/>
      <c r="BX506" s="177"/>
      <c r="BY506" s="177"/>
      <c r="BZ506" s="175"/>
      <c r="CA506" s="177"/>
      <c r="CB506" s="177"/>
    </row>
    <row r="507" spans="1:80" x14ac:dyDescent="0.25">
      <c r="A507" s="175"/>
      <c r="B507" s="176"/>
      <c r="C507" s="175"/>
      <c r="D507" s="175"/>
      <c r="E507" s="175"/>
      <c r="F507" s="175"/>
      <c r="G507" s="175"/>
      <c r="H507" s="175"/>
      <c r="I507" s="175"/>
      <c r="J507" s="175"/>
      <c r="K507" s="177"/>
      <c r="L507" s="177"/>
      <c r="M507" s="177"/>
      <c r="N507" s="177"/>
      <c r="O507" s="177"/>
      <c r="P507" s="175"/>
      <c r="Q507" s="177"/>
      <c r="R507" s="177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7"/>
      <c r="AC507" s="177"/>
      <c r="AD507" s="177"/>
      <c r="AE507" s="177"/>
      <c r="AF507" s="177"/>
      <c r="AG507" s="175"/>
      <c r="AH507" s="177"/>
      <c r="AI507" s="177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7"/>
      <c r="AT507" s="177"/>
      <c r="AU507" s="177"/>
      <c r="AV507" s="177"/>
      <c r="AW507" s="177"/>
      <c r="AX507" s="175"/>
      <c r="AY507" s="177"/>
      <c r="AZ507" s="177"/>
      <c r="BA507" s="175"/>
      <c r="BB507" s="175"/>
      <c r="BC507" s="175"/>
      <c r="BD507" s="175"/>
      <c r="BE507" s="175"/>
      <c r="BF507" s="175"/>
      <c r="BG507" s="175"/>
      <c r="BH507" s="175"/>
      <c r="BI507" s="175"/>
      <c r="BJ507" s="175"/>
      <c r="BK507" s="175"/>
      <c r="BL507" s="175"/>
      <c r="BM507" s="175"/>
      <c r="BN507" s="175"/>
      <c r="BO507" s="175"/>
      <c r="BP507" s="175"/>
      <c r="BQ507" s="175"/>
      <c r="BR507" s="175"/>
      <c r="BS507" s="175"/>
      <c r="BT507" s="175"/>
      <c r="BU507" s="177"/>
      <c r="BV507" s="177"/>
      <c r="BW507" s="177"/>
      <c r="BX507" s="177"/>
      <c r="BY507" s="177"/>
      <c r="BZ507" s="175"/>
      <c r="CA507" s="177"/>
      <c r="CB507" s="177"/>
    </row>
    <row r="508" spans="1:80" x14ac:dyDescent="0.25">
      <c r="A508" s="175"/>
      <c r="B508" s="176"/>
      <c r="C508" s="175"/>
      <c r="D508" s="175"/>
      <c r="E508" s="175"/>
      <c r="F508" s="175"/>
      <c r="G508" s="175"/>
      <c r="H508" s="175"/>
      <c r="I508" s="175"/>
      <c r="J508" s="175"/>
      <c r="K508" s="177"/>
      <c r="L508" s="177"/>
      <c r="M508" s="177"/>
      <c r="N508" s="177"/>
      <c r="O508" s="177"/>
      <c r="P508" s="175"/>
      <c r="Q508" s="177"/>
      <c r="R508" s="177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7"/>
      <c r="AC508" s="177"/>
      <c r="AD508" s="177"/>
      <c r="AE508" s="177"/>
      <c r="AF508" s="177"/>
      <c r="AG508" s="175"/>
      <c r="AH508" s="177"/>
      <c r="AI508" s="177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7"/>
      <c r="AT508" s="177"/>
      <c r="AU508" s="177"/>
      <c r="AV508" s="177"/>
      <c r="AW508" s="177"/>
      <c r="AX508" s="175"/>
      <c r="AY508" s="177"/>
      <c r="AZ508" s="177"/>
      <c r="BA508" s="175"/>
      <c r="BB508" s="175"/>
      <c r="BC508" s="175"/>
      <c r="BD508" s="175"/>
      <c r="BE508" s="175"/>
      <c r="BF508" s="175"/>
      <c r="BG508" s="175"/>
      <c r="BH508" s="175"/>
      <c r="BI508" s="175"/>
      <c r="BJ508" s="175"/>
      <c r="BK508" s="175"/>
      <c r="BL508" s="175"/>
      <c r="BM508" s="175"/>
      <c r="BN508" s="175"/>
      <c r="BO508" s="175"/>
      <c r="BP508" s="175"/>
      <c r="BQ508" s="175"/>
      <c r="BR508" s="175"/>
      <c r="BS508" s="175"/>
      <c r="BT508" s="175"/>
      <c r="BU508" s="177"/>
      <c r="BV508" s="177"/>
      <c r="BW508" s="177"/>
      <c r="BX508" s="177"/>
      <c r="BY508" s="177"/>
      <c r="BZ508" s="175"/>
      <c r="CA508" s="177"/>
      <c r="CB508" s="177"/>
    </row>
    <row r="509" spans="1:80" x14ac:dyDescent="0.25">
      <c r="A509" s="175"/>
      <c r="B509" s="176"/>
      <c r="C509" s="175"/>
      <c r="D509" s="175"/>
      <c r="E509" s="175"/>
      <c r="F509" s="175"/>
      <c r="G509" s="175"/>
      <c r="H509" s="175"/>
      <c r="I509" s="175"/>
      <c r="J509" s="175"/>
      <c r="K509" s="177"/>
      <c r="L509" s="177"/>
      <c r="M509" s="177"/>
      <c r="N509" s="177"/>
      <c r="O509" s="177"/>
      <c r="P509" s="175"/>
      <c r="Q509" s="177"/>
      <c r="R509" s="177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7"/>
      <c r="AC509" s="177"/>
      <c r="AD509" s="177"/>
      <c r="AE509" s="177"/>
      <c r="AF509" s="177"/>
      <c r="AG509" s="175"/>
      <c r="AH509" s="177"/>
      <c r="AI509" s="177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7"/>
      <c r="AT509" s="177"/>
      <c r="AU509" s="177"/>
      <c r="AV509" s="177"/>
      <c r="AW509" s="177"/>
      <c r="AX509" s="175"/>
      <c r="AY509" s="177"/>
      <c r="AZ509" s="177"/>
      <c r="BA509" s="175"/>
      <c r="BB509" s="175"/>
      <c r="BC509" s="175"/>
      <c r="BD509" s="175"/>
      <c r="BE509" s="175"/>
      <c r="BF509" s="175"/>
      <c r="BG509" s="175"/>
      <c r="BH509" s="175"/>
      <c r="BI509" s="175"/>
      <c r="BJ509" s="175"/>
      <c r="BK509" s="175"/>
      <c r="BL509" s="175"/>
      <c r="BM509" s="175"/>
      <c r="BN509" s="175"/>
      <c r="BO509" s="175"/>
      <c r="BP509" s="175"/>
      <c r="BQ509" s="175"/>
      <c r="BR509" s="175"/>
      <c r="BS509" s="175"/>
      <c r="BT509" s="175"/>
      <c r="BU509" s="177"/>
      <c r="BV509" s="177"/>
      <c r="BW509" s="177"/>
      <c r="BX509" s="177"/>
      <c r="BY509" s="177"/>
      <c r="BZ509" s="175"/>
      <c r="CA509" s="177"/>
      <c r="CB509" s="177"/>
    </row>
    <row r="510" spans="1:80" x14ac:dyDescent="0.25">
      <c r="A510" s="175"/>
      <c r="B510" s="176"/>
      <c r="C510" s="175"/>
      <c r="D510" s="175"/>
      <c r="E510" s="175"/>
      <c r="F510" s="175"/>
      <c r="G510" s="175"/>
      <c r="H510" s="175"/>
      <c r="I510" s="175"/>
      <c r="J510" s="175"/>
      <c r="K510" s="177"/>
      <c r="L510" s="177"/>
      <c r="M510" s="177"/>
      <c r="N510" s="177"/>
      <c r="O510" s="177"/>
      <c r="P510" s="175"/>
      <c r="Q510" s="177"/>
      <c r="R510" s="177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7"/>
      <c r="AC510" s="177"/>
      <c r="AD510" s="177"/>
      <c r="AE510" s="177"/>
      <c r="AF510" s="177"/>
      <c r="AG510" s="175"/>
      <c r="AH510" s="177"/>
      <c r="AI510" s="177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7"/>
      <c r="AT510" s="177"/>
      <c r="AU510" s="177"/>
      <c r="AV510" s="177"/>
      <c r="AW510" s="177"/>
      <c r="AX510" s="175"/>
      <c r="AY510" s="177"/>
      <c r="AZ510" s="177"/>
      <c r="BA510" s="175"/>
      <c r="BB510" s="175"/>
      <c r="BC510" s="175"/>
      <c r="BD510" s="175"/>
      <c r="BE510" s="175"/>
      <c r="BF510" s="175"/>
      <c r="BG510" s="175"/>
      <c r="BH510" s="175"/>
      <c r="BI510" s="175"/>
      <c r="BJ510" s="175"/>
      <c r="BK510" s="175"/>
      <c r="BL510" s="175"/>
      <c r="BM510" s="175"/>
      <c r="BN510" s="175"/>
      <c r="BO510" s="175"/>
      <c r="BP510" s="175"/>
      <c r="BQ510" s="175"/>
      <c r="BR510" s="175"/>
      <c r="BS510" s="175"/>
      <c r="BT510" s="175"/>
      <c r="BU510" s="177"/>
      <c r="BV510" s="177"/>
      <c r="BW510" s="177"/>
      <c r="BX510" s="177"/>
      <c r="BY510" s="177"/>
      <c r="BZ510" s="175"/>
      <c r="CA510" s="177"/>
      <c r="CB510" s="177"/>
    </row>
    <row r="511" spans="1:80" x14ac:dyDescent="0.25">
      <c r="A511" s="175"/>
      <c r="B511" s="176"/>
      <c r="C511" s="175"/>
      <c r="D511" s="175"/>
      <c r="E511" s="175"/>
      <c r="F511" s="175"/>
      <c r="G511" s="175"/>
      <c r="H511" s="175"/>
      <c r="I511" s="175"/>
      <c r="J511" s="175"/>
      <c r="K511" s="177"/>
      <c r="L511" s="177"/>
      <c r="M511" s="177"/>
      <c r="N511" s="177"/>
      <c r="O511" s="177"/>
      <c r="P511" s="175"/>
      <c r="Q511" s="177"/>
      <c r="R511" s="177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7"/>
      <c r="AC511" s="177"/>
      <c r="AD511" s="177"/>
      <c r="AE511" s="177"/>
      <c r="AF511" s="177"/>
      <c r="AG511" s="175"/>
      <c r="AH511" s="177"/>
      <c r="AI511" s="177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7"/>
      <c r="AT511" s="177"/>
      <c r="AU511" s="177"/>
      <c r="AV511" s="177"/>
      <c r="AW511" s="177"/>
      <c r="AX511" s="175"/>
      <c r="AY511" s="177"/>
      <c r="AZ511" s="177"/>
      <c r="BA511" s="175"/>
      <c r="BB511" s="175"/>
      <c r="BC511" s="175"/>
      <c r="BD511" s="175"/>
      <c r="BE511" s="175"/>
      <c r="BF511" s="175"/>
      <c r="BG511" s="175"/>
      <c r="BH511" s="175"/>
      <c r="BI511" s="175"/>
      <c r="BJ511" s="175"/>
      <c r="BK511" s="175"/>
      <c r="BL511" s="175"/>
      <c r="BM511" s="175"/>
      <c r="BN511" s="175"/>
      <c r="BO511" s="175"/>
      <c r="BP511" s="175"/>
      <c r="BQ511" s="175"/>
      <c r="BR511" s="175"/>
      <c r="BS511" s="175"/>
      <c r="BT511" s="175"/>
      <c r="BU511" s="177"/>
      <c r="BV511" s="177"/>
      <c r="BW511" s="177"/>
      <c r="BX511" s="177"/>
      <c r="BY511" s="177"/>
      <c r="BZ511" s="175"/>
      <c r="CA511" s="177"/>
      <c r="CB511" s="177"/>
    </row>
    <row r="512" spans="1:80" x14ac:dyDescent="0.25">
      <c r="A512" s="175"/>
      <c r="B512" s="176"/>
      <c r="C512" s="175"/>
      <c r="D512" s="175"/>
      <c r="E512" s="175"/>
      <c r="F512" s="175"/>
      <c r="G512" s="175"/>
      <c r="H512" s="175"/>
      <c r="I512" s="175"/>
      <c r="J512" s="175"/>
      <c r="K512" s="177"/>
      <c r="L512" s="177"/>
      <c r="M512" s="177"/>
      <c r="N512" s="177"/>
      <c r="O512" s="177"/>
      <c r="P512" s="175"/>
      <c r="Q512" s="177"/>
      <c r="R512" s="177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7"/>
      <c r="AC512" s="177"/>
      <c r="AD512" s="177"/>
      <c r="AE512" s="177"/>
      <c r="AF512" s="177"/>
      <c r="AG512" s="175"/>
      <c r="AH512" s="177"/>
      <c r="AI512" s="177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7"/>
      <c r="AT512" s="177"/>
      <c r="AU512" s="177"/>
      <c r="AV512" s="177"/>
      <c r="AW512" s="177"/>
      <c r="AX512" s="175"/>
      <c r="AY512" s="177"/>
      <c r="AZ512" s="177"/>
      <c r="BA512" s="175"/>
      <c r="BB512" s="175"/>
      <c r="BC512" s="175"/>
      <c r="BD512" s="175"/>
      <c r="BE512" s="175"/>
      <c r="BF512" s="175"/>
      <c r="BG512" s="175"/>
      <c r="BH512" s="175"/>
      <c r="BI512" s="175"/>
      <c r="BJ512" s="175"/>
      <c r="BK512" s="175"/>
      <c r="BL512" s="175"/>
      <c r="BM512" s="175"/>
      <c r="BN512" s="175"/>
      <c r="BO512" s="175"/>
      <c r="BP512" s="175"/>
      <c r="BQ512" s="175"/>
      <c r="BR512" s="175"/>
      <c r="BS512" s="175"/>
      <c r="BT512" s="175"/>
      <c r="BU512" s="177"/>
      <c r="BV512" s="177"/>
      <c r="BW512" s="177"/>
      <c r="BX512" s="177"/>
      <c r="BY512" s="177"/>
      <c r="BZ512" s="175"/>
      <c r="CA512" s="177"/>
      <c r="CB512" s="177"/>
    </row>
    <row r="513" spans="1:80" x14ac:dyDescent="0.25">
      <c r="A513" s="175"/>
      <c r="B513" s="176"/>
      <c r="C513" s="175"/>
      <c r="D513" s="175"/>
      <c r="E513" s="175"/>
      <c r="F513" s="175"/>
      <c r="G513" s="175"/>
      <c r="H513" s="175"/>
      <c r="I513" s="175"/>
      <c r="J513" s="175"/>
      <c r="K513" s="177"/>
      <c r="L513" s="177"/>
      <c r="M513" s="177"/>
      <c r="N513" s="177"/>
      <c r="O513" s="177"/>
      <c r="P513" s="175"/>
      <c r="Q513" s="177"/>
      <c r="R513" s="177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7"/>
      <c r="AC513" s="177"/>
      <c r="AD513" s="177"/>
      <c r="AE513" s="177"/>
      <c r="AF513" s="177"/>
      <c r="AG513" s="175"/>
      <c r="AH513" s="177"/>
      <c r="AI513" s="177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7"/>
      <c r="AT513" s="177"/>
      <c r="AU513" s="177"/>
      <c r="AV513" s="177"/>
      <c r="AW513" s="177"/>
      <c r="AX513" s="175"/>
      <c r="AY513" s="177"/>
      <c r="AZ513" s="177"/>
      <c r="BA513" s="175"/>
      <c r="BB513" s="175"/>
      <c r="BC513" s="175"/>
      <c r="BD513" s="175"/>
      <c r="BE513" s="175"/>
      <c r="BF513" s="175"/>
      <c r="BG513" s="175"/>
      <c r="BH513" s="175"/>
      <c r="BI513" s="175"/>
      <c r="BJ513" s="175"/>
      <c r="BK513" s="175"/>
      <c r="BL513" s="175"/>
      <c r="BM513" s="175"/>
      <c r="BN513" s="175"/>
      <c r="BO513" s="175"/>
      <c r="BP513" s="175"/>
      <c r="BQ513" s="175"/>
      <c r="BR513" s="175"/>
      <c r="BS513" s="175"/>
      <c r="BT513" s="175"/>
      <c r="BU513" s="177"/>
      <c r="BV513" s="177"/>
      <c r="BW513" s="177"/>
      <c r="BX513" s="177"/>
      <c r="BY513" s="177"/>
      <c r="BZ513" s="175"/>
      <c r="CA513" s="177"/>
      <c r="CB513" s="177"/>
    </row>
    <row r="514" spans="1:80" x14ac:dyDescent="0.25">
      <c r="A514" s="175"/>
      <c r="B514" s="176"/>
      <c r="C514" s="175"/>
      <c r="D514" s="175"/>
      <c r="E514" s="175"/>
      <c r="F514" s="175"/>
      <c r="G514" s="175"/>
      <c r="H514" s="175"/>
      <c r="I514" s="175"/>
      <c r="J514" s="175"/>
      <c r="K514" s="177"/>
      <c r="L514" s="177"/>
      <c r="M514" s="177"/>
      <c r="N514" s="177"/>
      <c r="O514" s="177"/>
      <c r="P514" s="175"/>
      <c r="Q514" s="177"/>
      <c r="R514" s="177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7"/>
      <c r="AC514" s="177"/>
      <c r="AD514" s="177"/>
      <c r="AE514" s="177"/>
      <c r="AF514" s="177"/>
      <c r="AG514" s="175"/>
      <c r="AH514" s="177"/>
      <c r="AI514" s="177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7"/>
      <c r="AT514" s="177"/>
      <c r="AU514" s="177"/>
      <c r="AV514" s="177"/>
      <c r="AW514" s="177"/>
      <c r="AX514" s="175"/>
      <c r="AY514" s="177"/>
      <c r="AZ514" s="177"/>
      <c r="BA514" s="175"/>
      <c r="BB514" s="175"/>
      <c r="BC514" s="175"/>
      <c r="BD514" s="175"/>
      <c r="BE514" s="175"/>
      <c r="BF514" s="175"/>
      <c r="BG514" s="175"/>
      <c r="BH514" s="175"/>
      <c r="BI514" s="175"/>
      <c r="BJ514" s="175"/>
      <c r="BK514" s="175"/>
      <c r="BL514" s="175"/>
      <c r="BM514" s="175"/>
      <c r="BN514" s="175"/>
      <c r="BO514" s="175"/>
      <c r="BP514" s="175"/>
      <c r="BQ514" s="175"/>
      <c r="BR514" s="175"/>
      <c r="BS514" s="175"/>
      <c r="BT514" s="175"/>
      <c r="BU514" s="177"/>
      <c r="BV514" s="177"/>
      <c r="BW514" s="177"/>
      <c r="BX514" s="177"/>
      <c r="BY514" s="177"/>
      <c r="BZ514" s="175"/>
      <c r="CA514" s="177"/>
      <c r="CB514" s="177"/>
    </row>
    <row r="515" spans="1:80" x14ac:dyDescent="0.25">
      <c r="A515" s="175"/>
      <c r="B515" s="176"/>
      <c r="C515" s="175"/>
      <c r="D515" s="175"/>
      <c r="E515" s="175"/>
      <c r="F515" s="175"/>
      <c r="G515" s="175"/>
      <c r="H515" s="175"/>
      <c r="I515" s="175"/>
      <c r="J515" s="175"/>
      <c r="K515" s="177"/>
      <c r="L515" s="177"/>
      <c r="M515" s="177"/>
      <c r="N515" s="177"/>
      <c r="O515" s="177"/>
      <c r="P515" s="175"/>
      <c r="Q515" s="177"/>
      <c r="R515" s="177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7"/>
      <c r="AC515" s="177"/>
      <c r="AD515" s="177"/>
      <c r="AE515" s="177"/>
      <c r="AF515" s="177"/>
      <c r="AG515" s="175"/>
      <c r="AH515" s="177"/>
      <c r="AI515" s="177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7"/>
      <c r="AT515" s="177"/>
      <c r="AU515" s="177"/>
      <c r="AV515" s="177"/>
      <c r="AW515" s="177"/>
      <c r="AX515" s="175"/>
      <c r="AY515" s="177"/>
      <c r="AZ515" s="177"/>
      <c r="BA515" s="175"/>
      <c r="BB515" s="175"/>
      <c r="BC515" s="175"/>
      <c r="BD515" s="175"/>
      <c r="BE515" s="175"/>
      <c r="BF515" s="175"/>
      <c r="BG515" s="175"/>
      <c r="BH515" s="175"/>
      <c r="BI515" s="175"/>
      <c r="BJ515" s="175"/>
      <c r="BK515" s="175"/>
      <c r="BL515" s="175"/>
      <c r="BM515" s="175"/>
      <c r="BN515" s="175"/>
      <c r="BO515" s="175"/>
      <c r="BP515" s="175"/>
      <c r="BQ515" s="175"/>
      <c r="BR515" s="175"/>
      <c r="BS515" s="175"/>
      <c r="BT515" s="175"/>
      <c r="BU515" s="177"/>
      <c r="BV515" s="177"/>
      <c r="BW515" s="177"/>
      <c r="BX515" s="177"/>
      <c r="BY515" s="177"/>
      <c r="BZ515" s="175"/>
      <c r="CA515" s="177"/>
      <c r="CB515" s="177"/>
    </row>
    <row r="516" spans="1:80" x14ac:dyDescent="0.25">
      <c r="A516" s="175"/>
      <c r="B516" s="176"/>
      <c r="C516" s="175"/>
      <c r="D516" s="175"/>
      <c r="E516" s="175"/>
      <c r="F516" s="175"/>
      <c r="G516" s="175"/>
      <c r="H516" s="175"/>
      <c r="I516" s="175"/>
      <c r="J516" s="175"/>
      <c r="K516" s="177"/>
      <c r="L516" s="177"/>
      <c r="M516" s="177"/>
      <c r="N516" s="177"/>
      <c r="O516" s="177"/>
      <c r="P516" s="175"/>
      <c r="Q516" s="177"/>
      <c r="R516" s="177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7"/>
      <c r="AC516" s="177"/>
      <c r="AD516" s="177"/>
      <c r="AE516" s="177"/>
      <c r="AF516" s="177"/>
      <c r="AG516" s="175"/>
      <c r="AH516" s="177"/>
      <c r="AI516" s="177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7"/>
      <c r="AT516" s="177"/>
      <c r="AU516" s="177"/>
      <c r="AV516" s="177"/>
      <c r="AW516" s="177"/>
      <c r="AX516" s="175"/>
      <c r="AY516" s="177"/>
      <c r="AZ516" s="177"/>
      <c r="BA516" s="175"/>
      <c r="BB516" s="175"/>
      <c r="BC516" s="175"/>
      <c r="BD516" s="175"/>
      <c r="BE516" s="175"/>
      <c r="BF516" s="175"/>
      <c r="BG516" s="175"/>
      <c r="BH516" s="175"/>
      <c r="BI516" s="175"/>
      <c r="BJ516" s="175"/>
      <c r="BK516" s="175"/>
      <c r="BL516" s="175"/>
      <c r="BM516" s="175"/>
      <c r="BN516" s="175"/>
      <c r="BO516" s="175"/>
      <c r="BP516" s="175"/>
      <c r="BQ516" s="175"/>
      <c r="BR516" s="175"/>
      <c r="BS516" s="175"/>
      <c r="BT516" s="175"/>
      <c r="BU516" s="177"/>
      <c r="BV516" s="177"/>
      <c r="BW516" s="177"/>
      <c r="BX516" s="177"/>
      <c r="BY516" s="177"/>
      <c r="BZ516" s="175"/>
      <c r="CA516" s="177"/>
      <c r="CB516" s="177"/>
    </row>
    <row r="517" spans="1:80" x14ac:dyDescent="0.25">
      <c r="A517" s="175"/>
      <c r="B517" s="176"/>
      <c r="C517" s="175"/>
      <c r="D517" s="175"/>
      <c r="E517" s="175"/>
      <c r="F517" s="175"/>
      <c r="G517" s="175"/>
      <c r="H517" s="175"/>
      <c r="I517" s="175"/>
      <c r="J517" s="175"/>
      <c r="K517" s="177"/>
      <c r="L517" s="177"/>
      <c r="M517" s="177"/>
      <c r="N517" s="177"/>
      <c r="O517" s="177"/>
      <c r="P517" s="175"/>
      <c r="Q517" s="177"/>
      <c r="R517" s="177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7"/>
      <c r="AC517" s="177"/>
      <c r="AD517" s="177"/>
      <c r="AE517" s="177"/>
      <c r="AF517" s="177"/>
      <c r="AG517" s="175"/>
      <c r="AH517" s="177"/>
      <c r="AI517" s="177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7"/>
      <c r="AT517" s="177"/>
      <c r="AU517" s="177"/>
      <c r="AV517" s="177"/>
      <c r="AW517" s="177"/>
      <c r="AX517" s="175"/>
      <c r="AY517" s="177"/>
      <c r="AZ517" s="177"/>
      <c r="BA517" s="175"/>
      <c r="BB517" s="175"/>
      <c r="BC517" s="175"/>
      <c r="BD517" s="175"/>
      <c r="BE517" s="175"/>
      <c r="BF517" s="175"/>
      <c r="BG517" s="175"/>
      <c r="BH517" s="175"/>
      <c r="BI517" s="175"/>
      <c r="BJ517" s="175"/>
      <c r="BK517" s="175"/>
      <c r="BL517" s="175"/>
      <c r="BM517" s="175"/>
      <c r="BN517" s="175"/>
      <c r="BO517" s="175"/>
      <c r="BP517" s="175"/>
      <c r="BQ517" s="175"/>
      <c r="BR517" s="175"/>
      <c r="BS517" s="175"/>
      <c r="BT517" s="175"/>
      <c r="BU517" s="177"/>
      <c r="BV517" s="177"/>
      <c r="BW517" s="177"/>
      <c r="BX517" s="177"/>
      <c r="BY517" s="177"/>
      <c r="BZ517" s="175"/>
      <c r="CA517" s="177"/>
      <c r="CB517" s="177"/>
    </row>
    <row r="518" spans="1:80" x14ac:dyDescent="0.25">
      <c r="A518" s="175"/>
      <c r="B518" s="176"/>
      <c r="C518" s="175"/>
      <c r="D518" s="175"/>
      <c r="E518" s="175"/>
      <c r="F518" s="175"/>
      <c r="G518" s="175"/>
      <c r="H518" s="175"/>
      <c r="I518" s="175"/>
      <c r="J518" s="175"/>
      <c r="K518" s="177"/>
      <c r="L518" s="177"/>
      <c r="M518" s="177"/>
      <c r="N518" s="177"/>
      <c r="O518" s="177"/>
      <c r="P518" s="175"/>
      <c r="Q518" s="177"/>
      <c r="R518" s="177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7"/>
      <c r="AC518" s="177"/>
      <c r="AD518" s="177"/>
      <c r="AE518" s="177"/>
      <c r="AF518" s="177"/>
      <c r="AG518" s="175"/>
      <c r="AH518" s="177"/>
      <c r="AI518" s="177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7"/>
      <c r="AT518" s="177"/>
      <c r="AU518" s="177"/>
      <c r="AV518" s="177"/>
      <c r="AW518" s="177"/>
      <c r="AX518" s="175"/>
      <c r="AY518" s="177"/>
      <c r="AZ518" s="177"/>
      <c r="BA518" s="175"/>
      <c r="BB518" s="175"/>
      <c r="BC518" s="175"/>
      <c r="BD518" s="175"/>
      <c r="BE518" s="175"/>
      <c r="BF518" s="175"/>
      <c r="BG518" s="175"/>
      <c r="BH518" s="175"/>
      <c r="BI518" s="175"/>
      <c r="BJ518" s="175"/>
      <c r="BK518" s="175"/>
      <c r="BL518" s="175"/>
      <c r="BM518" s="175"/>
      <c r="BN518" s="175"/>
      <c r="BO518" s="175"/>
      <c r="BP518" s="175"/>
      <c r="BQ518" s="175"/>
      <c r="BR518" s="175"/>
      <c r="BS518" s="175"/>
      <c r="BT518" s="175"/>
      <c r="BU518" s="177"/>
      <c r="BV518" s="177"/>
      <c r="BW518" s="177"/>
      <c r="BX518" s="177"/>
      <c r="BY518" s="177"/>
      <c r="BZ518" s="175"/>
      <c r="CA518" s="177"/>
      <c r="CB518" s="177"/>
    </row>
    <row r="519" spans="1:80" x14ac:dyDescent="0.25">
      <c r="A519" s="175"/>
      <c r="B519" s="176"/>
      <c r="C519" s="175"/>
      <c r="D519" s="175"/>
      <c r="E519" s="175"/>
      <c r="F519" s="175"/>
      <c r="G519" s="175"/>
      <c r="H519" s="175"/>
      <c r="I519" s="175"/>
      <c r="J519" s="175"/>
      <c r="K519" s="177"/>
      <c r="L519" s="177"/>
      <c r="M519" s="177"/>
      <c r="N519" s="177"/>
      <c r="O519" s="177"/>
      <c r="P519" s="175"/>
      <c r="Q519" s="177"/>
      <c r="R519" s="177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7"/>
      <c r="AC519" s="177"/>
      <c r="AD519" s="177"/>
      <c r="AE519" s="177"/>
      <c r="AF519" s="177"/>
      <c r="AG519" s="175"/>
      <c r="AH519" s="177"/>
      <c r="AI519" s="177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7"/>
      <c r="AT519" s="177"/>
      <c r="AU519" s="177"/>
      <c r="AV519" s="177"/>
      <c r="AW519" s="177"/>
      <c r="AX519" s="175"/>
      <c r="AY519" s="177"/>
      <c r="AZ519" s="177"/>
      <c r="BA519" s="175"/>
      <c r="BB519" s="175"/>
      <c r="BC519" s="175"/>
      <c r="BD519" s="175"/>
      <c r="BE519" s="175"/>
      <c r="BF519" s="175"/>
      <c r="BG519" s="175"/>
      <c r="BH519" s="175"/>
      <c r="BI519" s="175"/>
      <c r="BJ519" s="175"/>
      <c r="BK519" s="175"/>
      <c r="BL519" s="175"/>
      <c r="BM519" s="175"/>
      <c r="BN519" s="175"/>
      <c r="BO519" s="175"/>
      <c r="BP519" s="175"/>
      <c r="BQ519" s="175"/>
      <c r="BR519" s="175"/>
      <c r="BS519" s="175"/>
      <c r="BT519" s="175"/>
      <c r="BU519" s="177"/>
      <c r="BV519" s="177"/>
      <c r="BW519" s="177"/>
      <c r="BX519" s="177"/>
      <c r="BY519" s="177"/>
      <c r="BZ519" s="175"/>
      <c r="CA519" s="177"/>
      <c r="CB519" s="177"/>
    </row>
    <row r="520" spans="1:80" x14ac:dyDescent="0.25">
      <c r="A520" s="175"/>
      <c r="B520" s="176"/>
      <c r="C520" s="175"/>
      <c r="D520" s="175"/>
      <c r="E520" s="175"/>
      <c r="F520" s="175"/>
      <c r="G520" s="175"/>
      <c r="H520" s="175"/>
      <c r="I520" s="175"/>
      <c r="J520" s="175"/>
      <c r="K520" s="177"/>
      <c r="L520" s="177"/>
      <c r="M520" s="177"/>
      <c r="N520" s="177"/>
      <c r="O520" s="177"/>
      <c r="P520" s="175"/>
      <c r="Q520" s="177"/>
      <c r="R520" s="177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7"/>
      <c r="AC520" s="177"/>
      <c r="AD520" s="177"/>
      <c r="AE520" s="177"/>
      <c r="AF520" s="177"/>
      <c r="AG520" s="175"/>
      <c r="AH520" s="177"/>
      <c r="AI520" s="177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7"/>
      <c r="AT520" s="177"/>
      <c r="AU520" s="177"/>
      <c r="AV520" s="177"/>
      <c r="AW520" s="177"/>
      <c r="AX520" s="175"/>
      <c r="AY520" s="177"/>
      <c r="AZ520" s="177"/>
      <c r="BA520" s="175"/>
      <c r="BB520" s="175"/>
      <c r="BC520" s="175"/>
      <c r="BD520" s="175"/>
      <c r="BE520" s="175"/>
      <c r="BF520" s="175"/>
      <c r="BG520" s="175"/>
      <c r="BH520" s="175"/>
      <c r="BI520" s="175"/>
      <c r="BJ520" s="175"/>
      <c r="BK520" s="175"/>
      <c r="BL520" s="175"/>
      <c r="BM520" s="175"/>
      <c r="BN520" s="175"/>
      <c r="BO520" s="175"/>
      <c r="BP520" s="175"/>
      <c r="BQ520" s="175"/>
      <c r="BR520" s="175"/>
      <c r="BS520" s="175"/>
      <c r="BT520" s="175"/>
      <c r="BU520" s="177"/>
      <c r="BV520" s="177"/>
      <c r="BW520" s="177"/>
      <c r="BX520" s="177"/>
      <c r="BY520" s="177"/>
      <c r="BZ520" s="175"/>
      <c r="CA520" s="177"/>
      <c r="CB520" s="177"/>
    </row>
    <row r="521" spans="1:80" x14ac:dyDescent="0.25">
      <c r="A521" s="175"/>
      <c r="B521" s="176"/>
      <c r="C521" s="175"/>
      <c r="D521" s="175"/>
      <c r="E521" s="175"/>
      <c r="F521" s="175"/>
      <c r="G521" s="175"/>
      <c r="H521" s="175"/>
      <c r="I521" s="175"/>
      <c r="J521" s="175"/>
      <c r="K521" s="177"/>
      <c r="L521" s="177"/>
      <c r="M521" s="177"/>
      <c r="N521" s="177"/>
      <c r="O521" s="177"/>
      <c r="P521" s="175"/>
      <c r="Q521" s="177"/>
      <c r="R521" s="177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7"/>
      <c r="AC521" s="177"/>
      <c r="AD521" s="177"/>
      <c r="AE521" s="177"/>
      <c r="AF521" s="177"/>
      <c r="AG521" s="175"/>
      <c r="AH521" s="177"/>
      <c r="AI521" s="177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7"/>
      <c r="AT521" s="177"/>
      <c r="AU521" s="177"/>
      <c r="AV521" s="177"/>
      <c r="AW521" s="177"/>
      <c r="AX521" s="175"/>
      <c r="AY521" s="177"/>
      <c r="AZ521" s="177"/>
      <c r="BA521" s="175"/>
      <c r="BB521" s="175"/>
      <c r="BC521" s="175"/>
      <c r="BD521" s="175"/>
      <c r="BE521" s="175"/>
      <c r="BF521" s="175"/>
      <c r="BG521" s="175"/>
      <c r="BH521" s="175"/>
      <c r="BI521" s="175"/>
      <c r="BJ521" s="175"/>
      <c r="BK521" s="175"/>
      <c r="BL521" s="175"/>
      <c r="BM521" s="175"/>
      <c r="BN521" s="175"/>
      <c r="BO521" s="175"/>
      <c r="BP521" s="175"/>
      <c r="BQ521" s="175"/>
      <c r="BR521" s="175"/>
      <c r="BS521" s="175"/>
      <c r="BT521" s="175"/>
      <c r="BU521" s="177"/>
      <c r="BV521" s="177"/>
      <c r="BW521" s="177"/>
      <c r="BX521" s="177"/>
      <c r="BY521" s="177"/>
      <c r="BZ521" s="175"/>
      <c r="CA521" s="177"/>
      <c r="CB521" s="177"/>
    </row>
    <row r="522" spans="1:80" x14ac:dyDescent="0.25">
      <c r="A522" s="175"/>
      <c r="B522" s="176"/>
      <c r="C522" s="175"/>
      <c r="D522" s="175"/>
      <c r="E522" s="175"/>
      <c r="F522" s="175"/>
      <c r="G522" s="175"/>
      <c r="H522" s="175"/>
      <c r="I522" s="175"/>
      <c r="J522" s="175"/>
      <c r="K522" s="177"/>
      <c r="L522" s="177"/>
      <c r="M522" s="177"/>
      <c r="N522" s="177"/>
      <c r="O522" s="177"/>
      <c r="P522" s="175"/>
      <c r="Q522" s="177"/>
      <c r="R522" s="177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7"/>
      <c r="AC522" s="177"/>
      <c r="AD522" s="177"/>
      <c r="AE522" s="177"/>
      <c r="AF522" s="177"/>
      <c r="AG522" s="175"/>
      <c r="AH522" s="177"/>
      <c r="AI522" s="177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7"/>
      <c r="AT522" s="177"/>
      <c r="AU522" s="177"/>
      <c r="AV522" s="177"/>
      <c r="AW522" s="177"/>
      <c r="AX522" s="175"/>
      <c r="AY522" s="177"/>
      <c r="AZ522" s="177"/>
      <c r="BA522" s="175"/>
      <c r="BB522" s="175"/>
      <c r="BC522" s="175"/>
      <c r="BD522" s="175"/>
      <c r="BE522" s="175"/>
      <c r="BF522" s="175"/>
      <c r="BG522" s="175"/>
      <c r="BH522" s="175"/>
      <c r="BI522" s="175"/>
      <c r="BJ522" s="175"/>
      <c r="BK522" s="175"/>
      <c r="BL522" s="175"/>
      <c r="BM522" s="175"/>
      <c r="BN522" s="175"/>
      <c r="BO522" s="175"/>
      <c r="BP522" s="175"/>
      <c r="BQ522" s="175"/>
      <c r="BR522" s="175"/>
      <c r="BS522" s="175"/>
      <c r="BT522" s="175"/>
      <c r="BU522" s="177"/>
      <c r="BV522" s="177"/>
      <c r="BW522" s="177"/>
      <c r="BX522" s="177"/>
      <c r="BY522" s="177"/>
      <c r="BZ522" s="175"/>
      <c r="CA522" s="177"/>
      <c r="CB522" s="177"/>
    </row>
    <row r="523" spans="1:80" x14ac:dyDescent="0.25">
      <c r="A523" s="175"/>
      <c r="B523" s="176"/>
      <c r="C523" s="175"/>
      <c r="D523" s="175"/>
      <c r="E523" s="175"/>
      <c r="F523" s="175"/>
      <c r="G523" s="175"/>
      <c r="H523" s="175"/>
      <c r="I523" s="175"/>
      <c r="J523" s="175"/>
      <c r="K523" s="177"/>
      <c r="L523" s="177"/>
      <c r="M523" s="177"/>
      <c r="N523" s="177"/>
      <c r="O523" s="177"/>
      <c r="P523" s="175"/>
      <c r="Q523" s="177"/>
      <c r="R523" s="177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7"/>
      <c r="AC523" s="177"/>
      <c r="AD523" s="177"/>
      <c r="AE523" s="177"/>
      <c r="AF523" s="177"/>
      <c r="AG523" s="175"/>
      <c r="AH523" s="177"/>
      <c r="AI523" s="177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7"/>
      <c r="AT523" s="177"/>
      <c r="AU523" s="177"/>
      <c r="AV523" s="177"/>
      <c r="AW523" s="177"/>
      <c r="AX523" s="175"/>
      <c r="AY523" s="177"/>
      <c r="AZ523" s="177"/>
      <c r="BA523" s="175"/>
      <c r="BB523" s="175"/>
      <c r="BC523" s="175"/>
      <c r="BD523" s="175"/>
      <c r="BE523" s="175"/>
      <c r="BF523" s="175"/>
      <c r="BG523" s="175"/>
      <c r="BH523" s="175"/>
      <c r="BI523" s="175"/>
      <c r="BJ523" s="175"/>
      <c r="BK523" s="175"/>
      <c r="BL523" s="175"/>
      <c r="BM523" s="175"/>
      <c r="BN523" s="175"/>
      <c r="BO523" s="175"/>
      <c r="BP523" s="175"/>
      <c r="BQ523" s="175"/>
      <c r="BR523" s="175"/>
      <c r="BS523" s="175"/>
      <c r="BT523" s="175"/>
      <c r="BU523" s="177"/>
      <c r="BV523" s="177"/>
      <c r="BW523" s="177"/>
      <c r="BX523" s="177"/>
      <c r="BY523" s="177"/>
      <c r="BZ523" s="175"/>
      <c r="CA523" s="177"/>
      <c r="CB523" s="177"/>
    </row>
    <row r="524" spans="1:80" x14ac:dyDescent="0.25">
      <c r="A524" s="175"/>
      <c r="B524" s="176"/>
      <c r="C524" s="175"/>
      <c r="D524" s="175"/>
      <c r="E524" s="175"/>
      <c r="F524" s="175"/>
      <c r="G524" s="175"/>
      <c r="H524" s="175"/>
      <c r="I524" s="175"/>
      <c r="J524" s="175"/>
      <c r="K524" s="177"/>
      <c r="L524" s="177"/>
      <c r="M524" s="177"/>
      <c r="N524" s="177"/>
      <c r="O524" s="177"/>
      <c r="P524" s="175"/>
      <c r="Q524" s="177"/>
      <c r="R524" s="177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7"/>
      <c r="AC524" s="177"/>
      <c r="AD524" s="177"/>
      <c r="AE524" s="177"/>
      <c r="AF524" s="177"/>
      <c r="AG524" s="175"/>
      <c r="AH524" s="177"/>
      <c r="AI524" s="177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7"/>
      <c r="AT524" s="177"/>
      <c r="AU524" s="177"/>
      <c r="AV524" s="177"/>
      <c r="AW524" s="177"/>
      <c r="AX524" s="175"/>
      <c r="AY524" s="177"/>
      <c r="AZ524" s="177"/>
      <c r="BA524" s="175"/>
      <c r="BB524" s="175"/>
      <c r="BC524" s="175"/>
      <c r="BD524" s="175"/>
      <c r="BE524" s="175"/>
      <c r="BF524" s="175"/>
      <c r="BG524" s="175"/>
      <c r="BH524" s="175"/>
      <c r="BI524" s="175"/>
      <c r="BJ524" s="175"/>
      <c r="BK524" s="175"/>
      <c r="BL524" s="175"/>
      <c r="BM524" s="175"/>
      <c r="BN524" s="175"/>
      <c r="BO524" s="175"/>
      <c r="BP524" s="175"/>
      <c r="BQ524" s="175"/>
      <c r="BR524" s="175"/>
      <c r="BS524" s="175"/>
      <c r="BT524" s="175"/>
      <c r="BU524" s="177"/>
      <c r="BV524" s="177"/>
      <c r="BW524" s="177"/>
      <c r="BX524" s="177"/>
      <c r="BY524" s="177"/>
      <c r="BZ524" s="175"/>
      <c r="CA524" s="177"/>
      <c r="CB524" s="177"/>
    </row>
    <row r="525" spans="1:80" x14ac:dyDescent="0.25">
      <c r="A525" s="175"/>
      <c r="B525" s="176"/>
      <c r="C525" s="175"/>
      <c r="D525" s="175"/>
      <c r="E525" s="175"/>
      <c r="F525" s="175"/>
      <c r="G525" s="175"/>
      <c r="H525" s="175"/>
      <c r="I525" s="175"/>
      <c r="J525" s="175"/>
      <c r="K525" s="177"/>
      <c r="L525" s="177"/>
      <c r="M525" s="177"/>
      <c r="N525" s="177"/>
      <c r="O525" s="177"/>
      <c r="P525" s="175"/>
      <c r="Q525" s="177"/>
      <c r="R525" s="177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7"/>
      <c r="AC525" s="177"/>
      <c r="AD525" s="177"/>
      <c r="AE525" s="177"/>
      <c r="AF525" s="177"/>
      <c r="AG525" s="175"/>
      <c r="AH525" s="177"/>
      <c r="AI525" s="177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7"/>
      <c r="AT525" s="177"/>
      <c r="AU525" s="177"/>
      <c r="AV525" s="177"/>
      <c r="AW525" s="177"/>
      <c r="AX525" s="175"/>
      <c r="AY525" s="177"/>
      <c r="AZ525" s="177"/>
      <c r="BA525" s="175"/>
      <c r="BB525" s="175"/>
      <c r="BC525" s="175"/>
      <c r="BD525" s="175"/>
      <c r="BE525" s="175"/>
      <c r="BF525" s="175"/>
      <c r="BG525" s="175"/>
      <c r="BH525" s="175"/>
      <c r="BI525" s="175"/>
      <c r="BJ525" s="175"/>
      <c r="BK525" s="175"/>
      <c r="BL525" s="175"/>
      <c r="BM525" s="175"/>
      <c r="BN525" s="175"/>
      <c r="BO525" s="175"/>
      <c r="BP525" s="175"/>
      <c r="BQ525" s="175"/>
      <c r="BR525" s="175"/>
      <c r="BS525" s="175"/>
      <c r="BT525" s="175"/>
      <c r="BU525" s="177"/>
      <c r="BV525" s="177"/>
      <c r="BW525" s="177"/>
      <c r="BX525" s="177"/>
      <c r="BY525" s="177"/>
      <c r="BZ525" s="175"/>
      <c r="CA525" s="177"/>
      <c r="CB525" s="177"/>
    </row>
    <row r="526" spans="1:80" x14ac:dyDescent="0.25">
      <c r="A526" s="175"/>
      <c r="B526" s="176"/>
      <c r="C526" s="175"/>
      <c r="D526" s="175"/>
      <c r="E526" s="175"/>
      <c r="F526" s="175"/>
      <c r="G526" s="175"/>
      <c r="H526" s="175"/>
      <c r="I526" s="175"/>
      <c r="J526" s="175"/>
      <c r="K526" s="177"/>
      <c r="L526" s="177"/>
      <c r="M526" s="177"/>
      <c r="N526" s="177"/>
      <c r="O526" s="177"/>
      <c r="P526" s="175"/>
      <c r="Q526" s="177"/>
      <c r="R526" s="177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7"/>
      <c r="AC526" s="177"/>
      <c r="AD526" s="177"/>
      <c r="AE526" s="177"/>
      <c r="AF526" s="177"/>
      <c r="AG526" s="175"/>
      <c r="AH526" s="177"/>
      <c r="AI526" s="177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7"/>
      <c r="AT526" s="177"/>
      <c r="AU526" s="177"/>
      <c r="AV526" s="177"/>
      <c r="AW526" s="177"/>
      <c r="AX526" s="175"/>
      <c r="AY526" s="177"/>
      <c r="AZ526" s="177"/>
      <c r="BA526" s="175"/>
      <c r="BB526" s="175"/>
      <c r="BC526" s="175"/>
      <c r="BD526" s="175"/>
      <c r="BE526" s="175"/>
      <c r="BF526" s="175"/>
      <c r="BG526" s="175"/>
      <c r="BH526" s="175"/>
      <c r="BI526" s="175"/>
      <c r="BJ526" s="175"/>
      <c r="BK526" s="175"/>
      <c r="BL526" s="175"/>
      <c r="BM526" s="175"/>
      <c r="BN526" s="175"/>
      <c r="BO526" s="175"/>
      <c r="BP526" s="175"/>
      <c r="BQ526" s="175"/>
      <c r="BR526" s="175"/>
      <c r="BS526" s="175"/>
      <c r="BT526" s="175"/>
      <c r="BU526" s="177"/>
      <c r="BV526" s="177"/>
      <c r="BW526" s="177"/>
      <c r="BX526" s="177"/>
      <c r="BY526" s="177"/>
      <c r="BZ526" s="175"/>
      <c r="CA526" s="177"/>
      <c r="CB526" s="177"/>
    </row>
    <row r="527" spans="1:80" x14ac:dyDescent="0.25">
      <c r="A527" s="175"/>
      <c r="B527" s="176"/>
      <c r="C527" s="175"/>
      <c r="D527" s="175"/>
      <c r="E527" s="175"/>
      <c r="F527" s="175"/>
      <c r="G527" s="175"/>
      <c r="H527" s="175"/>
      <c r="I527" s="175"/>
      <c r="J527" s="175"/>
      <c r="K527" s="177"/>
      <c r="L527" s="177"/>
      <c r="M527" s="177"/>
      <c r="N527" s="177"/>
      <c r="O527" s="177"/>
      <c r="P527" s="175"/>
      <c r="Q527" s="177"/>
      <c r="R527" s="177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7"/>
      <c r="AC527" s="177"/>
      <c r="AD527" s="177"/>
      <c r="AE527" s="177"/>
      <c r="AF527" s="177"/>
      <c r="AG527" s="175"/>
      <c r="AH527" s="177"/>
      <c r="AI527" s="177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7"/>
      <c r="AT527" s="177"/>
      <c r="AU527" s="177"/>
      <c r="AV527" s="177"/>
      <c r="AW527" s="177"/>
      <c r="AX527" s="175"/>
      <c r="AY527" s="177"/>
      <c r="AZ527" s="177"/>
      <c r="BA527" s="175"/>
      <c r="BB527" s="175"/>
      <c r="BC527" s="175"/>
      <c r="BD527" s="175"/>
      <c r="BE527" s="175"/>
      <c r="BF527" s="175"/>
      <c r="BG527" s="175"/>
      <c r="BH527" s="175"/>
      <c r="BI527" s="175"/>
      <c r="BJ527" s="175"/>
      <c r="BK527" s="175"/>
      <c r="BL527" s="175"/>
      <c r="BM527" s="175"/>
      <c r="BN527" s="175"/>
      <c r="BO527" s="175"/>
      <c r="BP527" s="175"/>
      <c r="BQ527" s="175"/>
      <c r="BR527" s="175"/>
      <c r="BS527" s="175"/>
      <c r="BT527" s="175"/>
      <c r="BU527" s="177"/>
      <c r="BV527" s="177"/>
      <c r="BW527" s="177"/>
      <c r="BX527" s="177"/>
      <c r="BY527" s="177"/>
      <c r="BZ527" s="175"/>
      <c r="CA527" s="177"/>
      <c r="CB527" s="177"/>
    </row>
    <row r="528" spans="1:80" x14ac:dyDescent="0.25">
      <c r="A528" s="175"/>
      <c r="B528" s="176"/>
      <c r="C528" s="175"/>
      <c r="D528" s="175"/>
      <c r="E528" s="175"/>
      <c r="F528" s="175"/>
      <c r="G528" s="175"/>
      <c r="H528" s="175"/>
      <c r="I528" s="175"/>
      <c r="J528" s="175"/>
      <c r="K528" s="177"/>
      <c r="L528" s="177"/>
      <c r="M528" s="177"/>
      <c r="N528" s="177"/>
      <c r="O528" s="177"/>
      <c r="P528" s="175"/>
      <c r="Q528" s="177"/>
      <c r="R528" s="177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7"/>
      <c r="AC528" s="177"/>
      <c r="AD528" s="177"/>
      <c r="AE528" s="177"/>
      <c r="AF528" s="177"/>
      <c r="AG528" s="175"/>
      <c r="AH528" s="177"/>
      <c r="AI528" s="177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7"/>
      <c r="AT528" s="177"/>
      <c r="AU528" s="177"/>
      <c r="AV528" s="177"/>
      <c r="AW528" s="177"/>
      <c r="AX528" s="175"/>
      <c r="AY528" s="177"/>
      <c r="AZ528" s="177"/>
      <c r="BA528" s="175"/>
      <c r="BB528" s="175"/>
      <c r="BC528" s="175"/>
      <c r="BD528" s="175"/>
      <c r="BE528" s="175"/>
      <c r="BF528" s="175"/>
      <c r="BG528" s="175"/>
      <c r="BH528" s="175"/>
      <c r="BI528" s="175"/>
      <c r="BJ528" s="175"/>
      <c r="BK528" s="175"/>
      <c r="BL528" s="175"/>
      <c r="BM528" s="175"/>
      <c r="BN528" s="175"/>
      <c r="BO528" s="175"/>
      <c r="BP528" s="175"/>
      <c r="BQ528" s="175"/>
      <c r="BR528" s="175"/>
      <c r="BS528" s="175"/>
      <c r="BT528" s="175"/>
      <c r="BU528" s="177"/>
      <c r="BV528" s="177"/>
      <c r="BW528" s="177"/>
      <c r="BX528" s="177"/>
      <c r="BY528" s="177"/>
      <c r="BZ528" s="175"/>
      <c r="CA528" s="177"/>
      <c r="CB528" s="177"/>
    </row>
    <row r="529" spans="1:80" x14ac:dyDescent="0.25">
      <c r="A529" s="175"/>
      <c r="B529" s="176"/>
      <c r="C529" s="175"/>
      <c r="D529" s="175"/>
      <c r="E529" s="175"/>
      <c r="F529" s="175"/>
      <c r="G529" s="175"/>
      <c r="H529" s="175"/>
      <c r="I529" s="175"/>
      <c r="J529" s="175"/>
      <c r="K529" s="177"/>
      <c r="L529" s="177"/>
      <c r="M529" s="177"/>
      <c r="N529" s="177"/>
      <c r="O529" s="177"/>
      <c r="P529" s="175"/>
      <c r="Q529" s="177"/>
      <c r="R529" s="177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7"/>
      <c r="AC529" s="177"/>
      <c r="AD529" s="177"/>
      <c r="AE529" s="177"/>
      <c r="AF529" s="177"/>
      <c r="AG529" s="175"/>
      <c r="AH529" s="177"/>
      <c r="AI529" s="177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7"/>
      <c r="AT529" s="177"/>
      <c r="AU529" s="177"/>
      <c r="AV529" s="177"/>
      <c r="AW529" s="177"/>
      <c r="AX529" s="175"/>
      <c r="AY529" s="177"/>
      <c r="AZ529" s="177"/>
      <c r="BA529" s="175"/>
      <c r="BB529" s="175"/>
      <c r="BC529" s="175"/>
      <c r="BD529" s="175"/>
      <c r="BE529" s="175"/>
      <c r="BF529" s="175"/>
      <c r="BG529" s="175"/>
      <c r="BH529" s="175"/>
      <c r="BI529" s="175"/>
      <c r="BJ529" s="175"/>
      <c r="BK529" s="175"/>
      <c r="BL529" s="175"/>
      <c r="BM529" s="175"/>
      <c r="BN529" s="175"/>
      <c r="BO529" s="175"/>
      <c r="BP529" s="175"/>
      <c r="BQ529" s="175"/>
      <c r="BR529" s="175"/>
      <c r="BS529" s="175"/>
      <c r="BT529" s="175"/>
      <c r="BU529" s="177"/>
      <c r="BV529" s="177"/>
      <c r="BW529" s="177"/>
      <c r="BX529" s="177"/>
      <c r="BY529" s="177"/>
      <c r="BZ529" s="175"/>
      <c r="CA529" s="177"/>
      <c r="CB529" s="177"/>
    </row>
    <row r="530" spans="1:80" x14ac:dyDescent="0.25">
      <c r="A530" s="175"/>
      <c r="B530" s="176"/>
      <c r="C530" s="175"/>
      <c r="D530" s="175"/>
      <c r="E530" s="175"/>
      <c r="F530" s="175"/>
      <c r="G530" s="175"/>
      <c r="H530" s="175"/>
      <c r="I530" s="175"/>
      <c r="J530" s="175"/>
      <c r="K530" s="177"/>
      <c r="L530" s="177"/>
      <c r="M530" s="177"/>
      <c r="N530" s="177"/>
      <c r="O530" s="177"/>
      <c r="P530" s="175"/>
      <c r="Q530" s="177"/>
      <c r="R530" s="177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7"/>
      <c r="AC530" s="177"/>
      <c r="AD530" s="177"/>
      <c r="AE530" s="177"/>
      <c r="AF530" s="177"/>
      <c r="AG530" s="175"/>
      <c r="AH530" s="177"/>
      <c r="AI530" s="177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7"/>
      <c r="AT530" s="177"/>
      <c r="AU530" s="177"/>
      <c r="AV530" s="177"/>
      <c r="AW530" s="177"/>
      <c r="AX530" s="175"/>
      <c r="AY530" s="177"/>
      <c r="AZ530" s="177"/>
      <c r="BA530" s="175"/>
      <c r="BB530" s="175"/>
      <c r="BC530" s="175"/>
      <c r="BD530" s="175"/>
      <c r="BE530" s="175"/>
      <c r="BF530" s="175"/>
      <c r="BG530" s="175"/>
      <c r="BH530" s="175"/>
      <c r="BI530" s="175"/>
      <c r="BJ530" s="175"/>
      <c r="BK530" s="175"/>
      <c r="BL530" s="175"/>
      <c r="BM530" s="175"/>
      <c r="BN530" s="175"/>
      <c r="BO530" s="175"/>
      <c r="BP530" s="175"/>
      <c r="BQ530" s="175"/>
      <c r="BR530" s="175"/>
      <c r="BS530" s="175"/>
      <c r="BT530" s="175"/>
      <c r="BU530" s="177"/>
      <c r="BV530" s="177"/>
      <c r="BW530" s="177"/>
      <c r="BX530" s="177"/>
      <c r="BY530" s="177"/>
      <c r="BZ530" s="175"/>
      <c r="CA530" s="177"/>
      <c r="CB530" s="177"/>
    </row>
    <row r="531" spans="1:80" x14ac:dyDescent="0.25">
      <c r="A531" s="175"/>
      <c r="B531" s="176"/>
      <c r="C531" s="175"/>
      <c r="D531" s="175"/>
      <c r="E531" s="175"/>
      <c r="F531" s="175"/>
      <c r="G531" s="175"/>
      <c r="H531" s="175"/>
      <c r="I531" s="175"/>
      <c r="J531" s="175"/>
      <c r="K531" s="177"/>
      <c r="L531" s="177"/>
      <c r="M531" s="177"/>
      <c r="N531" s="177"/>
      <c r="O531" s="177"/>
      <c r="P531" s="175"/>
      <c r="Q531" s="177"/>
      <c r="R531" s="177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7"/>
      <c r="AC531" s="177"/>
      <c r="AD531" s="177"/>
      <c r="AE531" s="177"/>
      <c r="AF531" s="177"/>
      <c r="AG531" s="175"/>
      <c r="AH531" s="177"/>
      <c r="AI531" s="177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7"/>
      <c r="AT531" s="177"/>
      <c r="AU531" s="177"/>
      <c r="AV531" s="177"/>
      <c r="AW531" s="177"/>
      <c r="AX531" s="175"/>
      <c r="AY531" s="177"/>
      <c r="AZ531" s="177"/>
      <c r="BA531" s="175"/>
      <c r="BB531" s="175"/>
      <c r="BC531" s="175"/>
      <c r="BD531" s="175"/>
      <c r="BE531" s="175"/>
      <c r="BF531" s="175"/>
      <c r="BG531" s="175"/>
      <c r="BH531" s="175"/>
      <c r="BI531" s="175"/>
      <c r="BJ531" s="175"/>
      <c r="BK531" s="175"/>
      <c r="BL531" s="175"/>
      <c r="BM531" s="175"/>
      <c r="BN531" s="175"/>
      <c r="BO531" s="175"/>
      <c r="BP531" s="175"/>
      <c r="BQ531" s="175"/>
      <c r="BR531" s="175"/>
      <c r="BS531" s="175"/>
      <c r="BT531" s="175"/>
      <c r="BU531" s="177"/>
      <c r="BV531" s="177"/>
      <c r="BW531" s="177"/>
      <c r="BX531" s="177"/>
      <c r="BY531" s="177"/>
      <c r="BZ531" s="175"/>
      <c r="CA531" s="177"/>
      <c r="CB531" s="177"/>
    </row>
    <row r="532" spans="1:80" x14ac:dyDescent="0.25">
      <c r="A532" s="175"/>
      <c r="B532" s="176"/>
      <c r="C532" s="175"/>
      <c r="D532" s="175"/>
      <c r="E532" s="175"/>
      <c r="F532" s="175"/>
      <c r="G532" s="175"/>
      <c r="H532" s="175"/>
      <c r="I532" s="175"/>
      <c r="J532" s="175"/>
      <c r="K532" s="177"/>
      <c r="L532" s="177"/>
      <c r="M532" s="177"/>
      <c r="N532" s="177"/>
      <c r="O532" s="177"/>
      <c r="P532" s="175"/>
      <c r="Q532" s="177"/>
      <c r="R532" s="177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7"/>
      <c r="AC532" s="177"/>
      <c r="AD532" s="177"/>
      <c r="AE532" s="177"/>
      <c r="AF532" s="177"/>
      <c r="AG532" s="175"/>
      <c r="AH532" s="177"/>
      <c r="AI532" s="177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7"/>
      <c r="AT532" s="177"/>
      <c r="AU532" s="177"/>
      <c r="AV532" s="177"/>
      <c r="AW532" s="177"/>
      <c r="AX532" s="175"/>
      <c r="AY532" s="177"/>
      <c r="AZ532" s="177"/>
      <c r="BA532" s="175"/>
      <c r="BB532" s="175"/>
      <c r="BC532" s="175"/>
      <c r="BD532" s="175"/>
      <c r="BE532" s="175"/>
      <c r="BF532" s="175"/>
      <c r="BG532" s="175"/>
      <c r="BH532" s="175"/>
      <c r="BI532" s="175"/>
      <c r="BJ532" s="175"/>
      <c r="BK532" s="175"/>
      <c r="BL532" s="175"/>
      <c r="BM532" s="175"/>
      <c r="BN532" s="175"/>
      <c r="BO532" s="175"/>
      <c r="BP532" s="175"/>
      <c r="BQ532" s="175"/>
      <c r="BR532" s="175"/>
      <c r="BS532" s="175"/>
      <c r="BT532" s="175"/>
      <c r="BU532" s="177"/>
      <c r="BV532" s="177"/>
      <c r="BW532" s="177"/>
      <c r="BX532" s="177"/>
      <c r="BY532" s="177"/>
      <c r="BZ532" s="175"/>
      <c r="CA532" s="177"/>
      <c r="CB532" s="177"/>
    </row>
    <row r="533" spans="1:80" x14ac:dyDescent="0.25">
      <c r="A533" s="175"/>
      <c r="B533" s="176"/>
      <c r="C533" s="175"/>
      <c r="D533" s="175"/>
      <c r="E533" s="175"/>
      <c r="F533" s="175"/>
      <c r="G533" s="175"/>
      <c r="H533" s="175"/>
      <c r="I533" s="175"/>
      <c r="J533" s="175"/>
      <c r="K533" s="177"/>
      <c r="L533" s="177"/>
      <c r="M533" s="177"/>
      <c r="N533" s="177"/>
      <c r="O533" s="177"/>
      <c r="P533" s="175"/>
      <c r="Q533" s="177"/>
      <c r="R533" s="177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7"/>
      <c r="AC533" s="177"/>
      <c r="AD533" s="177"/>
      <c r="AE533" s="177"/>
      <c r="AF533" s="177"/>
      <c r="AG533" s="175"/>
      <c r="AH533" s="177"/>
      <c r="AI533" s="177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7"/>
      <c r="AT533" s="177"/>
      <c r="AU533" s="177"/>
      <c r="AV533" s="177"/>
      <c r="AW533" s="177"/>
      <c r="AX533" s="175"/>
      <c r="AY533" s="177"/>
      <c r="AZ533" s="177"/>
      <c r="BA533" s="175"/>
      <c r="BB533" s="175"/>
      <c r="BC533" s="175"/>
      <c r="BD533" s="175"/>
      <c r="BE533" s="175"/>
      <c r="BF533" s="175"/>
      <c r="BG533" s="175"/>
      <c r="BH533" s="175"/>
      <c r="BI533" s="175"/>
      <c r="BJ533" s="175"/>
      <c r="BK533" s="175"/>
      <c r="BL533" s="175"/>
      <c r="BM533" s="175"/>
      <c r="BN533" s="175"/>
      <c r="BO533" s="175"/>
      <c r="BP533" s="175"/>
      <c r="BQ533" s="175"/>
      <c r="BR533" s="175"/>
      <c r="BS533" s="175"/>
      <c r="BT533" s="175"/>
      <c r="BU533" s="177"/>
      <c r="BV533" s="177"/>
      <c r="BW533" s="177"/>
      <c r="BX533" s="177"/>
      <c r="BY533" s="177"/>
      <c r="BZ533" s="175"/>
      <c r="CA533" s="177"/>
      <c r="CB533" s="177"/>
    </row>
    <row r="534" spans="1:80" x14ac:dyDescent="0.25">
      <c r="A534" s="175"/>
      <c r="B534" s="176"/>
      <c r="C534" s="175"/>
      <c r="D534" s="175"/>
      <c r="E534" s="175"/>
      <c r="F534" s="175"/>
      <c r="G534" s="175"/>
      <c r="H534" s="175"/>
      <c r="I534" s="175"/>
      <c r="J534" s="175"/>
      <c r="K534" s="177"/>
      <c r="L534" s="177"/>
      <c r="M534" s="177"/>
      <c r="N534" s="177"/>
      <c r="O534" s="177"/>
      <c r="P534" s="175"/>
      <c r="Q534" s="177"/>
      <c r="R534" s="177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7"/>
      <c r="AC534" s="177"/>
      <c r="AD534" s="177"/>
      <c r="AE534" s="177"/>
      <c r="AF534" s="177"/>
      <c r="AG534" s="175"/>
      <c r="AH534" s="177"/>
      <c r="AI534" s="177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7"/>
      <c r="AT534" s="177"/>
      <c r="AU534" s="177"/>
      <c r="AV534" s="177"/>
      <c r="AW534" s="177"/>
      <c r="AX534" s="175"/>
      <c r="AY534" s="177"/>
      <c r="AZ534" s="177"/>
      <c r="BA534" s="175"/>
      <c r="BB534" s="175"/>
      <c r="BC534" s="175"/>
      <c r="BD534" s="175"/>
      <c r="BE534" s="175"/>
      <c r="BF534" s="175"/>
      <c r="BG534" s="175"/>
      <c r="BH534" s="175"/>
      <c r="BI534" s="175"/>
      <c r="BJ534" s="175"/>
      <c r="BK534" s="175"/>
      <c r="BL534" s="175"/>
      <c r="BM534" s="175"/>
      <c r="BN534" s="175"/>
      <c r="BO534" s="175"/>
      <c r="BP534" s="175"/>
      <c r="BQ534" s="175"/>
      <c r="BR534" s="175"/>
      <c r="BS534" s="175"/>
      <c r="BT534" s="175"/>
      <c r="BU534" s="177"/>
      <c r="BV534" s="177"/>
      <c r="BW534" s="177"/>
      <c r="BX534" s="177"/>
      <c r="BY534" s="177"/>
      <c r="BZ534" s="175"/>
      <c r="CA534" s="177"/>
      <c r="CB534" s="177"/>
    </row>
    <row r="535" spans="1:80" x14ac:dyDescent="0.25">
      <c r="A535" s="175"/>
      <c r="B535" s="176"/>
      <c r="C535" s="175"/>
      <c r="D535" s="175"/>
      <c r="E535" s="175"/>
      <c r="F535" s="175"/>
      <c r="G535" s="175"/>
      <c r="H535" s="175"/>
      <c r="I535" s="175"/>
      <c r="J535" s="175"/>
      <c r="K535" s="177"/>
      <c r="L535" s="177"/>
      <c r="M535" s="177"/>
      <c r="N535" s="177"/>
      <c r="O535" s="177"/>
      <c r="P535" s="175"/>
      <c r="Q535" s="177"/>
      <c r="R535" s="177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7"/>
      <c r="AC535" s="177"/>
      <c r="AD535" s="177"/>
      <c r="AE535" s="177"/>
      <c r="AF535" s="177"/>
      <c r="AG535" s="175"/>
      <c r="AH535" s="177"/>
      <c r="AI535" s="177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7"/>
      <c r="AT535" s="177"/>
      <c r="AU535" s="177"/>
      <c r="AV535" s="177"/>
      <c r="AW535" s="177"/>
      <c r="AX535" s="175"/>
      <c r="AY535" s="177"/>
      <c r="AZ535" s="177"/>
      <c r="BA535" s="175"/>
      <c r="BB535" s="175"/>
      <c r="BC535" s="175"/>
      <c r="BD535" s="175"/>
      <c r="BE535" s="175"/>
      <c r="BF535" s="175"/>
      <c r="BG535" s="175"/>
      <c r="BH535" s="175"/>
      <c r="BI535" s="175"/>
      <c r="BJ535" s="175"/>
      <c r="BK535" s="175"/>
      <c r="BL535" s="175"/>
      <c r="BM535" s="175"/>
      <c r="BN535" s="175"/>
      <c r="BO535" s="175"/>
      <c r="BP535" s="175"/>
      <c r="BQ535" s="175"/>
      <c r="BR535" s="175"/>
      <c r="BS535" s="175"/>
      <c r="BT535" s="175"/>
      <c r="BU535" s="177"/>
      <c r="BV535" s="177"/>
      <c r="BW535" s="177"/>
      <c r="BX535" s="177"/>
      <c r="BY535" s="177"/>
      <c r="BZ535" s="175"/>
      <c r="CA535" s="177"/>
      <c r="CB535" s="177"/>
    </row>
    <row r="536" spans="1:80" x14ac:dyDescent="0.25">
      <c r="A536" s="175"/>
      <c r="B536" s="176"/>
      <c r="C536" s="175"/>
      <c r="D536" s="175"/>
      <c r="E536" s="175"/>
      <c r="F536" s="175"/>
      <c r="G536" s="175"/>
      <c r="H536" s="175"/>
      <c r="I536" s="175"/>
      <c r="J536" s="175"/>
      <c r="K536" s="177"/>
      <c r="L536" s="177"/>
      <c r="M536" s="177"/>
      <c r="N536" s="177"/>
      <c r="O536" s="177"/>
      <c r="P536" s="175"/>
      <c r="Q536" s="177"/>
      <c r="R536" s="177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7"/>
      <c r="AC536" s="177"/>
      <c r="AD536" s="177"/>
      <c r="AE536" s="177"/>
      <c r="AF536" s="177"/>
      <c r="AG536" s="175"/>
      <c r="AH536" s="177"/>
      <c r="AI536" s="177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7"/>
      <c r="AT536" s="177"/>
      <c r="AU536" s="177"/>
      <c r="AV536" s="177"/>
      <c r="AW536" s="177"/>
      <c r="AX536" s="175"/>
      <c r="AY536" s="177"/>
      <c r="AZ536" s="177"/>
      <c r="BA536" s="175"/>
      <c r="BB536" s="175"/>
      <c r="BC536" s="175"/>
      <c r="BD536" s="175"/>
      <c r="BE536" s="175"/>
      <c r="BF536" s="175"/>
      <c r="BG536" s="175"/>
      <c r="BH536" s="175"/>
      <c r="BI536" s="175"/>
      <c r="BJ536" s="175"/>
      <c r="BK536" s="175"/>
      <c r="BL536" s="175"/>
      <c r="BM536" s="175"/>
      <c r="BN536" s="175"/>
      <c r="BO536" s="175"/>
      <c r="BP536" s="175"/>
      <c r="BQ536" s="175"/>
      <c r="BR536" s="175"/>
      <c r="BS536" s="175"/>
      <c r="BT536" s="175"/>
      <c r="BU536" s="177"/>
      <c r="BV536" s="177"/>
      <c r="BW536" s="177"/>
      <c r="BX536" s="177"/>
      <c r="BY536" s="177"/>
      <c r="BZ536" s="175"/>
      <c r="CA536" s="177"/>
      <c r="CB536" s="177"/>
    </row>
    <row r="537" spans="1:80" x14ac:dyDescent="0.25">
      <c r="A537" s="175"/>
      <c r="B537" s="176"/>
      <c r="C537" s="175"/>
      <c r="D537" s="175"/>
      <c r="E537" s="175"/>
      <c r="F537" s="175"/>
      <c r="G537" s="175"/>
      <c r="H537" s="175"/>
      <c r="I537" s="175"/>
      <c r="J537" s="175"/>
      <c r="K537" s="177"/>
      <c r="L537" s="177"/>
      <c r="M537" s="177"/>
      <c r="N537" s="177"/>
      <c r="O537" s="177"/>
      <c r="P537" s="175"/>
      <c r="Q537" s="177"/>
      <c r="R537" s="177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7"/>
      <c r="AC537" s="177"/>
      <c r="AD537" s="177"/>
      <c r="AE537" s="177"/>
      <c r="AF537" s="177"/>
      <c r="AG537" s="175"/>
      <c r="AH537" s="177"/>
      <c r="AI537" s="177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7"/>
      <c r="AT537" s="177"/>
      <c r="AU537" s="177"/>
      <c r="AV537" s="177"/>
      <c r="AW537" s="177"/>
      <c r="AX537" s="175"/>
      <c r="AY537" s="177"/>
      <c r="AZ537" s="177"/>
      <c r="BA537" s="175"/>
      <c r="BB537" s="175"/>
      <c r="BC537" s="175"/>
      <c r="BD537" s="175"/>
      <c r="BE537" s="175"/>
      <c r="BF537" s="175"/>
      <c r="BG537" s="175"/>
      <c r="BH537" s="175"/>
      <c r="BI537" s="175"/>
      <c r="BJ537" s="175"/>
      <c r="BK537" s="175"/>
      <c r="BL537" s="175"/>
      <c r="BM537" s="175"/>
      <c r="BN537" s="175"/>
      <c r="BO537" s="175"/>
      <c r="BP537" s="175"/>
      <c r="BQ537" s="175"/>
      <c r="BR537" s="175"/>
      <c r="BS537" s="175"/>
      <c r="BT537" s="175"/>
      <c r="BU537" s="177"/>
      <c r="BV537" s="177"/>
      <c r="BW537" s="177"/>
      <c r="BX537" s="177"/>
      <c r="BY537" s="177"/>
      <c r="BZ537" s="175"/>
      <c r="CA537" s="177"/>
      <c r="CB537" s="177"/>
    </row>
    <row r="538" spans="1:80" x14ac:dyDescent="0.25">
      <c r="A538" s="175"/>
      <c r="B538" s="176"/>
      <c r="C538" s="175"/>
      <c r="D538" s="175"/>
      <c r="E538" s="175"/>
      <c r="F538" s="175"/>
      <c r="G538" s="175"/>
      <c r="H538" s="175"/>
      <c r="I538" s="175"/>
      <c r="J538" s="175"/>
      <c r="K538" s="177"/>
      <c r="L538" s="177"/>
      <c r="M538" s="177"/>
      <c r="N538" s="177"/>
      <c r="O538" s="177"/>
      <c r="P538" s="175"/>
      <c r="Q538" s="177"/>
      <c r="R538" s="177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7"/>
      <c r="AC538" s="177"/>
      <c r="AD538" s="177"/>
      <c r="AE538" s="177"/>
      <c r="AF538" s="177"/>
      <c r="AG538" s="175"/>
      <c r="AH538" s="177"/>
      <c r="AI538" s="177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7"/>
      <c r="AT538" s="177"/>
      <c r="AU538" s="177"/>
      <c r="AV538" s="177"/>
      <c r="AW538" s="177"/>
      <c r="AX538" s="175"/>
      <c r="AY538" s="177"/>
      <c r="AZ538" s="177"/>
      <c r="BA538" s="175"/>
      <c r="BB538" s="175"/>
      <c r="BC538" s="175"/>
      <c r="BD538" s="175"/>
      <c r="BE538" s="175"/>
      <c r="BF538" s="175"/>
      <c r="BG538" s="175"/>
      <c r="BH538" s="175"/>
      <c r="BI538" s="175"/>
      <c r="BJ538" s="175"/>
      <c r="BK538" s="175"/>
      <c r="BL538" s="175"/>
      <c r="BM538" s="175"/>
      <c r="BN538" s="175"/>
      <c r="BO538" s="175"/>
      <c r="BP538" s="175"/>
      <c r="BQ538" s="175"/>
      <c r="BR538" s="175"/>
      <c r="BS538" s="175"/>
      <c r="BT538" s="175"/>
      <c r="BU538" s="177"/>
      <c r="BV538" s="177"/>
      <c r="BW538" s="177"/>
      <c r="BX538" s="177"/>
      <c r="BY538" s="177"/>
      <c r="BZ538" s="175"/>
      <c r="CA538" s="177"/>
      <c r="CB538" s="177"/>
    </row>
    <row r="539" spans="1:80" x14ac:dyDescent="0.25">
      <c r="A539" s="175"/>
      <c r="B539" s="176"/>
      <c r="C539" s="175"/>
      <c r="D539" s="175"/>
      <c r="E539" s="175"/>
      <c r="F539" s="175"/>
      <c r="G539" s="175"/>
      <c r="H539" s="175"/>
      <c r="I539" s="175"/>
      <c r="J539" s="175"/>
      <c r="K539" s="177"/>
      <c r="L539" s="177"/>
      <c r="M539" s="177"/>
      <c r="N539" s="177"/>
      <c r="O539" s="177"/>
      <c r="P539" s="175"/>
      <c r="Q539" s="177"/>
      <c r="R539" s="177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7"/>
      <c r="AC539" s="177"/>
      <c r="AD539" s="177"/>
      <c r="AE539" s="177"/>
      <c r="AF539" s="177"/>
      <c r="AG539" s="175"/>
      <c r="AH539" s="177"/>
      <c r="AI539" s="177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7"/>
      <c r="AT539" s="177"/>
      <c r="AU539" s="177"/>
      <c r="AV539" s="177"/>
      <c r="AW539" s="177"/>
      <c r="AX539" s="175"/>
      <c r="AY539" s="177"/>
      <c r="AZ539" s="177"/>
      <c r="BA539" s="175"/>
      <c r="BB539" s="175"/>
      <c r="BC539" s="175"/>
      <c r="BD539" s="175"/>
      <c r="BE539" s="175"/>
      <c r="BF539" s="175"/>
      <c r="BG539" s="175"/>
      <c r="BH539" s="175"/>
      <c r="BI539" s="175"/>
      <c r="BJ539" s="175"/>
      <c r="BK539" s="175"/>
      <c r="BL539" s="175"/>
      <c r="BM539" s="175"/>
      <c r="BN539" s="175"/>
      <c r="BO539" s="175"/>
      <c r="BP539" s="175"/>
      <c r="BQ539" s="175"/>
      <c r="BR539" s="175"/>
      <c r="BS539" s="175"/>
      <c r="BT539" s="175"/>
      <c r="BU539" s="177"/>
      <c r="BV539" s="177"/>
      <c r="BW539" s="177"/>
      <c r="BX539" s="177"/>
      <c r="BY539" s="177"/>
      <c r="BZ539" s="175"/>
      <c r="CA539" s="177"/>
      <c r="CB539" s="177"/>
    </row>
    <row r="540" spans="1:80" x14ac:dyDescent="0.25">
      <c r="A540" s="175"/>
      <c r="B540" s="176"/>
      <c r="C540" s="175"/>
      <c r="D540" s="175"/>
      <c r="E540" s="175"/>
      <c r="F540" s="175"/>
      <c r="G540" s="175"/>
      <c r="H540" s="175"/>
      <c r="I540" s="175"/>
      <c r="J540" s="175"/>
      <c r="K540" s="177"/>
      <c r="L540" s="177"/>
      <c r="M540" s="177"/>
      <c r="N540" s="177"/>
      <c r="O540" s="177"/>
      <c r="P540" s="175"/>
      <c r="Q540" s="177"/>
      <c r="R540" s="177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7"/>
      <c r="AC540" s="177"/>
      <c r="AD540" s="177"/>
      <c r="AE540" s="177"/>
      <c r="AF540" s="177"/>
      <c r="AG540" s="175"/>
      <c r="AH540" s="177"/>
      <c r="AI540" s="177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7"/>
      <c r="AT540" s="177"/>
      <c r="AU540" s="177"/>
      <c r="AV540" s="177"/>
      <c r="AW540" s="177"/>
      <c r="AX540" s="175"/>
      <c r="AY540" s="177"/>
      <c r="AZ540" s="177"/>
      <c r="BA540" s="175"/>
      <c r="BB540" s="175"/>
      <c r="BC540" s="175"/>
      <c r="BD540" s="175"/>
      <c r="BE540" s="175"/>
      <c r="BF540" s="175"/>
      <c r="BG540" s="175"/>
      <c r="BH540" s="175"/>
      <c r="BI540" s="175"/>
      <c r="BJ540" s="175"/>
      <c r="BK540" s="175"/>
      <c r="BL540" s="175"/>
      <c r="BM540" s="175"/>
      <c r="BN540" s="175"/>
      <c r="BO540" s="175"/>
      <c r="BP540" s="175"/>
      <c r="BQ540" s="175"/>
      <c r="BR540" s="175"/>
      <c r="BS540" s="175"/>
      <c r="BT540" s="175"/>
      <c r="BU540" s="177"/>
      <c r="BV540" s="177"/>
      <c r="BW540" s="177"/>
      <c r="BX540" s="177"/>
      <c r="BY540" s="177"/>
      <c r="BZ540" s="175"/>
      <c r="CA540" s="177"/>
      <c r="CB540" s="177"/>
    </row>
    <row r="541" spans="1:80" x14ac:dyDescent="0.25">
      <c r="A541" s="175"/>
      <c r="B541" s="176"/>
      <c r="C541" s="175"/>
      <c r="D541" s="175"/>
      <c r="E541" s="175"/>
      <c r="F541" s="175"/>
      <c r="G541" s="175"/>
      <c r="H541" s="175"/>
      <c r="I541" s="175"/>
      <c r="J541" s="175"/>
      <c r="K541" s="177"/>
      <c r="L541" s="177"/>
      <c r="M541" s="177"/>
      <c r="N541" s="177"/>
      <c r="O541" s="177"/>
      <c r="P541" s="175"/>
      <c r="Q541" s="177"/>
      <c r="R541" s="177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7"/>
      <c r="AC541" s="177"/>
      <c r="AD541" s="177"/>
      <c r="AE541" s="177"/>
      <c r="AF541" s="177"/>
      <c r="AG541" s="175"/>
      <c r="AH541" s="177"/>
      <c r="AI541" s="177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7"/>
      <c r="AT541" s="177"/>
      <c r="AU541" s="177"/>
      <c r="AV541" s="177"/>
      <c r="AW541" s="177"/>
      <c r="AX541" s="175"/>
      <c r="AY541" s="177"/>
      <c r="AZ541" s="177"/>
      <c r="BA541" s="175"/>
      <c r="BB541" s="175"/>
      <c r="BC541" s="175"/>
      <c r="BD541" s="175"/>
      <c r="BE541" s="175"/>
      <c r="BF541" s="175"/>
      <c r="BG541" s="175"/>
      <c r="BH541" s="175"/>
      <c r="BI541" s="175"/>
      <c r="BJ541" s="175"/>
      <c r="BK541" s="175"/>
      <c r="BL541" s="175"/>
      <c r="BM541" s="175"/>
      <c r="BN541" s="175"/>
      <c r="BO541" s="175"/>
      <c r="BP541" s="175"/>
      <c r="BQ541" s="175"/>
      <c r="BR541" s="175"/>
      <c r="BS541" s="175"/>
      <c r="BT541" s="175"/>
      <c r="BU541" s="177"/>
      <c r="BV541" s="177"/>
      <c r="BW541" s="177"/>
      <c r="BX541" s="177"/>
      <c r="BY541" s="177"/>
      <c r="BZ541" s="175"/>
      <c r="CA541" s="177"/>
      <c r="CB541" s="177"/>
    </row>
    <row r="542" spans="1:80" x14ac:dyDescent="0.25">
      <c r="A542" s="175"/>
      <c r="B542" s="176"/>
      <c r="C542" s="175"/>
      <c r="D542" s="175"/>
      <c r="E542" s="175"/>
      <c r="F542" s="175"/>
      <c r="G542" s="175"/>
      <c r="H542" s="175"/>
      <c r="I542" s="175"/>
      <c r="J542" s="175"/>
      <c r="K542" s="177"/>
      <c r="L542" s="177"/>
      <c r="M542" s="177"/>
      <c r="N542" s="177"/>
      <c r="O542" s="177"/>
      <c r="P542" s="175"/>
      <c r="Q542" s="177"/>
      <c r="R542" s="177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7"/>
      <c r="AC542" s="177"/>
      <c r="AD542" s="177"/>
      <c r="AE542" s="177"/>
      <c r="AF542" s="177"/>
      <c r="AG542" s="175"/>
      <c r="AH542" s="177"/>
      <c r="AI542" s="177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7"/>
      <c r="AT542" s="177"/>
      <c r="AU542" s="177"/>
      <c r="AV542" s="177"/>
      <c r="AW542" s="177"/>
      <c r="AX542" s="175"/>
      <c r="AY542" s="177"/>
      <c r="AZ542" s="177"/>
      <c r="BA542" s="175"/>
      <c r="BB542" s="175"/>
      <c r="BC542" s="175"/>
      <c r="BD542" s="175"/>
      <c r="BE542" s="175"/>
      <c r="BF542" s="175"/>
      <c r="BG542" s="175"/>
      <c r="BH542" s="175"/>
      <c r="BI542" s="175"/>
      <c r="BJ542" s="175"/>
      <c r="BK542" s="175"/>
      <c r="BL542" s="175"/>
      <c r="BM542" s="175"/>
      <c r="BN542" s="175"/>
      <c r="BO542" s="175"/>
      <c r="BP542" s="175"/>
      <c r="BQ542" s="175"/>
      <c r="BR542" s="175"/>
      <c r="BS542" s="175"/>
      <c r="BT542" s="175"/>
      <c r="BU542" s="177"/>
      <c r="BV542" s="177"/>
      <c r="BW542" s="177"/>
      <c r="BX542" s="177"/>
      <c r="BY542" s="177"/>
      <c r="BZ542" s="175"/>
      <c r="CA542" s="177"/>
      <c r="CB542" s="177"/>
    </row>
    <row r="543" spans="1:80" x14ac:dyDescent="0.25">
      <c r="A543" s="175"/>
      <c r="B543" s="176"/>
      <c r="C543" s="175"/>
      <c r="D543" s="175"/>
      <c r="E543" s="175"/>
      <c r="F543" s="175"/>
      <c r="G543" s="175"/>
      <c r="H543" s="175"/>
      <c r="I543" s="175"/>
      <c r="J543" s="175"/>
      <c r="K543" s="177"/>
      <c r="L543" s="177"/>
      <c r="M543" s="177"/>
      <c r="N543" s="177"/>
      <c r="O543" s="177"/>
      <c r="P543" s="175"/>
      <c r="Q543" s="177"/>
      <c r="R543" s="177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7"/>
      <c r="AC543" s="177"/>
      <c r="AD543" s="177"/>
      <c r="AE543" s="177"/>
      <c r="AF543" s="177"/>
      <c r="AG543" s="175"/>
      <c r="AH543" s="177"/>
      <c r="AI543" s="177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7"/>
      <c r="AT543" s="177"/>
      <c r="AU543" s="177"/>
      <c r="AV543" s="177"/>
      <c r="AW543" s="177"/>
      <c r="AX543" s="175"/>
      <c r="AY543" s="177"/>
      <c r="AZ543" s="177"/>
      <c r="BA543" s="175"/>
      <c r="BB543" s="175"/>
      <c r="BC543" s="175"/>
      <c r="BD543" s="175"/>
      <c r="BE543" s="175"/>
      <c r="BF543" s="175"/>
      <c r="BG543" s="175"/>
      <c r="BH543" s="175"/>
      <c r="BI543" s="175"/>
      <c r="BJ543" s="175"/>
      <c r="BK543" s="175"/>
      <c r="BL543" s="175"/>
      <c r="BM543" s="175"/>
      <c r="BN543" s="175"/>
      <c r="BO543" s="175"/>
      <c r="BP543" s="175"/>
      <c r="BQ543" s="175"/>
      <c r="BR543" s="175"/>
      <c r="BS543" s="175"/>
      <c r="BT543" s="175"/>
      <c r="BU543" s="177"/>
      <c r="BV543" s="177"/>
      <c r="BW543" s="177"/>
      <c r="BX543" s="177"/>
      <c r="BY543" s="177"/>
      <c r="BZ543" s="175"/>
      <c r="CA543" s="177"/>
      <c r="CB543" s="177"/>
    </row>
    <row r="544" spans="1:80" x14ac:dyDescent="0.25">
      <c r="A544" s="175"/>
      <c r="B544" s="176"/>
      <c r="C544" s="175"/>
      <c r="D544" s="175"/>
      <c r="E544" s="175"/>
      <c r="F544" s="175"/>
      <c r="G544" s="175"/>
      <c r="H544" s="175"/>
      <c r="I544" s="175"/>
      <c r="J544" s="175"/>
      <c r="K544" s="177"/>
      <c r="L544" s="177"/>
      <c r="M544" s="177"/>
      <c r="N544" s="177"/>
      <c r="O544" s="177"/>
      <c r="P544" s="175"/>
      <c r="Q544" s="177"/>
      <c r="R544" s="177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7"/>
      <c r="AC544" s="177"/>
      <c r="AD544" s="177"/>
      <c r="AE544" s="177"/>
      <c r="AF544" s="177"/>
      <c r="AG544" s="175"/>
      <c r="AH544" s="177"/>
      <c r="AI544" s="177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7"/>
      <c r="AT544" s="177"/>
      <c r="AU544" s="177"/>
      <c r="AV544" s="177"/>
      <c r="AW544" s="177"/>
      <c r="AX544" s="175"/>
      <c r="AY544" s="177"/>
      <c r="AZ544" s="177"/>
      <c r="BA544" s="175"/>
      <c r="BB544" s="175"/>
      <c r="BC544" s="175"/>
      <c r="BD544" s="175"/>
      <c r="BE544" s="175"/>
      <c r="BF544" s="175"/>
      <c r="BG544" s="175"/>
      <c r="BH544" s="175"/>
      <c r="BI544" s="175"/>
      <c r="BJ544" s="175"/>
      <c r="BK544" s="175"/>
      <c r="BL544" s="175"/>
      <c r="BM544" s="175"/>
      <c r="BN544" s="175"/>
      <c r="BO544" s="175"/>
      <c r="BP544" s="175"/>
      <c r="BQ544" s="175"/>
      <c r="BR544" s="175"/>
      <c r="BS544" s="175"/>
      <c r="BT544" s="175"/>
      <c r="BU544" s="177"/>
      <c r="BV544" s="177"/>
      <c r="BW544" s="177"/>
      <c r="BX544" s="177"/>
      <c r="BY544" s="177"/>
      <c r="BZ544" s="175"/>
      <c r="CA544" s="177"/>
      <c r="CB544" s="177"/>
    </row>
    <row r="545" spans="1:80" x14ac:dyDescent="0.25">
      <c r="A545" s="175"/>
      <c r="B545" s="176"/>
      <c r="C545" s="175"/>
      <c r="D545" s="175"/>
      <c r="E545" s="175"/>
      <c r="F545" s="175"/>
      <c r="G545" s="175"/>
      <c r="H545" s="175"/>
      <c r="I545" s="175"/>
      <c r="J545" s="175"/>
      <c r="K545" s="177"/>
      <c r="L545" s="177"/>
      <c r="M545" s="177"/>
      <c r="N545" s="177"/>
      <c r="O545" s="177"/>
      <c r="P545" s="175"/>
      <c r="Q545" s="177"/>
      <c r="R545" s="177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7"/>
      <c r="AC545" s="177"/>
      <c r="AD545" s="177"/>
      <c r="AE545" s="177"/>
      <c r="AF545" s="177"/>
      <c r="AG545" s="175"/>
      <c r="AH545" s="177"/>
      <c r="AI545" s="177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7"/>
      <c r="AT545" s="177"/>
      <c r="AU545" s="177"/>
      <c r="AV545" s="177"/>
      <c r="AW545" s="177"/>
      <c r="AX545" s="175"/>
      <c r="AY545" s="177"/>
      <c r="AZ545" s="177"/>
      <c r="BA545" s="175"/>
      <c r="BB545" s="175"/>
      <c r="BC545" s="175"/>
      <c r="BD545" s="175"/>
      <c r="BE545" s="175"/>
      <c r="BF545" s="175"/>
      <c r="BG545" s="175"/>
      <c r="BH545" s="175"/>
      <c r="BI545" s="175"/>
      <c r="BJ545" s="175"/>
      <c r="BK545" s="175"/>
      <c r="BL545" s="175"/>
      <c r="BM545" s="175"/>
      <c r="BN545" s="175"/>
      <c r="BO545" s="175"/>
      <c r="BP545" s="175"/>
      <c r="BQ545" s="175"/>
      <c r="BR545" s="175"/>
      <c r="BS545" s="175"/>
      <c r="BT545" s="175"/>
      <c r="BU545" s="177"/>
      <c r="BV545" s="177"/>
      <c r="BW545" s="177"/>
      <c r="BX545" s="177"/>
      <c r="BY545" s="177"/>
      <c r="BZ545" s="175"/>
      <c r="CA545" s="177"/>
      <c r="CB545" s="177"/>
    </row>
    <row r="546" spans="1:80" x14ac:dyDescent="0.25">
      <c r="A546" s="175"/>
      <c r="B546" s="176"/>
      <c r="C546" s="175"/>
      <c r="D546" s="175"/>
      <c r="E546" s="175"/>
      <c r="F546" s="175"/>
      <c r="G546" s="175"/>
      <c r="H546" s="175"/>
      <c r="I546" s="175"/>
      <c r="J546" s="175"/>
      <c r="K546" s="177"/>
      <c r="L546" s="177"/>
      <c r="M546" s="177"/>
      <c r="N546" s="177"/>
      <c r="O546" s="177"/>
      <c r="P546" s="175"/>
      <c r="Q546" s="177"/>
      <c r="R546" s="177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7"/>
      <c r="AC546" s="177"/>
      <c r="AD546" s="177"/>
      <c r="AE546" s="177"/>
      <c r="AF546" s="177"/>
      <c r="AG546" s="175"/>
      <c r="AH546" s="177"/>
      <c r="AI546" s="177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7"/>
      <c r="AT546" s="177"/>
      <c r="AU546" s="177"/>
      <c r="AV546" s="177"/>
      <c r="AW546" s="177"/>
      <c r="AX546" s="175"/>
      <c r="AY546" s="177"/>
      <c r="AZ546" s="177"/>
      <c r="BA546" s="175"/>
      <c r="BB546" s="175"/>
      <c r="BC546" s="175"/>
      <c r="BD546" s="175"/>
      <c r="BE546" s="175"/>
      <c r="BF546" s="175"/>
      <c r="BG546" s="175"/>
      <c r="BH546" s="175"/>
      <c r="BI546" s="175"/>
      <c r="BJ546" s="175"/>
      <c r="BK546" s="175"/>
      <c r="BL546" s="175"/>
      <c r="BM546" s="175"/>
      <c r="BN546" s="175"/>
      <c r="BO546" s="175"/>
      <c r="BP546" s="175"/>
      <c r="BQ546" s="175"/>
      <c r="BR546" s="175"/>
      <c r="BS546" s="175"/>
      <c r="BT546" s="175"/>
      <c r="BU546" s="177"/>
      <c r="BV546" s="177"/>
      <c r="BW546" s="177"/>
      <c r="BX546" s="177"/>
      <c r="BY546" s="177"/>
      <c r="BZ546" s="175"/>
      <c r="CA546" s="177"/>
      <c r="CB546" s="177"/>
    </row>
    <row r="547" spans="1:80" x14ac:dyDescent="0.25">
      <c r="A547" s="175"/>
      <c r="B547" s="176"/>
      <c r="C547" s="175"/>
      <c r="D547" s="175"/>
      <c r="E547" s="175"/>
      <c r="F547" s="175"/>
      <c r="G547" s="175"/>
      <c r="H547" s="175"/>
      <c r="I547" s="175"/>
      <c r="J547" s="175"/>
      <c r="K547" s="177"/>
      <c r="L547" s="177"/>
      <c r="M547" s="177"/>
      <c r="N547" s="177"/>
      <c r="O547" s="177"/>
      <c r="P547" s="175"/>
      <c r="Q547" s="177"/>
      <c r="R547" s="177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7"/>
      <c r="AC547" s="177"/>
      <c r="AD547" s="177"/>
      <c r="AE547" s="177"/>
      <c r="AF547" s="177"/>
      <c r="AG547" s="175"/>
      <c r="AH547" s="177"/>
      <c r="AI547" s="177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7"/>
      <c r="AT547" s="177"/>
      <c r="AU547" s="177"/>
      <c r="AV547" s="177"/>
      <c r="AW547" s="177"/>
      <c r="AX547" s="175"/>
      <c r="AY547" s="177"/>
      <c r="AZ547" s="177"/>
      <c r="BA547" s="175"/>
      <c r="BB547" s="175"/>
      <c r="BC547" s="175"/>
      <c r="BD547" s="175"/>
      <c r="BE547" s="175"/>
      <c r="BF547" s="175"/>
      <c r="BG547" s="175"/>
      <c r="BH547" s="175"/>
      <c r="BI547" s="175"/>
      <c r="BJ547" s="175"/>
      <c r="BK547" s="175"/>
      <c r="BL547" s="175"/>
      <c r="BM547" s="175"/>
      <c r="BN547" s="175"/>
      <c r="BO547" s="175"/>
      <c r="BP547" s="175"/>
      <c r="BQ547" s="175"/>
      <c r="BR547" s="175"/>
      <c r="BS547" s="175"/>
      <c r="BT547" s="175"/>
      <c r="BU547" s="177"/>
      <c r="BV547" s="177"/>
      <c r="BW547" s="177"/>
      <c r="BX547" s="177"/>
      <c r="BY547" s="177"/>
      <c r="BZ547" s="175"/>
      <c r="CA547" s="177"/>
      <c r="CB547" s="177"/>
    </row>
    <row r="548" spans="1:80" x14ac:dyDescent="0.25">
      <c r="A548" s="175"/>
      <c r="B548" s="176"/>
      <c r="C548" s="175"/>
      <c r="D548" s="175"/>
      <c r="E548" s="175"/>
      <c r="F548" s="175"/>
      <c r="G548" s="175"/>
      <c r="H548" s="175"/>
      <c r="I548" s="175"/>
      <c r="J548" s="175"/>
      <c r="K548" s="177"/>
      <c r="L548" s="177"/>
      <c r="M548" s="177"/>
      <c r="N548" s="177"/>
      <c r="O548" s="177"/>
      <c r="P548" s="175"/>
      <c r="Q548" s="177"/>
      <c r="R548" s="177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7"/>
      <c r="AC548" s="177"/>
      <c r="AD548" s="177"/>
      <c r="AE548" s="177"/>
      <c r="AF548" s="177"/>
      <c r="AG548" s="175"/>
      <c r="AH548" s="177"/>
      <c r="AI548" s="177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7"/>
      <c r="AT548" s="177"/>
      <c r="AU548" s="177"/>
      <c r="AV548" s="177"/>
      <c r="AW548" s="177"/>
      <c r="AX548" s="175"/>
      <c r="AY548" s="177"/>
      <c r="AZ548" s="177"/>
      <c r="BA548" s="175"/>
      <c r="BB548" s="175"/>
      <c r="BC548" s="175"/>
      <c r="BD548" s="175"/>
      <c r="BE548" s="175"/>
      <c r="BF548" s="175"/>
      <c r="BG548" s="175"/>
      <c r="BH548" s="175"/>
      <c r="BI548" s="175"/>
      <c r="BJ548" s="175"/>
      <c r="BK548" s="175"/>
      <c r="BL548" s="175"/>
      <c r="BM548" s="175"/>
      <c r="BN548" s="175"/>
      <c r="BO548" s="175"/>
      <c r="BP548" s="175"/>
      <c r="BQ548" s="175"/>
      <c r="BR548" s="175"/>
      <c r="BS548" s="175"/>
      <c r="BT548" s="175"/>
      <c r="BU548" s="177"/>
      <c r="BV548" s="177"/>
      <c r="BW548" s="177"/>
      <c r="BX548" s="177"/>
      <c r="BY548" s="177"/>
      <c r="BZ548" s="175"/>
      <c r="CA548" s="177"/>
      <c r="CB548" s="177"/>
    </row>
    <row r="549" spans="1:80" x14ac:dyDescent="0.25">
      <c r="A549" s="175"/>
      <c r="B549" s="176"/>
      <c r="C549" s="175"/>
      <c r="D549" s="175"/>
      <c r="E549" s="175"/>
      <c r="F549" s="175"/>
      <c r="G549" s="175"/>
      <c r="H549" s="175"/>
      <c r="I549" s="175"/>
      <c r="J549" s="175"/>
      <c r="K549" s="177"/>
      <c r="L549" s="177"/>
      <c r="M549" s="177"/>
      <c r="N549" s="177"/>
      <c r="O549" s="177"/>
      <c r="P549" s="175"/>
      <c r="Q549" s="177"/>
      <c r="R549" s="177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7"/>
      <c r="AC549" s="177"/>
      <c r="AD549" s="177"/>
      <c r="AE549" s="177"/>
      <c r="AF549" s="177"/>
      <c r="AG549" s="175"/>
      <c r="AH549" s="177"/>
      <c r="AI549" s="177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7"/>
      <c r="AT549" s="177"/>
      <c r="AU549" s="177"/>
      <c r="AV549" s="177"/>
      <c r="AW549" s="177"/>
      <c r="AX549" s="175"/>
      <c r="AY549" s="177"/>
      <c r="AZ549" s="177"/>
      <c r="BA549" s="175"/>
      <c r="BB549" s="175"/>
      <c r="BC549" s="175"/>
      <c r="BD549" s="175"/>
      <c r="BE549" s="175"/>
      <c r="BF549" s="175"/>
      <c r="BG549" s="175"/>
      <c r="BH549" s="175"/>
      <c r="BI549" s="175"/>
      <c r="BJ549" s="175"/>
      <c r="BK549" s="175"/>
      <c r="BL549" s="175"/>
      <c r="BM549" s="175"/>
      <c r="BN549" s="175"/>
      <c r="BO549" s="175"/>
      <c r="BP549" s="175"/>
      <c r="BQ549" s="175"/>
      <c r="BR549" s="175"/>
      <c r="BS549" s="175"/>
      <c r="BT549" s="175"/>
      <c r="BU549" s="177"/>
      <c r="BV549" s="177"/>
      <c r="BW549" s="177"/>
      <c r="BX549" s="177"/>
      <c r="BY549" s="177"/>
      <c r="BZ549" s="175"/>
      <c r="CA549" s="177"/>
      <c r="CB549" s="177"/>
    </row>
    <row r="550" spans="1:80" x14ac:dyDescent="0.25">
      <c r="A550" s="175"/>
      <c r="B550" s="176"/>
      <c r="C550" s="175"/>
      <c r="D550" s="175"/>
      <c r="E550" s="175"/>
      <c r="F550" s="175"/>
      <c r="G550" s="175"/>
      <c r="H550" s="175"/>
      <c r="I550" s="175"/>
      <c r="J550" s="175"/>
      <c r="K550" s="177"/>
      <c r="L550" s="177"/>
      <c r="M550" s="177"/>
      <c r="N550" s="177"/>
      <c r="O550" s="177"/>
      <c r="P550" s="175"/>
      <c r="Q550" s="177"/>
      <c r="R550" s="177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7"/>
      <c r="AC550" s="177"/>
      <c r="AD550" s="177"/>
      <c r="AE550" s="177"/>
      <c r="AF550" s="177"/>
      <c r="AG550" s="175"/>
      <c r="AH550" s="177"/>
      <c r="AI550" s="177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7"/>
      <c r="AT550" s="177"/>
      <c r="AU550" s="177"/>
      <c r="AV550" s="177"/>
      <c r="AW550" s="177"/>
      <c r="AX550" s="175"/>
      <c r="AY550" s="177"/>
      <c r="AZ550" s="177"/>
      <c r="BA550" s="175"/>
      <c r="BB550" s="175"/>
      <c r="BC550" s="175"/>
      <c r="BD550" s="175"/>
      <c r="BE550" s="175"/>
      <c r="BF550" s="175"/>
      <c r="BG550" s="175"/>
      <c r="BH550" s="175"/>
      <c r="BI550" s="175"/>
      <c r="BJ550" s="175"/>
      <c r="BK550" s="175"/>
      <c r="BL550" s="175"/>
      <c r="BM550" s="175"/>
      <c r="BN550" s="175"/>
      <c r="BO550" s="175"/>
      <c r="BP550" s="175"/>
      <c r="BQ550" s="175"/>
      <c r="BR550" s="175"/>
      <c r="BS550" s="175"/>
      <c r="BT550" s="175"/>
      <c r="BU550" s="177"/>
      <c r="BV550" s="177"/>
      <c r="BW550" s="177"/>
      <c r="BX550" s="177"/>
      <c r="BY550" s="177"/>
      <c r="BZ550" s="175"/>
      <c r="CA550" s="177"/>
      <c r="CB550" s="177"/>
    </row>
    <row r="551" spans="1:80" x14ac:dyDescent="0.25">
      <c r="A551" s="175"/>
      <c r="B551" s="176"/>
      <c r="C551" s="175"/>
      <c r="D551" s="175"/>
      <c r="E551" s="175"/>
      <c r="F551" s="175"/>
      <c r="G551" s="175"/>
      <c r="H551" s="175"/>
      <c r="I551" s="175"/>
      <c r="J551" s="175"/>
      <c r="K551" s="177"/>
      <c r="L551" s="177"/>
      <c r="M551" s="177"/>
      <c r="N551" s="177"/>
      <c r="O551" s="177"/>
      <c r="P551" s="175"/>
      <c r="Q551" s="177"/>
      <c r="R551" s="177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7"/>
      <c r="AC551" s="177"/>
      <c r="AD551" s="177"/>
      <c r="AE551" s="177"/>
      <c r="AF551" s="177"/>
      <c r="AG551" s="175"/>
      <c r="AH551" s="177"/>
      <c r="AI551" s="177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7"/>
      <c r="AT551" s="177"/>
      <c r="AU551" s="177"/>
      <c r="AV551" s="177"/>
      <c r="AW551" s="177"/>
      <c r="AX551" s="175"/>
      <c r="AY551" s="177"/>
      <c r="AZ551" s="177"/>
      <c r="BA551" s="175"/>
      <c r="BB551" s="175"/>
      <c r="BC551" s="175"/>
      <c r="BD551" s="175"/>
      <c r="BE551" s="175"/>
      <c r="BF551" s="175"/>
      <c r="BG551" s="175"/>
      <c r="BH551" s="175"/>
      <c r="BI551" s="175"/>
      <c r="BJ551" s="175"/>
      <c r="BK551" s="175"/>
      <c r="BL551" s="175"/>
      <c r="BM551" s="175"/>
      <c r="BN551" s="175"/>
      <c r="BO551" s="175"/>
      <c r="BP551" s="175"/>
      <c r="BQ551" s="175"/>
      <c r="BR551" s="175"/>
      <c r="BS551" s="175"/>
      <c r="BT551" s="175"/>
      <c r="BU551" s="177"/>
      <c r="BV551" s="177"/>
      <c r="BW551" s="177"/>
      <c r="BX551" s="177"/>
      <c r="BY551" s="177"/>
      <c r="BZ551" s="175"/>
      <c r="CA551" s="177"/>
      <c r="CB551" s="177"/>
    </row>
    <row r="552" spans="1:80" x14ac:dyDescent="0.25">
      <c r="A552" s="175"/>
      <c r="B552" s="176"/>
      <c r="C552" s="175"/>
      <c r="D552" s="175"/>
      <c r="E552" s="175"/>
      <c r="F552" s="175"/>
      <c r="G552" s="175"/>
      <c r="H552" s="175"/>
      <c r="I552" s="175"/>
      <c r="J552" s="175"/>
      <c r="K552" s="177"/>
      <c r="L552" s="177"/>
      <c r="M552" s="177"/>
      <c r="N552" s="177"/>
      <c r="O552" s="177"/>
      <c r="P552" s="175"/>
      <c r="Q552" s="177"/>
      <c r="R552" s="177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7"/>
      <c r="AC552" s="177"/>
      <c r="AD552" s="177"/>
      <c r="AE552" s="177"/>
      <c r="AF552" s="177"/>
      <c r="AG552" s="175"/>
      <c r="AH552" s="177"/>
      <c r="AI552" s="177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7"/>
      <c r="AT552" s="177"/>
      <c r="AU552" s="177"/>
      <c r="AV552" s="177"/>
      <c r="AW552" s="177"/>
      <c r="AX552" s="175"/>
      <c r="AY552" s="177"/>
      <c r="AZ552" s="177"/>
      <c r="BA552" s="175"/>
      <c r="BB552" s="175"/>
      <c r="BC552" s="175"/>
      <c r="BD552" s="175"/>
      <c r="BE552" s="175"/>
      <c r="BF552" s="175"/>
      <c r="BG552" s="175"/>
      <c r="BH552" s="175"/>
      <c r="BI552" s="175"/>
      <c r="BJ552" s="175"/>
      <c r="BK552" s="175"/>
      <c r="BL552" s="175"/>
      <c r="BM552" s="175"/>
      <c r="BN552" s="175"/>
      <c r="BO552" s="175"/>
      <c r="BP552" s="175"/>
      <c r="BQ552" s="175"/>
      <c r="BR552" s="175"/>
      <c r="BS552" s="175"/>
      <c r="BT552" s="175"/>
      <c r="BU552" s="177"/>
      <c r="BV552" s="177"/>
      <c r="BW552" s="177"/>
      <c r="BX552" s="177"/>
      <c r="BY552" s="177"/>
      <c r="BZ552" s="175"/>
      <c r="CA552" s="177"/>
      <c r="CB552" s="177"/>
    </row>
    <row r="553" spans="1:80" x14ac:dyDescent="0.25">
      <c r="A553" s="175"/>
      <c r="B553" s="176"/>
      <c r="C553" s="175"/>
      <c r="D553" s="175"/>
      <c r="E553" s="175"/>
      <c r="F553" s="175"/>
      <c r="G553" s="175"/>
      <c r="H553" s="175"/>
      <c r="I553" s="175"/>
      <c r="J553" s="175"/>
      <c r="K553" s="177"/>
      <c r="L553" s="177"/>
      <c r="M553" s="177"/>
      <c r="N553" s="177"/>
      <c r="O553" s="177"/>
      <c r="P553" s="175"/>
      <c r="Q553" s="177"/>
      <c r="R553" s="177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7"/>
      <c r="AC553" s="177"/>
      <c r="AD553" s="177"/>
      <c r="AE553" s="177"/>
      <c r="AF553" s="177"/>
      <c r="AG553" s="175"/>
      <c r="AH553" s="177"/>
      <c r="AI553" s="177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7"/>
      <c r="AT553" s="177"/>
      <c r="AU553" s="177"/>
      <c r="AV553" s="177"/>
      <c r="AW553" s="177"/>
      <c r="AX553" s="175"/>
      <c r="AY553" s="177"/>
      <c r="AZ553" s="177"/>
      <c r="BA553" s="175"/>
      <c r="BB553" s="175"/>
      <c r="BC553" s="175"/>
      <c r="BD553" s="175"/>
      <c r="BE553" s="175"/>
      <c r="BF553" s="175"/>
      <c r="BG553" s="175"/>
      <c r="BH553" s="175"/>
      <c r="BI553" s="175"/>
      <c r="BJ553" s="175"/>
      <c r="BK553" s="175"/>
      <c r="BL553" s="175"/>
      <c r="BM553" s="175"/>
      <c r="BN553" s="175"/>
      <c r="BO553" s="175"/>
      <c r="BP553" s="175"/>
      <c r="BQ553" s="175"/>
      <c r="BR553" s="175"/>
      <c r="BS553" s="175"/>
      <c r="BT553" s="175"/>
      <c r="BU553" s="177"/>
      <c r="BV553" s="177"/>
      <c r="BW553" s="177"/>
      <c r="BX553" s="177"/>
      <c r="BY553" s="177"/>
      <c r="BZ553" s="175"/>
      <c r="CA553" s="177"/>
      <c r="CB553" s="177"/>
    </row>
    <row r="554" spans="1:80" x14ac:dyDescent="0.25">
      <c r="A554" s="175"/>
      <c r="B554" s="176"/>
      <c r="C554" s="175"/>
      <c r="D554" s="175"/>
      <c r="E554" s="175"/>
      <c r="F554" s="175"/>
      <c r="G554" s="175"/>
      <c r="H554" s="175"/>
      <c r="I554" s="175"/>
      <c r="J554" s="175"/>
      <c r="K554" s="177"/>
      <c r="L554" s="177"/>
      <c r="M554" s="177"/>
      <c r="N554" s="177"/>
      <c r="O554" s="177"/>
      <c r="P554" s="175"/>
      <c r="Q554" s="177"/>
      <c r="R554" s="177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7"/>
      <c r="AC554" s="177"/>
      <c r="AD554" s="177"/>
      <c r="AE554" s="177"/>
      <c r="AF554" s="177"/>
      <c r="AG554" s="175"/>
      <c r="AH554" s="177"/>
      <c r="AI554" s="177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7"/>
      <c r="AT554" s="177"/>
      <c r="AU554" s="177"/>
      <c r="AV554" s="177"/>
      <c r="AW554" s="177"/>
      <c r="AX554" s="175"/>
      <c r="AY554" s="177"/>
      <c r="AZ554" s="177"/>
      <c r="BA554" s="175"/>
      <c r="BB554" s="175"/>
      <c r="BC554" s="175"/>
      <c r="BD554" s="175"/>
      <c r="BE554" s="175"/>
      <c r="BF554" s="175"/>
      <c r="BG554" s="175"/>
      <c r="BH554" s="175"/>
      <c r="BI554" s="175"/>
      <c r="BJ554" s="175"/>
      <c r="BK554" s="175"/>
      <c r="BL554" s="175"/>
      <c r="BM554" s="175"/>
      <c r="BN554" s="175"/>
      <c r="BO554" s="175"/>
      <c r="BP554" s="175"/>
      <c r="BQ554" s="175"/>
      <c r="BR554" s="175"/>
      <c r="BS554" s="175"/>
      <c r="BT554" s="175"/>
      <c r="BU554" s="177"/>
      <c r="BV554" s="177"/>
      <c r="BW554" s="177"/>
      <c r="BX554" s="177"/>
      <c r="BY554" s="177"/>
      <c r="BZ554" s="175"/>
      <c r="CA554" s="177"/>
      <c r="CB554" s="177"/>
    </row>
    <row r="555" spans="1:80" x14ac:dyDescent="0.25">
      <c r="A555" s="175"/>
      <c r="B555" s="176"/>
      <c r="C555" s="175"/>
      <c r="D555" s="175"/>
      <c r="E555" s="175"/>
      <c r="F555" s="175"/>
      <c r="G555" s="175"/>
      <c r="H555" s="175"/>
      <c r="I555" s="175"/>
      <c r="J555" s="175"/>
      <c r="K555" s="177"/>
      <c r="L555" s="177"/>
      <c r="M555" s="177"/>
      <c r="N555" s="177"/>
      <c r="O555" s="177"/>
      <c r="P555" s="175"/>
      <c r="Q555" s="177"/>
      <c r="R555" s="177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7"/>
      <c r="AC555" s="177"/>
      <c r="AD555" s="177"/>
      <c r="AE555" s="177"/>
      <c r="AF555" s="177"/>
      <c r="AG555" s="175"/>
      <c r="AH555" s="177"/>
      <c r="AI555" s="177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7"/>
      <c r="AT555" s="177"/>
      <c r="AU555" s="177"/>
      <c r="AV555" s="177"/>
      <c r="AW555" s="177"/>
      <c r="AX555" s="175"/>
      <c r="AY555" s="177"/>
      <c r="AZ555" s="177"/>
      <c r="BA555" s="175"/>
      <c r="BB555" s="175"/>
      <c r="BC555" s="175"/>
      <c r="BD555" s="175"/>
      <c r="BE555" s="175"/>
      <c r="BF555" s="175"/>
      <c r="BG555" s="175"/>
      <c r="BH555" s="175"/>
      <c r="BI555" s="175"/>
      <c r="BJ555" s="175"/>
      <c r="BK555" s="175"/>
      <c r="BL555" s="175"/>
      <c r="BM555" s="175"/>
      <c r="BN555" s="175"/>
      <c r="BO555" s="175"/>
      <c r="BP555" s="175"/>
      <c r="BQ555" s="175"/>
      <c r="BR555" s="175"/>
      <c r="BS555" s="175"/>
      <c r="BT555" s="175"/>
      <c r="BU555" s="177"/>
      <c r="BV555" s="177"/>
      <c r="BW555" s="177"/>
      <c r="BX555" s="177"/>
      <c r="BY555" s="177"/>
      <c r="BZ555" s="175"/>
      <c r="CA555" s="177"/>
      <c r="CB555" s="177"/>
    </row>
    <row r="556" spans="1:80" x14ac:dyDescent="0.25">
      <c r="A556" s="175"/>
      <c r="B556" s="176"/>
      <c r="C556" s="175"/>
      <c r="D556" s="175"/>
      <c r="E556" s="175"/>
      <c r="F556" s="175"/>
      <c r="G556" s="175"/>
      <c r="H556" s="175"/>
      <c r="I556" s="175"/>
      <c r="J556" s="175"/>
      <c r="K556" s="177"/>
      <c r="L556" s="177"/>
      <c r="M556" s="177"/>
      <c r="N556" s="177"/>
      <c r="O556" s="177"/>
      <c r="P556" s="175"/>
      <c r="Q556" s="177"/>
      <c r="R556" s="177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7"/>
      <c r="AC556" s="177"/>
      <c r="AD556" s="177"/>
      <c r="AE556" s="177"/>
      <c r="AF556" s="177"/>
      <c r="AG556" s="175"/>
      <c r="AH556" s="177"/>
      <c r="AI556" s="177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7"/>
      <c r="AT556" s="177"/>
      <c r="AU556" s="177"/>
      <c r="AV556" s="177"/>
      <c r="AW556" s="177"/>
      <c r="AX556" s="175"/>
      <c r="AY556" s="177"/>
      <c r="AZ556" s="177"/>
      <c r="BA556" s="175"/>
      <c r="BB556" s="175"/>
      <c r="BC556" s="175"/>
      <c r="BD556" s="175"/>
      <c r="BE556" s="175"/>
      <c r="BF556" s="175"/>
      <c r="BG556" s="175"/>
      <c r="BH556" s="175"/>
      <c r="BI556" s="175"/>
      <c r="BJ556" s="175"/>
      <c r="BK556" s="175"/>
      <c r="BL556" s="175"/>
      <c r="BM556" s="175"/>
      <c r="BN556" s="175"/>
      <c r="BO556" s="175"/>
      <c r="BP556" s="175"/>
      <c r="BQ556" s="175"/>
      <c r="BR556" s="175"/>
      <c r="BS556" s="175"/>
      <c r="BT556" s="175"/>
      <c r="BU556" s="177"/>
      <c r="BV556" s="177"/>
      <c r="BW556" s="177"/>
      <c r="BX556" s="177"/>
      <c r="BY556" s="177"/>
      <c r="BZ556" s="175"/>
      <c r="CA556" s="177"/>
      <c r="CB556" s="177"/>
    </row>
    <row r="557" spans="1:80" x14ac:dyDescent="0.25">
      <c r="A557" s="175"/>
      <c r="B557" s="176"/>
      <c r="C557" s="175"/>
      <c r="D557" s="175"/>
      <c r="E557" s="175"/>
      <c r="F557" s="175"/>
      <c r="G557" s="175"/>
      <c r="H557" s="175"/>
      <c r="I557" s="175"/>
      <c r="J557" s="175"/>
      <c r="K557" s="177"/>
      <c r="L557" s="177"/>
      <c r="M557" s="177"/>
      <c r="N557" s="177"/>
      <c r="O557" s="177"/>
      <c r="P557" s="175"/>
      <c r="Q557" s="177"/>
      <c r="R557" s="177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7"/>
      <c r="AC557" s="177"/>
      <c r="AD557" s="177"/>
      <c r="AE557" s="177"/>
      <c r="AF557" s="177"/>
      <c r="AG557" s="175"/>
      <c r="AH557" s="177"/>
      <c r="AI557" s="177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7"/>
      <c r="AT557" s="177"/>
      <c r="AU557" s="177"/>
      <c r="AV557" s="177"/>
      <c r="AW557" s="177"/>
      <c r="AX557" s="175"/>
      <c r="AY557" s="177"/>
      <c r="AZ557" s="177"/>
      <c r="BA557" s="175"/>
      <c r="BB557" s="175"/>
      <c r="BC557" s="175"/>
      <c r="BD557" s="175"/>
      <c r="BE557" s="175"/>
      <c r="BF557" s="175"/>
      <c r="BG557" s="175"/>
      <c r="BH557" s="175"/>
      <c r="BI557" s="175"/>
      <c r="BJ557" s="175"/>
      <c r="BK557" s="175"/>
      <c r="BL557" s="175"/>
      <c r="BM557" s="175"/>
      <c r="BN557" s="175"/>
      <c r="BO557" s="175"/>
      <c r="BP557" s="175"/>
      <c r="BQ557" s="175"/>
      <c r="BR557" s="175"/>
      <c r="BS557" s="175"/>
      <c r="BT557" s="175"/>
      <c r="BU557" s="177"/>
      <c r="BV557" s="177"/>
      <c r="BW557" s="177"/>
      <c r="BX557" s="177"/>
      <c r="BY557" s="177"/>
      <c r="BZ557" s="175"/>
      <c r="CA557" s="177"/>
      <c r="CB557" s="177"/>
    </row>
    <row r="558" spans="1:80" x14ac:dyDescent="0.25">
      <c r="A558" s="175"/>
      <c r="B558" s="176"/>
      <c r="C558" s="175"/>
      <c r="D558" s="175"/>
      <c r="E558" s="175"/>
      <c r="F558" s="175"/>
      <c r="G558" s="175"/>
      <c r="H558" s="175"/>
      <c r="I558" s="175"/>
      <c r="J558" s="175"/>
      <c r="K558" s="177"/>
      <c r="L558" s="177"/>
      <c r="M558" s="177"/>
      <c r="N558" s="177"/>
      <c r="O558" s="177"/>
      <c r="P558" s="175"/>
      <c r="Q558" s="177"/>
      <c r="R558" s="177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7"/>
      <c r="AC558" s="177"/>
      <c r="AD558" s="177"/>
      <c r="AE558" s="177"/>
      <c r="AF558" s="177"/>
      <c r="AG558" s="175"/>
      <c r="AH558" s="177"/>
      <c r="AI558" s="177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7"/>
      <c r="AT558" s="177"/>
      <c r="AU558" s="177"/>
      <c r="AV558" s="177"/>
      <c r="AW558" s="177"/>
      <c r="AX558" s="175"/>
      <c r="AY558" s="177"/>
      <c r="AZ558" s="177"/>
      <c r="BA558" s="175"/>
      <c r="BB558" s="175"/>
      <c r="BC558" s="175"/>
      <c r="BD558" s="175"/>
      <c r="BE558" s="175"/>
      <c r="BF558" s="175"/>
      <c r="BG558" s="175"/>
      <c r="BH558" s="175"/>
      <c r="BI558" s="175"/>
      <c r="BJ558" s="175"/>
      <c r="BK558" s="175"/>
      <c r="BL558" s="175"/>
      <c r="BM558" s="175"/>
      <c r="BN558" s="175"/>
      <c r="BO558" s="175"/>
      <c r="BP558" s="175"/>
      <c r="BQ558" s="175"/>
      <c r="BR558" s="175"/>
      <c r="BS558" s="175"/>
      <c r="BT558" s="175"/>
      <c r="BU558" s="177"/>
      <c r="BV558" s="177"/>
      <c r="BW558" s="177"/>
      <c r="BX558" s="177"/>
      <c r="BY558" s="177"/>
      <c r="BZ558" s="175"/>
      <c r="CA558" s="177"/>
      <c r="CB558" s="177"/>
    </row>
    <row r="559" spans="1:80" x14ac:dyDescent="0.25">
      <c r="A559" s="175"/>
      <c r="B559" s="176"/>
      <c r="C559" s="175"/>
      <c r="D559" s="175"/>
      <c r="E559" s="175"/>
      <c r="F559" s="175"/>
      <c r="G559" s="175"/>
      <c r="H559" s="175"/>
      <c r="I559" s="175"/>
      <c r="J559" s="175"/>
      <c r="K559" s="177"/>
      <c r="L559" s="177"/>
      <c r="M559" s="177"/>
      <c r="N559" s="177"/>
      <c r="O559" s="177"/>
      <c r="P559" s="175"/>
      <c r="Q559" s="177"/>
      <c r="R559" s="177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7"/>
      <c r="AC559" s="177"/>
      <c r="AD559" s="177"/>
      <c r="AE559" s="177"/>
      <c r="AF559" s="177"/>
      <c r="AG559" s="175"/>
      <c r="AH559" s="177"/>
      <c r="AI559" s="177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7"/>
      <c r="AT559" s="177"/>
      <c r="AU559" s="177"/>
      <c r="AV559" s="177"/>
      <c r="AW559" s="177"/>
      <c r="AX559" s="175"/>
      <c r="AY559" s="177"/>
      <c r="AZ559" s="177"/>
      <c r="BA559" s="175"/>
      <c r="BB559" s="175"/>
      <c r="BC559" s="175"/>
      <c r="BD559" s="175"/>
      <c r="BE559" s="175"/>
      <c r="BF559" s="175"/>
      <c r="BG559" s="175"/>
      <c r="BH559" s="175"/>
      <c r="BI559" s="175"/>
      <c r="BJ559" s="175"/>
      <c r="BK559" s="175"/>
      <c r="BL559" s="175"/>
      <c r="BM559" s="175"/>
      <c r="BN559" s="175"/>
      <c r="BO559" s="175"/>
      <c r="BP559" s="175"/>
      <c r="BQ559" s="175"/>
      <c r="BR559" s="175"/>
      <c r="BS559" s="175"/>
      <c r="BT559" s="175"/>
      <c r="BU559" s="177"/>
      <c r="BV559" s="177"/>
      <c r="BW559" s="177"/>
      <c r="BX559" s="177"/>
      <c r="BY559" s="177"/>
      <c r="BZ559" s="175"/>
      <c r="CA559" s="177"/>
      <c r="CB559" s="177"/>
    </row>
    <row r="560" spans="1:80" x14ac:dyDescent="0.25">
      <c r="A560" s="175"/>
      <c r="B560" s="176"/>
      <c r="C560" s="175"/>
      <c r="D560" s="175"/>
      <c r="E560" s="175"/>
      <c r="F560" s="175"/>
      <c r="G560" s="175"/>
      <c r="H560" s="175"/>
      <c r="I560" s="175"/>
      <c r="J560" s="175"/>
      <c r="K560" s="177"/>
      <c r="L560" s="177"/>
      <c r="M560" s="177"/>
      <c r="N560" s="177"/>
      <c r="O560" s="177"/>
      <c r="P560" s="175"/>
      <c r="Q560" s="177"/>
      <c r="R560" s="177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7"/>
      <c r="AC560" s="177"/>
      <c r="AD560" s="177"/>
      <c r="AE560" s="177"/>
      <c r="AF560" s="177"/>
      <c r="AG560" s="175"/>
      <c r="AH560" s="177"/>
      <c r="AI560" s="177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7"/>
      <c r="AT560" s="177"/>
      <c r="AU560" s="177"/>
      <c r="AV560" s="177"/>
      <c r="AW560" s="177"/>
      <c r="AX560" s="175"/>
      <c r="AY560" s="177"/>
      <c r="AZ560" s="177"/>
      <c r="BA560" s="175"/>
      <c r="BB560" s="175"/>
      <c r="BC560" s="175"/>
      <c r="BD560" s="175"/>
      <c r="BE560" s="175"/>
      <c r="BF560" s="175"/>
      <c r="BG560" s="175"/>
      <c r="BH560" s="175"/>
      <c r="BI560" s="175"/>
      <c r="BJ560" s="175"/>
      <c r="BK560" s="175"/>
      <c r="BL560" s="175"/>
      <c r="BM560" s="175"/>
      <c r="BN560" s="175"/>
      <c r="BO560" s="175"/>
      <c r="BP560" s="175"/>
      <c r="BQ560" s="175"/>
      <c r="BR560" s="175"/>
      <c r="BS560" s="175"/>
      <c r="BT560" s="175"/>
      <c r="BU560" s="177"/>
      <c r="BV560" s="177"/>
      <c r="BW560" s="177"/>
      <c r="BX560" s="177"/>
      <c r="BY560" s="177"/>
      <c r="BZ560" s="175"/>
      <c r="CA560" s="177"/>
      <c r="CB560" s="177"/>
    </row>
    <row r="561" spans="1:80" x14ac:dyDescent="0.25">
      <c r="A561" s="175"/>
      <c r="B561" s="176"/>
      <c r="C561" s="175"/>
      <c r="D561" s="175"/>
      <c r="E561" s="175"/>
      <c r="F561" s="175"/>
      <c r="G561" s="175"/>
      <c r="H561" s="175"/>
      <c r="I561" s="175"/>
      <c r="J561" s="175"/>
      <c r="K561" s="177"/>
      <c r="L561" s="177"/>
      <c r="M561" s="177"/>
      <c r="N561" s="177"/>
      <c r="O561" s="177"/>
      <c r="P561" s="175"/>
      <c r="Q561" s="177"/>
      <c r="R561" s="177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7"/>
      <c r="AC561" s="177"/>
      <c r="AD561" s="177"/>
      <c r="AE561" s="177"/>
      <c r="AF561" s="177"/>
      <c r="AG561" s="175"/>
      <c r="AH561" s="177"/>
      <c r="AI561" s="177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7"/>
      <c r="AT561" s="177"/>
      <c r="AU561" s="177"/>
      <c r="AV561" s="177"/>
      <c r="AW561" s="177"/>
      <c r="AX561" s="175"/>
      <c r="AY561" s="177"/>
      <c r="AZ561" s="177"/>
      <c r="BA561" s="175"/>
      <c r="BB561" s="175"/>
      <c r="BC561" s="175"/>
      <c r="BD561" s="175"/>
      <c r="BE561" s="175"/>
      <c r="BF561" s="175"/>
      <c r="BG561" s="175"/>
      <c r="BH561" s="175"/>
      <c r="BI561" s="175"/>
      <c r="BJ561" s="175"/>
      <c r="BK561" s="175"/>
      <c r="BL561" s="175"/>
      <c r="BM561" s="175"/>
      <c r="BN561" s="175"/>
      <c r="BO561" s="175"/>
      <c r="BP561" s="175"/>
      <c r="BQ561" s="175"/>
      <c r="BR561" s="175"/>
      <c r="BS561" s="175"/>
      <c r="BT561" s="175"/>
      <c r="BU561" s="177"/>
      <c r="BV561" s="177"/>
      <c r="BW561" s="177"/>
      <c r="BX561" s="177"/>
      <c r="BY561" s="177"/>
      <c r="BZ561" s="175"/>
      <c r="CA561" s="177"/>
      <c r="CB561" s="177"/>
    </row>
    <row r="562" spans="1:80" x14ac:dyDescent="0.25">
      <c r="A562" s="175"/>
      <c r="B562" s="176"/>
      <c r="C562" s="175"/>
      <c r="D562" s="175"/>
      <c r="E562" s="175"/>
      <c r="F562" s="175"/>
      <c r="G562" s="175"/>
      <c r="H562" s="175"/>
      <c r="I562" s="175"/>
      <c r="J562" s="175"/>
      <c r="K562" s="177"/>
      <c r="L562" s="177"/>
      <c r="M562" s="177"/>
      <c r="N562" s="177"/>
      <c r="O562" s="177"/>
      <c r="P562" s="175"/>
      <c r="Q562" s="177"/>
      <c r="R562" s="177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7"/>
      <c r="AC562" s="177"/>
      <c r="AD562" s="177"/>
      <c r="AE562" s="177"/>
      <c r="AF562" s="177"/>
      <c r="AG562" s="175"/>
      <c r="AH562" s="177"/>
      <c r="AI562" s="177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7"/>
      <c r="AT562" s="177"/>
      <c r="AU562" s="177"/>
      <c r="AV562" s="177"/>
      <c r="AW562" s="177"/>
      <c r="AX562" s="175"/>
      <c r="AY562" s="177"/>
      <c r="AZ562" s="177"/>
      <c r="BA562" s="175"/>
      <c r="BB562" s="175"/>
      <c r="BC562" s="175"/>
      <c r="BD562" s="175"/>
      <c r="BE562" s="175"/>
      <c r="BF562" s="175"/>
      <c r="BG562" s="175"/>
      <c r="BH562" s="175"/>
      <c r="BI562" s="175"/>
      <c r="BJ562" s="175"/>
      <c r="BK562" s="175"/>
      <c r="BL562" s="175"/>
      <c r="BM562" s="175"/>
      <c r="BN562" s="175"/>
      <c r="BO562" s="175"/>
      <c r="BP562" s="175"/>
      <c r="BQ562" s="175"/>
      <c r="BR562" s="175"/>
      <c r="BS562" s="175"/>
      <c r="BT562" s="175"/>
      <c r="BU562" s="177"/>
      <c r="BV562" s="177"/>
      <c r="BW562" s="177"/>
      <c r="BX562" s="177"/>
      <c r="BY562" s="177"/>
      <c r="BZ562" s="175"/>
      <c r="CA562" s="177"/>
      <c r="CB562" s="177"/>
    </row>
    <row r="563" spans="1:80" x14ac:dyDescent="0.25">
      <c r="A563" s="175"/>
      <c r="B563" s="176"/>
      <c r="C563" s="175"/>
      <c r="D563" s="175"/>
      <c r="E563" s="175"/>
      <c r="F563" s="175"/>
      <c r="G563" s="175"/>
      <c r="H563" s="175"/>
      <c r="I563" s="175"/>
      <c r="J563" s="175"/>
      <c r="K563" s="177"/>
      <c r="L563" s="177"/>
      <c r="M563" s="177"/>
      <c r="N563" s="177"/>
      <c r="O563" s="177"/>
      <c r="P563" s="175"/>
      <c r="Q563" s="177"/>
      <c r="R563" s="177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7"/>
      <c r="AC563" s="177"/>
      <c r="AD563" s="177"/>
      <c r="AE563" s="177"/>
      <c r="AF563" s="177"/>
      <c r="AG563" s="175"/>
      <c r="AH563" s="177"/>
      <c r="AI563" s="177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7"/>
      <c r="AT563" s="177"/>
      <c r="AU563" s="177"/>
      <c r="AV563" s="177"/>
      <c r="AW563" s="177"/>
      <c r="AX563" s="175"/>
      <c r="AY563" s="177"/>
      <c r="AZ563" s="177"/>
      <c r="BA563" s="175"/>
      <c r="BB563" s="175"/>
      <c r="BC563" s="175"/>
      <c r="BD563" s="175"/>
      <c r="BE563" s="175"/>
      <c r="BF563" s="175"/>
      <c r="BG563" s="175"/>
      <c r="BH563" s="175"/>
      <c r="BI563" s="175"/>
      <c r="BJ563" s="175"/>
      <c r="BK563" s="175"/>
      <c r="BL563" s="175"/>
      <c r="BM563" s="175"/>
      <c r="BN563" s="175"/>
      <c r="BO563" s="175"/>
      <c r="BP563" s="175"/>
      <c r="BQ563" s="175"/>
      <c r="BR563" s="175"/>
      <c r="BS563" s="175"/>
      <c r="BT563" s="175"/>
      <c r="BU563" s="177"/>
      <c r="BV563" s="177"/>
      <c r="BW563" s="177"/>
      <c r="BX563" s="177"/>
      <c r="BY563" s="177"/>
      <c r="BZ563" s="175"/>
      <c r="CA563" s="177"/>
      <c r="CB563" s="177"/>
    </row>
    <row r="564" spans="1:80" x14ac:dyDescent="0.25">
      <c r="A564" s="175"/>
      <c r="B564" s="176"/>
      <c r="C564" s="175"/>
      <c r="D564" s="175"/>
      <c r="E564" s="175"/>
      <c r="F564" s="175"/>
      <c r="G564" s="175"/>
      <c r="H564" s="175"/>
      <c r="I564" s="175"/>
      <c r="J564" s="175"/>
      <c r="K564" s="177"/>
      <c r="L564" s="177"/>
      <c r="M564" s="177"/>
      <c r="N564" s="177"/>
      <c r="O564" s="177"/>
      <c r="P564" s="175"/>
      <c r="Q564" s="177"/>
      <c r="R564" s="177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7"/>
      <c r="AC564" s="177"/>
      <c r="AD564" s="177"/>
      <c r="AE564" s="177"/>
      <c r="AF564" s="177"/>
      <c r="AG564" s="175"/>
      <c r="AH564" s="177"/>
      <c r="AI564" s="177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7"/>
      <c r="AT564" s="177"/>
      <c r="AU564" s="177"/>
      <c r="AV564" s="177"/>
      <c r="AW564" s="177"/>
      <c r="AX564" s="175"/>
      <c r="AY564" s="177"/>
      <c r="AZ564" s="177"/>
      <c r="BA564" s="175"/>
      <c r="BB564" s="175"/>
      <c r="BC564" s="175"/>
      <c r="BD564" s="175"/>
      <c r="BE564" s="175"/>
      <c r="BF564" s="175"/>
      <c r="BG564" s="175"/>
      <c r="BH564" s="175"/>
      <c r="BI564" s="175"/>
      <c r="BJ564" s="175"/>
      <c r="BK564" s="175"/>
      <c r="BL564" s="175"/>
      <c r="BM564" s="175"/>
      <c r="BN564" s="175"/>
      <c r="BO564" s="175"/>
      <c r="BP564" s="175"/>
      <c r="BQ564" s="175"/>
      <c r="BR564" s="175"/>
      <c r="BS564" s="175"/>
      <c r="BT564" s="175"/>
      <c r="BU564" s="177"/>
      <c r="BV564" s="177"/>
      <c r="BW564" s="177"/>
      <c r="BX564" s="177"/>
      <c r="BY564" s="177"/>
      <c r="BZ564" s="175"/>
      <c r="CA564" s="177"/>
      <c r="CB564" s="177"/>
    </row>
    <row r="565" spans="1:80" x14ac:dyDescent="0.25">
      <c r="A565" s="175"/>
      <c r="B565" s="176"/>
      <c r="C565" s="175"/>
      <c r="D565" s="175"/>
      <c r="E565" s="175"/>
      <c r="F565" s="175"/>
      <c r="G565" s="175"/>
      <c r="H565" s="175"/>
      <c r="I565" s="175"/>
      <c r="J565" s="175"/>
      <c r="K565" s="177"/>
      <c r="L565" s="177"/>
      <c r="M565" s="177"/>
      <c r="N565" s="177"/>
      <c r="O565" s="177"/>
      <c r="P565" s="175"/>
      <c r="Q565" s="177"/>
      <c r="R565" s="177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7"/>
      <c r="AC565" s="177"/>
      <c r="AD565" s="177"/>
      <c r="AE565" s="177"/>
      <c r="AF565" s="177"/>
      <c r="AG565" s="175"/>
      <c r="AH565" s="177"/>
      <c r="AI565" s="177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7"/>
      <c r="AT565" s="177"/>
      <c r="AU565" s="177"/>
      <c r="AV565" s="177"/>
      <c r="AW565" s="177"/>
      <c r="AX565" s="175"/>
      <c r="AY565" s="177"/>
      <c r="AZ565" s="177"/>
      <c r="BA565" s="175"/>
      <c r="BB565" s="175"/>
      <c r="BC565" s="175"/>
      <c r="BD565" s="175"/>
      <c r="BE565" s="175"/>
      <c r="BF565" s="175"/>
      <c r="BG565" s="175"/>
      <c r="BH565" s="175"/>
      <c r="BI565" s="175"/>
      <c r="BJ565" s="175"/>
      <c r="BK565" s="175"/>
      <c r="BL565" s="175"/>
      <c r="BM565" s="175"/>
      <c r="BN565" s="175"/>
      <c r="BO565" s="175"/>
      <c r="BP565" s="175"/>
      <c r="BQ565" s="175"/>
      <c r="BR565" s="175"/>
      <c r="BS565" s="175"/>
      <c r="BT565" s="175"/>
      <c r="BU565" s="177"/>
      <c r="BV565" s="177"/>
      <c r="BW565" s="177"/>
      <c r="BX565" s="177"/>
      <c r="BY565" s="177"/>
      <c r="BZ565" s="175"/>
      <c r="CA565" s="177"/>
      <c r="CB565" s="177"/>
    </row>
    <row r="566" spans="1:80" x14ac:dyDescent="0.25">
      <c r="A566" s="175"/>
      <c r="B566" s="176"/>
      <c r="C566" s="175"/>
      <c r="D566" s="175"/>
      <c r="E566" s="175"/>
      <c r="F566" s="175"/>
      <c r="G566" s="175"/>
      <c r="H566" s="175"/>
      <c r="I566" s="175"/>
      <c r="J566" s="175"/>
      <c r="K566" s="177"/>
      <c r="L566" s="177"/>
      <c r="M566" s="177"/>
      <c r="N566" s="177"/>
      <c r="O566" s="177"/>
      <c r="P566" s="175"/>
      <c r="Q566" s="177"/>
      <c r="R566" s="177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7"/>
      <c r="AC566" s="177"/>
      <c r="AD566" s="177"/>
      <c r="AE566" s="177"/>
      <c r="AF566" s="177"/>
      <c r="AG566" s="175"/>
      <c r="AH566" s="177"/>
      <c r="AI566" s="177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7"/>
      <c r="AT566" s="177"/>
      <c r="AU566" s="177"/>
      <c r="AV566" s="177"/>
      <c r="AW566" s="177"/>
      <c r="AX566" s="175"/>
      <c r="AY566" s="177"/>
      <c r="AZ566" s="177"/>
      <c r="BA566" s="175"/>
      <c r="BB566" s="175"/>
      <c r="BC566" s="175"/>
      <c r="BD566" s="175"/>
      <c r="BE566" s="175"/>
      <c r="BF566" s="175"/>
      <c r="BG566" s="175"/>
      <c r="BH566" s="175"/>
      <c r="BI566" s="175"/>
      <c r="BJ566" s="175"/>
      <c r="BK566" s="175"/>
      <c r="BL566" s="175"/>
      <c r="BM566" s="175"/>
      <c r="BN566" s="175"/>
      <c r="BO566" s="175"/>
      <c r="BP566" s="175"/>
      <c r="BQ566" s="175"/>
      <c r="BR566" s="175"/>
      <c r="BS566" s="175"/>
      <c r="BT566" s="175"/>
      <c r="BU566" s="177"/>
      <c r="BV566" s="177"/>
      <c r="BW566" s="177"/>
      <c r="BX566" s="177"/>
      <c r="BY566" s="177"/>
      <c r="BZ566" s="175"/>
      <c r="CA566" s="177"/>
      <c r="CB566" s="177"/>
    </row>
    <row r="567" spans="1:80" x14ac:dyDescent="0.25">
      <c r="A567" s="175"/>
      <c r="B567" s="176"/>
      <c r="C567" s="175"/>
      <c r="D567" s="175"/>
      <c r="E567" s="175"/>
      <c r="F567" s="175"/>
      <c r="G567" s="175"/>
      <c r="H567" s="175"/>
      <c r="I567" s="175"/>
      <c r="J567" s="175"/>
      <c r="K567" s="177"/>
      <c r="L567" s="177"/>
      <c r="M567" s="177"/>
      <c r="N567" s="177"/>
      <c r="O567" s="177"/>
      <c r="P567" s="175"/>
      <c r="Q567" s="177"/>
      <c r="R567" s="177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7"/>
      <c r="AC567" s="177"/>
      <c r="AD567" s="177"/>
      <c r="AE567" s="177"/>
      <c r="AF567" s="177"/>
      <c r="AG567" s="175"/>
      <c r="AH567" s="177"/>
      <c r="AI567" s="177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7"/>
      <c r="AT567" s="177"/>
      <c r="AU567" s="177"/>
      <c r="AV567" s="177"/>
      <c r="AW567" s="177"/>
      <c r="AX567" s="175"/>
      <c r="AY567" s="177"/>
      <c r="AZ567" s="177"/>
      <c r="BA567" s="175"/>
      <c r="BB567" s="175"/>
      <c r="BC567" s="175"/>
      <c r="BD567" s="175"/>
      <c r="BE567" s="175"/>
      <c r="BF567" s="175"/>
      <c r="BG567" s="175"/>
      <c r="BH567" s="175"/>
      <c r="BI567" s="175"/>
      <c r="BJ567" s="175"/>
      <c r="BK567" s="175"/>
      <c r="BL567" s="175"/>
      <c r="BM567" s="175"/>
      <c r="BN567" s="175"/>
      <c r="BO567" s="175"/>
      <c r="BP567" s="175"/>
      <c r="BQ567" s="175"/>
      <c r="BR567" s="175"/>
      <c r="BS567" s="175"/>
      <c r="BT567" s="175"/>
      <c r="BU567" s="177"/>
      <c r="BV567" s="177"/>
      <c r="BW567" s="177"/>
      <c r="BX567" s="177"/>
      <c r="BY567" s="177"/>
      <c r="BZ567" s="175"/>
      <c r="CA567" s="177"/>
      <c r="CB567" s="177"/>
    </row>
    <row r="568" spans="1:80" x14ac:dyDescent="0.25">
      <c r="A568" s="175"/>
      <c r="B568" s="176"/>
      <c r="C568" s="175"/>
      <c r="D568" s="175"/>
      <c r="E568" s="175"/>
      <c r="F568" s="175"/>
      <c r="G568" s="175"/>
      <c r="H568" s="175"/>
      <c r="I568" s="175"/>
      <c r="J568" s="175"/>
      <c r="K568" s="177"/>
      <c r="L568" s="177"/>
      <c r="M568" s="177"/>
      <c r="N568" s="177"/>
      <c r="O568" s="177"/>
      <c r="P568" s="175"/>
      <c r="Q568" s="177"/>
      <c r="R568" s="177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7"/>
      <c r="AC568" s="177"/>
      <c r="AD568" s="177"/>
      <c r="AE568" s="177"/>
      <c r="AF568" s="177"/>
      <c r="AG568" s="175"/>
      <c r="AH568" s="177"/>
      <c r="AI568" s="177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7"/>
      <c r="AT568" s="177"/>
      <c r="AU568" s="177"/>
      <c r="AV568" s="177"/>
      <c r="AW568" s="177"/>
      <c r="AX568" s="175"/>
      <c r="AY568" s="177"/>
      <c r="AZ568" s="177"/>
      <c r="BA568" s="175"/>
      <c r="BB568" s="175"/>
      <c r="BC568" s="175"/>
      <c r="BD568" s="175"/>
      <c r="BE568" s="175"/>
      <c r="BF568" s="175"/>
      <c r="BG568" s="175"/>
      <c r="BH568" s="175"/>
      <c r="BI568" s="175"/>
      <c r="BJ568" s="175"/>
      <c r="BK568" s="175"/>
      <c r="BL568" s="175"/>
      <c r="BM568" s="175"/>
      <c r="BN568" s="175"/>
      <c r="BO568" s="175"/>
      <c r="BP568" s="175"/>
      <c r="BQ568" s="175"/>
      <c r="BR568" s="175"/>
      <c r="BS568" s="175"/>
      <c r="BT568" s="175"/>
      <c r="BU568" s="177"/>
      <c r="BV568" s="177"/>
      <c r="BW568" s="177"/>
      <c r="BX568" s="177"/>
      <c r="BY568" s="177"/>
      <c r="BZ568" s="175"/>
      <c r="CA568" s="177"/>
      <c r="CB568" s="177"/>
    </row>
    <row r="569" spans="1:80" x14ac:dyDescent="0.25">
      <c r="A569" s="175"/>
      <c r="B569" s="176"/>
      <c r="C569" s="175"/>
      <c r="D569" s="175"/>
      <c r="E569" s="175"/>
      <c r="F569" s="175"/>
      <c r="G569" s="175"/>
      <c r="H569" s="175"/>
      <c r="I569" s="175"/>
      <c r="J569" s="175"/>
      <c r="K569" s="177"/>
      <c r="L569" s="177"/>
      <c r="M569" s="177"/>
      <c r="N569" s="177"/>
      <c r="O569" s="177"/>
      <c r="P569" s="175"/>
      <c r="Q569" s="177"/>
      <c r="R569" s="177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7"/>
      <c r="AC569" s="177"/>
      <c r="AD569" s="177"/>
      <c r="AE569" s="177"/>
      <c r="AF569" s="177"/>
      <c r="AG569" s="175"/>
      <c r="AH569" s="177"/>
      <c r="AI569" s="177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7"/>
      <c r="AT569" s="177"/>
      <c r="AU569" s="177"/>
      <c r="AV569" s="177"/>
      <c r="AW569" s="177"/>
      <c r="AX569" s="175"/>
      <c r="AY569" s="177"/>
      <c r="AZ569" s="177"/>
      <c r="BA569" s="175"/>
      <c r="BB569" s="175"/>
      <c r="BC569" s="175"/>
      <c r="BD569" s="175"/>
      <c r="BE569" s="175"/>
      <c r="BF569" s="175"/>
      <c r="BG569" s="175"/>
      <c r="BH569" s="175"/>
      <c r="BI569" s="175"/>
      <c r="BJ569" s="175"/>
      <c r="BK569" s="175"/>
      <c r="BL569" s="175"/>
      <c r="BM569" s="175"/>
      <c r="BN569" s="175"/>
      <c r="BO569" s="175"/>
      <c r="BP569" s="175"/>
      <c r="BQ569" s="175"/>
      <c r="BR569" s="175"/>
      <c r="BS569" s="175"/>
      <c r="BT569" s="175"/>
      <c r="BU569" s="177"/>
      <c r="BV569" s="177"/>
      <c r="BW569" s="177"/>
      <c r="BX569" s="177"/>
      <c r="BY569" s="177"/>
      <c r="BZ569" s="175"/>
      <c r="CA569" s="177"/>
      <c r="CB569" s="177"/>
    </row>
    <row r="570" spans="1:80" x14ac:dyDescent="0.25">
      <c r="A570" s="175"/>
      <c r="B570" s="176"/>
      <c r="C570" s="175"/>
      <c r="D570" s="175"/>
      <c r="E570" s="175"/>
      <c r="F570" s="175"/>
      <c r="G570" s="175"/>
      <c r="H570" s="175"/>
      <c r="I570" s="175"/>
      <c r="J570" s="175"/>
      <c r="K570" s="177"/>
      <c r="L570" s="177"/>
      <c r="M570" s="177"/>
      <c r="N570" s="177"/>
      <c r="O570" s="177"/>
      <c r="P570" s="175"/>
      <c r="Q570" s="177"/>
      <c r="R570" s="177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7"/>
      <c r="AC570" s="177"/>
      <c r="AD570" s="177"/>
      <c r="AE570" s="177"/>
      <c r="AF570" s="177"/>
      <c r="AG570" s="175"/>
      <c r="AH570" s="177"/>
      <c r="AI570" s="177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7"/>
      <c r="AT570" s="177"/>
      <c r="AU570" s="177"/>
      <c r="AV570" s="177"/>
      <c r="AW570" s="177"/>
      <c r="AX570" s="175"/>
      <c r="AY570" s="177"/>
      <c r="AZ570" s="177"/>
      <c r="BA570" s="175"/>
      <c r="BB570" s="175"/>
      <c r="BC570" s="175"/>
      <c r="BD570" s="175"/>
      <c r="BE570" s="175"/>
      <c r="BF570" s="175"/>
      <c r="BG570" s="175"/>
      <c r="BH570" s="175"/>
      <c r="BI570" s="175"/>
      <c r="BJ570" s="175"/>
      <c r="BK570" s="175"/>
      <c r="BL570" s="175"/>
      <c r="BM570" s="175"/>
      <c r="BN570" s="175"/>
      <c r="BO570" s="175"/>
      <c r="BP570" s="175"/>
      <c r="BQ570" s="175"/>
      <c r="BR570" s="175"/>
      <c r="BS570" s="175"/>
      <c r="BT570" s="175"/>
      <c r="BU570" s="177"/>
      <c r="BV570" s="177"/>
      <c r="BW570" s="177"/>
      <c r="BX570" s="177"/>
      <c r="BY570" s="177"/>
      <c r="BZ570" s="175"/>
      <c r="CA570" s="177"/>
      <c r="CB570" s="177"/>
    </row>
    <row r="571" spans="1:80" x14ac:dyDescent="0.25">
      <c r="A571" s="175"/>
      <c r="B571" s="176"/>
      <c r="C571" s="175"/>
      <c r="D571" s="175"/>
      <c r="E571" s="175"/>
      <c r="F571" s="175"/>
      <c r="G571" s="175"/>
      <c r="H571" s="175"/>
      <c r="I571" s="175"/>
      <c r="J571" s="175"/>
      <c r="K571" s="177"/>
      <c r="L571" s="177"/>
      <c r="M571" s="177"/>
      <c r="N571" s="177"/>
      <c r="O571" s="177"/>
      <c r="P571" s="175"/>
      <c r="Q571" s="177"/>
      <c r="R571" s="177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7"/>
      <c r="AC571" s="177"/>
      <c r="AD571" s="177"/>
      <c r="AE571" s="177"/>
      <c r="AF571" s="177"/>
      <c r="AG571" s="175"/>
      <c r="AH571" s="177"/>
      <c r="AI571" s="177"/>
      <c r="AJ571" s="175"/>
      <c r="AK571" s="175"/>
      <c r="AL571" s="175"/>
      <c r="AM571" s="175"/>
      <c r="AN571" s="175"/>
      <c r="AO571" s="175"/>
      <c r="AP571" s="175"/>
      <c r="AQ571" s="175"/>
      <c r="AR571" s="175"/>
      <c r="AS571" s="177"/>
      <c r="AT571" s="177"/>
      <c r="AU571" s="177"/>
      <c r="AV571" s="177"/>
      <c r="AW571" s="177"/>
      <c r="AX571" s="175"/>
      <c r="AY571" s="177"/>
      <c r="AZ571" s="177"/>
      <c r="BA571" s="175"/>
      <c r="BB571" s="175"/>
      <c r="BC571" s="175"/>
      <c r="BD571" s="175"/>
      <c r="BE571" s="175"/>
      <c r="BF571" s="175"/>
      <c r="BG571" s="175"/>
      <c r="BH571" s="175"/>
      <c r="BI571" s="175"/>
      <c r="BJ571" s="175"/>
      <c r="BK571" s="175"/>
      <c r="BL571" s="175"/>
      <c r="BM571" s="175"/>
      <c r="BN571" s="175"/>
      <c r="BO571" s="175"/>
      <c r="BP571" s="175"/>
      <c r="BQ571" s="175"/>
      <c r="BR571" s="175"/>
      <c r="BS571" s="175"/>
      <c r="BT571" s="175"/>
      <c r="BU571" s="177"/>
      <c r="BV571" s="177"/>
      <c r="BW571" s="177"/>
      <c r="BX571" s="177"/>
      <c r="BY571" s="177"/>
      <c r="BZ571" s="175"/>
      <c r="CA571" s="177"/>
      <c r="CB571" s="177"/>
    </row>
    <row r="572" spans="1:80" x14ac:dyDescent="0.25">
      <c r="A572" s="175"/>
      <c r="B572" s="176"/>
      <c r="C572" s="175"/>
      <c r="D572" s="175"/>
      <c r="E572" s="175"/>
      <c r="F572" s="175"/>
      <c r="G572" s="175"/>
      <c r="H572" s="175"/>
      <c r="I572" s="175"/>
      <c r="J572" s="175"/>
      <c r="K572" s="177"/>
      <c r="L572" s="177"/>
      <c r="M572" s="177"/>
      <c r="N572" s="177"/>
      <c r="O572" s="177"/>
      <c r="P572" s="175"/>
      <c r="Q572" s="177"/>
      <c r="R572" s="177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7"/>
      <c r="AC572" s="177"/>
      <c r="AD572" s="177"/>
      <c r="AE572" s="177"/>
      <c r="AF572" s="177"/>
      <c r="AG572" s="175"/>
      <c r="AH572" s="177"/>
      <c r="AI572" s="177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7"/>
      <c r="AT572" s="177"/>
      <c r="AU572" s="177"/>
      <c r="AV572" s="177"/>
      <c r="AW572" s="177"/>
      <c r="AX572" s="175"/>
      <c r="AY572" s="177"/>
      <c r="AZ572" s="177"/>
      <c r="BA572" s="175"/>
      <c r="BB572" s="175"/>
      <c r="BC572" s="175"/>
      <c r="BD572" s="175"/>
      <c r="BE572" s="175"/>
      <c r="BF572" s="175"/>
      <c r="BG572" s="175"/>
      <c r="BH572" s="175"/>
      <c r="BI572" s="175"/>
      <c r="BJ572" s="175"/>
      <c r="BK572" s="175"/>
      <c r="BL572" s="175"/>
      <c r="BM572" s="175"/>
      <c r="BN572" s="175"/>
      <c r="BO572" s="175"/>
      <c r="BP572" s="175"/>
      <c r="BQ572" s="175"/>
      <c r="BR572" s="175"/>
      <c r="BS572" s="175"/>
      <c r="BT572" s="175"/>
      <c r="BU572" s="177"/>
      <c r="BV572" s="177"/>
      <c r="BW572" s="177"/>
      <c r="BX572" s="177"/>
      <c r="BY572" s="177"/>
      <c r="BZ572" s="175"/>
      <c r="CA572" s="177"/>
      <c r="CB572" s="177"/>
    </row>
    <row r="573" spans="1:80" x14ac:dyDescent="0.25">
      <c r="A573" s="175"/>
      <c r="B573" s="176"/>
      <c r="C573" s="175"/>
      <c r="D573" s="175"/>
      <c r="E573" s="175"/>
      <c r="F573" s="175"/>
      <c r="G573" s="175"/>
      <c r="H573" s="175"/>
      <c r="I573" s="175"/>
      <c r="J573" s="175"/>
      <c r="K573" s="177"/>
      <c r="L573" s="177"/>
      <c r="M573" s="177"/>
      <c r="N573" s="177"/>
      <c r="O573" s="177"/>
      <c r="P573" s="175"/>
      <c r="Q573" s="177"/>
      <c r="R573" s="177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7"/>
      <c r="AC573" s="177"/>
      <c r="AD573" s="177"/>
      <c r="AE573" s="177"/>
      <c r="AF573" s="177"/>
      <c r="AG573" s="175"/>
      <c r="AH573" s="177"/>
      <c r="AI573" s="177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7"/>
      <c r="AT573" s="177"/>
      <c r="AU573" s="177"/>
      <c r="AV573" s="177"/>
      <c r="AW573" s="177"/>
      <c r="AX573" s="175"/>
      <c r="AY573" s="177"/>
      <c r="AZ573" s="177"/>
      <c r="BA573" s="175"/>
      <c r="BB573" s="175"/>
      <c r="BC573" s="175"/>
      <c r="BD573" s="175"/>
      <c r="BE573" s="175"/>
      <c r="BF573" s="175"/>
      <c r="BG573" s="175"/>
      <c r="BH573" s="175"/>
      <c r="BI573" s="175"/>
      <c r="BJ573" s="175"/>
      <c r="BK573" s="175"/>
      <c r="BL573" s="175"/>
      <c r="BM573" s="175"/>
      <c r="BN573" s="175"/>
      <c r="BO573" s="175"/>
      <c r="BP573" s="175"/>
      <c r="BQ573" s="175"/>
      <c r="BR573" s="175"/>
      <c r="BS573" s="175"/>
      <c r="BT573" s="175"/>
      <c r="BU573" s="177"/>
      <c r="BV573" s="177"/>
      <c r="BW573" s="177"/>
      <c r="BX573" s="177"/>
      <c r="BY573" s="177"/>
      <c r="BZ573" s="175"/>
      <c r="CA573" s="177"/>
      <c r="CB573" s="177"/>
    </row>
    <row r="574" spans="1:80" x14ac:dyDescent="0.25">
      <c r="A574" s="175"/>
      <c r="B574" s="176"/>
      <c r="C574" s="175"/>
      <c r="D574" s="175"/>
      <c r="E574" s="175"/>
      <c r="F574" s="175"/>
      <c r="G574" s="175"/>
      <c r="H574" s="175"/>
      <c r="I574" s="175"/>
      <c r="J574" s="175"/>
      <c r="K574" s="177"/>
      <c r="L574" s="177"/>
      <c r="M574" s="177"/>
      <c r="N574" s="177"/>
      <c r="O574" s="177"/>
      <c r="P574" s="175"/>
      <c r="Q574" s="177"/>
      <c r="R574" s="177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7"/>
      <c r="AC574" s="177"/>
      <c r="AD574" s="177"/>
      <c r="AE574" s="177"/>
      <c r="AF574" s="177"/>
      <c r="AG574" s="175"/>
      <c r="AH574" s="177"/>
      <c r="AI574" s="177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7"/>
      <c r="AT574" s="177"/>
      <c r="AU574" s="177"/>
      <c r="AV574" s="177"/>
      <c r="AW574" s="177"/>
      <c r="AX574" s="175"/>
      <c r="AY574" s="177"/>
      <c r="AZ574" s="177"/>
      <c r="BA574" s="175"/>
      <c r="BB574" s="175"/>
      <c r="BC574" s="175"/>
      <c r="BD574" s="175"/>
      <c r="BE574" s="175"/>
      <c r="BF574" s="175"/>
      <c r="BG574" s="175"/>
      <c r="BH574" s="175"/>
      <c r="BI574" s="175"/>
      <c r="BJ574" s="175"/>
      <c r="BK574" s="175"/>
      <c r="BL574" s="175"/>
      <c r="BM574" s="175"/>
      <c r="BN574" s="175"/>
      <c r="BO574" s="175"/>
      <c r="BP574" s="175"/>
      <c r="BQ574" s="175"/>
      <c r="BR574" s="175"/>
      <c r="BS574" s="175"/>
      <c r="BT574" s="175"/>
      <c r="BU574" s="177"/>
      <c r="BV574" s="177"/>
      <c r="BW574" s="177"/>
      <c r="BX574" s="177"/>
      <c r="BY574" s="177"/>
      <c r="BZ574" s="175"/>
      <c r="CA574" s="177"/>
      <c r="CB574" s="177"/>
    </row>
    <row r="575" spans="1:80" x14ac:dyDescent="0.25">
      <c r="A575" s="175"/>
      <c r="B575" s="176"/>
      <c r="C575" s="175"/>
      <c r="D575" s="175"/>
      <c r="E575" s="175"/>
      <c r="F575" s="175"/>
      <c r="G575" s="175"/>
      <c r="H575" s="175"/>
      <c r="I575" s="175"/>
      <c r="J575" s="175"/>
      <c r="K575" s="177"/>
      <c r="L575" s="177"/>
      <c r="M575" s="177"/>
      <c r="N575" s="177"/>
      <c r="O575" s="177"/>
      <c r="P575" s="175"/>
      <c r="Q575" s="177"/>
      <c r="R575" s="177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7"/>
      <c r="AC575" s="177"/>
      <c r="AD575" s="177"/>
      <c r="AE575" s="177"/>
      <c r="AF575" s="177"/>
      <c r="AG575" s="175"/>
      <c r="AH575" s="177"/>
      <c r="AI575" s="177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7"/>
      <c r="AT575" s="177"/>
      <c r="AU575" s="177"/>
      <c r="AV575" s="177"/>
      <c r="AW575" s="177"/>
      <c r="AX575" s="175"/>
      <c r="AY575" s="177"/>
      <c r="AZ575" s="177"/>
      <c r="BA575" s="175"/>
      <c r="BB575" s="175"/>
      <c r="BC575" s="175"/>
      <c r="BD575" s="175"/>
      <c r="BE575" s="175"/>
      <c r="BF575" s="175"/>
      <c r="BG575" s="175"/>
      <c r="BH575" s="175"/>
      <c r="BI575" s="175"/>
      <c r="BJ575" s="175"/>
      <c r="BK575" s="175"/>
      <c r="BL575" s="175"/>
      <c r="BM575" s="175"/>
      <c r="BN575" s="175"/>
      <c r="BO575" s="175"/>
      <c r="BP575" s="175"/>
      <c r="BQ575" s="175"/>
      <c r="BR575" s="175"/>
      <c r="BS575" s="175"/>
      <c r="BT575" s="175"/>
      <c r="BU575" s="177"/>
      <c r="BV575" s="177"/>
      <c r="BW575" s="177"/>
      <c r="BX575" s="177"/>
      <c r="BY575" s="177"/>
      <c r="BZ575" s="175"/>
      <c r="CA575" s="177"/>
      <c r="CB575" s="177"/>
    </row>
    <row r="576" spans="1:80" x14ac:dyDescent="0.25">
      <c r="A576" s="175"/>
      <c r="B576" s="176"/>
      <c r="C576" s="175"/>
      <c r="D576" s="175"/>
      <c r="E576" s="175"/>
      <c r="F576" s="175"/>
      <c r="G576" s="175"/>
      <c r="H576" s="175"/>
      <c r="I576" s="175"/>
      <c r="J576" s="175"/>
      <c r="K576" s="177"/>
      <c r="L576" s="177"/>
      <c r="M576" s="177"/>
      <c r="N576" s="177"/>
      <c r="O576" s="177"/>
      <c r="P576" s="175"/>
      <c r="Q576" s="177"/>
      <c r="R576" s="177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7"/>
      <c r="AC576" s="177"/>
      <c r="AD576" s="177"/>
      <c r="AE576" s="177"/>
      <c r="AF576" s="177"/>
      <c r="AG576" s="175"/>
      <c r="AH576" s="177"/>
      <c r="AI576" s="177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7"/>
      <c r="AT576" s="177"/>
      <c r="AU576" s="177"/>
      <c r="AV576" s="177"/>
      <c r="AW576" s="177"/>
      <c r="AX576" s="175"/>
      <c r="AY576" s="177"/>
      <c r="AZ576" s="177"/>
      <c r="BA576" s="175"/>
      <c r="BB576" s="175"/>
      <c r="BC576" s="175"/>
      <c r="BD576" s="175"/>
      <c r="BE576" s="175"/>
      <c r="BF576" s="175"/>
      <c r="BG576" s="175"/>
      <c r="BH576" s="175"/>
      <c r="BI576" s="175"/>
      <c r="BJ576" s="175"/>
      <c r="BK576" s="175"/>
      <c r="BL576" s="175"/>
      <c r="BM576" s="175"/>
      <c r="BN576" s="175"/>
      <c r="BO576" s="175"/>
      <c r="BP576" s="175"/>
      <c r="BQ576" s="175"/>
      <c r="BR576" s="175"/>
      <c r="BS576" s="175"/>
      <c r="BT576" s="175"/>
      <c r="BU576" s="177"/>
      <c r="BV576" s="177"/>
      <c r="BW576" s="177"/>
      <c r="BX576" s="177"/>
      <c r="BY576" s="177"/>
      <c r="BZ576" s="175"/>
      <c r="CA576" s="177"/>
      <c r="CB576" s="177"/>
    </row>
    <row r="577" spans="1:80" x14ac:dyDescent="0.25">
      <c r="A577" s="175"/>
      <c r="B577" s="176"/>
      <c r="C577" s="175"/>
      <c r="D577" s="175"/>
      <c r="E577" s="175"/>
      <c r="F577" s="175"/>
      <c r="G577" s="175"/>
      <c r="H577" s="175"/>
      <c r="I577" s="175"/>
      <c r="J577" s="175"/>
      <c r="K577" s="177"/>
      <c r="L577" s="177"/>
      <c r="M577" s="177"/>
      <c r="N577" s="177"/>
      <c r="O577" s="177"/>
      <c r="P577" s="175"/>
      <c r="Q577" s="177"/>
      <c r="R577" s="177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7"/>
      <c r="AC577" s="177"/>
      <c r="AD577" s="177"/>
      <c r="AE577" s="177"/>
      <c r="AF577" s="177"/>
      <c r="AG577" s="175"/>
      <c r="AH577" s="177"/>
      <c r="AI577" s="177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7"/>
      <c r="AT577" s="177"/>
      <c r="AU577" s="177"/>
      <c r="AV577" s="177"/>
      <c r="AW577" s="177"/>
      <c r="AX577" s="175"/>
      <c r="AY577" s="177"/>
      <c r="AZ577" s="177"/>
      <c r="BA577" s="175"/>
      <c r="BB577" s="175"/>
      <c r="BC577" s="175"/>
      <c r="BD577" s="175"/>
      <c r="BE577" s="175"/>
      <c r="BF577" s="175"/>
      <c r="BG577" s="175"/>
      <c r="BH577" s="175"/>
      <c r="BI577" s="175"/>
      <c r="BJ577" s="175"/>
      <c r="BK577" s="175"/>
      <c r="BL577" s="175"/>
      <c r="BM577" s="175"/>
      <c r="BN577" s="175"/>
      <c r="BO577" s="175"/>
      <c r="BP577" s="175"/>
      <c r="BQ577" s="175"/>
      <c r="BR577" s="175"/>
      <c r="BS577" s="175"/>
      <c r="BT577" s="175"/>
      <c r="BU577" s="177"/>
      <c r="BV577" s="177"/>
      <c r="BW577" s="177"/>
      <c r="BX577" s="177"/>
      <c r="BY577" s="177"/>
      <c r="BZ577" s="175"/>
      <c r="CA577" s="177"/>
      <c r="CB577" s="177"/>
    </row>
    <row r="578" spans="1:80" x14ac:dyDescent="0.25">
      <c r="A578" s="175"/>
      <c r="B578" s="176"/>
      <c r="C578" s="175"/>
      <c r="D578" s="175"/>
      <c r="E578" s="175"/>
      <c r="F578" s="175"/>
      <c r="G578" s="175"/>
      <c r="H578" s="175"/>
      <c r="I578" s="175"/>
      <c r="J578" s="175"/>
      <c r="K578" s="177"/>
      <c r="L578" s="177"/>
      <c r="M578" s="177"/>
      <c r="N578" s="177"/>
      <c r="O578" s="177"/>
      <c r="P578" s="175"/>
      <c r="Q578" s="177"/>
      <c r="R578" s="177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7"/>
      <c r="AC578" s="177"/>
      <c r="AD578" s="177"/>
      <c r="AE578" s="177"/>
      <c r="AF578" s="177"/>
      <c r="AG578" s="175"/>
      <c r="AH578" s="177"/>
      <c r="AI578" s="177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7"/>
      <c r="AT578" s="177"/>
      <c r="AU578" s="177"/>
      <c r="AV578" s="177"/>
      <c r="AW578" s="177"/>
      <c r="AX578" s="175"/>
      <c r="AY578" s="177"/>
      <c r="AZ578" s="177"/>
      <c r="BA578" s="175"/>
      <c r="BB578" s="175"/>
      <c r="BC578" s="175"/>
      <c r="BD578" s="175"/>
      <c r="BE578" s="175"/>
      <c r="BF578" s="175"/>
      <c r="BG578" s="175"/>
      <c r="BH578" s="175"/>
      <c r="BI578" s="175"/>
      <c r="BJ578" s="175"/>
      <c r="BK578" s="175"/>
      <c r="BL578" s="175"/>
      <c r="BM578" s="175"/>
      <c r="BN578" s="175"/>
      <c r="BO578" s="175"/>
      <c r="BP578" s="175"/>
      <c r="BQ578" s="175"/>
      <c r="BR578" s="175"/>
      <c r="BS578" s="175"/>
      <c r="BT578" s="175"/>
      <c r="BU578" s="177"/>
      <c r="BV578" s="177"/>
      <c r="BW578" s="177"/>
      <c r="BX578" s="177"/>
      <c r="BY578" s="177"/>
      <c r="BZ578" s="175"/>
      <c r="CA578" s="177"/>
      <c r="CB578" s="177"/>
    </row>
    <row r="579" spans="1:80" x14ac:dyDescent="0.25">
      <c r="A579" s="175"/>
      <c r="B579" s="176"/>
      <c r="C579" s="175"/>
      <c r="D579" s="175"/>
      <c r="E579" s="175"/>
      <c r="F579" s="175"/>
      <c r="G579" s="175"/>
      <c r="H579" s="175"/>
      <c r="I579" s="175"/>
      <c r="J579" s="175"/>
      <c r="K579" s="177"/>
      <c r="L579" s="177"/>
      <c r="M579" s="177"/>
      <c r="N579" s="177"/>
      <c r="O579" s="177"/>
      <c r="P579" s="175"/>
      <c r="Q579" s="177"/>
      <c r="R579" s="177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7"/>
      <c r="AC579" s="177"/>
      <c r="AD579" s="177"/>
      <c r="AE579" s="177"/>
      <c r="AF579" s="177"/>
      <c r="AG579" s="175"/>
      <c r="AH579" s="177"/>
      <c r="AI579" s="177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7"/>
      <c r="AT579" s="177"/>
      <c r="AU579" s="177"/>
      <c r="AV579" s="177"/>
      <c r="AW579" s="177"/>
      <c r="AX579" s="175"/>
      <c r="AY579" s="177"/>
      <c r="AZ579" s="177"/>
      <c r="BA579" s="175"/>
      <c r="BB579" s="175"/>
      <c r="BC579" s="175"/>
      <c r="BD579" s="175"/>
      <c r="BE579" s="175"/>
      <c r="BF579" s="175"/>
      <c r="BG579" s="175"/>
      <c r="BH579" s="175"/>
      <c r="BI579" s="175"/>
      <c r="BJ579" s="175"/>
      <c r="BK579" s="175"/>
      <c r="BL579" s="175"/>
      <c r="BM579" s="175"/>
      <c r="BN579" s="175"/>
      <c r="BO579" s="175"/>
      <c r="BP579" s="175"/>
      <c r="BQ579" s="175"/>
      <c r="BR579" s="175"/>
      <c r="BS579" s="175"/>
      <c r="BT579" s="175"/>
      <c r="BU579" s="177"/>
      <c r="BV579" s="177"/>
      <c r="BW579" s="177"/>
      <c r="BX579" s="177"/>
      <c r="BY579" s="177"/>
      <c r="BZ579" s="175"/>
      <c r="CA579" s="177"/>
      <c r="CB579" s="177"/>
    </row>
    <row r="580" spans="1:80" x14ac:dyDescent="0.25">
      <c r="A580" s="175"/>
      <c r="B580" s="176"/>
      <c r="C580" s="175"/>
      <c r="D580" s="175"/>
      <c r="E580" s="175"/>
      <c r="F580" s="175"/>
      <c r="G580" s="175"/>
      <c r="H580" s="175"/>
      <c r="I580" s="175"/>
      <c r="J580" s="175"/>
      <c r="K580" s="177"/>
      <c r="L580" s="177"/>
      <c r="M580" s="177"/>
      <c r="N580" s="177"/>
      <c r="O580" s="177"/>
      <c r="P580" s="175"/>
      <c r="Q580" s="177"/>
      <c r="R580" s="177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7"/>
      <c r="AC580" s="177"/>
      <c r="AD580" s="177"/>
      <c r="AE580" s="177"/>
      <c r="AF580" s="177"/>
      <c r="AG580" s="175"/>
      <c r="AH580" s="177"/>
      <c r="AI580" s="177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7"/>
      <c r="AT580" s="177"/>
      <c r="AU580" s="177"/>
      <c r="AV580" s="177"/>
      <c r="AW580" s="177"/>
      <c r="AX580" s="175"/>
      <c r="AY580" s="177"/>
      <c r="AZ580" s="177"/>
      <c r="BA580" s="175"/>
      <c r="BB580" s="175"/>
      <c r="BC580" s="175"/>
      <c r="BD580" s="175"/>
      <c r="BE580" s="175"/>
      <c r="BF580" s="175"/>
      <c r="BG580" s="175"/>
      <c r="BH580" s="175"/>
      <c r="BI580" s="175"/>
      <c r="BJ580" s="175"/>
      <c r="BK580" s="175"/>
      <c r="BL580" s="175"/>
      <c r="BM580" s="175"/>
      <c r="BN580" s="175"/>
      <c r="BO580" s="175"/>
      <c r="BP580" s="175"/>
      <c r="BQ580" s="175"/>
      <c r="BR580" s="175"/>
      <c r="BS580" s="175"/>
      <c r="BT580" s="175"/>
      <c r="BU580" s="177"/>
      <c r="BV580" s="177"/>
      <c r="BW580" s="177"/>
      <c r="BX580" s="177"/>
      <c r="BY580" s="177"/>
      <c r="BZ580" s="175"/>
      <c r="CA580" s="177"/>
      <c r="CB580" s="177"/>
    </row>
    <row r="581" spans="1:80" x14ac:dyDescent="0.25">
      <c r="A581" s="175"/>
      <c r="B581" s="176"/>
      <c r="C581" s="175"/>
      <c r="D581" s="175"/>
      <c r="E581" s="175"/>
      <c r="F581" s="175"/>
      <c r="G581" s="175"/>
      <c r="H581" s="175"/>
      <c r="I581" s="175"/>
      <c r="J581" s="175"/>
      <c r="K581" s="177"/>
      <c r="L581" s="177"/>
      <c r="M581" s="177"/>
      <c r="N581" s="177"/>
      <c r="O581" s="177"/>
      <c r="P581" s="175"/>
      <c r="Q581" s="177"/>
      <c r="R581" s="177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7"/>
      <c r="AC581" s="177"/>
      <c r="AD581" s="177"/>
      <c r="AE581" s="177"/>
      <c r="AF581" s="177"/>
      <c r="AG581" s="175"/>
      <c r="AH581" s="177"/>
      <c r="AI581" s="177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7"/>
      <c r="AT581" s="177"/>
      <c r="AU581" s="177"/>
      <c r="AV581" s="177"/>
      <c r="AW581" s="177"/>
      <c r="AX581" s="175"/>
      <c r="AY581" s="177"/>
      <c r="AZ581" s="177"/>
      <c r="BA581" s="175"/>
      <c r="BB581" s="175"/>
      <c r="BC581" s="175"/>
      <c r="BD581" s="175"/>
      <c r="BE581" s="175"/>
      <c r="BF581" s="175"/>
      <c r="BG581" s="175"/>
      <c r="BH581" s="175"/>
      <c r="BI581" s="175"/>
      <c r="BJ581" s="175"/>
      <c r="BK581" s="175"/>
      <c r="BL581" s="175"/>
      <c r="BM581" s="175"/>
      <c r="BN581" s="175"/>
      <c r="BO581" s="175"/>
      <c r="BP581" s="175"/>
      <c r="BQ581" s="175"/>
      <c r="BR581" s="175"/>
      <c r="BS581" s="175"/>
      <c r="BT581" s="175"/>
      <c r="BU581" s="177"/>
      <c r="BV581" s="177"/>
      <c r="BW581" s="177"/>
      <c r="BX581" s="177"/>
      <c r="BY581" s="177"/>
      <c r="BZ581" s="175"/>
      <c r="CA581" s="177"/>
      <c r="CB581" s="177"/>
    </row>
    <row r="582" spans="1:80" x14ac:dyDescent="0.25">
      <c r="A582" s="175"/>
      <c r="B582" s="176"/>
      <c r="C582" s="175"/>
      <c r="D582" s="175"/>
      <c r="E582" s="175"/>
      <c r="F582" s="175"/>
      <c r="G582" s="175"/>
      <c r="H582" s="175"/>
      <c r="I582" s="175"/>
      <c r="J582" s="175"/>
      <c r="K582" s="177"/>
      <c r="L582" s="177"/>
      <c r="M582" s="177"/>
      <c r="N582" s="177"/>
      <c r="O582" s="177"/>
      <c r="P582" s="175"/>
      <c r="Q582" s="177"/>
      <c r="R582" s="177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7"/>
      <c r="AC582" s="177"/>
      <c r="AD582" s="177"/>
      <c r="AE582" s="177"/>
      <c r="AF582" s="177"/>
      <c r="AG582" s="175"/>
      <c r="AH582" s="177"/>
      <c r="AI582" s="177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7"/>
      <c r="AT582" s="177"/>
      <c r="AU582" s="177"/>
      <c r="AV582" s="177"/>
      <c r="AW582" s="177"/>
      <c r="AX582" s="175"/>
      <c r="AY582" s="177"/>
      <c r="AZ582" s="177"/>
      <c r="BA582" s="175"/>
      <c r="BB582" s="175"/>
      <c r="BC582" s="175"/>
      <c r="BD582" s="175"/>
      <c r="BE582" s="175"/>
      <c r="BF582" s="175"/>
      <c r="BG582" s="175"/>
      <c r="BH582" s="175"/>
      <c r="BI582" s="175"/>
      <c r="BJ582" s="175"/>
      <c r="BK582" s="175"/>
      <c r="BL582" s="175"/>
      <c r="BM582" s="175"/>
      <c r="BN582" s="175"/>
      <c r="BO582" s="175"/>
      <c r="BP582" s="175"/>
      <c r="BQ582" s="175"/>
      <c r="BR582" s="175"/>
      <c r="BS582" s="175"/>
      <c r="BT582" s="175"/>
      <c r="BU582" s="177"/>
      <c r="BV582" s="177"/>
      <c r="BW582" s="177"/>
      <c r="BX582" s="177"/>
      <c r="BY582" s="177"/>
      <c r="BZ582" s="175"/>
      <c r="CA582" s="177"/>
      <c r="CB582" s="177"/>
    </row>
    <row r="583" spans="1:80" x14ac:dyDescent="0.25">
      <c r="A583" s="175"/>
      <c r="B583" s="176"/>
      <c r="C583" s="175"/>
      <c r="D583" s="175"/>
      <c r="E583" s="175"/>
      <c r="F583" s="175"/>
      <c r="G583" s="175"/>
      <c r="H583" s="175"/>
      <c r="I583" s="175"/>
      <c r="J583" s="175"/>
      <c r="K583" s="177"/>
      <c r="L583" s="177"/>
      <c r="M583" s="177"/>
      <c r="N583" s="177"/>
      <c r="O583" s="177"/>
      <c r="P583" s="175"/>
      <c r="Q583" s="177"/>
      <c r="R583" s="177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7"/>
      <c r="AC583" s="177"/>
      <c r="AD583" s="177"/>
      <c r="AE583" s="177"/>
      <c r="AF583" s="177"/>
      <c r="AG583" s="175"/>
      <c r="AH583" s="177"/>
      <c r="AI583" s="177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7"/>
      <c r="AT583" s="177"/>
      <c r="AU583" s="177"/>
      <c r="AV583" s="177"/>
      <c r="AW583" s="177"/>
      <c r="AX583" s="175"/>
      <c r="AY583" s="177"/>
      <c r="AZ583" s="177"/>
      <c r="BA583" s="175"/>
      <c r="BB583" s="175"/>
      <c r="BC583" s="175"/>
      <c r="BD583" s="175"/>
      <c r="BE583" s="175"/>
      <c r="BF583" s="175"/>
      <c r="BG583" s="175"/>
      <c r="BH583" s="175"/>
      <c r="BI583" s="175"/>
      <c r="BJ583" s="175"/>
      <c r="BK583" s="175"/>
      <c r="BL583" s="175"/>
      <c r="BM583" s="175"/>
      <c r="BN583" s="175"/>
      <c r="BO583" s="175"/>
      <c r="BP583" s="175"/>
      <c r="BQ583" s="175"/>
      <c r="BR583" s="175"/>
      <c r="BS583" s="175"/>
      <c r="BT583" s="175"/>
      <c r="BU583" s="177"/>
      <c r="BV583" s="177"/>
      <c r="BW583" s="177"/>
      <c r="BX583" s="177"/>
      <c r="BY583" s="177"/>
      <c r="BZ583" s="175"/>
      <c r="CA583" s="177"/>
      <c r="CB583" s="177"/>
    </row>
    <row r="584" spans="1:80" x14ac:dyDescent="0.25">
      <c r="A584" s="175"/>
      <c r="B584" s="176"/>
      <c r="C584" s="175"/>
      <c r="D584" s="175"/>
      <c r="E584" s="175"/>
      <c r="F584" s="175"/>
      <c r="G584" s="175"/>
      <c r="H584" s="175"/>
      <c r="I584" s="175"/>
      <c r="J584" s="175"/>
      <c r="K584" s="177"/>
      <c r="L584" s="177"/>
      <c r="M584" s="177"/>
      <c r="N584" s="177"/>
      <c r="O584" s="177"/>
      <c r="P584" s="175"/>
      <c r="Q584" s="177"/>
      <c r="R584" s="177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7"/>
      <c r="AC584" s="177"/>
      <c r="AD584" s="177"/>
      <c r="AE584" s="177"/>
      <c r="AF584" s="177"/>
      <c r="AG584" s="175"/>
      <c r="AH584" s="177"/>
      <c r="AI584" s="177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7"/>
      <c r="AT584" s="177"/>
      <c r="AU584" s="177"/>
      <c r="AV584" s="177"/>
      <c r="AW584" s="177"/>
      <c r="AX584" s="175"/>
      <c r="AY584" s="177"/>
      <c r="AZ584" s="177"/>
      <c r="BA584" s="175"/>
      <c r="BB584" s="175"/>
      <c r="BC584" s="175"/>
      <c r="BD584" s="175"/>
      <c r="BE584" s="175"/>
      <c r="BF584" s="175"/>
      <c r="BG584" s="175"/>
      <c r="BH584" s="175"/>
      <c r="BI584" s="175"/>
      <c r="BJ584" s="175"/>
      <c r="BK584" s="175"/>
      <c r="BL584" s="175"/>
      <c r="BM584" s="175"/>
      <c r="BN584" s="175"/>
      <c r="BO584" s="175"/>
      <c r="BP584" s="175"/>
      <c r="BQ584" s="175"/>
      <c r="BR584" s="175"/>
      <c r="BS584" s="175"/>
      <c r="BT584" s="175"/>
      <c r="BU584" s="177"/>
      <c r="BV584" s="177"/>
      <c r="BW584" s="177"/>
      <c r="BX584" s="177"/>
      <c r="BY584" s="177"/>
      <c r="BZ584" s="175"/>
      <c r="CA584" s="177"/>
      <c r="CB584" s="177"/>
    </row>
    <row r="585" spans="1:80" x14ac:dyDescent="0.25">
      <c r="A585" s="175"/>
      <c r="B585" s="176"/>
      <c r="C585" s="175"/>
      <c r="D585" s="175"/>
      <c r="E585" s="175"/>
      <c r="F585" s="175"/>
      <c r="G585" s="175"/>
      <c r="H585" s="175"/>
      <c r="I585" s="175"/>
      <c r="J585" s="175"/>
      <c r="K585" s="177"/>
      <c r="L585" s="177"/>
      <c r="M585" s="177"/>
      <c r="N585" s="177"/>
      <c r="O585" s="177"/>
      <c r="P585" s="175"/>
      <c r="Q585" s="177"/>
      <c r="R585" s="177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7"/>
      <c r="AC585" s="177"/>
      <c r="AD585" s="177"/>
      <c r="AE585" s="177"/>
      <c r="AF585" s="177"/>
      <c r="AG585" s="175"/>
      <c r="AH585" s="177"/>
      <c r="AI585" s="177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7"/>
      <c r="AT585" s="177"/>
      <c r="AU585" s="177"/>
      <c r="AV585" s="177"/>
      <c r="AW585" s="177"/>
      <c r="AX585" s="175"/>
      <c r="AY585" s="177"/>
      <c r="AZ585" s="177"/>
      <c r="BA585" s="175"/>
      <c r="BB585" s="175"/>
      <c r="BC585" s="175"/>
      <c r="BD585" s="175"/>
      <c r="BE585" s="175"/>
      <c r="BF585" s="175"/>
      <c r="BG585" s="175"/>
      <c r="BH585" s="175"/>
      <c r="BI585" s="175"/>
      <c r="BJ585" s="175"/>
      <c r="BK585" s="175"/>
      <c r="BL585" s="175"/>
      <c r="BM585" s="175"/>
      <c r="BN585" s="175"/>
      <c r="BO585" s="175"/>
      <c r="BP585" s="175"/>
      <c r="BQ585" s="175"/>
      <c r="BR585" s="175"/>
      <c r="BS585" s="175"/>
      <c r="BT585" s="175"/>
      <c r="BU585" s="177"/>
      <c r="BV585" s="177"/>
      <c r="BW585" s="177"/>
      <c r="BX585" s="177"/>
      <c r="BY585" s="177"/>
      <c r="BZ585" s="175"/>
      <c r="CA585" s="177"/>
      <c r="CB585" s="177"/>
    </row>
    <row r="586" spans="1:80" x14ac:dyDescent="0.25">
      <c r="A586" s="175"/>
      <c r="B586" s="176"/>
      <c r="C586" s="175"/>
      <c r="D586" s="175"/>
      <c r="E586" s="175"/>
      <c r="F586" s="175"/>
      <c r="G586" s="175"/>
      <c r="H586" s="175"/>
      <c r="I586" s="175"/>
      <c r="J586" s="175"/>
      <c r="K586" s="177"/>
      <c r="L586" s="177"/>
      <c r="M586" s="177"/>
      <c r="N586" s="177"/>
      <c r="O586" s="177"/>
      <c r="P586" s="175"/>
      <c r="Q586" s="177"/>
      <c r="R586" s="177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7"/>
      <c r="AC586" s="177"/>
      <c r="AD586" s="177"/>
      <c r="AE586" s="177"/>
      <c r="AF586" s="177"/>
      <c r="AG586" s="175"/>
      <c r="AH586" s="177"/>
      <c r="AI586" s="177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7"/>
      <c r="AT586" s="177"/>
      <c r="AU586" s="177"/>
      <c r="AV586" s="177"/>
      <c r="AW586" s="177"/>
      <c r="AX586" s="175"/>
      <c r="AY586" s="177"/>
      <c r="AZ586" s="177"/>
      <c r="BA586" s="175"/>
      <c r="BB586" s="175"/>
      <c r="BC586" s="175"/>
      <c r="BD586" s="175"/>
      <c r="BE586" s="175"/>
      <c r="BF586" s="175"/>
      <c r="BG586" s="175"/>
      <c r="BH586" s="175"/>
      <c r="BI586" s="175"/>
      <c r="BJ586" s="175"/>
      <c r="BK586" s="175"/>
      <c r="BL586" s="175"/>
      <c r="BM586" s="175"/>
      <c r="BN586" s="175"/>
      <c r="BO586" s="175"/>
      <c r="BP586" s="175"/>
      <c r="BQ586" s="175"/>
      <c r="BR586" s="175"/>
      <c r="BS586" s="175"/>
      <c r="BT586" s="175"/>
      <c r="BU586" s="177"/>
      <c r="BV586" s="177"/>
      <c r="BW586" s="177"/>
      <c r="BX586" s="177"/>
      <c r="BY586" s="177"/>
      <c r="BZ586" s="175"/>
      <c r="CA586" s="177"/>
      <c r="CB586" s="177"/>
    </row>
    <row r="587" spans="1:80" x14ac:dyDescent="0.25">
      <c r="A587" s="175"/>
      <c r="B587" s="176"/>
      <c r="C587" s="175"/>
      <c r="D587" s="175"/>
      <c r="E587" s="175"/>
      <c r="F587" s="175"/>
      <c r="G587" s="175"/>
      <c r="H587" s="175"/>
      <c r="I587" s="175"/>
      <c r="J587" s="175"/>
      <c r="K587" s="177"/>
      <c r="L587" s="177"/>
      <c r="M587" s="177"/>
      <c r="N587" s="177"/>
      <c r="O587" s="177"/>
      <c r="P587" s="175"/>
      <c r="Q587" s="177"/>
      <c r="R587" s="177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7"/>
      <c r="AC587" s="177"/>
      <c r="AD587" s="177"/>
      <c r="AE587" s="177"/>
      <c r="AF587" s="177"/>
      <c r="AG587" s="175"/>
      <c r="AH587" s="177"/>
      <c r="AI587" s="177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7"/>
      <c r="AT587" s="177"/>
      <c r="AU587" s="177"/>
      <c r="AV587" s="177"/>
      <c r="AW587" s="177"/>
      <c r="AX587" s="175"/>
      <c r="AY587" s="177"/>
      <c r="AZ587" s="177"/>
      <c r="BA587" s="175"/>
      <c r="BB587" s="175"/>
      <c r="BC587" s="175"/>
      <c r="BD587" s="175"/>
      <c r="BE587" s="175"/>
      <c r="BF587" s="175"/>
      <c r="BG587" s="175"/>
      <c r="BH587" s="175"/>
      <c r="BI587" s="175"/>
      <c r="BJ587" s="175"/>
      <c r="BK587" s="175"/>
      <c r="BL587" s="175"/>
      <c r="BM587" s="175"/>
      <c r="BN587" s="175"/>
      <c r="BO587" s="175"/>
      <c r="BP587" s="175"/>
      <c r="BQ587" s="175"/>
      <c r="BR587" s="175"/>
      <c r="BS587" s="175"/>
      <c r="BT587" s="175"/>
      <c r="BU587" s="177"/>
      <c r="BV587" s="177"/>
      <c r="BW587" s="177"/>
      <c r="BX587" s="177"/>
      <c r="BY587" s="177"/>
      <c r="BZ587" s="175"/>
      <c r="CA587" s="177"/>
      <c r="CB587" s="177"/>
    </row>
    <row r="588" spans="1:80" x14ac:dyDescent="0.25">
      <c r="A588" s="175"/>
      <c r="B588" s="176"/>
      <c r="C588" s="175"/>
      <c r="D588" s="175"/>
      <c r="E588" s="175"/>
      <c r="F588" s="175"/>
      <c r="G588" s="175"/>
      <c r="H588" s="175"/>
      <c r="I588" s="175"/>
      <c r="J588" s="175"/>
      <c r="K588" s="177"/>
      <c r="L588" s="177"/>
      <c r="M588" s="177"/>
      <c r="N588" s="177"/>
      <c r="O588" s="177"/>
      <c r="P588" s="175"/>
      <c r="Q588" s="177"/>
      <c r="R588" s="177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7"/>
      <c r="AC588" s="177"/>
      <c r="AD588" s="177"/>
      <c r="AE588" s="177"/>
      <c r="AF588" s="177"/>
      <c r="AG588" s="175"/>
      <c r="AH588" s="177"/>
      <c r="AI588" s="177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7"/>
      <c r="AT588" s="177"/>
      <c r="AU588" s="177"/>
      <c r="AV588" s="177"/>
      <c r="AW588" s="177"/>
      <c r="AX588" s="175"/>
      <c r="AY588" s="177"/>
      <c r="AZ588" s="177"/>
      <c r="BA588" s="175"/>
      <c r="BB588" s="175"/>
      <c r="BC588" s="175"/>
      <c r="BD588" s="175"/>
      <c r="BE588" s="175"/>
      <c r="BF588" s="175"/>
      <c r="BG588" s="175"/>
      <c r="BH588" s="175"/>
      <c r="BI588" s="175"/>
      <c r="BJ588" s="175"/>
      <c r="BK588" s="175"/>
      <c r="BL588" s="175"/>
      <c r="BM588" s="175"/>
      <c r="BN588" s="175"/>
      <c r="BO588" s="175"/>
      <c r="BP588" s="175"/>
      <c r="BQ588" s="175"/>
      <c r="BR588" s="175"/>
      <c r="BS588" s="175"/>
      <c r="BT588" s="175"/>
      <c r="BU588" s="177"/>
      <c r="BV588" s="177"/>
      <c r="BW588" s="177"/>
      <c r="BX588" s="177"/>
      <c r="BY588" s="177"/>
      <c r="BZ588" s="175"/>
      <c r="CA588" s="177"/>
      <c r="CB588" s="177"/>
    </row>
    <row r="589" spans="1:80" x14ac:dyDescent="0.25">
      <c r="A589" s="175"/>
      <c r="B589" s="176"/>
      <c r="C589" s="175"/>
      <c r="D589" s="175"/>
      <c r="E589" s="175"/>
      <c r="F589" s="175"/>
      <c r="G589" s="175"/>
      <c r="H589" s="175"/>
      <c r="I589" s="175"/>
      <c r="J589" s="175"/>
      <c r="K589" s="177"/>
      <c r="L589" s="177"/>
      <c r="M589" s="177"/>
      <c r="N589" s="177"/>
      <c r="O589" s="177"/>
      <c r="P589" s="175"/>
      <c r="Q589" s="177"/>
      <c r="R589" s="177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7"/>
      <c r="AC589" s="177"/>
      <c r="AD589" s="177"/>
      <c r="AE589" s="177"/>
      <c r="AF589" s="177"/>
      <c r="AG589" s="175"/>
      <c r="AH589" s="177"/>
      <c r="AI589" s="177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7"/>
      <c r="AT589" s="177"/>
      <c r="AU589" s="177"/>
      <c r="AV589" s="177"/>
      <c r="AW589" s="177"/>
      <c r="AX589" s="175"/>
      <c r="AY589" s="177"/>
      <c r="AZ589" s="177"/>
      <c r="BA589" s="175"/>
      <c r="BB589" s="175"/>
      <c r="BC589" s="175"/>
      <c r="BD589" s="175"/>
      <c r="BE589" s="175"/>
      <c r="BF589" s="175"/>
      <c r="BG589" s="175"/>
      <c r="BH589" s="175"/>
      <c r="BI589" s="175"/>
      <c r="BJ589" s="175"/>
      <c r="BK589" s="175"/>
      <c r="BL589" s="175"/>
      <c r="BM589" s="175"/>
      <c r="BN589" s="175"/>
      <c r="BO589" s="175"/>
      <c r="BP589" s="175"/>
      <c r="BQ589" s="175"/>
      <c r="BR589" s="175"/>
      <c r="BS589" s="175"/>
      <c r="BT589" s="175"/>
      <c r="BU589" s="177"/>
      <c r="BV589" s="177"/>
      <c r="BW589" s="177"/>
      <c r="BX589" s="177"/>
      <c r="BY589" s="177"/>
      <c r="BZ589" s="175"/>
      <c r="CA589" s="177"/>
      <c r="CB589" s="177"/>
    </row>
    <row r="590" spans="1:80" x14ac:dyDescent="0.25">
      <c r="A590" s="175"/>
      <c r="B590" s="176"/>
      <c r="C590" s="175"/>
      <c r="D590" s="175"/>
      <c r="E590" s="175"/>
      <c r="F590" s="175"/>
      <c r="G590" s="175"/>
      <c r="H590" s="175"/>
      <c r="I590" s="175"/>
      <c r="J590" s="175"/>
      <c r="K590" s="177"/>
      <c r="L590" s="177"/>
      <c r="M590" s="177"/>
      <c r="N590" s="177"/>
      <c r="O590" s="177"/>
      <c r="P590" s="175"/>
      <c r="Q590" s="177"/>
      <c r="R590" s="177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7"/>
      <c r="AC590" s="177"/>
      <c r="AD590" s="177"/>
      <c r="AE590" s="177"/>
      <c r="AF590" s="177"/>
      <c r="AG590" s="175"/>
      <c r="AH590" s="177"/>
      <c r="AI590" s="177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7"/>
      <c r="AT590" s="177"/>
      <c r="AU590" s="177"/>
      <c r="AV590" s="177"/>
      <c r="AW590" s="177"/>
      <c r="AX590" s="175"/>
      <c r="AY590" s="177"/>
      <c r="AZ590" s="177"/>
      <c r="BA590" s="175"/>
      <c r="BB590" s="175"/>
      <c r="BC590" s="175"/>
      <c r="BD590" s="175"/>
      <c r="BE590" s="175"/>
      <c r="BF590" s="175"/>
      <c r="BG590" s="175"/>
      <c r="BH590" s="175"/>
      <c r="BI590" s="175"/>
      <c r="BJ590" s="175"/>
      <c r="BK590" s="175"/>
      <c r="BL590" s="175"/>
      <c r="BM590" s="175"/>
      <c r="BN590" s="175"/>
      <c r="BO590" s="175"/>
      <c r="BP590" s="175"/>
      <c r="BQ590" s="175"/>
      <c r="BR590" s="175"/>
      <c r="BS590" s="175"/>
      <c r="BT590" s="175"/>
      <c r="BU590" s="177"/>
      <c r="BV590" s="177"/>
      <c r="BW590" s="177"/>
      <c r="BX590" s="177"/>
      <c r="BY590" s="177"/>
      <c r="BZ590" s="175"/>
      <c r="CA590" s="177"/>
      <c r="CB590" s="177"/>
    </row>
    <row r="591" spans="1:80" x14ac:dyDescent="0.25">
      <c r="A591" s="175"/>
      <c r="B591" s="176"/>
      <c r="C591" s="175"/>
      <c r="D591" s="175"/>
      <c r="E591" s="175"/>
      <c r="F591" s="175"/>
      <c r="G591" s="175"/>
      <c r="H591" s="175"/>
      <c r="I591" s="175"/>
      <c r="J591" s="175"/>
      <c r="K591" s="177"/>
      <c r="L591" s="177"/>
      <c r="M591" s="177"/>
      <c r="N591" s="177"/>
      <c r="O591" s="177"/>
      <c r="P591" s="175"/>
      <c r="Q591" s="177"/>
      <c r="R591" s="177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7"/>
      <c r="AC591" s="177"/>
      <c r="AD591" s="177"/>
      <c r="AE591" s="177"/>
      <c r="AF591" s="177"/>
      <c r="AG591" s="175"/>
      <c r="AH591" s="177"/>
      <c r="AI591" s="177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7"/>
      <c r="AT591" s="177"/>
      <c r="AU591" s="177"/>
      <c r="AV591" s="177"/>
      <c r="AW591" s="177"/>
      <c r="AX591" s="175"/>
      <c r="AY591" s="177"/>
      <c r="AZ591" s="177"/>
      <c r="BA591" s="175"/>
      <c r="BB591" s="175"/>
      <c r="BC591" s="175"/>
      <c r="BD591" s="175"/>
      <c r="BE591" s="175"/>
      <c r="BF591" s="175"/>
      <c r="BG591" s="175"/>
      <c r="BH591" s="175"/>
      <c r="BI591" s="175"/>
      <c r="BJ591" s="175"/>
      <c r="BK591" s="175"/>
      <c r="BL591" s="175"/>
      <c r="BM591" s="175"/>
      <c r="BN591" s="175"/>
      <c r="BO591" s="175"/>
      <c r="BP591" s="175"/>
      <c r="BQ591" s="175"/>
      <c r="BR591" s="175"/>
      <c r="BS591" s="175"/>
      <c r="BT591" s="175"/>
      <c r="BU591" s="177"/>
      <c r="BV591" s="177"/>
      <c r="BW591" s="177"/>
      <c r="BX591" s="177"/>
      <c r="BY591" s="177"/>
      <c r="BZ591" s="175"/>
      <c r="CA591" s="177"/>
      <c r="CB591" s="177"/>
    </row>
    <row r="592" spans="1:80" x14ac:dyDescent="0.25">
      <c r="A592" s="175"/>
      <c r="B592" s="176"/>
      <c r="C592" s="175"/>
      <c r="D592" s="175"/>
      <c r="E592" s="175"/>
      <c r="F592" s="175"/>
      <c r="G592" s="175"/>
      <c r="H592" s="175"/>
      <c r="I592" s="175"/>
      <c r="J592" s="175"/>
      <c r="K592" s="177"/>
      <c r="L592" s="177"/>
      <c r="M592" s="177"/>
      <c r="N592" s="177"/>
      <c r="O592" s="177"/>
      <c r="P592" s="175"/>
      <c r="Q592" s="177"/>
      <c r="R592" s="177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7"/>
      <c r="AC592" s="177"/>
      <c r="AD592" s="177"/>
      <c r="AE592" s="177"/>
      <c r="AF592" s="177"/>
      <c r="AG592" s="175"/>
      <c r="AH592" s="177"/>
      <c r="AI592" s="177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7"/>
      <c r="AT592" s="177"/>
      <c r="AU592" s="177"/>
      <c r="AV592" s="177"/>
      <c r="AW592" s="177"/>
      <c r="AX592" s="175"/>
      <c r="AY592" s="177"/>
      <c r="AZ592" s="177"/>
      <c r="BA592" s="175"/>
      <c r="BB592" s="175"/>
      <c r="BC592" s="175"/>
      <c r="BD592" s="175"/>
      <c r="BE592" s="175"/>
      <c r="BF592" s="175"/>
      <c r="BG592" s="175"/>
      <c r="BH592" s="175"/>
      <c r="BI592" s="175"/>
      <c r="BJ592" s="175"/>
      <c r="BK592" s="175"/>
      <c r="BL592" s="175"/>
      <c r="BM592" s="175"/>
      <c r="BN592" s="175"/>
      <c r="BO592" s="175"/>
      <c r="BP592" s="175"/>
      <c r="BQ592" s="175"/>
      <c r="BR592" s="175"/>
      <c r="BS592" s="175"/>
      <c r="BT592" s="175"/>
      <c r="BU592" s="177"/>
      <c r="BV592" s="177"/>
      <c r="BW592" s="177"/>
      <c r="BX592" s="177"/>
      <c r="BY592" s="177"/>
      <c r="BZ592" s="175"/>
      <c r="CA592" s="177"/>
      <c r="CB592" s="177"/>
    </row>
    <row r="593" spans="1:80" x14ac:dyDescent="0.25">
      <c r="A593" s="175"/>
      <c r="B593" s="176"/>
      <c r="C593" s="175"/>
      <c r="D593" s="175"/>
      <c r="E593" s="175"/>
      <c r="F593" s="175"/>
      <c r="G593" s="175"/>
      <c r="H593" s="175"/>
      <c r="I593" s="175"/>
      <c r="J593" s="175"/>
      <c r="K593" s="177"/>
      <c r="L593" s="177"/>
      <c r="M593" s="177"/>
      <c r="N593" s="177"/>
      <c r="O593" s="177"/>
      <c r="P593" s="175"/>
      <c r="Q593" s="177"/>
      <c r="R593" s="177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7"/>
      <c r="AC593" s="177"/>
      <c r="AD593" s="177"/>
      <c r="AE593" s="177"/>
      <c r="AF593" s="177"/>
      <c r="AG593" s="175"/>
      <c r="AH593" s="177"/>
      <c r="AI593" s="177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7"/>
      <c r="AT593" s="177"/>
      <c r="AU593" s="177"/>
      <c r="AV593" s="177"/>
      <c r="AW593" s="177"/>
      <c r="AX593" s="175"/>
      <c r="AY593" s="177"/>
      <c r="AZ593" s="177"/>
      <c r="BA593" s="175"/>
      <c r="BB593" s="175"/>
      <c r="BC593" s="175"/>
      <c r="BD593" s="175"/>
      <c r="BE593" s="175"/>
      <c r="BF593" s="175"/>
      <c r="BG593" s="175"/>
      <c r="BH593" s="175"/>
      <c r="BI593" s="175"/>
      <c r="BJ593" s="175"/>
      <c r="BK593" s="175"/>
      <c r="BL593" s="175"/>
      <c r="BM593" s="175"/>
      <c r="BN593" s="175"/>
      <c r="BO593" s="175"/>
      <c r="BP593" s="175"/>
      <c r="BQ593" s="175"/>
      <c r="BR593" s="175"/>
      <c r="BS593" s="175"/>
      <c r="BT593" s="175"/>
      <c r="BU593" s="177"/>
      <c r="BV593" s="177"/>
      <c r="BW593" s="177"/>
      <c r="BX593" s="177"/>
      <c r="BY593" s="177"/>
      <c r="BZ593" s="175"/>
      <c r="CA593" s="177"/>
      <c r="CB593" s="177"/>
    </row>
    <row r="594" spans="1:80" x14ac:dyDescent="0.25">
      <c r="A594" s="175"/>
      <c r="B594" s="176"/>
      <c r="C594" s="175"/>
      <c r="D594" s="175"/>
      <c r="E594" s="175"/>
      <c r="F594" s="175"/>
      <c r="G594" s="175"/>
      <c r="H594" s="175"/>
      <c r="I594" s="175"/>
      <c r="J594" s="175"/>
      <c r="K594" s="177"/>
      <c r="L594" s="177"/>
      <c r="M594" s="177"/>
      <c r="N594" s="177"/>
      <c r="O594" s="177"/>
      <c r="P594" s="175"/>
      <c r="Q594" s="177"/>
      <c r="R594" s="177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7"/>
      <c r="AC594" s="177"/>
      <c r="AD594" s="177"/>
      <c r="AE594" s="177"/>
      <c r="AF594" s="177"/>
      <c r="AG594" s="175"/>
      <c r="AH594" s="177"/>
      <c r="AI594" s="177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7"/>
      <c r="AT594" s="177"/>
      <c r="AU594" s="177"/>
      <c r="AV594" s="177"/>
      <c r="AW594" s="177"/>
      <c r="AX594" s="175"/>
      <c r="AY594" s="177"/>
      <c r="AZ594" s="177"/>
      <c r="BA594" s="175"/>
      <c r="BB594" s="175"/>
      <c r="BC594" s="175"/>
      <c r="BD594" s="175"/>
      <c r="BE594" s="175"/>
      <c r="BF594" s="175"/>
      <c r="BG594" s="175"/>
      <c r="BH594" s="175"/>
      <c r="BI594" s="175"/>
      <c r="BJ594" s="175"/>
      <c r="BK594" s="175"/>
      <c r="BL594" s="175"/>
      <c r="BM594" s="175"/>
      <c r="BN594" s="175"/>
      <c r="BO594" s="175"/>
      <c r="BP594" s="175"/>
      <c r="BQ594" s="175"/>
      <c r="BR594" s="175"/>
      <c r="BS594" s="175"/>
      <c r="BT594" s="175"/>
      <c r="BU594" s="177"/>
      <c r="BV594" s="177"/>
      <c r="BW594" s="177"/>
      <c r="BX594" s="177"/>
      <c r="BY594" s="177"/>
      <c r="BZ594" s="175"/>
      <c r="CA594" s="177"/>
      <c r="CB594" s="177"/>
    </row>
    <row r="595" spans="1:80" x14ac:dyDescent="0.25">
      <c r="A595" s="175"/>
      <c r="B595" s="176"/>
      <c r="C595" s="175"/>
      <c r="D595" s="175"/>
      <c r="E595" s="175"/>
      <c r="F595" s="175"/>
      <c r="G595" s="175"/>
      <c r="H595" s="175"/>
      <c r="I595" s="175"/>
      <c r="J595" s="175"/>
      <c r="K595" s="177"/>
      <c r="L595" s="177"/>
      <c r="M595" s="177"/>
      <c r="N595" s="177"/>
      <c r="O595" s="177"/>
      <c r="P595" s="175"/>
      <c r="Q595" s="177"/>
      <c r="R595" s="177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7"/>
      <c r="AC595" s="177"/>
      <c r="AD595" s="177"/>
      <c r="AE595" s="177"/>
      <c r="AF595" s="177"/>
      <c r="AG595" s="175"/>
      <c r="AH595" s="177"/>
      <c r="AI595" s="177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7"/>
      <c r="AT595" s="177"/>
      <c r="AU595" s="177"/>
      <c r="AV595" s="177"/>
      <c r="AW595" s="177"/>
      <c r="AX595" s="175"/>
      <c r="AY595" s="177"/>
      <c r="AZ595" s="177"/>
      <c r="BA595" s="175"/>
      <c r="BB595" s="175"/>
      <c r="BC595" s="175"/>
      <c r="BD595" s="175"/>
      <c r="BE595" s="175"/>
      <c r="BF595" s="175"/>
      <c r="BG595" s="175"/>
      <c r="BH595" s="175"/>
      <c r="BI595" s="175"/>
      <c r="BJ595" s="175"/>
      <c r="BK595" s="175"/>
      <c r="BL595" s="175"/>
      <c r="BM595" s="175"/>
      <c r="BN595" s="175"/>
      <c r="BO595" s="175"/>
      <c r="BP595" s="175"/>
      <c r="BQ595" s="175"/>
      <c r="BR595" s="175"/>
      <c r="BS595" s="175"/>
      <c r="BT595" s="175"/>
      <c r="BU595" s="177"/>
      <c r="BV595" s="177"/>
      <c r="BW595" s="177"/>
      <c r="BX595" s="177"/>
      <c r="BY595" s="177"/>
      <c r="BZ595" s="175"/>
      <c r="CA595" s="177"/>
      <c r="CB595" s="177"/>
    </row>
    <row r="596" spans="1:80" x14ac:dyDescent="0.25">
      <c r="A596" s="175"/>
      <c r="B596" s="176"/>
      <c r="C596" s="175"/>
      <c r="D596" s="175"/>
      <c r="E596" s="175"/>
      <c r="F596" s="175"/>
      <c r="G596" s="175"/>
      <c r="H596" s="175"/>
      <c r="I596" s="175"/>
      <c r="J596" s="175"/>
      <c r="K596" s="177"/>
      <c r="L596" s="177"/>
      <c r="M596" s="177"/>
      <c r="N596" s="177"/>
      <c r="O596" s="177"/>
      <c r="P596" s="175"/>
      <c r="Q596" s="177"/>
      <c r="R596" s="177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7"/>
      <c r="AC596" s="177"/>
      <c r="AD596" s="177"/>
      <c r="AE596" s="177"/>
      <c r="AF596" s="177"/>
      <c r="AG596" s="175"/>
      <c r="AH596" s="177"/>
      <c r="AI596" s="177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7"/>
      <c r="AT596" s="177"/>
      <c r="AU596" s="177"/>
      <c r="AV596" s="177"/>
      <c r="AW596" s="177"/>
      <c r="AX596" s="175"/>
      <c r="AY596" s="177"/>
      <c r="AZ596" s="177"/>
      <c r="BA596" s="175"/>
      <c r="BB596" s="175"/>
      <c r="BC596" s="175"/>
      <c r="BD596" s="175"/>
      <c r="BE596" s="175"/>
      <c r="BF596" s="175"/>
      <c r="BG596" s="175"/>
      <c r="BH596" s="175"/>
      <c r="BI596" s="175"/>
      <c r="BJ596" s="175"/>
      <c r="BK596" s="175"/>
      <c r="BL596" s="175"/>
      <c r="BM596" s="175"/>
      <c r="BN596" s="175"/>
      <c r="BO596" s="175"/>
      <c r="BP596" s="175"/>
      <c r="BQ596" s="175"/>
      <c r="BR596" s="175"/>
      <c r="BS596" s="175"/>
      <c r="BT596" s="175"/>
      <c r="BU596" s="177"/>
      <c r="BV596" s="177"/>
      <c r="BW596" s="177"/>
      <c r="BX596" s="177"/>
      <c r="BY596" s="177"/>
      <c r="BZ596" s="175"/>
      <c r="CA596" s="177"/>
      <c r="CB596" s="177"/>
    </row>
    <row r="597" spans="1:80" x14ac:dyDescent="0.25">
      <c r="A597" s="175"/>
      <c r="B597" s="176"/>
      <c r="C597" s="175"/>
      <c r="D597" s="175"/>
      <c r="E597" s="175"/>
      <c r="F597" s="175"/>
      <c r="G597" s="175"/>
      <c r="H597" s="175"/>
      <c r="I597" s="175"/>
      <c r="J597" s="175"/>
      <c r="K597" s="177"/>
      <c r="L597" s="177"/>
      <c r="M597" s="177"/>
      <c r="N597" s="177"/>
      <c r="O597" s="177"/>
      <c r="P597" s="175"/>
      <c r="Q597" s="177"/>
      <c r="R597" s="177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7"/>
      <c r="AC597" s="177"/>
      <c r="AD597" s="177"/>
      <c r="AE597" s="177"/>
      <c r="AF597" s="177"/>
      <c r="AG597" s="175"/>
      <c r="AH597" s="177"/>
      <c r="AI597" s="177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7"/>
      <c r="AT597" s="177"/>
      <c r="AU597" s="177"/>
      <c r="AV597" s="177"/>
      <c r="AW597" s="177"/>
      <c r="AX597" s="175"/>
      <c r="AY597" s="177"/>
      <c r="AZ597" s="177"/>
      <c r="BA597" s="175"/>
      <c r="BB597" s="175"/>
      <c r="BC597" s="175"/>
      <c r="BD597" s="175"/>
      <c r="BE597" s="175"/>
      <c r="BF597" s="175"/>
      <c r="BG597" s="175"/>
      <c r="BH597" s="175"/>
      <c r="BI597" s="175"/>
      <c r="BJ597" s="175"/>
      <c r="BK597" s="175"/>
      <c r="BL597" s="175"/>
      <c r="BM597" s="175"/>
      <c r="BN597" s="175"/>
      <c r="BO597" s="175"/>
      <c r="BP597" s="175"/>
      <c r="BQ597" s="175"/>
      <c r="BR597" s="175"/>
      <c r="BS597" s="175"/>
      <c r="BT597" s="175"/>
      <c r="BU597" s="177"/>
      <c r="BV597" s="177"/>
      <c r="BW597" s="177"/>
      <c r="BX597" s="177"/>
      <c r="BY597" s="177"/>
      <c r="BZ597" s="175"/>
      <c r="CA597" s="177"/>
      <c r="CB597" s="177"/>
    </row>
    <row r="598" spans="1:80" x14ac:dyDescent="0.25">
      <c r="A598" s="175"/>
      <c r="B598" s="176"/>
      <c r="C598" s="175"/>
      <c r="D598" s="175"/>
      <c r="E598" s="175"/>
      <c r="F598" s="175"/>
      <c r="G598" s="175"/>
      <c r="H598" s="175"/>
      <c r="I598" s="175"/>
      <c r="J598" s="175"/>
      <c r="K598" s="177"/>
      <c r="L598" s="177"/>
      <c r="M598" s="177"/>
      <c r="N598" s="177"/>
      <c r="O598" s="177"/>
      <c r="P598" s="175"/>
      <c r="Q598" s="177"/>
      <c r="R598" s="177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7"/>
      <c r="AC598" s="177"/>
      <c r="AD598" s="177"/>
      <c r="AE598" s="177"/>
      <c r="AF598" s="177"/>
      <c r="AG598" s="175"/>
      <c r="AH598" s="177"/>
      <c r="AI598" s="177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7"/>
      <c r="AT598" s="177"/>
      <c r="AU598" s="177"/>
      <c r="AV598" s="177"/>
      <c r="AW598" s="177"/>
      <c r="AX598" s="175"/>
      <c r="AY598" s="177"/>
      <c r="AZ598" s="177"/>
      <c r="BA598" s="175"/>
      <c r="BB598" s="175"/>
      <c r="BC598" s="175"/>
      <c r="BD598" s="175"/>
      <c r="BE598" s="175"/>
      <c r="BF598" s="175"/>
      <c r="BG598" s="175"/>
      <c r="BH598" s="175"/>
      <c r="BI598" s="175"/>
      <c r="BJ598" s="175"/>
      <c r="BK598" s="175"/>
      <c r="BL598" s="175"/>
      <c r="BM598" s="175"/>
      <c r="BN598" s="175"/>
      <c r="BO598" s="175"/>
      <c r="BP598" s="175"/>
      <c r="BQ598" s="175"/>
      <c r="BR598" s="175"/>
      <c r="BS598" s="175"/>
      <c r="BT598" s="175"/>
      <c r="BU598" s="177"/>
      <c r="BV598" s="177"/>
      <c r="BW598" s="177"/>
      <c r="BX598" s="177"/>
      <c r="BY598" s="177"/>
      <c r="BZ598" s="175"/>
      <c r="CA598" s="177"/>
      <c r="CB598" s="177"/>
    </row>
    <row r="599" spans="1:80" x14ac:dyDescent="0.25">
      <c r="A599" s="175"/>
      <c r="B599" s="176"/>
      <c r="C599" s="175"/>
      <c r="D599" s="175"/>
      <c r="E599" s="175"/>
      <c r="F599" s="175"/>
      <c r="G599" s="175"/>
      <c r="H599" s="175"/>
      <c r="I599" s="175"/>
      <c r="J599" s="175"/>
      <c r="K599" s="177"/>
      <c r="L599" s="177"/>
      <c r="M599" s="177"/>
      <c r="N599" s="177"/>
      <c r="O599" s="177"/>
      <c r="P599" s="175"/>
      <c r="Q599" s="177"/>
      <c r="R599" s="177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7"/>
      <c r="AC599" s="177"/>
      <c r="AD599" s="177"/>
      <c r="AE599" s="177"/>
      <c r="AF599" s="177"/>
      <c r="AG599" s="175"/>
      <c r="AH599" s="177"/>
      <c r="AI599" s="177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7"/>
      <c r="AT599" s="177"/>
      <c r="AU599" s="177"/>
      <c r="AV599" s="177"/>
      <c r="AW599" s="177"/>
      <c r="AX599" s="175"/>
      <c r="AY599" s="177"/>
      <c r="AZ599" s="177"/>
      <c r="BA599" s="175"/>
      <c r="BB599" s="175"/>
      <c r="BC599" s="175"/>
      <c r="BD599" s="175"/>
      <c r="BE599" s="175"/>
      <c r="BF599" s="175"/>
      <c r="BG599" s="175"/>
      <c r="BH599" s="175"/>
      <c r="BI599" s="175"/>
      <c r="BJ599" s="175"/>
      <c r="BK599" s="175"/>
      <c r="BL599" s="175"/>
      <c r="BM599" s="175"/>
      <c r="BN599" s="175"/>
      <c r="BO599" s="175"/>
      <c r="BP599" s="175"/>
      <c r="BQ599" s="175"/>
      <c r="BR599" s="175"/>
      <c r="BS599" s="175"/>
      <c r="BT599" s="175"/>
      <c r="BU599" s="177"/>
      <c r="BV599" s="177"/>
      <c r="BW599" s="177"/>
      <c r="BX599" s="177"/>
      <c r="BY599" s="177"/>
      <c r="BZ599" s="175"/>
      <c r="CA599" s="177"/>
      <c r="CB599" s="177"/>
    </row>
    <row r="600" spans="1:80" x14ac:dyDescent="0.25">
      <c r="A600" s="175"/>
      <c r="B600" s="176"/>
      <c r="C600" s="175"/>
      <c r="D600" s="175"/>
      <c r="E600" s="175"/>
      <c r="F600" s="175"/>
      <c r="G600" s="175"/>
      <c r="H600" s="175"/>
      <c r="I600" s="175"/>
      <c r="J600" s="175"/>
      <c r="K600" s="177"/>
      <c r="L600" s="177"/>
      <c r="M600" s="177"/>
      <c r="N600" s="177"/>
      <c r="O600" s="177"/>
      <c r="P600" s="175"/>
      <c r="Q600" s="177"/>
      <c r="R600" s="177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7"/>
      <c r="AC600" s="177"/>
      <c r="AD600" s="177"/>
      <c r="AE600" s="177"/>
      <c r="AF600" s="177"/>
      <c r="AG600" s="175"/>
      <c r="AH600" s="177"/>
      <c r="AI600" s="177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7"/>
      <c r="AT600" s="177"/>
      <c r="AU600" s="177"/>
      <c r="AV600" s="177"/>
      <c r="AW600" s="177"/>
      <c r="AX600" s="175"/>
      <c r="AY600" s="177"/>
      <c r="AZ600" s="177"/>
      <c r="BA600" s="175"/>
      <c r="BB600" s="175"/>
      <c r="BC600" s="175"/>
      <c r="BD600" s="175"/>
      <c r="BE600" s="175"/>
      <c r="BF600" s="175"/>
      <c r="BG600" s="175"/>
      <c r="BH600" s="175"/>
      <c r="BI600" s="175"/>
      <c r="BJ600" s="175"/>
      <c r="BK600" s="175"/>
      <c r="BL600" s="175"/>
      <c r="BM600" s="175"/>
      <c r="BN600" s="175"/>
      <c r="BO600" s="175"/>
      <c r="BP600" s="175"/>
      <c r="BQ600" s="175"/>
      <c r="BR600" s="175"/>
      <c r="BS600" s="175"/>
      <c r="BT600" s="175"/>
      <c r="BU600" s="177"/>
      <c r="BV600" s="177"/>
      <c r="BW600" s="177"/>
      <c r="BX600" s="177"/>
      <c r="BY600" s="177"/>
      <c r="BZ600" s="175"/>
      <c r="CA600" s="177"/>
      <c r="CB600" s="177"/>
    </row>
    <row r="601" spans="1:80" x14ac:dyDescent="0.25">
      <c r="A601" s="175"/>
      <c r="B601" s="176"/>
      <c r="C601" s="175"/>
      <c r="D601" s="175"/>
      <c r="E601" s="175"/>
      <c r="F601" s="175"/>
      <c r="G601" s="175"/>
      <c r="H601" s="175"/>
      <c r="I601" s="175"/>
      <c r="J601" s="175"/>
      <c r="K601" s="177"/>
      <c r="L601" s="177"/>
      <c r="M601" s="177"/>
      <c r="N601" s="177"/>
      <c r="O601" s="177"/>
      <c r="P601" s="175"/>
      <c r="Q601" s="177"/>
      <c r="R601" s="177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7"/>
      <c r="AC601" s="177"/>
      <c r="AD601" s="177"/>
      <c r="AE601" s="177"/>
      <c r="AF601" s="177"/>
      <c r="AG601" s="175"/>
      <c r="AH601" s="177"/>
      <c r="AI601" s="177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7"/>
      <c r="AT601" s="177"/>
      <c r="AU601" s="177"/>
      <c r="AV601" s="177"/>
      <c r="AW601" s="177"/>
      <c r="AX601" s="175"/>
      <c r="AY601" s="177"/>
      <c r="AZ601" s="177"/>
      <c r="BA601" s="175"/>
      <c r="BB601" s="175"/>
      <c r="BC601" s="175"/>
      <c r="BD601" s="175"/>
      <c r="BE601" s="175"/>
      <c r="BF601" s="175"/>
      <c r="BG601" s="175"/>
      <c r="BH601" s="175"/>
      <c r="BI601" s="175"/>
      <c r="BJ601" s="175"/>
      <c r="BK601" s="175"/>
      <c r="BL601" s="175"/>
      <c r="BM601" s="175"/>
      <c r="BN601" s="175"/>
      <c r="BO601" s="175"/>
      <c r="BP601" s="175"/>
      <c r="BQ601" s="175"/>
      <c r="BR601" s="175"/>
      <c r="BS601" s="175"/>
      <c r="BT601" s="175"/>
      <c r="BU601" s="177"/>
      <c r="BV601" s="177"/>
      <c r="BW601" s="177"/>
      <c r="BX601" s="177"/>
      <c r="BY601" s="177"/>
      <c r="BZ601" s="175"/>
      <c r="CA601" s="177"/>
      <c r="CB601" s="177"/>
    </row>
    <row r="602" spans="1:80" x14ac:dyDescent="0.25">
      <c r="A602" s="175"/>
      <c r="B602" s="176"/>
      <c r="C602" s="175"/>
      <c r="D602" s="175"/>
      <c r="E602" s="175"/>
      <c r="F602" s="175"/>
      <c r="G602" s="175"/>
      <c r="H602" s="175"/>
      <c r="I602" s="175"/>
      <c r="J602" s="175"/>
      <c r="K602" s="177"/>
      <c r="L602" s="177"/>
      <c r="M602" s="177"/>
      <c r="N602" s="177"/>
      <c r="O602" s="177"/>
      <c r="P602" s="175"/>
      <c r="Q602" s="177"/>
      <c r="R602" s="177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7"/>
      <c r="AC602" s="177"/>
      <c r="AD602" s="177"/>
      <c r="AE602" s="177"/>
      <c r="AF602" s="177"/>
      <c r="AG602" s="175"/>
      <c r="AH602" s="177"/>
      <c r="AI602" s="177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7"/>
      <c r="AT602" s="177"/>
      <c r="AU602" s="177"/>
      <c r="AV602" s="177"/>
      <c r="AW602" s="177"/>
      <c r="AX602" s="175"/>
      <c r="AY602" s="177"/>
      <c r="AZ602" s="177"/>
      <c r="BA602" s="175"/>
      <c r="BB602" s="175"/>
      <c r="BC602" s="175"/>
      <c r="BD602" s="175"/>
      <c r="BE602" s="175"/>
      <c r="BF602" s="175"/>
      <c r="BG602" s="175"/>
      <c r="BH602" s="175"/>
      <c r="BI602" s="175"/>
      <c r="BJ602" s="175"/>
      <c r="BK602" s="175"/>
      <c r="BL602" s="175"/>
      <c r="BM602" s="175"/>
      <c r="BN602" s="175"/>
      <c r="BO602" s="175"/>
      <c r="BP602" s="175"/>
      <c r="BQ602" s="175"/>
      <c r="BR602" s="175"/>
      <c r="BS602" s="175"/>
      <c r="BT602" s="175"/>
      <c r="BU602" s="177"/>
      <c r="BV602" s="177"/>
      <c r="BW602" s="177"/>
      <c r="BX602" s="177"/>
      <c r="BY602" s="177"/>
      <c r="BZ602" s="175"/>
      <c r="CA602" s="177"/>
      <c r="CB602" s="177"/>
    </row>
    <row r="603" spans="1:80" x14ac:dyDescent="0.25">
      <c r="A603" s="175"/>
      <c r="B603" s="176"/>
      <c r="C603" s="175"/>
      <c r="D603" s="175"/>
      <c r="E603" s="175"/>
      <c r="F603" s="175"/>
      <c r="G603" s="175"/>
      <c r="H603" s="175"/>
      <c r="I603" s="175"/>
      <c r="J603" s="175"/>
      <c r="K603" s="177"/>
      <c r="L603" s="177"/>
      <c r="M603" s="177"/>
      <c r="N603" s="177"/>
      <c r="O603" s="177"/>
      <c r="P603" s="175"/>
      <c r="Q603" s="177"/>
      <c r="R603" s="177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7"/>
      <c r="AC603" s="177"/>
      <c r="AD603" s="177"/>
      <c r="AE603" s="177"/>
      <c r="AF603" s="177"/>
      <c r="AG603" s="175"/>
      <c r="AH603" s="177"/>
      <c r="AI603" s="177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7"/>
      <c r="AT603" s="177"/>
      <c r="AU603" s="177"/>
      <c r="AV603" s="177"/>
      <c r="AW603" s="177"/>
      <c r="AX603" s="175"/>
      <c r="AY603" s="177"/>
      <c r="AZ603" s="177"/>
      <c r="BA603" s="175"/>
      <c r="BB603" s="175"/>
      <c r="BC603" s="175"/>
      <c r="BD603" s="175"/>
      <c r="BE603" s="175"/>
      <c r="BF603" s="175"/>
      <c r="BG603" s="175"/>
      <c r="BH603" s="175"/>
      <c r="BI603" s="175"/>
      <c r="BJ603" s="175"/>
      <c r="BK603" s="175"/>
      <c r="BL603" s="175"/>
      <c r="BM603" s="175"/>
      <c r="BN603" s="175"/>
      <c r="BO603" s="175"/>
      <c r="BP603" s="175"/>
      <c r="BQ603" s="175"/>
      <c r="BR603" s="175"/>
      <c r="BS603" s="175"/>
      <c r="BT603" s="175"/>
      <c r="BU603" s="177"/>
      <c r="BV603" s="177"/>
      <c r="BW603" s="177"/>
      <c r="BX603" s="177"/>
      <c r="BY603" s="177"/>
      <c r="BZ603" s="175"/>
      <c r="CA603" s="177"/>
      <c r="CB603" s="177"/>
    </row>
    <row r="604" spans="1:80" x14ac:dyDescent="0.25">
      <c r="A604" s="175"/>
      <c r="B604" s="176"/>
      <c r="C604" s="175"/>
      <c r="D604" s="175"/>
      <c r="E604" s="175"/>
      <c r="F604" s="175"/>
      <c r="G604" s="175"/>
      <c r="H604" s="175"/>
      <c r="I604" s="175"/>
      <c r="J604" s="175"/>
      <c r="K604" s="177"/>
      <c r="L604" s="177"/>
      <c r="M604" s="177"/>
      <c r="N604" s="177"/>
      <c r="O604" s="177"/>
      <c r="P604" s="175"/>
      <c r="Q604" s="177"/>
      <c r="R604" s="177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7"/>
      <c r="AC604" s="177"/>
      <c r="AD604" s="177"/>
      <c r="AE604" s="177"/>
      <c r="AF604" s="177"/>
      <c r="AG604" s="175"/>
      <c r="AH604" s="177"/>
      <c r="AI604" s="177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7"/>
      <c r="AT604" s="177"/>
      <c r="AU604" s="177"/>
      <c r="AV604" s="177"/>
      <c r="AW604" s="177"/>
      <c r="AX604" s="175"/>
      <c r="AY604" s="177"/>
      <c r="AZ604" s="177"/>
      <c r="BA604" s="175"/>
      <c r="BB604" s="175"/>
      <c r="BC604" s="175"/>
      <c r="BD604" s="175"/>
      <c r="BE604" s="175"/>
      <c r="BF604" s="175"/>
      <c r="BG604" s="175"/>
      <c r="BH604" s="175"/>
      <c r="BI604" s="175"/>
      <c r="BJ604" s="175"/>
      <c r="BK604" s="175"/>
      <c r="BL604" s="175"/>
      <c r="BM604" s="175"/>
      <c r="BN604" s="175"/>
      <c r="BO604" s="175"/>
      <c r="BP604" s="175"/>
      <c r="BQ604" s="175"/>
      <c r="BR604" s="175"/>
      <c r="BS604" s="175"/>
      <c r="BT604" s="175"/>
      <c r="BU604" s="177"/>
      <c r="BV604" s="177"/>
      <c r="BW604" s="177"/>
      <c r="BX604" s="177"/>
      <c r="BY604" s="177"/>
      <c r="BZ604" s="175"/>
      <c r="CA604" s="177"/>
      <c r="CB604" s="177"/>
    </row>
    <row r="605" spans="1:80" x14ac:dyDescent="0.25">
      <c r="A605" s="175"/>
      <c r="B605" s="176"/>
      <c r="C605" s="175"/>
      <c r="D605" s="175"/>
      <c r="E605" s="175"/>
      <c r="F605" s="175"/>
      <c r="G605" s="175"/>
      <c r="H605" s="175"/>
      <c r="I605" s="175"/>
      <c r="J605" s="175"/>
      <c r="K605" s="177"/>
      <c r="L605" s="177"/>
      <c r="M605" s="177"/>
      <c r="N605" s="177"/>
      <c r="O605" s="177"/>
      <c r="P605" s="175"/>
      <c r="Q605" s="177"/>
      <c r="R605" s="177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7"/>
      <c r="AC605" s="177"/>
      <c r="AD605" s="177"/>
      <c r="AE605" s="177"/>
      <c r="AF605" s="177"/>
      <c r="AG605" s="175"/>
      <c r="AH605" s="177"/>
      <c r="AI605" s="177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7"/>
      <c r="AT605" s="177"/>
      <c r="AU605" s="177"/>
      <c r="AV605" s="177"/>
      <c r="AW605" s="177"/>
      <c r="AX605" s="175"/>
      <c r="AY605" s="177"/>
      <c r="AZ605" s="177"/>
      <c r="BA605" s="175"/>
      <c r="BB605" s="175"/>
      <c r="BC605" s="175"/>
      <c r="BD605" s="175"/>
      <c r="BE605" s="175"/>
      <c r="BF605" s="175"/>
      <c r="BG605" s="175"/>
      <c r="BH605" s="175"/>
      <c r="BI605" s="175"/>
      <c r="BJ605" s="175"/>
      <c r="BK605" s="175"/>
      <c r="BL605" s="175"/>
      <c r="BM605" s="175"/>
      <c r="BN605" s="175"/>
      <c r="BO605" s="175"/>
      <c r="BP605" s="175"/>
      <c r="BQ605" s="175"/>
      <c r="BR605" s="175"/>
      <c r="BS605" s="175"/>
      <c r="BT605" s="175"/>
      <c r="BU605" s="177"/>
      <c r="BV605" s="177"/>
      <c r="BW605" s="177"/>
      <c r="BX605" s="177"/>
      <c r="BY605" s="177"/>
      <c r="BZ605" s="175"/>
      <c r="CA605" s="177"/>
      <c r="CB605" s="177"/>
    </row>
    <row r="606" spans="1:80" x14ac:dyDescent="0.25">
      <c r="A606" s="175"/>
      <c r="B606" s="176"/>
      <c r="C606" s="175"/>
      <c r="D606" s="175"/>
      <c r="E606" s="175"/>
      <c r="F606" s="175"/>
      <c r="G606" s="175"/>
      <c r="H606" s="175"/>
      <c r="I606" s="175"/>
      <c r="J606" s="175"/>
      <c r="K606" s="177"/>
      <c r="L606" s="177"/>
      <c r="M606" s="177"/>
      <c r="N606" s="177"/>
      <c r="O606" s="177"/>
      <c r="P606" s="175"/>
      <c r="Q606" s="177"/>
      <c r="R606" s="177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7"/>
      <c r="AC606" s="177"/>
      <c r="AD606" s="177"/>
      <c r="AE606" s="177"/>
      <c r="AF606" s="177"/>
      <c r="AG606" s="175"/>
      <c r="AH606" s="177"/>
      <c r="AI606" s="177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7"/>
      <c r="AT606" s="177"/>
      <c r="AU606" s="177"/>
      <c r="AV606" s="177"/>
      <c r="AW606" s="177"/>
      <c r="AX606" s="175"/>
      <c r="AY606" s="177"/>
      <c r="AZ606" s="177"/>
      <c r="BA606" s="175"/>
      <c r="BB606" s="175"/>
      <c r="BC606" s="175"/>
      <c r="BD606" s="175"/>
      <c r="BE606" s="175"/>
      <c r="BF606" s="175"/>
      <c r="BG606" s="175"/>
      <c r="BH606" s="175"/>
      <c r="BI606" s="175"/>
      <c r="BJ606" s="175"/>
      <c r="BK606" s="175"/>
      <c r="BL606" s="175"/>
      <c r="BM606" s="175"/>
      <c r="BN606" s="175"/>
      <c r="BO606" s="175"/>
      <c r="BP606" s="175"/>
      <c r="BQ606" s="175"/>
      <c r="BR606" s="175"/>
      <c r="BS606" s="175"/>
      <c r="BT606" s="175"/>
      <c r="BU606" s="177"/>
      <c r="BV606" s="177"/>
      <c r="BW606" s="177"/>
      <c r="BX606" s="177"/>
      <c r="BY606" s="177"/>
      <c r="BZ606" s="175"/>
      <c r="CA606" s="177"/>
      <c r="CB606" s="177"/>
    </row>
    <row r="607" spans="1:80" x14ac:dyDescent="0.25">
      <c r="A607" s="175"/>
      <c r="B607" s="176"/>
      <c r="C607" s="175"/>
      <c r="D607" s="175"/>
      <c r="E607" s="175"/>
      <c r="F607" s="175"/>
      <c r="G607" s="175"/>
      <c r="H607" s="175"/>
      <c r="I607" s="175"/>
      <c r="J607" s="175"/>
      <c r="K607" s="177"/>
      <c r="L607" s="177"/>
      <c r="M607" s="177"/>
      <c r="N607" s="177"/>
      <c r="O607" s="177"/>
      <c r="P607" s="175"/>
      <c r="Q607" s="177"/>
      <c r="R607" s="177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7"/>
      <c r="AC607" s="177"/>
      <c r="AD607" s="177"/>
      <c r="AE607" s="177"/>
      <c r="AF607" s="177"/>
      <c r="AG607" s="175"/>
      <c r="AH607" s="177"/>
      <c r="AI607" s="177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7"/>
      <c r="AT607" s="177"/>
      <c r="AU607" s="177"/>
      <c r="AV607" s="177"/>
      <c r="AW607" s="177"/>
      <c r="AX607" s="175"/>
      <c r="AY607" s="177"/>
      <c r="AZ607" s="177"/>
      <c r="BA607" s="175"/>
      <c r="BB607" s="175"/>
      <c r="BC607" s="175"/>
      <c r="BD607" s="175"/>
      <c r="BE607" s="175"/>
      <c r="BF607" s="175"/>
      <c r="BG607" s="175"/>
      <c r="BH607" s="175"/>
      <c r="BI607" s="175"/>
      <c r="BJ607" s="175"/>
      <c r="BK607" s="175"/>
      <c r="BL607" s="175"/>
      <c r="BM607" s="175"/>
      <c r="BN607" s="175"/>
      <c r="BO607" s="175"/>
      <c r="BP607" s="175"/>
      <c r="BQ607" s="175"/>
      <c r="BR607" s="175"/>
      <c r="BS607" s="175"/>
      <c r="BT607" s="175"/>
      <c r="BU607" s="177"/>
      <c r="BV607" s="177"/>
      <c r="BW607" s="177"/>
      <c r="BX607" s="177"/>
      <c r="BY607" s="177"/>
      <c r="BZ607" s="175"/>
      <c r="CA607" s="177"/>
      <c r="CB607" s="177"/>
    </row>
    <row r="608" spans="1:80" x14ac:dyDescent="0.25">
      <c r="A608" s="175"/>
      <c r="B608" s="176"/>
      <c r="C608" s="175"/>
      <c r="D608" s="175"/>
      <c r="E608" s="175"/>
      <c r="F608" s="175"/>
      <c r="G608" s="175"/>
      <c r="H608" s="175"/>
      <c r="I608" s="175"/>
      <c r="J608" s="175"/>
      <c r="K608" s="177"/>
      <c r="L608" s="177"/>
      <c r="M608" s="177"/>
      <c r="N608" s="177"/>
      <c r="O608" s="177"/>
      <c r="P608" s="175"/>
      <c r="Q608" s="177"/>
      <c r="R608" s="177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7"/>
      <c r="AC608" s="177"/>
      <c r="AD608" s="177"/>
      <c r="AE608" s="177"/>
      <c r="AF608" s="177"/>
      <c r="AG608" s="175"/>
      <c r="AH608" s="177"/>
      <c r="AI608" s="177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7"/>
      <c r="AT608" s="177"/>
      <c r="AU608" s="177"/>
      <c r="AV608" s="177"/>
      <c r="AW608" s="177"/>
      <c r="AX608" s="175"/>
      <c r="AY608" s="177"/>
      <c r="AZ608" s="177"/>
      <c r="BA608" s="175"/>
      <c r="BB608" s="175"/>
      <c r="BC608" s="175"/>
      <c r="BD608" s="175"/>
      <c r="BE608" s="175"/>
      <c r="BF608" s="175"/>
      <c r="BG608" s="175"/>
      <c r="BH608" s="175"/>
      <c r="BI608" s="175"/>
      <c r="BJ608" s="175"/>
      <c r="BK608" s="175"/>
      <c r="BL608" s="175"/>
      <c r="BM608" s="175"/>
      <c r="BN608" s="175"/>
      <c r="BO608" s="175"/>
      <c r="BP608" s="175"/>
      <c r="BQ608" s="175"/>
      <c r="BR608" s="175"/>
      <c r="BS608" s="175"/>
      <c r="BT608" s="175"/>
      <c r="BU608" s="177"/>
      <c r="BV608" s="177"/>
      <c r="BW608" s="177"/>
      <c r="BX608" s="177"/>
      <c r="BY608" s="177"/>
      <c r="BZ608" s="175"/>
      <c r="CA608" s="177"/>
      <c r="CB608" s="177"/>
    </row>
    <row r="609" spans="1:80" x14ac:dyDescent="0.25">
      <c r="A609" s="175"/>
      <c r="B609" s="176"/>
      <c r="C609" s="175"/>
      <c r="D609" s="175"/>
      <c r="E609" s="175"/>
      <c r="F609" s="175"/>
      <c r="G609" s="175"/>
      <c r="H609" s="175"/>
      <c r="I609" s="175"/>
      <c r="J609" s="175"/>
      <c r="K609" s="177"/>
      <c r="L609" s="177"/>
      <c r="M609" s="177"/>
      <c r="N609" s="177"/>
      <c r="O609" s="177"/>
      <c r="P609" s="175"/>
      <c r="Q609" s="177"/>
      <c r="R609" s="177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7"/>
      <c r="AC609" s="177"/>
      <c r="AD609" s="177"/>
      <c r="AE609" s="177"/>
      <c r="AF609" s="177"/>
      <c r="AG609" s="175"/>
      <c r="AH609" s="177"/>
      <c r="AI609" s="177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7"/>
      <c r="AT609" s="177"/>
      <c r="AU609" s="177"/>
      <c r="AV609" s="177"/>
      <c r="AW609" s="177"/>
      <c r="AX609" s="175"/>
      <c r="AY609" s="177"/>
      <c r="AZ609" s="177"/>
      <c r="BA609" s="175"/>
      <c r="BB609" s="175"/>
      <c r="BC609" s="175"/>
      <c r="BD609" s="175"/>
      <c r="BE609" s="175"/>
      <c r="BF609" s="175"/>
      <c r="BG609" s="175"/>
      <c r="BH609" s="175"/>
      <c r="BI609" s="175"/>
      <c r="BJ609" s="175"/>
      <c r="BK609" s="175"/>
      <c r="BL609" s="175"/>
      <c r="BM609" s="175"/>
      <c r="BN609" s="175"/>
      <c r="BO609" s="175"/>
      <c r="BP609" s="175"/>
      <c r="BQ609" s="175"/>
      <c r="BR609" s="175"/>
      <c r="BS609" s="175"/>
      <c r="BT609" s="175"/>
      <c r="BU609" s="177"/>
      <c r="BV609" s="177"/>
      <c r="BW609" s="177"/>
      <c r="BX609" s="177"/>
      <c r="BY609" s="177"/>
      <c r="BZ609" s="175"/>
      <c r="CA609" s="177"/>
      <c r="CB609" s="177"/>
    </row>
    <row r="610" spans="1:80" x14ac:dyDescent="0.25">
      <c r="A610" s="175"/>
      <c r="B610" s="176"/>
      <c r="C610" s="175"/>
      <c r="D610" s="175"/>
      <c r="E610" s="175"/>
      <c r="F610" s="175"/>
      <c r="G610" s="175"/>
      <c r="H610" s="175"/>
      <c r="I610" s="175"/>
      <c r="J610" s="175"/>
      <c r="K610" s="177"/>
      <c r="L610" s="177"/>
      <c r="M610" s="177"/>
      <c r="N610" s="177"/>
      <c r="O610" s="177"/>
      <c r="P610" s="175"/>
      <c r="Q610" s="177"/>
      <c r="R610" s="177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7"/>
      <c r="AC610" s="177"/>
      <c r="AD610" s="177"/>
      <c r="AE610" s="177"/>
      <c r="AF610" s="177"/>
      <c r="AG610" s="175"/>
      <c r="AH610" s="177"/>
      <c r="AI610" s="177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7"/>
      <c r="AT610" s="177"/>
      <c r="AU610" s="177"/>
      <c r="AV610" s="177"/>
      <c r="AW610" s="177"/>
      <c r="AX610" s="175"/>
      <c r="AY610" s="177"/>
      <c r="AZ610" s="177"/>
      <c r="BA610" s="175"/>
      <c r="BB610" s="175"/>
      <c r="BC610" s="175"/>
      <c r="BD610" s="175"/>
      <c r="BE610" s="175"/>
      <c r="BF610" s="175"/>
      <c r="BG610" s="175"/>
      <c r="BH610" s="175"/>
      <c r="BI610" s="175"/>
      <c r="BJ610" s="175"/>
      <c r="BK610" s="175"/>
      <c r="BL610" s="175"/>
      <c r="BM610" s="175"/>
      <c r="BN610" s="175"/>
      <c r="BO610" s="175"/>
      <c r="BP610" s="175"/>
      <c r="BQ610" s="175"/>
      <c r="BR610" s="175"/>
      <c r="BS610" s="175"/>
      <c r="BT610" s="175"/>
      <c r="BU610" s="177"/>
      <c r="BV610" s="177"/>
      <c r="BW610" s="177"/>
      <c r="BX610" s="177"/>
      <c r="BY610" s="177"/>
      <c r="BZ610" s="175"/>
      <c r="CA610" s="177"/>
      <c r="CB610" s="177"/>
    </row>
    <row r="611" spans="1:80" x14ac:dyDescent="0.25">
      <c r="A611" s="175"/>
      <c r="B611" s="176"/>
      <c r="C611" s="175"/>
      <c r="D611" s="175"/>
      <c r="E611" s="175"/>
      <c r="F611" s="175"/>
      <c r="G611" s="175"/>
      <c r="H611" s="175"/>
      <c r="I611" s="175"/>
      <c r="J611" s="175"/>
      <c r="K611" s="177"/>
      <c r="L611" s="177"/>
      <c r="M611" s="177"/>
      <c r="N611" s="177"/>
      <c r="O611" s="177"/>
      <c r="P611" s="175"/>
      <c r="Q611" s="177"/>
      <c r="R611" s="177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7"/>
      <c r="AC611" s="177"/>
      <c r="AD611" s="177"/>
      <c r="AE611" s="177"/>
      <c r="AF611" s="177"/>
      <c r="AG611" s="175"/>
      <c r="AH611" s="177"/>
      <c r="AI611" s="177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7"/>
      <c r="AT611" s="177"/>
      <c r="AU611" s="177"/>
      <c r="AV611" s="177"/>
      <c r="AW611" s="177"/>
      <c r="AX611" s="175"/>
      <c r="AY611" s="177"/>
      <c r="AZ611" s="177"/>
      <c r="BA611" s="175"/>
      <c r="BB611" s="175"/>
      <c r="BC611" s="175"/>
      <c r="BD611" s="175"/>
      <c r="BE611" s="175"/>
      <c r="BF611" s="175"/>
      <c r="BG611" s="175"/>
      <c r="BH611" s="175"/>
      <c r="BI611" s="175"/>
      <c r="BJ611" s="175"/>
      <c r="BK611" s="175"/>
      <c r="BL611" s="175"/>
      <c r="BM611" s="175"/>
      <c r="BN611" s="175"/>
      <c r="BO611" s="175"/>
      <c r="BP611" s="175"/>
      <c r="BQ611" s="175"/>
      <c r="BR611" s="175"/>
      <c r="BS611" s="175"/>
      <c r="BT611" s="175"/>
      <c r="BU611" s="177"/>
      <c r="BV611" s="177"/>
      <c r="BW611" s="177"/>
      <c r="BX611" s="177"/>
      <c r="BY611" s="177"/>
      <c r="BZ611" s="175"/>
      <c r="CA611" s="177"/>
      <c r="CB611" s="177"/>
    </row>
    <row r="612" spans="1:80" x14ac:dyDescent="0.25">
      <c r="A612" s="175"/>
      <c r="B612" s="176"/>
      <c r="C612" s="175"/>
      <c r="D612" s="175"/>
      <c r="E612" s="175"/>
      <c r="F612" s="175"/>
      <c r="G612" s="175"/>
      <c r="H612" s="175"/>
      <c r="I612" s="175"/>
      <c r="J612" s="175"/>
      <c r="K612" s="177"/>
      <c r="L612" s="177"/>
      <c r="M612" s="177"/>
      <c r="N612" s="177"/>
      <c r="O612" s="177"/>
      <c r="P612" s="175"/>
      <c r="Q612" s="177"/>
      <c r="R612" s="177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7"/>
      <c r="AC612" s="177"/>
      <c r="AD612" s="177"/>
      <c r="AE612" s="177"/>
      <c r="AF612" s="177"/>
      <c r="AG612" s="175"/>
      <c r="AH612" s="177"/>
      <c r="AI612" s="177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7"/>
      <c r="AT612" s="177"/>
      <c r="AU612" s="177"/>
      <c r="AV612" s="177"/>
      <c r="AW612" s="177"/>
      <c r="AX612" s="175"/>
      <c r="AY612" s="177"/>
      <c r="AZ612" s="177"/>
      <c r="BA612" s="175"/>
      <c r="BB612" s="175"/>
      <c r="BC612" s="175"/>
      <c r="BD612" s="175"/>
      <c r="BE612" s="175"/>
      <c r="BF612" s="175"/>
      <c r="BG612" s="175"/>
      <c r="BH612" s="175"/>
      <c r="BI612" s="175"/>
      <c r="BJ612" s="175"/>
      <c r="BK612" s="175"/>
      <c r="BL612" s="175"/>
      <c r="BM612" s="175"/>
      <c r="BN612" s="175"/>
      <c r="BO612" s="175"/>
      <c r="BP612" s="175"/>
      <c r="BQ612" s="175"/>
      <c r="BR612" s="175"/>
      <c r="BS612" s="175"/>
      <c r="BT612" s="175"/>
      <c r="BU612" s="177"/>
      <c r="BV612" s="177"/>
      <c r="BW612" s="177"/>
      <c r="BX612" s="177"/>
      <c r="BY612" s="177"/>
      <c r="BZ612" s="175"/>
      <c r="CA612" s="177"/>
      <c r="CB612" s="177"/>
    </row>
    <row r="613" spans="1:80" x14ac:dyDescent="0.25">
      <c r="A613" s="175"/>
      <c r="B613" s="176"/>
      <c r="C613" s="175"/>
      <c r="D613" s="175"/>
      <c r="E613" s="175"/>
      <c r="F613" s="175"/>
      <c r="G613" s="175"/>
      <c r="H613" s="175"/>
      <c r="I613" s="175"/>
      <c r="J613" s="175"/>
      <c r="K613" s="177"/>
      <c r="L613" s="177"/>
      <c r="M613" s="177"/>
      <c r="N613" s="177"/>
      <c r="O613" s="177"/>
      <c r="P613" s="175"/>
      <c r="Q613" s="177"/>
      <c r="R613" s="177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7"/>
      <c r="AC613" s="177"/>
      <c r="AD613" s="177"/>
      <c r="AE613" s="177"/>
      <c r="AF613" s="177"/>
      <c r="AG613" s="175"/>
      <c r="AH613" s="177"/>
      <c r="AI613" s="177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7"/>
      <c r="AT613" s="177"/>
      <c r="AU613" s="177"/>
      <c r="AV613" s="177"/>
      <c r="AW613" s="177"/>
      <c r="AX613" s="175"/>
      <c r="AY613" s="177"/>
      <c r="AZ613" s="177"/>
      <c r="BA613" s="175"/>
      <c r="BB613" s="175"/>
      <c r="BC613" s="175"/>
      <c r="BD613" s="175"/>
      <c r="BE613" s="175"/>
      <c r="BF613" s="175"/>
      <c r="BG613" s="175"/>
      <c r="BH613" s="175"/>
      <c r="BI613" s="175"/>
      <c r="BJ613" s="175"/>
      <c r="BK613" s="175"/>
      <c r="BL613" s="175"/>
      <c r="BM613" s="175"/>
      <c r="BN613" s="175"/>
      <c r="BO613" s="175"/>
      <c r="BP613" s="175"/>
      <c r="BQ613" s="175"/>
      <c r="BR613" s="175"/>
      <c r="BS613" s="175"/>
      <c r="BT613" s="175"/>
      <c r="BU613" s="177"/>
      <c r="BV613" s="177"/>
      <c r="BW613" s="177"/>
      <c r="BX613" s="177"/>
      <c r="BY613" s="177"/>
      <c r="BZ613" s="175"/>
      <c r="CA613" s="177"/>
      <c r="CB613" s="177"/>
    </row>
    <row r="614" spans="1:80" x14ac:dyDescent="0.25">
      <c r="A614" s="175"/>
      <c r="B614" s="176"/>
      <c r="C614" s="175"/>
      <c r="D614" s="175"/>
      <c r="E614" s="175"/>
      <c r="F614" s="175"/>
      <c r="G614" s="175"/>
      <c r="H614" s="175"/>
      <c r="I614" s="175"/>
      <c r="J614" s="175"/>
      <c r="K614" s="177"/>
      <c r="L614" s="177"/>
      <c r="M614" s="177"/>
      <c r="N614" s="177"/>
      <c r="O614" s="177"/>
      <c r="P614" s="175"/>
      <c r="Q614" s="177"/>
      <c r="R614" s="177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7"/>
      <c r="AC614" s="177"/>
      <c r="AD614" s="177"/>
      <c r="AE614" s="177"/>
      <c r="AF614" s="177"/>
      <c r="AG614" s="175"/>
      <c r="AH614" s="177"/>
      <c r="AI614" s="177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7"/>
      <c r="AT614" s="177"/>
      <c r="AU614" s="177"/>
      <c r="AV614" s="177"/>
      <c r="AW614" s="177"/>
      <c r="AX614" s="175"/>
      <c r="AY614" s="177"/>
      <c r="AZ614" s="177"/>
      <c r="BA614" s="175"/>
      <c r="BB614" s="175"/>
      <c r="BC614" s="175"/>
      <c r="BD614" s="175"/>
      <c r="BE614" s="175"/>
      <c r="BF614" s="175"/>
      <c r="BG614" s="175"/>
      <c r="BH614" s="175"/>
      <c r="BI614" s="175"/>
      <c r="BJ614" s="175"/>
      <c r="BK614" s="175"/>
      <c r="BL614" s="175"/>
      <c r="BM614" s="175"/>
      <c r="BN614" s="175"/>
      <c r="BO614" s="175"/>
      <c r="BP614" s="175"/>
      <c r="BQ614" s="175"/>
      <c r="BR614" s="175"/>
      <c r="BS614" s="175"/>
      <c r="BT614" s="175"/>
      <c r="BU614" s="177"/>
      <c r="BV614" s="177"/>
      <c r="BW614" s="177"/>
      <c r="BX614" s="177"/>
      <c r="BY614" s="177"/>
      <c r="BZ614" s="175"/>
      <c r="CA614" s="177"/>
      <c r="CB614" s="177"/>
    </row>
    <row r="615" spans="1:80" x14ac:dyDescent="0.25">
      <c r="A615" s="175"/>
      <c r="B615" s="176"/>
      <c r="C615" s="175"/>
      <c r="D615" s="175"/>
      <c r="E615" s="175"/>
      <c r="F615" s="175"/>
      <c r="G615" s="175"/>
      <c r="H615" s="175"/>
      <c r="I615" s="175"/>
      <c r="J615" s="175"/>
      <c r="K615" s="177"/>
      <c r="L615" s="177"/>
      <c r="M615" s="177"/>
      <c r="N615" s="177"/>
      <c r="O615" s="177"/>
      <c r="P615" s="175"/>
      <c r="Q615" s="177"/>
      <c r="R615" s="177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7"/>
      <c r="AC615" s="177"/>
      <c r="AD615" s="177"/>
      <c r="AE615" s="177"/>
      <c r="AF615" s="177"/>
      <c r="AG615" s="175"/>
      <c r="AH615" s="177"/>
      <c r="AI615" s="177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7"/>
      <c r="AT615" s="177"/>
      <c r="AU615" s="177"/>
      <c r="AV615" s="177"/>
      <c r="AW615" s="177"/>
      <c r="AX615" s="175"/>
      <c r="AY615" s="177"/>
      <c r="AZ615" s="177"/>
      <c r="BA615" s="175"/>
      <c r="BB615" s="175"/>
      <c r="BC615" s="175"/>
      <c r="BD615" s="175"/>
      <c r="BE615" s="175"/>
      <c r="BF615" s="175"/>
      <c r="BG615" s="175"/>
      <c r="BH615" s="175"/>
      <c r="BI615" s="175"/>
      <c r="BJ615" s="175"/>
      <c r="BK615" s="175"/>
      <c r="BL615" s="175"/>
      <c r="BM615" s="175"/>
      <c r="BN615" s="175"/>
      <c r="BO615" s="175"/>
      <c r="BP615" s="175"/>
      <c r="BQ615" s="175"/>
      <c r="BR615" s="175"/>
      <c r="BS615" s="175"/>
      <c r="BT615" s="175"/>
      <c r="BU615" s="177"/>
      <c r="BV615" s="177"/>
      <c r="BW615" s="177"/>
      <c r="BX615" s="177"/>
      <c r="BY615" s="177"/>
      <c r="BZ615" s="175"/>
      <c r="CA615" s="177"/>
      <c r="CB615" s="177"/>
    </row>
    <row r="616" spans="1:80" x14ac:dyDescent="0.25">
      <c r="A616" s="175"/>
      <c r="B616" s="176"/>
      <c r="C616" s="175"/>
      <c r="D616" s="175"/>
      <c r="E616" s="175"/>
      <c r="F616" s="175"/>
      <c r="G616" s="175"/>
      <c r="H616" s="175"/>
      <c r="I616" s="175"/>
      <c r="J616" s="175"/>
      <c r="K616" s="177"/>
      <c r="L616" s="177"/>
      <c r="M616" s="177"/>
      <c r="N616" s="177"/>
      <c r="O616" s="177"/>
      <c r="P616" s="175"/>
      <c r="Q616" s="177"/>
      <c r="R616" s="177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7"/>
      <c r="AC616" s="177"/>
      <c r="AD616" s="177"/>
      <c r="AE616" s="177"/>
      <c r="AF616" s="177"/>
      <c r="AG616" s="175"/>
      <c r="AH616" s="177"/>
      <c r="AI616" s="177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7"/>
      <c r="AT616" s="177"/>
      <c r="AU616" s="177"/>
      <c r="AV616" s="177"/>
      <c r="AW616" s="177"/>
      <c r="AX616" s="175"/>
      <c r="AY616" s="177"/>
      <c r="AZ616" s="177"/>
      <c r="BA616" s="175"/>
      <c r="BB616" s="175"/>
      <c r="BC616" s="175"/>
      <c r="BD616" s="175"/>
      <c r="BE616" s="175"/>
      <c r="BF616" s="175"/>
      <c r="BG616" s="175"/>
      <c r="BH616" s="175"/>
      <c r="BI616" s="175"/>
      <c r="BJ616" s="175"/>
      <c r="BK616" s="175"/>
      <c r="BL616" s="175"/>
      <c r="BM616" s="175"/>
      <c r="BN616" s="175"/>
      <c r="BO616" s="175"/>
      <c r="BP616" s="175"/>
      <c r="BQ616" s="175"/>
      <c r="BR616" s="175"/>
      <c r="BS616" s="175"/>
      <c r="BT616" s="175"/>
      <c r="BU616" s="177"/>
      <c r="BV616" s="177"/>
      <c r="BW616" s="177"/>
      <c r="BX616" s="177"/>
      <c r="BY616" s="177"/>
      <c r="BZ616" s="175"/>
      <c r="CA616" s="177"/>
      <c r="CB616" s="177"/>
    </row>
    <row r="617" spans="1:80" x14ac:dyDescent="0.25">
      <c r="A617" s="175"/>
      <c r="B617" s="176"/>
      <c r="C617" s="175"/>
      <c r="D617" s="175"/>
      <c r="E617" s="175"/>
      <c r="F617" s="175"/>
      <c r="G617" s="175"/>
      <c r="H617" s="175"/>
      <c r="I617" s="175"/>
      <c r="J617" s="175"/>
      <c r="K617" s="177"/>
      <c r="L617" s="177"/>
      <c r="M617" s="177"/>
      <c r="N617" s="177"/>
      <c r="O617" s="177"/>
      <c r="P617" s="175"/>
      <c r="Q617" s="177"/>
      <c r="R617" s="177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7"/>
      <c r="AC617" s="177"/>
      <c r="AD617" s="177"/>
      <c r="AE617" s="177"/>
      <c r="AF617" s="177"/>
      <c r="AG617" s="175"/>
      <c r="AH617" s="177"/>
      <c r="AI617" s="177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7"/>
      <c r="AT617" s="177"/>
      <c r="AU617" s="177"/>
      <c r="AV617" s="177"/>
      <c r="AW617" s="177"/>
      <c r="AX617" s="175"/>
      <c r="AY617" s="177"/>
      <c r="AZ617" s="177"/>
      <c r="BA617" s="175"/>
      <c r="BB617" s="175"/>
      <c r="BC617" s="175"/>
      <c r="BD617" s="175"/>
      <c r="BE617" s="175"/>
      <c r="BF617" s="175"/>
      <c r="BG617" s="175"/>
      <c r="BH617" s="175"/>
      <c r="BI617" s="175"/>
      <c r="BJ617" s="175"/>
      <c r="BK617" s="175"/>
      <c r="BL617" s="175"/>
      <c r="BM617" s="175"/>
      <c r="BN617" s="175"/>
      <c r="BO617" s="175"/>
      <c r="BP617" s="175"/>
      <c r="BQ617" s="175"/>
      <c r="BR617" s="175"/>
      <c r="BS617" s="175"/>
      <c r="BT617" s="175"/>
      <c r="BU617" s="177"/>
      <c r="BV617" s="177"/>
      <c r="BW617" s="177"/>
      <c r="BX617" s="177"/>
      <c r="BY617" s="177"/>
      <c r="BZ617" s="175"/>
      <c r="CA617" s="177"/>
      <c r="CB617" s="177"/>
    </row>
    <row r="618" spans="1:80" x14ac:dyDescent="0.25">
      <c r="A618" s="175"/>
      <c r="B618" s="176"/>
      <c r="C618" s="175"/>
      <c r="D618" s="175"/>
      <c r="E618" s="175"/>
      <c r="F618" s="175"/>
      <c r="G618" s="175"/>
      <c r="H618" s="175"/>
      <c r="I618" s="175"/>
      <c r="J618" s="175"/>
      <c r="K618" s="177"/>
      <c r="L618" s="177"/>
      <c r="M618" s="177"/>
      <c r="N618" s="177"/>
      <c r="O618" s="177"/>
      <c r="P618" s="175"/>
      <c r="Q618" s="177"/>
      <c r="R618" s="177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7"/>
      <c r="AC618" s="177"/>
      <c r="AD618" s="177"/>
      <c r="AE618" s="177"/>
      <c r="AF618" s="177"/>
      <c r="AG618" s="175"/>
      <c r="AH618" s="177"/>
      <c r="AI618" s="177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7"/>
      <c r="AT618" s="177"/>
      <c r="AU618" s="177"/>
      <c r="AV618" s="177"/>
      <c r="AW618" s="177"/>
      <c r="AX618" s="175"/>
      <c r="AY618" s="177"/>
      <c r="AZ618" s="177"/>
      <c r="BA618" s="175"/>
      <c r="BB618" s="175"/>
      <c r="BC618" s="175"/>
      <c r="BD618" s="175"/>
      <c r="BE618" s="175"/>
      <c r="BF618" s="175"/>
      <c r="BG618" s="175"/>
      <c r="BH618" s="175"/>
      <c r="BI618" s="175"/>
      <c r="BJ618" s="175"/>
      <c r="BK618" s="175"/>
      <c r="BL618" s="175"/>
      <c r="BM618" s="175"/>
      <c r="BN618" s="175"/>
      <c r="BO618" s="175"/>
      <c r="BP618" s="175"/>
      <c r="BQ618" s="175"/>
      <c r="BR618" s="175"/>
      <c r="BS618" s="175"/>
      <c r="BT618" s="175"/>
      <c r="BU618" s="177"/>
      <c r="BV618" s="177"/>
      <c r="BW618" s="177"/>
      <c r="BX618" s="177"/>
      <c r="BY618" s="177"/>
      <c r="BZ618" s="175"/>
      <c r="CA618" s="177"/>
      <c r="CB618" s="177"/>
    </row>
    <row r="619" spans="1:80" x14ac:dyDescent="0.25">
      <c r="A619" s="175"/>
      <c r="B619" s="176"/>
      <c r="C619" s="175"/>
      <c r="D619" s="175"/>
      <c r="E619" s="175"/>
      <c r="F619" s="175"/>
      <c r="G619" s="175"/>
      <c r="H619" s="175"/>
      <c r="I619" s="175"/>
      <c r="J619" s="175"/>
      <c r="K619" s="177"/>
      <c r="L619" s="177"/>
      <c r="M619" s="177"/>
      <c r="N619" s="177"/>
      <c r="O619" s="177"/>
      <c r="P619" s="175"/>
      <c r="Q619" s="177"/>
      <c r="R619" s="177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7"/>
      <c r="AC619" s="177"/>
      <c r="AD619" s="177"/>
      <c r="AE619" s="177"/>
      <c r="AF619" s="177"/>
      <c r="AG619" s="175"/>
      <c r="AH619" s="177"/>
      <c r="AI619" s="177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7"/>
      <c r="AT619" s="177"/>
      <c r="AU619" s="177"/>
      <c r="AV619" s="177"/>
      <c r="AW619" s="177"/>
      <c r="AX619" s="175"/>
      <c r="AY619" s="177"/>
      <c r="AZ619" s="177"/>
      <c r="BA619" s="175"/>
      <c r="BB619" s="175"/>
      <c r="BC619" s="175"/>
      <c r="BD619" s="175"/>
      <c r="BE619" s="175"/>
      <c r="BF619" s="175"/>
      <c r="BG619" s="175"/>
      <c r="BH619" s="175"/>
      <c r="BI619" s="175"/>
      <c r="BJ619" s="175"/>
      <c r="BK619" s="175"/>
      <c r="BL619" s="175"/>
      <c r="BM619" s="175"/>
      <c r="BN619" s="175"/>
      <c r="BO619" s="175"/>
      <c r="BP619" s="175"/>
      <c r="BQ619" s="175"/>
      <c r="BR619" s="175"/>
      <c r="BS619" s="175"/>
      <c r="BT619" s="175"/>
      <c r="BU619" s="177"/>
      <c r="BV619" s="177"/>
      <c r="BW619" s="177"/>
      <c r="BX619" s="177"/>
      <c r="BY619" s="177"/>
      <c r="BZ619" s="175"/>
      <c r="CA619" s="177"/>
      <c r="CB619" s="177"/>
    </row>
    <row r="620" spans="1:80" x14ac:dyDescent="0.25">
      <c r="A620" s="175"/>
      <c r="B620" s="176"/>
      <c r="C620" s="175"/>
      <c r="D620" s="175"/>
      <c r="E620" s="175"/>
      <c r="F620" s="175"/>
      <c r="G620" s="175"/>
      <c r="H620" s="175"/>
      <c r="I620" s="175"/>
      <c r="J620" s="175"/>
      <c r="K620" s="177"/>
      <c r="L620" s="177"/>
      <c r="M620" s="177"/>
      <c r="N620" s="177"/>
      <c r="O620" s="177"/>
      <c r="P620" s="175"/>
      <c r="Q620" s="177"/>
      <c r="R620" s="177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7"/>
      <c r="AC620" s="177"/>
      <c r="AD620" s="177"/>
      <c r="AE620" s="177"/>
      <c r="AF620" s="177"/>
      <c r="AG620" s="175"/>
      <c r="AH620" s="177"/>
      <c r="AI620" s="177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7"/>
      <c r="AT620" s="177"/>
      <c r="AU620" s="177"/>
      <c r="AV620" s="177"/>
      <c r="AW620" s="177"/>
      <c r="AX620" s="175"/>
      <c r="AY620" s="177"/>
      <c r="AZ620" s="177"/>
      <c r="BA620" s="175"/>
      <c r="BB620" s="175"/>
      <c r="BC620" s="175"/>
      <c r="BD620" s="175"/>
      <c r="BE620" s="175"/>
      <c r="BF620" s="175"/>
      <c r="BG620" s="175"/>
      <c r="BH620" s="175"/>
      <c r="BI620" s="175"/>
      <c r="BJ620" s="175"/>
      <c r="BK620" s="175"/>
      <c r="BL620" s="175"/>
      <c r="BM620" s="175"/>
      <c r="BN620" s="175"/>
      <c r="BO620" s="175"/>
      <c r="BP620" s="175"/>
      <c r="BQ620" s="175"/>
      <c r="BR620" s="175"/>
      <c r="BS620" s="175"/>
      <c r="BT620" s="175"/>
      <c r="BU620" s="177"/>
      <c r="BV620" s="177"/>
      <c r="BW620" s="177"/>
      <c r="BX620" s="177"/>
      <c r="BY620" s="177"/>
      <c r="BZ620" s="175"/>
      <c r="CA620" s="177"/>
      <c r="CB620" s="177"/>
    </row>
    <row r="621" spans="1:80" x14ac:dyDescent="0.25">
      <c r="A621" s="175"/>
      <c r="B621" s="176"/>
      <c r="C621" s="175"/>
      <c r="D621" s="175"/>
      <c r="E621" s="175"/>
      <c r="F621" s="175"/>
      <c r="G621" s="175"/>
      <c r="H621" s="175"/>
      <c r="I621" s="175"/>
      <c r="J621" s="175"/>
      <c r="K621" s="177"/>
      <c r="L621" s="177"/>
      <c r="M621" s="177"/>
      <c r="N621" s="177"/>
      <c r="O621" s="177"/>
      <c r="P621" s="175"/>
      <c r="Q621" s="177"/>
      <c r="R621" s="177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7"/>
      <c r="AC621" s="177"/>
      <c r="AD621" s="177"/>
      <c r="AE621" s="177"/>
      <c r="AF621" s="177"/>
      <c r="AG621" s="175"/>
      <c r="AH621" s="177"/>
      <c r="AI621" s="177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7"/>
      <c r="AT621" s="177"/>
      <c r="AU621" s="177"/>
      <c r="AV621" s="177"/>
      <c r="AW621" s="177"/>
      <c r="AX621" s="175"/>
      <c r="AY621" s="177"/>
      <c r="AZ621" s="177"/>
      <c r="BA621" s="175"/>
      <c r="BB621" s="175"/>
      <c r="BC621" s="175"/>
      <c r="BD621" s="175"/>
      <c r="BE621" s="175"/>
      <c r="BF621" s="175"/>
      <c r="BG621" s="175"/>
      <c r="BH621" s="175"/>
      <c r="BI621" s="175"/>
      <c r="BJ621" s="175"/>
      <c r="BK621" s="175"/>
      <c r="BL621" s="175"/>
      <c r="BM621" s="175"/>
      <c r="BN621" s="175"/>
      <c r="BO621" s="175"/>
      <c r="BP621" s="175"/>
      <c r="BQ621" s="175"/>
      <c r="BR621" s="175"/>
      <c r="BS621" s="175"/>
      <c r="BT621" s="175"/>
      <c r="BU621" s="177"/>
      <c r="BV621" s="177"/>
      <c r="BW621" s="177"/>
      <c r="BX621" s="177"/>
      <c r="BY621" s="177"/>
      <c r="BZ621" s="175"/>
      <c r="CA621" s="177"/>
      <c r="CB621" s="177"/>
    </row>
    <row r="622" spans="1:80" x14ac:dyDescent="0.25">
      <c r="A622" s="175"/>
      <c r="B622" s="176"/>
      <c r="C622" s="175"/>
      <c r="D622" s="175"/>
      <c r="E622" s="175"/>
      <c r="F622" s="175"/>
      <c r="G622" s="175"/>
      <c r="H622" s="175"/>
      <c r="I622" s="175"/>
      <c r="J622" s="175"/>
      <c r="K622" s="177"/>
      <c r="L622" s="177"/>
      <c r="M622" s="177"/>
      <c r="N622" s="177"/>
      <c r="O622" s="177"/>
      <c r="P622" s="175"/>
      <c r="Q622" s="177"/>
      <c r="R622" s="177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7"/>
      <c r="AC622" s="177"/>
      <c r="AD622" s="177"/>
      <c r="AE622" s="177"/>
      <c r="AF622" s="177"/>
      <c r="AG622" s="175"/>
      <c r="AH622" s="177"/>
      <c r="AI622" s="177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7"/>
      <c r="AT622" s="177"/>
      <c r="AU622" s="177"/>
      <c r="AV622" s="177"/>
      <c r="AW622" s="177"/>
      <c r="AX622" s="175"/>
      <c r="AY622" s="177"/>
      <c r="AZ622" s="177"/>
      <c r="BA622" s="175"/>
      <c r="BB622" s="175"/>
      <c r="BC622" s="175"/>
      <c r="BD622" s="175"/>
      <c r="BE622" s="175"/>
      <c r="BF622" s="175"/>
      <c r="BG622" s="175"/>
      <c r="BH622" s="175"/>
      <c r="BI622" s="175"/>
      <c r="BJ622" s="175"/>
      <c r="BK622" s="175"/>
      <c r="BL622" s="175"/>
      <c r="BM622" s="175"/>
      <c r="BN622" s="175"/>
      <c r="BO622" s="175"/>
      <c r="BP622" s="175"/>
      <c r="BQ622" s="175"/>
      <c r="BR622" s="175"/>
      <c r="BS622" s="175"/>
      <c r="BT622" s="175"/>
      <c r="BU622" s="177"/>
      <c r="BV622" s="177"/>
      <c r="BW622" s="177"/>
      <c r="BX622" s="177"/>
      <c r="BY622" s="177"/>
      <c r="BZ622" s="175"/>
      <c r="CA622" s="177"/>
      <c r="CB622" s="177"/>
    </row>
    <row r="623" spans="1:80" x14ac:dyDescent="0.25">
      <c r="A623" s="175"/>
      <c r="B623" s="176"/>
      <c r="C623" s="175"/>
      <c r="D623" s="175"/>
      <c r="E623" s="175"/>
      <c r="F623" s="175"/>
      <c r="G623" s="175"/>
      <c r="H623" s="175"/>
      <c r="I623" s="175"/>
      <c r="J623" s="175"/>
      <c r="K623" s="177"/>
      <c r="L623" s="177"/>
      <c r="M623" s="177"/>
      <c r="N623" s="177"/>
      <c r="O623" s="177"/>
      <c r="P623" s="175"/>
      <c r="Q623" s="177"/>
      <c r="R623" s="177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7"/>
      <c r="AC623" s="177"/>
      <c r="AD623" s="177"/>
      <c r="AE623" s="177"/>
      <c r="AF623" s="177"/>
      <c r="AG623" s="175"/>
      <c r="AH623" s="177"/>
      <c r="AI623" s="177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7"/>
      <c r="AT623" s="177"/>
      <c r="AU623" s="177"/>
      <c r="AV623" s="177"/>
      <c r="AW623" s="177"/>
      <c r="AX623" s="175"/>
      <c r="AY623" s="177"/>
      <c r="AZ623" s="177"/>
      <c r="BA623" s="175"/>
      <c r="BB623" s="175"/>
      <c r="BC623" s="175"/>
      <c r="BD623" s="175"/>
      <c r="BE623" s="175"/>
      <c r="BF623" s="175"/>
      <c r="BG623" s="175"/>
      <c r="BH623" s="175"/>
      <c r="BI623" s="175"/>
      <c r="BJ623" s="175"/>
      <c r="BK623" s="175"/>
      <c r="BL623" s="175"/>
      <c r="BM623" s="175"/>
      <c r="BN623" s="175"/>
      <c r="BO623" s="175"/>
      <c r="BP623" s="175"/>
      <c r="BQ623" s="175"/>
      <c r="BR623" s="175"/>
      <c r="BS623" s="175"/>
      <c r="BT623" s="175"/>
      <c r="BU623" s="177"/>
      <c r="BV623" s="177"/>
      <c r="BW623" s="177"/>
      <c r="BX623" s="177"/>
      <c r="BY623" s="177"/>
      <c r="BZ623" s="175"/>
      <c r="CA623" s="177"/>
      <c r="CB623" s="177"/>
    </row>
    <row r="624" spans="1:80" x14ac:dyDescent="0.25">
      <c r="A624" s="175"/>
      <c r="B624" s="176"/>
      <c r="C624" s="175"/>
      <c r="D624" s="175"/>
      <c r="E624" s="175"/>
      <c r="F624" s="175"/>
      <c r="G624" s="175"/>
      <c r="H624" s="175"/>
      <c r="I624" s="175"/>
      <c r="J624" s="175"/>
      <c r="K624" s="177"/>
      <c r="L624" s="177"/>
      <c r="M624" s="177"/>
      <c r="N624" s="177"/>
      <c r="O624" s="177"/>
      <c r="P624" s="175"/>
      <c r="Q624" s="177"/>
      <c r="R624" s="177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7"/>
      <c r="AC624" s="177"/>
      <c r="AD624" s="177"/>
      <c r="AE624" s="177"/>
      <c r="AF624" s="177"/>
      <c r="AG624" s="175"/>
      <c r="AH624" s="177"/>
      <c r="AI624" s="177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7"/>
      <c r="AT624" s="177"/>
      <c r="AU624" s="177"/>
      <c r="AV624" s="177"/>
      <c r="AW624" s="177"/>
      <c r="AX624" s="175"/>
      <c r="AY624" s="177"/>
      <c r="AZ624" s="177"/>
      <c r="BA624" s="175"/>
      <c r="BB624" s="175"/>
      <c r="BC624" s="175"/>
      <c r="BD624" s="175"/>
      <c r="BE624" s="175"/>
      <c r="BF624" s="175"/>
      <c r="BG624" s="175"/>
      <c r="BH624" s="175"/>
      <c r="BI624" s="175"/>
      <c r="BJ624" s="175"/>
      <c r="BK624" s="175"/>
      <c r="BL624" s="175"/>
      <c r="BM624" s="175"/>
      <c r="BN624" s="175"/>
      <c r="BO624" s="175"/>
      <c r="BP624" s="175"/>
      <c r="BQ624" s="175"/>
      <c r="BR624" s="175"/>
      <c r="BS624" s="175"/>
      <c r="BT624" s="175"/>
      <c r="BU624" s="177"/>
      <c r="BV624" s="177"/>
      <c r="BW624" s="177"/>
      <c r="BX624" s="177"/>
      <c r="BY624" s="177"/>
      <c r="BZ624" s="175"/>
      <c r="CA624" s="177"/>
      <c r="CB624" s="177"/>
    </row>
    <row r="625" spans="1:80" x14ac:dyDescent="0.25">
      <c r="A625" s="175"/>
      <c r="B625" s="176"/>
      <c r="C625" s="175"/>
      <c r="D625" s="175"/>
      <c r="E625" s="175"/>
      <c r="F625" s="175"/>
      <c r="G625" s="175"/>
      <c r="H625" s="175"/>
      <c r="I625" s="175"/>
      <c r="J625" s="175"/>
      <c r="K625" s="177"/>
      <c r="L625" s="177"/>
      <c r="M625" s="177"/>
      <c r="N625" s="177"/>
      <c r="O625" s="177"/>
      <c r="P625" s="175"/>
      <c r="Q625" s="177"/>
      <c r="R625" s="177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7"/>
      <c r="AC625" s="177"/>
      <c r="AD625" s="177"/>
      <c r="AE625" s="177"/>
      <c r="AF625" s="177"/>
      <c r="AG625" s="175"/>
      <c r="AH625" s="177"/>
      <c r="AI625" s="177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7"/>
      <c r="AT625" s="177"/>
      <c r="AU625" s="177"/>
      <c r="AV625" s="177"/>
      <c r="AW625" s="177"/>
      <c r="AX625" s="175"/>
      <c r="AY625" s="177"/>
      <c r="AZ625" s="177"/>
      <c r="BA625" s="175"/>
      <c r="BB625" s="175"/>
      <c r="BC625" s="175"/>
      <c r="BD625" s="175"/>
      <c r="BE625" s="175"/>
      <c r="BF625" s="175"/>
      <c r="BG625" s="175"/>
      <c r="BH625" s="175"/>
      <c r="BI625" s="175"/>
      <c r="BJ625" s="175"/>
      <c r="BK625" s="175"/>
      <c r="BL625" s="175"/>
      <c r="BM625" s="175"/>
      <c r="BN625" s="175"/>
      <c r="BO625" s="175"/>
      <c r="BP625" s="175"/>
      <c r="BQ625" s="175"/>
      <c r="BR625" s="175"/>
      <c r="BS625" s="175"/>
      <c r="BT625" s="175"/>
      <c r="BU625" s="177"/>
      <c r="BV625" s="177"/>
      <c r="BW625" s="177"/>
      <c r="BX625" s="177"/>
      <c r="BY625" s="177"/>
      <c r="BZ625" s="175"/>
      <c r="CA625" s="177"/>
      <c r="CB625" s="177"/>
    </row>
    <row r="626" spans="1:80" x14ac:dyDescent="0.25">
      <c r="A626" s="175"/>
      <c r="B626" s="176"/>
      <c r="C626" s="175"/>
      <c r="D626" s="175"/>
      <c r="E626" s="175"/>
      <c r="F626" s="175"/>
      <c r="G626" s="175"/>
      <c r="H626" s="175"/>
      <c r="I626" s="175"/>
      <c r="J626" s="175"/>
      <c r="K626" s="177"/>
      <c r="L626" s="177"/>
      <c r="M626" s="177"/>
      <c r="N626" s="177"/>
      <c r="O626" s="177"/>
      <c r="P626" s="175"/>
      <c r="Q626" s="177"/>
      <c r="R626" s="177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7"/>
      <c r="AC626" s="177"/>
      <c r="AD626" s="177"/>
      <c r="AE626" s="177"/>
      <c r="AF626" s="177"/>
      <c r="AG626" s="175"/>
      <c r="AH626" s="177"/>
      <c r="AI626" s="177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7"/>
      <c r="AT626" s="177"/>
      <c r="AU626" s="177"/>
      <c r="AV626" s="177"/>
      <c r="AW626" s="177"/>
      <c r="AX626" s="175"/>
      <c r="AY626" s="177"/>
      <c r="AZ626" s="177"/>
      <c r="BA626" s="175"/>
      <c r="BB626" s="175"/>
      <c r="BC626" s="175"/>
      <c r="BD626" s="175"/>
      <c r="BE626" s="175"/>
      <c r="BF626" s="175"/>
      <c r="BG626" s="175"/>
      <c r="BH626" s="175"/>
      <c r="BI626" s="175"/>
      <c r="BJ626" s="175"/>
      <c r="BK626" s="175"/>
      <c r="BL626" s="175"/>
      <c r="BM626" s="175"/>
      <c r="BN626" s="175"/>
      <c r="BO626" s="175"/>
      <c r="BP626" s="175"/>
      <c r="BQ626" s="175"/>
      <c r="BR626" s="175"/>
      <c r="BS626" s="175"/>
      <c r="BT626" s="175"/>
      <c r="BU626" s="177"/>
      <c r="BV626" s="177"/>
      <c r="BW626" s="177"/>
      <c r="BX626" s="177"/>
      <c r="BY626" s="177"/>
      <c r="BZ626" s="175"/>
      <c r="CA626" s="177"/>
      <c r="CB626" s="177"/>
    </row>
    <row r="627" spans="1:80" x14ac:dyDescent="0.25">
      <c r="A627" s="175"/>
      <c r="B627" s="176"/>
      <c r="C627" s="175"/>
      <c r="D627" s="175"/>
      <c r="E627" s="175"/>
      <c r="F627" s="175"/>
      <c r="G627" s="175"/>
      <c r="H627" s="175"/>
      <c r="I627" s="175"/>
      <c r="J627" s="175"/>
      <c r="K627" s="177"/>
      <c r="L627" s="177"/>
      <c r="M627" s="177"/>
      <c r="N627" s="177"/>
      <c r="O627" s="177"/>
      <c r="P627" s="175"/>
      <c r="Q627" s="177"/>
      <c r="R627" s="177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7"/>
      <c r="AC627" s="177"/>
      <c r="AD627" s="177"/>
      <c r="AE627" s="177"/>
      <c r="AF627" s="177"/>
      <c r="AG627" s="175"/>
      <c r="AH627" s="177"/>
      <c r="AI627" s="177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7"/>
      <c r="AT627" s="177"/>
      <c r="AU627" s="177"/>
      <c r="AV627" s="177"/>
      <c r="AW627" s="177"/>
      <c r="AX627" s="175"/>
      <c r="AY627" s="177"/>
      <c r="AZ627" s="177"/>
      <c r="BA627" s="175"/>
      <c r="BB627" s="175"/>
      <c r="BC627" s="175"/>
      <c r="BD627" s="175"/>
      <c r="BE627" s="175"/>
      <c r="BF627" s="175"/>
      <c r="BG627" s="175"/>
      <c r="BH627" s="175"/>
      <c r="BI627" s="175"/>
      <c r="BJ627" s="175"/>
      <c r="BK627" s="175"/>
      <c r="BL627" s="175"/>
      <c r="BM627" s="175"/>
      <c r="BN627" s="175"/>
      <c r="BO627" s="175"/>
      <c r="BP627" s="175"/>
      <c r="BQ627" s="175"/>
      <c r="BR627" s="175"/>
      <c r="BS627" s="175"/>
      <c r="BT627" s="175"/>
      <c r="BU627" s="177"/>
      <c r="BV627" s="177"/>
      <c r="BW627" s="177"/>
      <c r="BX627" s="177"/>
      <c r="BY627" s="177"/>
      <c r="BZ627" s="175"/>
      <c r="CA627" s="177"/>
      <c r="CB627" s="177"/>
    </row>
    <row r="628" spans="1:80" x14ac:dyDescent="0.25">
      <c r="A628" s="175"/>
      <c r="B628" s="176"/>
      <c r="C628" s="175"/>
      <c r="D628" s="175"/>
      <c r="E628" s="175"/>
      <c r="F628" s="175"/>
      <c r="G628" s="175"/>
      <c r="H628" s="175"/>
      <c r="I628" s="175"/>
      <c r="J628" s="175"/>
      <c r="K628" s="177"/>
      <c r="L628" s="177"/>
      <c r="M628" s="177"/>
      <c r="N628" s="177"/>
      <c r="O628" s="177"/>
      <c r="P628" s="175"/>
      <c r="Q628" s="177"/>
      <c r="R628" s="177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7"/>
      <c r="AC628" s="177"/>
      <c r="AD628" s="177"/>
      <c r="AE628" s="177"/>
      <c r="AF628" s="177"/>
      <c r="AG628" s="175"/>
      <c r="AH628" s="177"/>
      <c r="AI628" s="177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7"/>
      <c r="AT628" s="177"/>
      <c r="AU628" s="177"/>
      <c r="AV628" s="177"/>
      <c r="AW628" s="177"/>
      <c r="AX628" s="175"/>
      <c r="AY628" s="177"/>
      <c r="AZ628" s="177"/>
      <c r="BA628" s="175"/>
      <c r="BB628" s="175"/>
      <c r="BC628" s="175"/>
      <c r="BD628" s="175"/>
      <c r="BE628" s="175"/>
      <c r="BF628" s="175"/>
      <c r="BG628" s="175"/>
      <c r="BH628" s="175"/>
      <c r="BI628" s="175"/>
      <c r="BJ628" s="175"/>
      <c r="BK628" s="175"/>
      <c r="BL628" s="175"/>
      <c r="BM628" s="175"/>
      <c r="BN628" s="175"/>
      <c r="BO628" s="175"/>
      <c r="BP628" s="175"/>
      <c r="BQ628" s="175"/>
      <c r="BR628" s="175"/>
      <c r="BS628" s="175"/>
      <c r="BT628" s="175"/>
      <c r="BU628" s="177"/>
      <c r="BV628" s="177"/>
      <c r="BW628" s="177"/>
      <c r="BX628" s="177"/>
      <c r="BY628" s="177"/>
      <c r="BZ628" s="175"/>
      <c r="CA628" s="177"/>
      <c r="CB628" s="177"/>
    </row>
    <row r="629" spans="1:80" x14ac:dyDescent="0.25">
      <c r="A629" s="175"/>
      <c r="B629" s="176"/>
      <c r="C629" s="175"/>
      <c r="D629" s="175"/>
      <c r="E629" s="175"/>
      <c r="F629" s="175"/>
      <c r="G629" s="175"/>
      <c r="H629" s="175"/>
      <c r="I629" s="175"/>
      <c r="J629" s="175"/>
      <c r="K629" s="177"/>
      <c r="L629" s="177"/>
      <c r="M629" s="177"/>
      <c r="N629" s="177"/>
      <c r="O629" s="177"/>
      <c r="P629" s="175"/>
      <c r="Q629" s="177"/>
      <c r="R629" s="177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7"/>
      <c r="AC629" s="177"/>
      <c r="AD629" s="177"/>
      <c r="AE629" s="177"/>
      <c r="AF629" s="177"/>
      <c r="AG629" s="175"/>
      <c r="AH629" s="177"/>
      <c r="AI629" s="177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7"/>
      <c r="AT629" s="177"/>
      <c r="AU629" s="177"/>
      <c r="AV629" s="177"/>
      <c r="AW629" s="177"/>
      <c r="AX629" s="175"/>
      <c r="AY629" s="177"/>
      <c r="AZ629" s="177"/>
      <c r="BA629" s="175"/>
      <c r="BB629" s="175"/>
      <c r="BC629" s="175"/>
      <c r="BD629" s="175"/>
      <c r="BE629" s="175"/>
      <c r="BF629" s="175"/>
      <c r="BG629" s="175"/>
      <c r="BH629" s="175"/>
      <c r="BI629" s="175"/>
      <c r="BJ629" s="175"/>
      <c r="BK629" s="175"/>
      <c r="BL629" s="175"/>
      <c r="BM629" s="175"/>
      <c r="BN629" s="175"/>
      <c r="BO629" s="175"/>
      <c r="BP629" s="175"/>
      <c r="BQ629" s="175"/>
      <c r="BR629" s="175"/>
      <c r="BS629" s="175"/>
      <c r="BT629" s="175"/>
      <c r="BU629" s="177"/>
      <c r="BV629" s="177"/>
      <c r="BW629" s="177"/>
      <c r="BX629" s="177"/>
      <c r="BY629" s="177"/>
      <c r="BZ629" s="175"/>
      <c r="CA629" s="177"/>
      <c r="CB629" s="177"/>
    </row>
    <row r="630" spans="1:80" x14ac:dyDescent="0.25">
      <c r="A630" s="175"/>
      <c r="B630" s="176"/>
      <c r="C630" s="175"/>
      <c r="D630" s="175"/>
      <c r="E630" s="175"/>
      <c r="F630" s="175"/>
      <c r="G630" s="175"/>
      <c r="H630" s="175"/>
      <c r="I630" s="175"/>
      <c r="J630" s="175"/>
      <c r="K630" s="177"/>
      <c r="L630" s="177"/>
      <c r="M630" s="177"/>
      <c r="N630" s="177"/>
      <c r="O630" s="177"/>
      <c r="P630" s="175"/>
      <c r="Q630" s="177"/>
      <c r="R630" s="177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7"/>
      <c r="AC630" s="177"/>
      <c r="AD630" s="177"/>
      <c r="AE630" s="177"/>
      <c r="AF630" s="177"/>
      <c r="AG630" s="175"/>
      <c r="AH630" s="177"/>
      <c r="AI630" s="177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7"/>
      <c r="AT630" s="177"/>
      <c r="AU630" s="177"/>
      <c r="AV630" s="177"/>
      <c r="AW630" s="177"/>
      <c r="AX630" s="175"/>
      <c r="AY630" s="177"/>
      <c r="AZ630" s="177"/>
      <c r="BA630" s="175"/>
      <c r="BB630" s="175"/>
      <c r="BC630" s="175"/>
      <c r="BD630" s="175"/>
      <c r="BE630" s="175"/>
      <c r="BF630" s="175"/>
      <c r="BG630" s="175"/>
      <c r="BH630" s="175"/>
      <c r="BI630" s="175"/>
      <c r="BJ630" s="175"/>
      <c r="BK630" s="175"/>
      <c r="BL630" s="175"/>
      <c r="BM630" s="175"/>
      <c r="BN630" s="175"/>
      <c r="BO630" s="175"/>
      <c r="BP630" s="175"/>
      <c r="BQ630" s="175"/>
      <c r="BR630" s="175"/>
      <c r="BS630" s="175"/>
      <c r="BT630" s="175"/>
      <c r="BU630" s="177"/>
      <c r="BV630" s="177"/>
      <c r="BW630" s="177"/>
      <c r="BX630" s="177"/>
      <c r="BY630" s="177"/>
      <c r="BZ630" s="175"/>
      <c r="CA630" s="177"/>
      <c r="CB630" s="177"/>
    </row>
    <row r="631" spans="1:80" x14ac:dyDescent="0.25">
      <c r="A631" s="175"/>
      <c r="B631" s="176"/>
      <c r="C631" s="175"/>
      <c r="D631" s="175"/>
      <c r="E631" s="175"/>
      <c r="F631" s="175"/>
      <c r="G631" s="175"/>
      <c r="H631" s="175"/>
      <c r="I631" s="175"/>
      <c r="J631" s="175"/>
      <c r="K631" s="177"/>
      <c r="L631" s="177"/>
      <c r="M631" s="177"/>
      <c r="N631" s="177"/>
      <c r="O631" s="177"/>
      <c r="P631" s="175"/>
      <c r="Q631" s="177"/>
      <c r="R631" s="177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7"/>
      <c r="AC631" s="177"/>
      <c r="AD631" s="177"/>
      <c r="AE631" s="177"/>
      <c r="AF631" s="177"/>
      <c r="AG631" s="175"/>
      <c r="AH631" s="177"/>
      <c r="AI631" s="177"/>
      <c r="AJ631" s="175"/>
      <c r="AK631" s="175"/>
      <c r="AL631" s="175"/>
      <c r="AM631" s="175"/>
      <c r="AN631" s="175"/>
      <c r="AO631" s="175"/>
      <c r="AP631" s="175"/>
      <c r="AQ631" s="175"/>
      <c r="AR631" s="175"/>
      <c r="AS631" s="177"/>
      <c r="AT631" s="177"/>
      <c r="AU631" s="177"/>
      <c r="AV631" s="177"/>
      <c r="AW631" s="177"/>
      <c r="AX631" s="175"/>
      <c r="AY631" s="177"/>
      <c r="AZ631" s="177"/>
      <c r="BA631" s="175"/>
      <c r="BB631" s="175"/>
      <c r="BC631" s="175"/>
      <c r="BD631" s="175"/>
      <c r="BE631" s="175"/>
      <c r="BF631" s="175"/>
      <c r="BG631" s="175"/>
      <c r="BH631" s="175"/>
      <c r="BI631" s="175"/>
      <c r="BJ631" s="175"/>
      <c r="BK631" s="175"/>
      <c r="BL631" s="175"/>
      <c r="BM631" s="175"/>
      <c r="BN631" s="175"/>
      <c r="BO631" s="175"/>
      <c r="BP631" s="175"/>
      <c r="BQ631" s="175"/>
      <c r="BR631" s="175"/>
      <c r="BS631" s="175"/>
      <c r="BT631" s="175"/>
      <c r="BU631" s="177"/>
      <c r="BV631" s="177"/>
      <c r="BW631" s="177"/>
      <c r="BX631" s="177"/>
      <c r="BY631" s="177"/>
      <c r="BZ631" s="175"/>
      <c r="CA631" s="177"/>
      <c r="CB631" s="177"/>
    </row>
    <row r="632" spans="1:80" x14ac:dyDescent="0.25">
      <c r="A632" s="175"/>
      <c r="B632" s="176"/>
      <c r="C632" s="175"/>
      <c r="D632" s="175"/>
      <c r="E632" s="175"/>
      <c r="F632" s="175"/>
      <c r="G632" s="175"/>
      <c r="H632" s="175"/>
      <c r="I632" s="175"/>
      <c r="J632" s="175"/>
      <c r="K632" s="177"/>
      <c r="L632" s="177"/>
      <c r="M632" s="177"/>
      <c r="N632" s="177"/>
      <c r="O632" s="177"/>
      <c r="P632" s="175"/>
      <c r="Q632" s="177"/>
      <c r="R632" s="177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7"/>
      <c r="AC632" s="177"/>
      <c r="AD632" s="177"/>
      <c r="AE632" s="177"/>
      <c r="AF632" s="177"/>
      <c r="AG632" s="175"/>
      <c r="AH632" s="177"/>
      <c r="AI632" s="177"/>
      <c r="AJ632" s="175"/>
      <c r="AK632" s="175"/>
      <c r="AL632" s="175"/>
      <c r="AM632" s="175"/>
      <c r="AN632" s="175"/>
      <c r="AO632" s="175"/>
      <c r="AP632" s="175"/>
      <c r="AQ632" s="175"/>
      <c r="AR632" s="175"/>
      <c r="AS632" s="177"/>
      <c r="AT632" s="177"/>
      <c r="AU632" s="177"/>
      <c r="AV632" s="177"/>
      <c r="AW632" s="177"/>
      <c r="AX632" s="175"/>
      <c r="AY632" s="177"/>
      <c r="AZ632" s="177"/>
      <c r="BA632" s="175"/>
      <c r="BB632" s="175"/>
      <c r="BC632" s="175"/>
      <c r="BD632" s="175"/>
      <c r="BE632" s="175"/>
      <c r="BF632" s="175"/>
      <c r="BG632" s="175"/>
      <c r="BH632" s="175"/>
      <c r="BI632" s="175"/>
      <c r="BJ632" s="175"/>
      <c r="BK632" s="175"/>
      <c r="BL632" s="175"/>
      <c r="BM632" s="175"/>
      <c r="BN632" s="175"/>
      <c r="BO632" s="175"/>
      <c r="BP632" s="175"/>
      <c r="BQ632" s="175"/>
      <c r="BR632" s="175"/>
      <c r="BS632" s="175"/>
      <c r="BT632" s="175"/>
      <c r="BU632" s="177"/>
      <c r="BV632" s="177"/>
      <c r="BW632" s="177"/>
      <c r="BX632" s="177"/>
      <c r="BY632" s="177"/>
      <c r="BZ632" s="175"/>
      <c r="CA632" s="177"/>
      <c r="CB632" s="177"/>
    </row>
    <row r="633" spans="1:80" x14ac:dyDescent="0.25">
      <c r="A633" s="175"/>
      <c r="B633" s="176"/>
      <c r="C633" s="175"/>
      <c r="D633" s="175"/>
      <c r="E633" s="175"/>
      <c r="F633" s="175"/>
      <c r="G633" s="175"/>
      <c r="H633" s="175"/>
      <c r="I633" s="175"/>
      <c r="J633" s="175"/>
      <c r="K633" s="177"/>
      <c r="L633" s="177"/>
      <c r="M633" s="177"/>
      <c r="N633" s="177"/>
      <c r="O633" s="177"/>
      <c r="P633" s="175"/>
      <c r="Q633" s="177"/>
      <c r="R633" s="177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7"/>
      <c r="AC633" s="177"/>
      <c r="AD633" s="177"/>
      <c r="AE633" s="177"/>
      <c r="AF633" s="177"/>
      <c r="AG633" s="175"/>
      <c r="AH633" s="177"/>
      <c r="AI633" s="177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7"/>
      <c r="AT633" s="177"/>
      <c r="AU633" s="177"/>
      <c r="AV633" s="177"/>
      <c r="AW633" s="177"/>
      <c r="AX633" s="175"/>
      <c r="AY633" s="177"/>
      <c r="AZ633" s="177"/>
      <c r="BA633" s="175"/>
      <c r="BB633" s="175"/>
      <c r="BC633" s="175"/>
      <c r="BD633" s="175"/>
      <c r="BE633" s="175"/>
      <c r="BF633" s="175"/>
      <c r="BG633" s="175"/>
      <c r="BH633" s="175"/>
      <c r="BI633" s="175"/>
      <c r="BJ633" s="175"/>
      <c r="BK633" s="175"/>
      <c r="BL633" s="175"/>
      <c r="BM633" s="175"/>
      <c r="BN633" s="175"/>
      <c r="BO633" s="175"/>
      <c r="BP633" s="175"/>
      <c r="BQ633" s="175"/>
      <c r="BR633" s="175"/>
      <c r="BS633" s="175"/>
      <c r="BT633" s="175"/>
      <c r="BU633" s="177"/>
      <c r="BV633" s="177"/>
      <c r="BW633" s="177"/>
      <c r="BX633" s="177"/>
      <c r="BY633" s="177"/>
      <c r="BZ633" s="175"/>
      <c r="CA633" s="177"/>
      <c r="CB633" s="177"/>
    </row>
    <row r="634" spans="1:80" x14ac:dyDescent="0.25">
      <c r="A634" s="175"/>
      <c r="B634" s="176"/>
      <c r="C634" s="175"/>
      <c r="D634" s="175"/>
      <c r="E634" s="175"/>
      <c r="F634" s="175"/>
      <c r="G634" s="175"/>
      <c r="H634" s="175"/>
      <c r="I634" s="175"/>
      <c r="J634" s="175"/>
      <c r="K634" s="177"/>
      <c r="L634" s="177"/>
      <c r="M634" s="177"/>
      <c r="N634" s="177"/>
      <c r="O634" s="177"/>
      <c r="P634" s="175"/>
      <c r="Q634" s="177"/>
      <c r="R634" s="177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7"/>
      <c r="AC634" s="177"/>
      <c r="AD634" s="177"/>
      <c r="AE634" s="177"/>
      <c r="AF634" s="177"/>
      <c r="AG634" s="175"/>
      <c r="AH634" s="177"/>
      <c r="AI634" s="177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7"/>
      <c r="AT634" s="177"/>
      <c r="AU634" s="177"/>
      <c r="AV634" s="177"/>
      <c r="AW634" s="177"/>
      <c r="AX634" s="175"/>
      <c r="AY634" s="177"/>
      <c r="AZ634" s="177"/>
      <c r="BA634" s="175"/>
      <c r="BB634" s="175"/>
      <c r="BC634" s="175"/>
      <c r="BD634" s="175"/>
      <c r="BE634" s="175"/>
      <c r="BF634" s="175"/>
      <c r="BG634" s="175"/>
      <c r="BH634" s="175"/>
      <c r="BI634" s="175"/>
      <c r="BJ634" s="175"/>
      <c r="BK634" s="175"/>
      <c r="BL634" s="175"/>
      <c r="BM634" s="175"/>
      <c r="BN634" s="175"/>
      <c r="BO634" s="175"/>
      <c r="BP634" s="175"/>
      <c r="BQ634" s="175"/>
      <c r="BR634" s="175"/>
      <c r="BS634" s="175"/>
      <c r="BT634" s="175"/>
      <c r="BU634" s="177"/>
      <c r="BV634" s="177"/>
      <c r="BW634" s="177"/>
      <c r="BX634" s="177"/>
      <c r="BY634" s="177"/>
      <c r="BZ634" s="175"/>
      <c r="CA634" s="177"/>
      <c r="CB634" s="177"/>
    </row>
    <row r="635" spans="1:80" x14ac:dyDescent="0.25">
      <c r="A635" s="175"/>
      <c r="B635" s="176"/>
      <c r="C635" s="175"/>
      <c r="D635" s="175"/>
      <c r="E635" s="175"/>
      <c r="F635" s="175"/>
      <c r="G635" s="175"/>
      <c r="H635" s="175"/>
      <c r="I635" s="175"/>
      <c r="J635" s="175"/>
      <c r="K635" s="177"/>
      <c r="L635" s="177"/>
      <c r="M635" s="177"/>
      <c r="N635" s="177"/>
      <c r="O635" s="177"/>
      <c r="P635" s="175"/>
      <c r="Q635" s="177"/>
      <c r="R635" s="177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7"/>
      <c r="AC635" s="177"/>
      <c r="AD635" s="177"/>
      <c r="AE635" s="177"/>
      <c r="AF635" s="177"/>
      <c r="AG635" s="175"/>
      <c r="AH635" s="177"/>
      <c r="AI635" s="177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7"/>
      <c r="AT635" s="177"/>
      <c r="AU635" s="177"/>
      <c r="AV635" s="177"/>
      <c r="AW635" s="177"/>
      <c r="AX635" s="175"/>
      <c r="AY635" s="177"/>
      <c r="AZ635" s="177"/>
      <c r="BA635" s="175"/>
      <c r="BB635" s="175"/>
      <c r="BC635" s="175"/>
      <c r="BD635" s="175"/>
      <c r="BE635" s="175"/>
      <c r="BF635" s="175"/>
      <c r="BG635" s="175"/>
      <c r="BH635" s="175"/>
      <c r="BI635" s="175"/>
      <c r="BJ635" s="175"/>
      <c r="BK635" s="175"/>
      <c r="BL635" s="175"/>
      <c r="BM635" s="175"/>
      <c r="BN635" s="175"/>
      <c r="BO635" s="175"/>
      <c r="BP635" s="175"/>
      <c r="BQ635" s="175"/>
      <c r="BR635" s="175"/>
      <c r="BS635" s="175"/>
      <c r="BT635" s="175"/>
      <c r="BU635" s="177"/>
      <c r="BV635" s="177"/>
      <c r="BW635" s="177"/>
      <c r="BX635" s="177"/>
      <c r="BY635" s="177"/>
      <c r="BZ635" s="175"/>
      <c r="CA635" s="177"/>
      <c r="CB635" s="177"/>
    </row>
    <row r="636" spans="1:80" x14ac:dyDescent="0.25">
      <c r="A636" s="175"/>
      <c r="B636" s="176"/>
      <c r="C636" s="175"/>
      <c r="D636" s="175"/>
      <c r="E636" s="175"/>
      <c r="F636" s="175"/>
      <c r="G636" s="175"/>
      <c r="H636" s="175"/>
      <c r="I636" s="175"/>
      <c r="J636" s="175"/>
      <c r="K636" s="177"/>
      <c r="L636" s="177"/>
      <c r="M636" s="177"/>
      <c r="N636" s="177"/>
      <c r="O636" s="177"/>
      <c r="P636" s="175"/>
      <c r="Q636" s="177"/>
      <c r="R636" s="177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7"/>
      <c r="AC636" s="177"/>
      <c r="AD636" s="177"/>
      <c r="AE636" s="177"/>
      <c r="AF636" s="177"/>
      <c r="AG636" s="175"/>
      <c r="AH636" s="177"/>
      <c r="AI636" s="177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7"/>
      <c r="AT636" s="177"/>
      <c r="AU636" s="177"/>
      <c r="AV636" s="177"/>
      <c r="AW636" s="177"/>
      <c r="AX636" s="175"/>
      <c r="AY636" s="177"/>
      <c r="AZ636" s="177"/>
      <c r="BA636" s="175"/>
      <c r="BB636" s="175"/>
      <c r="BC636" s="175"/>
      <c r="BD636" s="175"/>
      <c r="BE636" s="175"/>
      <c r="BF636" s="175"/>
      <c r="BG636" s="175"/>
      <c r="BH636" s="175"/>
      <c r="BI636" s="175"/>
      <c r="BJ636" s="175"/>
      <c r="BK636" s="175"/>
      <c r="BL636" s="175"/>
      <c r="BM636" s="175"/>
      <c r="BN636" s="175"/>
      <c r="BO636" s="175"/>
      <c r="BP636" s="175"/>
      <c r="BQ636" s="175"/>
      <c r="BR636" s="175"/>
      <c r="BS636" s="175"/>
      <c r="BT636" s="175"/>
      <c r="BU636" s="177"/>
      <c r="BV636" s="177"/>
      <c r="BW636" s="177"/>
      <c r="BX636" s="177"/>
      <c r="BY636" s="177"/>
      <c r="BZ636" s="175"/>
      <c r="CA636" s="177"/>
      <c r="CB636" s="177"/>
    </row>
    <row r="637" spans="1:80" x14ac:dyDescent="0.25">
      <c r="A637" s="175"/>
      <c r="B637" s="176"/>
      <c r="C637" s="175"/>
      <c r="D637" s="175"/>
      <c r="E637" s="175"/>
      <c r="F637" s="175"/>
      <c r="G637" s="175"/>
      <c r="H637" s="175"/>
      <c r="I637" s="175"/>
      <c r="J637" s="175"/>
      <c r="K637" s="177"/>
      <c r="L637" s="177"/>
      <c r="M637" s="177"/>
      <c r="N637" s="177"/>
      <c r="O637" s="177"/>
      <c r="P637" s="175"/>
      <c r="Q637" s="177"/>
      <c r="R637" s="177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7"/>
      <c r="AC637" s="177"/>
      <c r="AD637" s="177"/>
      <c r="AE637" s="177"/>
      <c r="AF637" s="177"/>
      <c r="AG637" s="175"/>
      <c r="AH637" s="177"/>
      <c r="AI637" s="177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7"/>
      <c r="AT637" s="177"/>
      <c r="AU637" s="177"/>
      <c r="AV637" s="177"/>
      <c r="AW637" s="177"/>
      <c r="AX637" s="175"/>
      <c r="AY637" s="177"/>
      <c r="AZ637" s="177"/>
      <c r="BA637" s="175"/>
      <c r="BB637" s="175"/>
      <c r="BC637" s="175"/>
      <c r="BD637" s="175"/>
      <c r="BE637" s="175"/>
      <c r="BF637" s="175"/>
      <c r="BG637" s="175"/>
      <c r="BH637" s="175"/>
      <c r="BI637" s="175"/>
      <c r="BJ637" s="175"/>
      <c r="BK637" s="175"/>
      <c r="BL637" s="175"/>
      <c r="BM637" s="175"/>
      <c r="BN637" s="175"/>
      <c r="BO637" s="175"/>
      <c r="BP637" s="175"/>
      <c r="BQ637" s="175"/>
      <c r="BR637" s="175"/>
      <c r="BS637" s="175"/>
      <c r="BT637" s="175"/>
      <c r="BU637" s="177"/>
      <c r="BV637" s="177"/>
      <c r="BW637" s="177"/>
      <c r="BX637" s="177"/>
      <c r="BY637" s="177"/>
      <c r="BZ637" s="175"/>
      <c r="CA637" s="177"/>
      <c r="CB637" s="177"/>
    </row>
    <row r="638" spans="1:80" x14ac:dyDescent="0.25">
      <c r="A638" s="175"/>
      <c r="B638" s="176"/>
      <c r="C638" s="175"/>
      <c r="D638" s="175"/>
      <c r="E638" s="175"/>
      <c r="F638" s="175"/>
      <c r="G638" s="175"/>
      <c r="H638" s="175"/>
      <c r="I638" s="175"/>
      <c r="J638" s="175"/>
      <c r="K638" s="177"/>
      <c r="L638" s="177"/>
      <c r="M638" s="177"/>
      <c r="N638" s="177"/>
      <c r="O638" s="177"/>
      <c r="P638" s="175"/>
      <c r="Q638" s="177"/>
      <c r="R638" s="177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7"/>
      <c r="AC638" s="177"/>
      <c r="AD638" s="177"/>
      <c r="AE638" s="177"/>
      <c r="AF638" s="177"/>
      <c r="AG638" s="175"/>
      <c r="AH638" s="177"/>
      <c r="AI638" s="177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7"/>
      <c r="AT638" s="177"/>
      <c r="AU638" s="177"/>
      <c r="AV638" s="177"/>
      <c r="AW638" s="177"/>
      <c r="AX638" s="175"/>
      <c r="AY638" s="177"/>
      <c r="AZ638" s="177"/>
      <c r="BA638" s="175"/>
      <c r="BB638" s="175"/>
      <c r="BC638" s="175"/>
      <c r="BD638" s="175"/>
      <c r="BE638" s="175"/>
      <c r="BF638" s="175"/>
      <c r="BG638" s="175"/>
      <c r="BH638" s="175"/>
      <c r="BI638" s="175"/>
      <c r="BJ638" s="175"/>
      <c r="BK638" s="175"/>
      <c r="BL638" s="175"/>
      <c r="BM638" s="175"/>
      <c r="BN638" s="175"/>
      <c r="BO638" s="175"/>
      <c r="BP638" s="175"/>
      <c r="BQ638" s="175"/>
      <c r="BR638" s="175"/>
      <c r="BS638" s="175"/>
      <c r="BT638" s="175"/>
      <c r="BU638" s="177"/>
      <c r="BV638" s="177"/>
      <c r="BW638" s="177"/>
      <c r="BX638" s="177"/>
      <c r="BY638" s="177"/>
      <c r="BZ638" s="175"/>
      <c r="CA638" s="177"/>
      <c r="CB638" s="177"/>
    </row>
    <row r="639" spans="1:80" x14ac:dyDescent="0.25">
      <c r="A639" s="175"/>
      <c r="B639" s="176"/>
      <c r="C639" s="175"/>
      <c r="D639" s="175"/>
      <c r="E639" s="175"/>
      <c r="F639" s="175"/>
      <c r="G639" s="175"/>
      <c r="H639" s="175"/>
      <c r="I639" s="175"/>
      <c r="J639" s="175"/>
      <c r="K639" s="177"/>
      <c r="L639" s="177"/>
      <c r="M639" s="177"/>
      <c r="N639" s="177"/>
      <c r="O639" s="177"/>
      <c r="P639" s="175"/>
      <c r="Q639" s="177"/>
      <c r="R639" s="177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7"/>
      <c r="AC639" s="177"/>
      <c r="AD639" s="177"/>
      <c r="AE639" s="177"/>
      <c r="AF639" s="177"/>
      <c r="AG639" s="175"/>
      <c r="AH639" s="177"/>
      <c r="AI639" s="177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7"/>
      <c r="AT639" s="177"/>
      <c r="AU639" s="177"/>
      <c r="AV639" s="177"/>
      <c r="AW639" s="177"/>
      <c r="AX639" s="175"/>
      <c r="AY639" s="177"/>
      <c r="AZ639" s="177"/>
      <c r="BA639" s="175"/>
      <c r="BB639" s="175"/>
      <c r="BC639" s="175"/>
      <c r="BD639" s="175"/>
      <c r="BE639" s="175"/>
      <c r="BF639" s="175"/>
      <c r="BG639" s="175"/>
      <c r="BH639" s="175"/>
      <c r="BI639" s="175"/>
      <c r="BJ639" s="175"/>
      <c r="BK639" s="175"/>
      <c r="BL639" s="175"/>
      <c r="BM639" s="175"/>
      <c r="BN639" s="175"/>
      <c r="BO639" s="175"/>
      <c r="BP639" s="175"/>
      <c r="BQ639" s="175"/>
      <c r="BR639" s="175"/>
      <c r="BS639" s="175"/>
      <c r="BT639" s="175"/>
      <c r="BU639" s="177"/>
      <c r="BV639" s="177"/>
      <c r="BW639" s="177"/>
      <c r="BX639" s="177"/>
      <c r="BY639" s="177"/>
      <c r="BZ639" s="175"/>
      <c r="CA639" s="177"/>
      <c r="CB639" s="177"/>
    </row>
    <row r="640" spans="1:80" x14ac:dyDescent="0.25">
      <c r="A640" s="175"/>
      <c r="B640" s="176"/>
      <c r="C640" s="175"/>
      <c r="D640" s="175"/>
      <c r="E640" s="175"/>
      <c r="F640" s="175"/>
      <c r="G640" s="175"/>
      <c r="H640" s="175"/>
      <c r="I640" s="175"/>
      <c r="J640" s="175"/>
      <c r="K640" s="177"/>
      <c r="L640" s="177"/>
      <c r="M640" s="177"/>
      <c r="N640" s="177"/>
      <c r="O640" s="177"/>
      <c r="P640" s="175"/>
      <c r="Q640" s="177"/>
      <c r="R640" s="177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7"/>
      <c r="AC640" s="177"/>
      <c r="AD640" s="177"/>
      <c r="AE640" s="177"/>
      <c r="AF640" s="177"/>
      <c r="AG640" s="175"/>
      <c r="AH640" s="177"/>
      <c r="AI640" s="177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7"/>
      <c r="AT640" s="177"/>
      <c r="AU640" s="177"/>
      <c r="AV640" s="177"/>
      <c r="AW640" s="177"/>
      <c r="AX640" s="175"/>
      <c r="AY640" s="177"/>
      <c r="AZ640" s="177"/>
      <c r="BA640" s="175"/>
      <c r="BB640" s="175"/>
      <c r="BC640" s="175"/>
      <c r="BD640" s="175"/>
      <c r="BE640" s="175"/>
      <c r="BF640" s="175"/>
      <c r="BG640" s="175"/>
      <c r="BH640" s="175"/>
      <c r="BI640" s="175"/>
      <c r="BJ640" s="175"/>
      <c r="BK640" s="175"/>
      <c r="BL640" s="175"/>
      <c r="BM640" s="175"/>
      <c r="BN640" s="175"/>
      <c r="BO640" s="175"/>
      <c r="BP640" s="175"/>
      <c r="BQ640" s="175"/>
      <c r="BR640" s="175"/>
      <c r="BS640" s="175"/>
      <c r="BT640" s="175"/>
      <c r="BU640" s="177"/>
      <c r="BV640" s="177"/>
      <c r="BW640" s="177"/>
      <c r="BX640" s="177"/>
      <c r="BY640" s="177"/>
      <c r="BZ640" s="175"/>
      <c r="CA640" s="177"/>
      <c r="CB640" s="177"/>
    </row>
    <row r="641" spans="1:80" x14ac:dyDescent="0.25">
      <c r="A641" s="175"/>
      <c r="B641" s="176"/>
      <c r="C641" s="175"/>
      <c r="D641" s="175"/>
      <c r="E641" s="175"/>
      <c r="F641" s="175"/>
      <c r="G641" s="175"/>
      <c r="H641" s="175"/>
      <c r="I641" s="175"/>
      <c r="J641" s="175"/>
      <c r="K641" s="177"/>
      <c r="L641" s="177"/>
      <c r="M641" s="177"/>
      <c r="N641" s="177"/>
      <c r="O641" s="177"/>
      <c r="P641" s="175"/>
      <c r="Q641" s="177"/>
      <c r="R641" s="177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7"/>
      <c r="AC641" s="177"/>
      <c r="AD641" s="177"/>
      <c r="AE641" s="177"/>
      <c r="AF641" s="177"/>
      <c r="AG641" s="175"/>
      <c r="AH641" s="177"/>
      <c r="AI641" s="177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7"/>
      <c r="AT641" s="177"/>
      <c r="AU641" s="177"/>
      <c r="AV641" s="177"/>
      <c r="AW641" s="177"/>
      <c r="AX641" s="175"/>
      <c r="AY641" s="177"/>
      <c r="AZ641" s="177"/>
      <c r="BA641" s="175"/>
      <c r="BB641" s="175"/>
      <c r="BC641" s="175"/>
      <c r="BD641" s="175"/>
      <c r="BE641" s="175"/>
      <c r="BF641" s="175"/>
      <c r="BG641" s="175"/>
      <c r="BH641" s="175"/>
      <c r="BI641" s="175"/>
      <c r="BJ641" s="175"/>
      <c r="BK641" s="175"/>
      <c r="BL641" s="175"/>
      <c r="BM641" s="175"/>
      <c r="BN641" s="175"/>
      <c r="BO641" s="175"/>
      <c r="BP641" s="175"/>
      <c r="BQ641" s="175"/>
      <c r="BR641" s="175"/>
      <c r="BS641" s="175"/>
      <c r="BT641" s="175"/>
      <c r="BU641" s="177"/>
      <c r="BV641" s="177"/>
      <c r="BW641" s="177"/>
      <c r="BX641" s="177"/>
      <c r="BY641" s="177"/>
      <c r="BZ641" s="175"/>
      <c r="CA641" s="177"/>
      <c r="CB641" s="177"/>
    </row>
    <row r="642" spans="1:80" x14ac:dyDescent="0.25">
      <c r="A642" s="175"/>
      <c r="B642" s="176"/>
      <c r="C642" s="175"/>
      <c r="D642" s="175"/>
      <c r="E642" s="175"/>
      <c r="F642" s="175"/>
      <c r="G642" s="175"/>
      <c r="H642" s="175"/>
      <c r="I642" s="175"/>
      <c r="J642" s="175"/>
      <c r="K642" s="177"/>
      <c r="L642" s="177"/>
      <c r="M642" s="177"/>
      <c r="N642" s="177"/>
      <c r="O642" s="177"/>
      <c r="P642" s="175"/>
      <c r="Q642" s="177"/>
      <c r="R642" s="177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7"/>
      <c r="AC642" s="177"/>
      <c r="AD642" s="177"/>
      <c r="AE642" s="177"/>
      <c r="AF642" s="177"/>
      <c r="AG642" s="175"/>
      <c r="AH642" s="177"/>
      <c r="AI642" s="177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7"/>
      <c r="AT642" s="177"/>
      <c r="AU642" s="177"/>
      <c r="AV642" s="177"/>
      <c r="AW642" s="177"/>
      <c r="AX642" s="175"/>
      <c r="AY642" s="177"/>
      <c r="AZ642" s="177"/>
      <c r="BA642" s="175"/>
      <c r="BB642" s="175"/>
      <c r="BC642" s="175"/>
      <c r="BD642" s="175"/>
      <c r="BE642" s="175"/>
      <c r="BF642" s="175"/>
      <c r="BG642" s="175"/>
      <c r="BH642" s="175"/>
      <c r="BI642" s="175"/>
      <c r="BJ642" s="175"/>
      <c r="BK642" s="175"/>
      <c r="BL642" s="175"/>
      <c r="BM642" s="175"/>
      <c r="BN642" s="175"/>
      <c r="BO642" s="175"/>
      <c r="BP642" s="175"/>
      <c r="BQ642" s="175"/>
      <c r="BR642" s="175"/>
      <c r="BS642" s="175"/>
      <c r="BT642" s="175"/>
      <c r="BU642" s="177"/>
      <c r="BV642" s="177"/>
      <c r="BW642" s="177"/>
      <c r="BX642" s="177"/>
      <c r="BY642" s="177"/>
      <c r="BZ642" s="175"/>
      <c r="CA642" s="177"/>
      <c r="CB642" s="177"/>
    </row>
    <row r="643" spans="1:80" x14ac:dyDescent="0.25">
      <c r="A643" s="175"/>
      <c r="B643" s="176"/>
      <c r="C643" s="175"/>
      <c r="D643" s="175"/>
      <c r="E643" s="175"/>
      <c r="F643" s="175"/>
      <c r="G643" s="175"/>
      <c r="H643" s="175"/>
      <c r="I643" s="175"/>
      <c r="J643" s="175"/>
      <c r="K643" s="177"/>
      <c r="L643" s="177"/>
      <c r="M643" s="177"/>
      <c r="N643" s="177"/>
      <c r="O643" s="177"/>
      <c r="P643" s="175"/>
      <c r="Q643" s="177"/>
      <c r="R643" s="177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7"/>
      <c r="AC643" s="177"/>
      <c r="AD643" s="177"/>
      <c r="AE643" s="177"/>
      <c r="AF643" s="177"/>
      <c r="AG643" s="175"/>
      <c r="AH643" s="177"/>
      <c r="AI643" s="177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7"/>
      <c r="AT643" s="177"/>
      <c r="AU643" s="177"/>
      <c r="AV643" s="177"/>
      <c r="AW643" s="177"/>
      <c r="AX643" s="175"/>
      <c r="AY643" s="177"/>
      <c r="AZ643" s="177"/>
      <c r="BA643" s="175"/>
      <c r="BB643" s="175"/>
      <c r="BC643" s="175"/>
      <c r="BD643" s="175"/>
      <c r="BE643" s="175"/>
      <c r="BF643" s="175"/>
      <c r="BG643" s="175"/>
      <c r="BH643" s="175"/>
      <c r="BI643" s="175"/>
      <c r="BJ643" s="175"/>
      <c r="BK643" s="175"/>
      <c r="BL643" s="175"/>
      <c r="BM643" s="175"/>
      <c r="BN643" s="175"/>
      <c r="BO643" s="175"/>
      <c r="BP643" s="175"/>
      <c r="BQ643" s="175"/>
      <c r="BR643" s="175"/>
      <c r="BS643" s="175"/>
      <c r="BT643" s="175"/>
      <c r="BU643" s="177"/>
      <c r="BV643" s="177"/>
      <c r="BW643" s="177"/>
      <c r="BX643" s="177"/>
      <c r="BY643" s="177"/>
      <c r="BZ643" s="175"/>
      <c r="CA643" s="177"/>
      <c r="CB643" s="177"/>
    </row>
    <row r="644" spans="1:80" x14ac:dyDescent="0.25">
      <c r="A644" s="175"/>
      <c r="B644" s="176"/>
      <c r="C644" s="175"/>
      <c r="D644" s="175"/>
      <c r="E644" s="175"/>
      <c r="F644" s="175"/>
      <c r="G644" s="175"/>
      <c r="H644" s="175"/>
      <c r="I644" s="175"/>
      <c r="J644" s="175"/>
      <c r="K644" s="177"/>
      <c r="L644" s="177"/>
      <c r="M644" s="177"/>
      <c r="N644" s="177"/>
      <c r="O644" s="177"/>
      <c r="P644" s="175"/>
      <c r="Q644" s="177"/>
      <c r="R644" s="177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7"/>
      <c r="AC644" s="177"/>
      <c r="AD644" s="177"/>
      <c r="AE644" s="177"/>
      <c r="AF644" s="177"/>
      <c r="AG644" s="175"/>
      <c r="AH644" s="177"/>
      <c r="AI644" s="177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7"/>
      <c r="AT644" s="177"/>
      <c r="AU644" s="177"/>
      <c r="AV644" s="177"/>
      <c r="AW644" s="177"/>
      <c r="AX644" s="175"/>
      <c r="AY644" s="177"/>
      <c r="AZ644" s="177"/>
      <c r="BA644" s="175"/>
      <c r="BB644" s="175"/>
      <c r="BC644" s="175"/>
      <c r="BD644" s="175"/>
      <c r="BE644" s="175"/>
      <c r="BF644" s="175"/>
      <c r="BG644" s="175"/>
      <c r="BH644" s="175"/>
      <c r="BI644" s="175"/>
      <c r="BJ644" s="175"/>
      <c r="BK644" s="175"/>
      <c r="BL644" s="175"/>
      <c r="BM644" s="175"/>
      <c r="BN644" s="175"/>
      <c r="BO644" s="175"/>
      <c r="BP644" s="175"/>
      <c r="BQ644" s="175"/>
      <c r="BR644" s="175"/>
      <c r="BS644" s="175"/>
      <c r="BT644" s="175"/>
      <c r="BU644" s="177"/>
      <c r="BV644" s="177"/>
      <c r="BW644" s="177"/>
      <c r="BX644" s="177"/>
      <c r="BY644" s="177"/>
      <c r="BZ644" s="175"/>
      <c r="CA644" s="177"/>
      <c r="CB644" s="177"/>
    </row>
    <row r="645" spans="1:80" x14ac:dyDescent="0.25">
      <c r="A645" s="175"/>
      <c r="B645" s="176"/>
      <c r="C645" s="175"/>
      <c r="D645" s="175"/>
      <c r="E645" s="175"/>
      <c r="F645" s="175"/>
      <c r="G645" s="175"/>
      <c r="H645" s="175"/>
      <c r="I645" s="175"/>
      <c r="J645" s="175"/>
      <c r="K645" s="177"/>
      <c r="L645" s="177"/>
      <c r="M645" s="177"/>
      <c r="N645" s="177"/>
      <c r="O645" s="177"/>
      <c r="P645" s="175"/>
      <c r="Q645" s="177"/>
      <c r="R645" s="177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7"/>
      <c r="AC645" s="177"/>
      <c r="AD645" s="177"/>
      <c r="AE645" s="177"/>
      <c r="AF645" s="177"/>
      <c r="AG645" s="175"/>
      <c r="AH645" s="177"/>
      <c r="AI645" s="177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7"/>
      <c r="AT645" s="177"/>
      <c r="AU645" s="177"/>
      <c r="AV645" s="177"/>
      <c r="AW645" s="177"/>
      <c r="AX645" s="175"/>
      <c r="AY645" s="177"/>
      <c r="AZ645" s="177"/>
      <c r="BA645" s="175"/>
      <c r="BB645" s="175"/>
      <c r="BC645" s="175"/>
      <c r="BD645" s="175"/>
      <c r="BE645" s="175"/>
      <c r="BF645" s="175"/>
      <c r="BG645" s="175"/>
      <c r="BH645" s="175"/>
      <c r="BI645" s="175"/>
      <c r="BJ645" s="175"/>
      <c r="BK645" s="175"/>
      <c r="BL645" s="175"/>
      <c r="BM645" s="175"/>
      <c r="BN645" s="175"/>
      <c r="BO645" s="175"/>
      <c r="BP645" s="175"/>
      <c r="BQ645" s="175"/>
      <c r="BR645" s="175"/>
      <c r="BS645" s="175"/>
      <c r="BT645" s="175"/>
      <c r="BU645" s="177"/>
      <c r="BV645" s="177"/>
      <c r="BW645" s="177"/>
      <c r="BX645" s="177"/>
      <c r="BY645" s="177"/>
      <c r="BZ645" s="175"/>
      <c r="CA645" s="177"/>
      <c r="CB645" s="177"/>
    </row>
    <row r="646" spans="1:80" x14ac:dyDescent="0.25">
      <c r="A646" s="175"/>
      <c r="B646" s="176"/>
      <c r="C646" s="175"/>
      <c r="D646" s="175"/>
      <c r="E646" s="175"/>
      <c r="F646" s="175"/>
      <c r="G646" s="175"/>
      <c r="H646" s="175"/>
      <c r="I646" s="175"/>
      <c r="J646" s="175"/>
      <c r="K646" s="177"/>
      <c r="L646" s="177"/>
      <c r="M646" s="177"/>
      <c r="N646" s="177"/>
      <c r="O646" s="177"/>
      <c r="P646" s="175"/>
      <c r="Q646" s="177"/>
      <c r="R646" s="177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7"/>
      <c r="AC646" s="177"/>
      <c r="AD646" s="177"/>
      <c r="AE646" s="177"/>
      <c r="AF646" s="177"/>
      <c r="AG646" s="175"/>
      <c r="AH646" s="177"/>
      <c r="AI646" s="177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7"/>
      <c r="AT646" s="177"/>
      <c r="AU646" s="177"/>
      <c r="AV646" s="177"/>
      <c r="AW646" s="177"/>
      <c r="AX646" s="175"/>
      <c r="AY646" s="177"/>
      <c r="AZ646" s="177"/>
      <c r="BA646" s="175"/>
      <c r="BB646" s="175"/>
      <c r="BC646" s="175"/>
      <c r="BD646" s="175"/>
      <c r="BE646" s="175"/>
      <c r="BF646" s="175"/>
      <c r="BG646" s="175"/>
      <c r="BH646" s="175"/>
      <c r="BI646" s="175"/>
      <c r="BJ646" s="175"/>
      <c r="BK646" s="175"/>
      <c r="BL646" s="175"/>
      <c r="BM646" s="175"/>
      <c r="BN646" s="175"/>
      <c r="BO646" s="175"/>
      <c r="BP646" s="175"/>
      <c r="BQ646" s="175"/>
      <c r="BR646" s="175"/>
      <c r="BS646" s="175"/>
      <c r="BT646" s="175"/>
      <c r="BU646" s="177"/>
      <c r="BV646" s="177"/>
      <c r="BW646" s="177"/>
      <c r="BX646" s="177"/>
      <c r="BY646" s="177"/>
      <c r="BZ646" s="175"/>
      <c r="CA646" s="177"/>
      <c r="CB646" s="177"/>
    </row>
    <row r="647" spans="1:80" x14ac:dyDescent="0.25">
      <c r="A647" s="175"/>
      <c r="B647" s="176"/>
      <c r="C647" s="175"/>
      <c r="D647" s="175"/>
      <c r="E647" s="175"/>
      <c r="F647" s="175"/>
      <c r="G647" s="175"/>
      <c r="H647" s="175"/>
      <c r="I647" s="175"/>
      <c r="J647" s="175"/>
      <c r="K647" s="177"/>
      <c r="L647" s="177"/>
      <c r="M647" s="177"/>
      <c r="N647" s="177"/>
      <c r="O647" s="177"/>
      <c r="P647" s="175"/>
      <c r="Q647" s="177"/>
      <c r="R647" s="177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7"/>
      <c r="AC647" s="177"/>
      <c r="AD647" s="177"/>
      <c r="AE647" s="177"/>
      <c r="AF647" s="177"/>
      <c r="AG647" s="175"/>
      <c r="AH647" s="177"/>
      <c r="AI647" s="177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7"/>
      <c r="AT647" s="177"/>
      <c r="AU647" s="177"/>
      <c r="AV647" s="177"/>
      <c r="AW647" s="177"/>
      <c r="AX647" s="175"/>
      <c r="AY647" s="177"/>
      <c r="AZ647" s="177"/>
      <c r="BA647" s="175"/>
      <c r="BB647" s="175"/>
      <c r="BC647" s="175"/>
      <c r="BD647" s="175"/>
      <c r="BE647" s="175"/>
      <c r="BF647" s="175"/>
      <c r="BG647" s="175"/>
      <c r="BH647" s="175"/>
      <c r="BI647" s="175"/>
      <c r="BJ647" s="175"/>
      <c r="BK647" s="175"/>
      <c r="BL647" s="175"/>
      <c r="BM647" s="175"/>
      <c r="BN647" s="175"/>
      <c r="BO647" s="175"/>
      <c r="BP647" s="175"/>
      <c r="BQ647" s="175"/>
      <c r="BR647" s="175"/>
      <c r="BS647" s="175"/>
      <c r="BT647" s="175"/>
      <c r="BU647" s="177"/>
      <c r="BV647" s="177"/>
      <c r="BW647" s="177"/>
      <c r="BX647" s="177"/>
      <c r="BY647" s="177"/>
      <c r="BZ647" s="175"/>
      <c r="CA647" s="177"/>
      <c r="CB647" s="177"/>
    </row>
    <row r="648" spans="1:80" x14ac:dyDescent="0.25">
      <c r="A648" s="175"/>
      <c r="B648" s="176"/>
      <c r="C648" s="175"/>
      <c r="D648" s="175"/>
      <c r="E648" s="175"/>
      <c r="F648" s="175"/>
      <c r="G648" s="175"/>
      <c r="H648" s="175"/>
      <c r="I648" s="175"/>
      <c r="J648" s="175"/>
      <c r="K648" s="177"/>
      <c r="L648" s="177"/>
      <c r="M648" s="177"/>
      <c r="N648" s="177"/>
      <c r="O648" s="177"/>
      <c r="P648" s="175"/>
      <c r="Q648" s="177"/>
      <c r="R648" s="177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7"/>
      <c r="AC648" s="177"/>
      <c r="AD648" s="177"/>
      <c r="AE648" s="177"/>
      <c r="AF648" s="177"/>
      <c r="AG648" s="175"/>
      <c r="AH648" s="177"/>
      <c r="AI648" s="177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7"/>
      <c r="AT648" s="177"/>
      <c r="AU648" s="177"/>
      <c r="AV648" s="177"/>
      <c r="AW648" s="177"/>
      <c r="AX648" s="175"/>
      <c r="AY648" s="177"/>
      <c r="AZ648" s="177"/>
      <c r="BA648" s="175"/>
      <c r="BB648" s="175"/>
      <c r="BC648" s="175"/>
      <c r="BD648" s="175"/>
      <c r="BE648" s="175"/>
      <c r="BF648" s="175"/>
      <c r="BG648" s="175"/>
      <c r="BH648" s="175"/>
      <c r="BI648" s="175"/>
      <c r="BJ648" s="175"/>
      <c r="BK648" s="175"/>
      <c r="BL648" s="175"/>
      <c r="BM648" s="175"/>
      <c r="BN648" s="175"/>
      <c r="BO648" s="175"/>
      <c r="BP648" s="175"/>
      <c r="BQ648" s="175"/>
      <c r="BR648" s="175"/>
      <c r="BS648" s="175"/>
      <c r="BT648" s="175"/>
      <c r="BU648" s="177"/>
      <c r="BV648" s="177"/>
      <c r="BW648" s="177"/>
      <c r="BX648" s="177"/>
      <c r="BY648" s="177"/>
      <c r="BZ648" s="175"/>
      <c r="CA648" s="177"/>
      <c r="CB648" s="177"/>
    </row>
    <row r="649" spans="1:80" x14ac:dyDescent="0.25">
      <c r="A649" s="175"/>
      <c r="B649" s="176"/>
      <c r="C649" s="175"/>
      <c r="D649" s="175"/>
      <c r="E649" s="175"/>
      <c r="F649" s="175"/>
      <c r="G649" s="175"/>
      <c r="H649" s="175"/>
      <c r="I649" s="175"/>
      <c r="J649" s="175"/>
      <c r="K649" s="177"/>
      <c r="L649" s="177"/>
      <c r="M649" s="177"/>
      <c r="N649" s="177"/>
      <c r="O649" s="177"/>
      <c r="P649" s="175"/>
      <c r="Q649" s="177"/>
      <c r="R649" s="177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7"/>
      <c r="AC649" s="177"/>
      <c r="AD649" s="177"/>
      <c r="AE649" s="177"/>
      <c r="AF649" s="177"/>
      <c r="AG649" s="175"/>
      <c r="AH649" s="177"/>
      <c r="AI649" s="177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7"/>
      <c r="AT649" s="177"/>
      <c r="AU649" s="177"/>
      <c r="AV649" s="177"/>
      <c r="AW649" s="177"/>
      <c r="AX649" s="175"/>
      <c r="AY649" s="177"/>
      <c r="AZ649" s="177"/>
      <c r="BA649" s="175"/>
      <c r="BB649" s="175"/>
      <c r="BC649" s="175"/>
      <c r="BD649" s="175"/>
      <c r="BE649" s="175"/>
      <c r="BF649" s="175"/>
      <c r="BG649" s="175"/>
      <c r="BH649" s="175"/>
      <c r="BI649" s="175"/>
      <c r="BJ649" s="175"/>
      <c r="BK649" s="175"/>
      <c r="BL649" s="175"/>
      <c r="BM649" s="175"/>
      <c r="BN649" s="175"/>
      <c r="BO649" s="175"/>
      <c r="BP649" s="175"/>
      <c r="BQ649" s="175"/>
      <c r="BR649" s="175"/>
      <c r="BS649" s="175"/>
      <c r="BT649" s="175"/>
      <c r="BU649" s="177"/>
      <c r="BV649" s="177"/>
      <c r="BW649" s="177"/>
      <c r="BX649" s="177"/>
      <c r="BY649" s="177"/>
      <c r="BZ649" s="175"/>
      <c r="CA649" s="177"/>
      <c r="CB649" s="177"/>
    </row>
    <row r="650" spans="1:80" x14ac:dyDescent="0.25">
      <c r="A650" s="175"/>
      <c r="B650" s="176"/>
      <c r="C650" s="175"/>
      <c r="D650" s="175"/>
      <c r="E650" s="175"/>
      <c r="F650" s="175"/>
      <c r="G650" s="175"/>
      <c r="H650" s="175"/>
      <c r="I650" s="175"/>
      <c r="J650" s="175"/>
      <c r="K650" s="177"/>
      <c r="L650" s="177"/>
      <c r="M650" s="177"/>
      <c r="N650" s="177"/>
      <c r="O650" s="177"/>
      <c r="P650" s="175"/>
      <c r="Q650" s="177"/>
      <c r="R650" s="177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7"/>
      <c r="AC650" s="177"/>
      <c r="AD650" s="177"/>
      <c r="AE650" s="177"/>
      <c r="AF650" s="177"/>
      <c r="AG650" s="175"/>
      <c r="AH650" s="177"/>
      <c r="AI650" s="177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7"/>
      <c r="AT650" s="177"/>
      <c r="AU650" s="177"/>
      <c r="AV650" s="177"/>
      <c r="AW650" s="177"/>
      <c r="AX650" s="175"/>
      <c r="AY650" s="177"/>
      <c r="AZ650" s="177"/>
      <c r="BA650" s="175"/>
      <c r="BB650" s="175"/>
      <c r="BC650" s="175"/>
      <c r="BD650" s="175"/>
      <c r="BE650" s="175"/>
      <c r="BF650" s="175"/>
      <c r="BG650" s="175"/>
      <c r="BH650" s="175"/>
      <c r="BI650" s="175"/>
      <c r="BJ650" s="175"/>
      <c r="BK650" s="175"/>
      <c r="BL650" s="175"/>
      <c r="BM650" s="175"/>
      <c r="BN650" s="175"/>
      <c r="BO650" s="175"/>
      <c r="BP650" s="175"/>
      <c r="BQ650" s="175"/>
      <c r="BR650" s="175"/>
      <c r="BS650" s="175"/>
      <c r="BT650" s="175"/>
      <c r="BU650" s="177"/>
      <c r="BV650" s="177"/>
      <c r="BW650" s="177"/>
      <c r="BX650" s="177"/>
      <c r="BY650" s="177"/>
      <c r="BZ650" s="175"/>
      <c r="CA650" s="177"/>
      <c r="CB650" s="177"/>
    </row>
    <row r="651" spans="1:80" x14ac:dyDescent="0.25">
      <c r="A651" s="175"/>
      <c r="B651" s="176"/>
      <c r="C651" s="175"/>
      <c r="D651" s="175"/>
      <c r="E651" s="175"/>
      <c r="F651" s="175"/>
      <c r="G651" s="175"/>
      <c r="H651" s="175"/>
      <c r="I651" s="175"/>
      <c r="J651" s="175"/>
      <c r="K651" s="177"/>
      <c r="L651" s="177"/>
      <c r="M651" s="177"/>
      <c r="N651" s="177"/>
      <c r="O651" s="177"/>
      <c r="P651" s="175"/>
      <c r="Q651" s="177"/>
      <c r="R651" s="177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7"/>
      <c r="AC651" s="177"/>
      <c r="AD651" s="177"/>
      <c r="AE651" s="177"/>
      <c r="AF651" s="177"/>
      <c r="AG651" s="175"/>
      <c r="AH651" s="177"/>
      <c r="AI651" s="177"/>
      <c r="AJ651" s="175"/>
      <c r="AK651" s="175"/>
      <c r="AL651" s="175"/>
      <c r="AM651" s="175"/>
      <c r="AN651" s="175"/>
      <c r="AO651" s="175"/>
      <c r="AP651" s="175"/>
      <c r="AQ651" s="175"/>
      <c r="AR651" s="175"/>
      <c r="AS651" s="177"/>
      <c r="AT651" s="177"/>
      <c r="AU651" s="177"/>
      <c r="AV651" s="177"/>
      <c r="AW651" s="177"/>
      <c r="AX651" s="175"/>
      <c r="AY651" s="177"/>
      <c r="AZ651" s="177"/>
      <c r="BA651" s="175"/>
      <c r="BB651" s="175"/>
      <c r="BC651" s="175"/>
      <c r="BD651" s="175"/>
      <c r="BE651" s="175"/>
      <c r="BF651" s="175"/>
      <c r="BG651" s="175"/>
      <c r="BH651" s="175"/>
      <c r="BI651" s="175"/>
      <c r="BJ651" s="175"/>
      <c r="BK651" s="175"/>
      <c r="BL651" s="175"/>
      <c r="BM651" s="175"/>
      <c r="BN651" s="175"/>
      <c r="BO651" s="175"/>
      <c r="BP651" s="175"/>
      <c r="BQ651" s="175"/>
      <c r="BR651" s="175"/>
      <c r="BS651" s="175"/>
      <c r="BT651" s="175"/>
      <c r="BU651" s="177"/>
      <c r="BV651" s="177"/>
      <c r="BW651" s="177"/>
      <c r="BX651" s="177"/>
      <c r="BY651" s="177"/>
      <c r="BZ651" s="175"/>
      <c r="CA651" s="177"/>
      <c r="CB651" s="177"/>
    </row>
    <row r="652" spans="1:80" x14ac:dyDescent="0.25">
      <c r="A652" s="175"/>
      <c r="B652" s="176"/>
      <c r="C652" s="175"/>
      <c r="D652" s="175"/>
      <c r="E652" s="175"/>
      <c r="F652" s="175"/>
      <c r="G652" s="175"/>
      <c r="H652" s="175"/>
      <c r="I652" s="175"/>
      <c r="J652" s="175"/>
      <c r="K652" s="177"/>
      <c r="L652" s="177"/>
      <c r="M652" s="177"/>
      <c r="N652" s="177"/>
      <c r="O652" s="177"/>
      <c r="P652" s="175"/>
      <c r="Q652" s="177"/>
      <c r="R652" s="177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7"/>
      <c r="AC652" s="177"/>
      <c r="AD652" s="177"/>
      <c r="AE652" s="177"/>
      <c r="AF652" s="177"/>
      <c r="AG652" s="175"/>
      <c r="AH652" s="177"/>
      <c r="AI652" s="177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7"/>
      <c r="AT652" s="177"/>
      <c r="AU652" s="177"/>
      <c r="AV652" s="177"/>
      <c r="AW652" s="177"/>
      <c r="AX652" s="175"/>
      <c r="AY652" s="177"/>
      <c r="AZ652" s="177"/>
      <c r="BA652" s="175"/>
      <c r="BB652" s="175"/>
      <c r="BC652" s="175"/>
      <c r="BD652" s="175"/>
      <c r="BE652" s="175"/>
      <c r="BF652" s="175"/>
      <c r="BG652" s="175"/>
      <c r="BH652" s="175"/>
      <c r="BI652" s="175"/>
      <c r="BJ652" s="175"/>
      <c r="BK652" s="175"/>
      <c r="BL652" s="175"/>
      <c r="BM652" s="175"/>
      <c r="BN652" s="175"/>
      <c r="BO652" s="175"/>
      <c r="BP652" s="175"/>
      <c r="BQ652" s="175"/>
      <c r="BR652" s="175"/>
      <c r="BS652" s="175"/>
      <c r="BT652" s="175"/>
      <c r="BU652" s="177"/>
      <c r="BV652" s="177"/>
      <c r="BW652" s="177"/>
      <c r="BX652" s="177"/>
      <c r="BY652" s="177"/>
      <c r="BZ652" s="175"/>
      <c r="CA652" s="177"/>
      <c r="CB652" s="177"/>
    </row>
    <row r="653" spans="1:80" x14ac:dyDescent="0.25">
      <c r="A653" s="175"/>
      <c r="B653" s="176"/>
      <c r="C653" s="175"/>
      <c r="D653" s="175"/>
      <c r="E653" s="175"/>
      <c r="F653" s="175"/>
      <c r="G653" s="175"/>
      <c r="H653" s="175"/>
      <c r="I653" s="175"/>
      <c r="J653" s="175"/>
      <c r="K653" s="177"/>
      <c r="L653" s="177"/>
      <c r="M653" s="177"/>
      <c r="N653" s="177"/>
      <c r="O653" s="177"/>
      <c r="P653" s="175"/>
      <c r="Q653" s="177"/>
      <c r="R653" s="177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7"/>
      <c r="AC653" s="177"/>
      <c r="AD653" s="177"/>
      <c r="AE653" s="177"/>
      <c r="AF653" s="177"/>
      <c r="AG653" s="175"/>
      <c r="AH653" s="177"/>
      <c r="AI653" s="177"/>
      <c r="AJ653" s="175"/>
      <c r="AK653" s="175"/>
      <c r="AL653" s="175"/>
      <c r="AM653" s="175"/>
      <c r="AN653" s="175"/>
      <c r="AO653" s="175"/>
      <c r="AP653" s="175"/>
      <c r="AQ653" s="175"/>
      <c r="AR653" s="175"/>
      <c r="AS653" s="177"/>
      <c r="AT653" s="177"/>
      <c r="AU653" s="177"/>
      <c r="AV653" s="177"/>
      <c r="AW653" s="177"/>
      <c r="AX653" s="175"/>
      <c r="AY653" s="177"/>
      <c r="AZ653" s="177"/>
      <c r="BA653" s="175"/>
      <c r="BB653" s="175"/>
      <c r="BC653" s="175"/>
      <c r="BD653" s="175"/>
      <c r="BE653" s="175"/>
      <c r="BF653" s="175"/>
      <c r="BG653" s="175"/>
      <c r="BH653" s="175"/>
      <c r="BI653" s="175"/>
      <c r="BJ653" s="175"/>
      <c r="BK653" s="175"/>
      <c r="BL653" s="175"/>
      <c r="BM653" s="175"/>
      <c r="BN653" s="175"/>
      <c r="BO653" s="175"/>
      <c r="BP653" s="175"/>
      <c r="BQ653" s="175"/>
      <c r="BR653" s="175"/>
      <c r="BS653" s="175"/>
      <c r="BT653" s="175"/>
      <c r="BU653" s="177"/>
      <c r="BV653" s="177"/>
      <c r="BW653" s="177"/>
      <c r="BX653" s="177"/>
      <c r="BY653" s="177"/>
      <c r="BZ653" s="175"/>
      <c r="CA653" s="177"/>
      <c r="CB653" s="177"/>
    </row>
    <row r="654" spans="1:80" x14ac:dyDescent="0.25">
      <c r="A654" s="175"/>
      <c r="B654" s="176"/>
      <c r="C654" s="175"/>
      <c r="D654" s="175"/>
      <c r="E654" s="175"/>
      <c r="F654" s="175"/>
      <c r="G654" s="175"/>
      <c r="H654" s="175"/>
      <c r="I654" s="175"/>
      <c r="J654" s="175"/>
      <c r="K654" s="177"/>
      <c r="L654" s="177"/>
      <c r="M654" s="177"/>
      <c r="N654" s="177"/>
      <c r="O654" s="177"/>
      <c r="P654" s="175"/>
      <c r="Q654" s="177"/>
      <c r="R654" s="177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7"/>
      <c r="AC654" s="177"/>
      <c r="AD654" s="177"/>
      <c r="AE654" s="177"/>
      <c r="AF654" s="177"/>
      <c r="AG654" s="175"/>
      <c r="AH654" s="177"/>
      <c r="AI654" s="177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7"/>
      <c r="AT654" s="177"/>
      <c r="AU654" s="177"/>
      <c r="AV654" s="177"/>
      <c r="AW654" s="177"/>
      <c r="AX654" s="175"/>
      <c r="AY654" s="177"/>
      <c r="AZ654" s="177"/>
      <c r="BA654" s="175"/>
      <c r="BB654" s="175"/>
      <c r="BC654" s="175"/>
      <c r="BD654" s="175"/>
      <c r="BE654" s="175"/>
      <c r="BF654" s="175"/>
      <c r="BG654" s="175"/>
      <c r="BH654" s="175"/>
      <c r="BI654" s="175"/>
      <c r="BJ654" s="175"/>
      <c r="BK654" s="175"/>
      <c r="BL654" s="175"/>
      <c r="BM654" s="175"/>
      <c r="BN654" s="175"/>
      <c r="BO654" s="175"/>
      <c r="BP654" s="175"/>
      <c r="BQ654" s="175"/>
      <c r="BR654" s="175"/>
      <c r="BS654" s="175"/>
      <c r="BT654" s="175"/>
      <c r="BU654" s="177"/>
      <c r="BV654" s="177"/>
      <c r="BW654" s="177"/>
      <c r="BX654" s="177"/>
      <c r="BY654" s="177"/>
      <c r="BZ654" s="175"/>
      <c r="CA654" s="177"/>
      <c r="CB654" s="177"/>
    </row>
    <row r="655" spans="1:80" x14ac:dyDescent="0.25">
      <c r="A655" s="175"/>
      <c r="B655" s="176"/>
      <c r="C655" s="175"/>
      <c r="D655" s="175"/>
      <c r="E655" s="175"/>
      <c r="F655" s="175"/>
      <c r="G655" s="175"/>
      <c r="H655" s="175"/>
      <c r="I655" s="175"/>
      <c r="J655" s="175"/>
      <c r="K655" s="177"/>
      <c r="L655" s="177"/>
      <c r="M655" s="177"/>
      <c r="N655" s="177"/>
      <c r="O655" s="177"/>
      <c r="P655" s="175"/>
      <c r="Q655" s="177"/>
      <c r="R655" s="177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7"/>
      <c r="AC655" s="177"/>
      <c r="AD655" s="177"/>
      <c r="AE655" s="177"/>
      <c r="AF655" s="177"/>
      <c r="AG655" s="175"/>
      <c r="AH655" s="177"/>
      <c r="AI655" s="177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7"/>
      <c r="AT655" s="177"/>
      <c r="AU655" s="177"/>
      <c r="AV655" s="177"/>
      <c r="AW655" s="177"/>
      <c r="AX655" s="175"/>
      <c r="AY655" s="177"/>
      <c r="AZ655" s="177"/>
      <c r="BA655" s="175"/>
      <c r="BB655" s="175"/>
      <c r="BC655" s="175"/>
      <c r="BD655" s="175"/>
      <c r="BE655" s="175"/>
      <c r="BF655" s="175"/>
      <c r="BG655" s="175"/>
      <c r="BH655" s="175"/>
      <c r="BI655" s="175"/>
      <c r="BJ655" s="175"/>
      <c r="BK655" s="175"/>
      <c r="BL655" s="175"/>
      <c r="BM655" s="175"/>
      <c r="BN655" s="175"/>
      <c r="BO655" s="175"/>
      <c r="BP655" s="175"/>
      <c r="BQ655" s="175"/>
      <c r="BR655" s="175"/>
      <c r="BS655" s="175"/>
      <c r="BT655" s="175"/>
      <c r="BU655" s="177"/>
      <c r="BV655" s="177"/>
      <c r="BW655" s="177"/>
      <c r="BX655" s="177"/>
      <c r="BY655" s="177"/>
      <c r="BZ655" s="175"/>
      <c r="CA655" s="177"/>
      <c r="CB655" s="177"/>
    </row>
    <row r="656" spans="1:80" x14ac:dyDescent="0.25">
      <c r="A656" s="175"/>
      <c r="B656" s="176"/>
      <c r="C656" s="175"/>
      <c r="D656" s="175"/>
      <c r="E656" s="175"/>
      <c r="F656" s="175"/>
      <c r="G656" s="175"/>
      <c r="H656" s="175"/>
      <c r="I656" s="175"/>
      <c r="J656" s="175"/>
      <c r="K656" s="177"/>
      <c r="L656" s="177"/>
      <c r="M656" s="177"/>
      <c r="N656" s="177"/>
      <c r="O656" s="177"/>
      <c r="P656" s="175"/>
      <c r="Q656" s="177"/>
      <c r="R656" s="177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7"/>
      <c r="AC656" s="177"/>
      <c r="AD656" s="177"/>
      <c r="AE656" s="177"/>
      <c r="AF656" s="177"/>
      <c r="AG656" s="175"/>
      <c r="AH656" s="177"/>
      <c r="AI656" s="177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7"/>
      <c r="AT656" s="177"/>
      <c r="AU656" s="177"/>
      <c r="AV656" s="177"/>
      <c r="AW656" s="177"/>
      <c r="AX656" s="175"/>
      <c r="AY656" s="177"/>
      <c r="AZ656" s="177"/>
      <c r="BA656" s="175"/>
      <c r="BB656" s="175"/>
      <c r="BC656" s="175"/>
      <c r="BD656" s="175"/>
      <c r="BE656" s="175"/>
      <c r="BF656" s="175"/>
      <c r="BG656" s="175"/>
      <c r="BH656" s="175"/>
      <c r="BI656" s="175"/>
      <c r="BJ656" s="175"/>
      <c r="BK656" s="175"/>
      <c r="BL656" s="175"/>
      <c r="BM656" s="175"/>
      <c r="BN656" s="175"/>
      <c r="BO656" s="175"/>
      <c r="BP656" s="175"/>
      <c r="BQ656" s="175"/>
      <c r="BR656" s="175"/>
      <c r="BS656" s="175"/>
      <c r="BT656" s="175"/>
      <c r="BU656" s="177"/>
      <c r="BV656" s="177"/>
      <c r="BW656" s="177"/>
      <c r="BX656" s="177"/>
      <c r="BY656" s="177"/>
      <c r="BZ656" s="175"/>
      <c r="CA656" s="177"/>
      <c r="CB656" s="177"/>
    </row>
    <row r="657" spans="1:80" x14ac:dyDescent="0.25">
      <c r="A657" s="175"/>
      <c r="B657" s="176"/>
      <c r="C657" s="175"/>
      <c r="D657" s="175"/>
      <c r="E657" s="175"/>
      <c r="F657" s="175"/>
      <c r="G657" s="175"/>
      <c r="H657" s="175"/>
      <c r="I657" s="175"/>
      <c r="J657" s="175"/>
      <c r="K657" s="177"/>
      <c r="L657" s="177"/>
      <c r="M657" s="177"/>
      <c r="N657" s="177"/>
      <c r="O657" s="177"/>
      <c r="P657" s="175"/>
      <c r="Q657" s="177"/>
      <c r="R657" s="177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7"/>
      <c r="AC657" s="177"/>
      <c r="AD657" s="177"/>
      <c r="AE657" s="177"/>
      <c r="AF657" s="177"/>
      <c r="AG657" s="175"/>
      <c r="AH657" s="177"/>
      <c r="AI657" s="177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7"/>
      <c r="AT657" s="177"/>
      <c r="AU657" s="177"/>
      <c r="AV657" s="177"/>
      <c r="AW657" s="177"/>
      <c r="AX657" s="175"/>
      <c r="AY657" s="177"/>
      <c r="AZ657" s="177"/>
      <c r="BA657" s="175"/>
      <c r="BB657" s="175"/>
      <c r="BC657" s="175"/>
      <c r="BD657" s="175"/>
      <c r="BE657" s="175"/>
      <c r="BF657" s="175"/>
      <c r="BG657" s="175"/>
      <c r="BH657" s="175"/>
      <c r="BI657" s="175"/>
      <c r="BJ657" s="175"/>
      <c r="BK657" s="175"/>
      <c r="BL657" s="175"/>
      <c r="BM657" s="175"/>
      <c r="BN657" s="175"/>
      <c r="BO657" s="175"/>
      <c r="BP657" s="175"/>
      <c r="BQ657" s="175"/>
      <c r="BR657" s="175"/>
      <c r="BS657" s="175"/>
      <c r="BT657" s="175"/>
      <c r="BU657" s="177"/>
      <c r="BV657" s="177"/>
      <c r="BW657" s="177"/>
      <c r="BX657" s="177"/>
      <c r="BY657" s="177"/>
      <c r="BZ657" s="175"/>
      <c r="CA657" s="177"/>
      <c r="CB657" s="177"/>
    </row>
    <row r="658" spans="1:80" x14ac:dyDescent="0.25">
      <c r="A658" s="175"/>
      <c r="B658" s="176"/>
      <c r="C658" s="175"/>
      <c r="D658" s="175"/>
      <c r="E658" s="175"/>
      <c r="F658" s="175"/>
      <c r="G658" s="175"/>
      <c r="H658" s="175"/>
      <c r="I658" s="175"/>
      <c r="J658" s="175"/>
      <c r="K658" s="177"/>
      <c r="L658" s="177"/>
      <c r="M658" s="177"/>
      <c r="N658" s="177"/>
      <c r="O658" s="177"/>
      <c r="P658" s="175"/>
      <c r="Q658" s="177"/>
      <c r="R658" s="177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7"/>
      <c r="AC658" s="177"/>
      <c r="AD658" s="177"/>
      <c r="AE658" s="177"/>
      <c r="AF658" s="177"/>
      <c r="AG658" s="175"/>
      <c r="AH658" s="177"/>
      <c r="AI658" s="177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7"/>
      <c r="AT658" s="177"/>
      <c r="AU658" s="177"/>
      <c r="AV658" s="177"/>
      <c r="AW658" s="177"/>
      <c r="AX658" s="175"/>
      <c r="AY658" s="177"/>
      <c r="AZ658" s="177"/>
      <c r="BA658" s="175"/>
      <c r="BB658" s="175"/>
      <c r="BC658" s="175"/>
      <c r="BD658" s="175"/>
      <c r="BE658" s="175"/>
      <c r="BF658" s="175"/>
      <c r="BG658" s="175"/>
      <c r="BH658" s="175"/>
      <c r="BI658" s="175"/>
      <c r="BJ658" s="175"/>
      <c r="BK658" s="175"/>
      <c r="BL658" s="175"/>
      <c r="BM658" s="175"/>
      <c r="BN658" s="175"/>
      <c r="BO658" s="175"/>
      <c r="BP658" s="175"/>
      <c r="BQ658" s="175"/>
      <c r="BR658" s="175"/>
      <c r="BS658" s="175"/>
      <c r="BT658" s="175"/>
      <c r="BU658" s="177"/>
      <c r="BV658" s="177"/>
      <c r="BW658" s="177"/>
      <c r="BX658" s="177"/>
      <c r="BY658" s="177"/>
      <c r="BZ658" s="175"/>
      <c r="CA658" s="177"/>
      <c r="CB658" s="177"/>
    </row>
    <row r="659" spans="1:80" x14ac:dyDescent="0.25">
      <c r="A659" s="175"/>
      <c r="B659" s="176"/>
      <c r="C659" s="175"/>
      <c r="D659" s="175"/>
      <c r="E659" s="175"/>
      <c r="F659" s="175"/>
      <c r="G659" s="175"/>
      <c r="H659" s="175"/>
      <c r="I659" s="175"/>
      <c r="J659" s="175"/>
      <c r="K659" s="177"/>
      <c r="L659" s="177"/>
      <c r="M659" s="177"/>
      <c r="N659" s="177"/>
      <c r="O659" s="177"/>
      <c r="P659" s="175"/>
      <c r="Q659" s="177"/>
      <c r="R659" s="177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7"/>
      <c r="AC659" s="177"/>
      <c r="AD659" s="177"/>
      <c r="AE659" s="177"/>
      <c r="AF659" s="177"/>
      <c r="AG659" s="175"/>
      <c r="AH659" s="177"/>
      <c r="AI659" s="177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7"/>
      <c r="AT659" s="177"/>
      <c r="AU659" s="177"/>
      <c r="AV659" s="177"/>
      <c r="AW659" s="177"/>
      <c r="AX659" s="175"/>
      <c r="AY659" s="177"/>
      <c r="AZ659" s="177"/>
      <c r="BA659" s="175"/>
      <c r="BB659" s="175"/>
      <c r="BC659" s="175"/>
      <c r="BD659" s="175"/>
      <c r="BE659" s="175"/>
      <c r="BF659" s="175"/>
      <c r="BG659" s="175"/>
      <c r="BH659" s="175"/>
      <c r="BI659" s="175"/>
      <c r="BJ659" s="175"/>
      <c r="BK659" s="175"/>
      <c r="BL659" s="175"/>
      <c r="BM659" s="175"/>
      <c r="BN659" s="175"/>
      <c r="BO659" s="175"/>
      <c r="BP659" s="175"/>
      <c r="BQ659" s="175"/>
      <c r="BR659" s="175"/>
      <c r="BS659" s="175"/>
      <c r="BT659" s="175"/>
      <c r="BU659" s="177"/>
      <c r="BV659" s="177"/>
      <c r="BW659" s="177"/>
      <c r="BX659" s="177"/>
      <c r="BY659" s="177"/>
      <c r="BZ659" s="175"/>
      <c r="CA659" s="177"/>
      <c r="CB659" s="177"/>
    </row>
    <row r="660" spans="1:80" x14ac:dyDescent="0.25">
      <c r="A660" s="175"/>
      <c r="B660" s="176"/>
      <c r="C660" s="175"/>
      <c r="D660" s="175"/>
      <c r="E660" s="175"/>
      <c r="F660" s="175"/>
      <c r="G660" s="175"/>
      <c r="H660" s="175"/>
      <c r="I660" s="175"/>
      <c r="J660" s="175"/>
      <c r="K660" s="177"/>
      <c r="L660" s="177"/>
      <c r="M660" s="177"/>
      <c r="N660" s="177"/>
      <c r="O660" s="177"/>
      <c r="P660" s="175"/>
      <c r="Q660" s="177"/>
      <c r="R660" s="177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7"/>
      <c r="AC660" s="177"/>
      <c r="AD660" s="177"/>
      <c r="AE660" s="177"/>
      <c r="AF660" s="177"/>
      <c r="AG660" s="175"/>
      <c r="AH660" s="177"/>
      <c r="AI660" s="177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7"/>
      <c r="AT660" s="177"/>
      <c r="AU660" s="177"/>
      <c r="AV660" s="177"/>
      <c r="AW660" s="177"/>
      <c r="AX660" s="175"/>
      <c r="AY660" s="177"/>
      <c r="AZ660" s="177"/>
      <c r="BA660" s="175"/>
      <c r="BB660" s="175"/>
      <c r="BC660" s="175"/>
      <c r="BD660" s="175"/>
      <c r="BE660" s="175"/>
      <c r="BF660" s="175"/>
      <c r="BG660" s="175"/>
      <c r="BH660" s="175"/>
      <c r="BI660" s="175"/>
      <c r="BJ660" s="175"/>
      <c r="BK660" s="175"/>
      <c r="BL660" s="175"/>
      <c r="BM660" s="175"/>
      <c r="BN660" s="175"/>
      <c r="BO660" s="175"/>
      <c r="BP660" s="175"/>
      <c r="BQ660" s="175"/>
      <c r="BR660" s="175"/>
      <c r="BS660" s="175"/>
      <c r="BT660" s="175"/>
      <c r="BU660" s="177"/>
      <c r="BV660" s="177"/>
      <c r="BW660" s="177"/>
      <c r="BX660" s="177"/>
      <c r="BY660" s="177"/>
      <c r="BZ660" s="175"/>
      <c r="CA660" s="177"/>
      <c r="CB660" s="177"/>
    </row>
    <row r="661" spans="1:80" x14ac:dyDescent="0.25">
      <c r="A661" s="175"/>
      <c r="B661" s="176"/>
      <c r="C661" s="175"/>
      <c r="D661" s="175"/>
      <c r="E661" s="175"/>
      <c r="F661" s="175"/>
      <c r="G661" s="175"/>
      <c r="H661" s="175"/>
      <c r="I661" s="175"/>
      <c r="J661" s="175"/>
      <c r="K661" s="177"/>
      <c r="L661" s="177"/>
      <c r="M661" s="177"/>
      <c r="N661" s="177"/>
      <c r="O661" s="177"/>
      <c r="P661" s="175"/>
      <c r="Q661" s="177"/>
      <c r="R661" s="177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7"/>
      <c r="AC661" s="177"/>
      <c r="AD661" s="177"/>
      <c r="AE661" s="177"/>
      <c r="AF661" s="177"/>
      <c r="AG661" s="175"/>
      <c r="AH661" s="177"/>
      <c r="AI661" s="177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7"/>
      <c r="AT661" s="177"/>
      <c r="AU661" s="177"/>
      <c r="AV661" s="177"/>
      <c r="AW661" s="177"/>
      <c r="AX661" s="175"/>
      <c r="AY661" s="177"/>
      <c r="AZ661" s="177"/>
      <c r="BA661" s="175"/>
      <c r="BB661" s="175"/>
      <c r="BC661" s="175"/>
      <c r="BD661" s="175"/>
      <c r="BE661" s="175"/>
      <c r="BF661" s="175"/>
      <c r="BG661" s="175"/>
      <c r="BH661" s="175"/>
      <c r="BI661" s="175"/>
      <c r="BJ661" s="175"/>
      <c r="BK661" s="175"/>
      <c r="BL661" s="175"/>
      <c r="BM661" s="175"/>
      <c r="BN661" s="175"/>
      <c r="BO661" s="175"/>
      <c r="BP661" s="175"/>
      <c r="BQ661" s="175"/>
      <c r="BR661" s="175"/>
      <c r="BS661" s="175"/>
      <c r="BT661" s="175"/>
      <c r="BU661" s="177"/>
      <c r="BV661" s="177"/>
      <c r="BW661" s="177"/>
      <c r="BX661" s="177"/>
      <c r="BY661" s="177"/>
      <c r="BZ661" s="175"/>
      <c r="CA661" s="177"/>
      <c r="CB661" s="177"/>
    </row>
    <row r="662" spans="1:80" x14ac:dyDescent="0.25">
      <c r="A662" s="175"/>
      <c r="B662" s="176"/>
      <c r="C662" s="175"/>
      <c r="D662" s="175"/>
      <c r="E662" s="175"/>
      <c r="F662" s="175"/>
      <c r="G662" s="175"/>
      <c r="H662" s="175"/>
      <c r="I662" s="175"/>
      <c r="J662" s="175"/>
      <c r="K662" s="177"/>
      <c r="L662" s="177"/>
      <c r="M662" s="177"/>
      <c r="N662" s="177"/>
      <c r="O662" s="177"/>
      <c r="P662" s="175"/>
      <c r="Q662" s="177"/>
      <c r="R662" s="177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7"/>
      <c r="AC662" s="177"/>
      <c r="AD662" s="177"/>
      <c r="AE662" s="177"/>
      <c r="AF662" s="177"/>
      <c r="AG662" s="175"/>
      <c r="AH662" s="177"/>
      <c r="AI662" s="177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7"/>
      <c r="AT662" s="177"/>
      <c r="AU662" s="177"/>
      <c r="AV662" s="177"/>
      <c r="AW662" s="177"/>
      <c r="AX662" s="175"/>
      <c r="AY662" s="177"/>
      <c r="AZ662" s="177"/>
      <c r="BA662" s="175"/>
      <c r="BB662" s="175"/>
      <c r="BC662" s="175"/>
      <c r="BD662" s="175"/>
      <c r="BE662" s="175"/>
      <c r="BF662" s="175"/>
      <c r="BG662" s="175"/>
      <c r="BH662" s="175"/>
      <c r="BI662" s="175"/>
      <c r="BJ662" s="175"/>
      <c r="BK662" s="175"/>
      <c r="BL662" s="175"/>
      <c r="BM662" s="175"/>
      <c r="BN662" s="175"/>
      <c r="BO662" s="175"/>
      <c r="BP662" s="175"/>
      <c r="BQ662" s="175"/>
      <c r="BR662" s="175"/>
      <c r="BS662" s="175"/>
      <c r="BT662" s="175"/>
      <c r="BU662" s="177"/>
      <c r="BV662" s="177"/>
      <c r="BW662" s="177"/>
      <c r="BX662" s="177"/>
      <c r="BY662" s="177"/>
      <c r="BZ662" s="175"/>
      <c r="CA662" s="177"/>
      <c r="CB662" s="177"/>
    </row>
    <row r="663" spans="1:80" x14ac:dyDescent="0.25">
      <c r="A663" s="175"/>
      <c r="B663" s="176"/>
      <c r="C663" s="175"/>
      <c r="D663" s="175"/>
      <c r="E663" s="175"/>
      <c r="F663" s="175"/>
      <c r="G663" s="175"/>
      <c r="H663" s="175"/>
      <c r="I663" s="175"/>
      <c r="J663" s="175"/>
      <c r="K663" s="177"/>
      <c r="L663" s="177"/>
      <c r="M663" s="177"/>
      <c r="N663" s="177"/>
      <c r="O663" s="177"/>
      <c r="P663" s="175"/>
      <c r="Q663" s="177"/>
      <c r="R663" s="177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7"/>
      <c r="AC663" s="177"/>
      <c r="AD663" s="177"/>
      <c r="AE663" s="177"/>
      <c r="AF663" s="177"/>
      <c r="AG663" s="175"/>
      <c r="AH663" s="177"/>
      <c r="AI663" s="177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7"/>
      <c r="AT663" s="177"/>
      <c r="AU663" s="177"/>
      <c r="AV663" s="177"/>
      <c r="AW663" s="177"/>
      <c r="AX663" s="175"/>
      <c r="AY663" s="177"/>
      <c r="AZ663" s="177"/>
      <c r="BA663" s="175"/>
      <c r="BB663" s="175"/>
      <c r="BC663" s="175"/>
      <c r="BD663" s="175"/>
      <c r="BE663" s="175"/>
      <c r="BF663" s="175"/>
      <c r="BG663" s="175"/>
      <c r="BH663" s="175"/>
      <c r="BI663" s="175"/>
      <c r="BJ663" s="175"/>
      <c r="BK663" s="175"/>
      <c r="BL663" s="175"/>
      <c r="BM663" s="175"/>
      <c r="BN663" s="175"/>
      <c r="BO663" s="175"/>
      <c r="BP663" s="175"/>
      <c r="BQ663" s="175"/>
      <c r="BR663" s="175"/>
      <c r="BS663" s="175"/>
      <c r="BT663" s="175"/>
      <c r="BU663" s="177"/>
      <c r="BV663" s="177"/>
      <c r="BW663" s="177"/>
      <c r="BX663" s="177"/>
      <c r="BY663" s="177"/>
      <c r="BZ663" s="175"/>
      <c r="CA663" s="177"/>
      <c r="CB663" s="177"/>
    </row>
    <row r="664" spans="1:80" x14ac:dyDescent="0.25">
      <c r="A664" s="175"/>
      <c r="B664" s="176"/>
      <c r="C664" s="175"/>
      <c r="D664" s="175"/>
      <c r="E664" s="175"/>
      <c r="F664" s="175"/>
      <c r="G664" s="175"/>
      <c r="H664" s="175"/>
      <c r="I664" s="175"/>
      <c r="J664" s="175"/>
      <c r="K664" s="177"/>
      <c r="L664" s="177"/>
      <c r="M664" s="177"/>
      <c r="N664" s="177"/>
      <c r="O664" s="177"/>
      <c r="P664" s="175"/>
      <c r="Q664" s="177"/>
      <c r="R664" s="177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7"/>
      <c r="AC664" s="177"/>
      <c r="AD664" s="177"/>
      <c r="AE664" s="177"/>
      <c r="AF664" s="177"/>
      <c r="AG664" s="175"/>
      <c r="AH664" s="177"/>
      <c r="AI664" s="177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7"/>
      <c r="AT664" s="177"/>
      <c r="AU664" s="177"/>
      <c r="AV664" s="177"/>
      <c r="AW664" s="177"/>
      <c r="AX664" s="175"/>
      <c r="AY664" s="177"/>
      <c r="AZ664" s="177"/>
      <c r="BA664" s="175"/>
      <c r="BB664" s="175"/>
      <c r="BC664" s="175"/>
      <c r="BD664" s="175"/>
      <c r="BE664" s="175"/>
      <c r="BF664" s="175"/>
      <c r="BG664" s="175"/>
      <c r="BH664" s="175"/>
      <c r="BI664" s="175"/>
      <c r="BJ664" s="175"/>
      <c r="BK664" s="175"/>
      <c r="BL664" s="175"/>
      <c r="BM664" s="175"/>
      <c r="BN664" s="175"/>
      <c r="BO664" s="175"/>
      <c r="BP664" s="175"/>
      <c r="BQ664" s="175"/>
      <c r="BR664" s="175"/>
      <c r="BS664" s="175"/>
      <c r="BT664" s="175"/>
      <c r="BU664" s="177"/>
      <c r="BV664" s="177"/>
      <c r="BW664" s="177"/>
      <c r="BX664" s="177"/>
      <c r="BY664" s="177"/>
      <c r="BZ664" s="175"/>
      <c r="CA664" s="177"/>
      <c r="CB664" s="177"/>
    </row>
    <row r="665" spans="1:80" x14ac:dyDescent="0.25">
      <c r="A665" s="175"/>
      <c r="B665" s="176"/>
      <c r="C665" s="175"/>
      <c r="D665" s="175"/>
      <c r="E665" s="175"/>
      <c r="F665" s="175"/>
      <c r="G665" s="175"/>
      <c r="H665" s="175"/>
      <c r="I665" s="175"/>
      <c r="J665" s="175"/>
      <c r="K665" s="177"/>
      <c r="L665" s="177"/>
      <c r="M665" s="177"/>
      <c r="N665" s="177"/>
      <c r="O665" s="177"/>
      <c r="P665" s="175"/>
      <c r="Q665" s="177"/>
      <c r="R665" s="177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7"/>
      <c r="AC665" s="177"/>
      <c r="AD665" s="177"/>
      <c r="AE665" s="177"/>
      <c r="AF665" s="177"/>
      <c r="AG665" s="175"/>
      <c r="AH665" s="177"/>
      <c r="AI665" s="177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7"/>
      <c r="AT665" s="177"/>
      <c r="AU665" s="177"/>
      <c r="AV665" s="177"/>
      <c r="AW665" s="177"/>
      <c r="AX665" s="175"/>
      <c r="AY665" s="177"/>
      <c r="AZ665" s="177"/>
      <c r="BA665" s="175"/>
      <c r="BB665" s="175"/>
      <c r="BC665" s="175"/>
      <c r="BD665" s="175"/>
      <c r="BE665" s="175"/>
      <c r="BF665" s="175"/>
      <c r="BG665" s="175"/>
      <c r="BH665" s="175"/>
      <c r="BI665" s="175"/>
      <c r="BJ665" s="175"/>
      <c r="BK665" s="175"/>
      <c r="BL665" s="175"/>
      <c r="BM665" s="175"/>
      <c r="BN665" s="175"/>
      <c r="BO665" s="175"/>
      <c r="BP665" s="175"/>
      <c r="BQ665" s="175"/>
      <c r="BR665" s="175"/>
      <c r="BS665" s="175"/>
      <c r="BT665" s="175"/>
      <c r="BU665" s="177"/>
      <c r="BV665" s="177"/>
      <c r="BW665" s="177"/>
      <c r="BX665" s="177"/>
      <c r="BY665" s="177"/>
      <c r="BZ665" s="175"/>
      <c r="CA665" s="177"/>
      <c r="CB665" s="177"/>
    </row>
    <row r="666" spans="1:80" x14ac:dyDescent="0.25">
      <c r="A666" s="175"/>
      <c r="B666" s="176"/>
      <c r="C666" s="175"/>
      <c r="D666" s="175"/>
      <c r="E666" s="175"/>
      <c r="F666" s="175"/>
      <c r="G666" s="175"/>
      <c r="H666" s="175"/>
      <c r="I666" s="175"/>
      <c r="J666" s="175"/>
      <c r="K666" s="177"/>
      <c r="L666" s="177"/>
      <c r="M666" s="177"/>
      <c r="N666" s="177"/>
      <c r="O666" s="177"/>
      <c r="P666" s="175"/>
      <c r="Q666" s="177"/>
      <c r="R666" s="177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7"/>
      <c r="AC666" s="177"/>
      <c r="AD666" s="177"/>
      <c r="AE666" s="177"/>
      <c r="AF666" s="177"/>
      <c r="AG666" s="175"/>
      <c r="AH666" s="177"/>
      <c r="AI666" s="177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7"/>
      <c r="AT666" s="177"/>
      <c r="AU666" s="177"/>
      <c r="AV666" s="177"/>
      <c r="AW666" s="177"/>
      <c r="AX666" s="175"/>
      <c r="AY666" s="177"/>
      <c r="AZ666" s="177"/>
      <c r="BA666" s="175"/>
      <c r="BB666" s="175"/>
      <c r="BC666" s="175"/>
      <c r="BD666" s="175"/>
      <c r="BE666" s="175"/>
      <c r="BF666" s="175"/>
      <c r="BG666" s="175"/>
      <c r="BH666" s="175"/>
      <c r="BI666" s="175"/>
      <c r="BJ666" s="175"/>
      <c r="BK666" s="175"/>
      <c r="BL666" s="175"/>
      <c r="BM666" s="175"/>
      <c r="BN666" s="175"/>
      <c r="BO666" s="175"/>
      <c r="BP666" s="175"/>
      <c r="BQ666" s="175"/>
      <c r="BR666" s="175"/>
      <c r="BS666" s="175"/>
      <c r="BT666" s="175"/>
      <c r="BU666" s="177"/>
      <c r="BV666" s="177"/>
      <c r="BW666" s="177"/>
      <c r="BX666" s="177"/>
      <c r="BY666" s="177"/>
      <c r="BZ666" s="175"/>
      <c r="CA666" s="177"/>
      <c r="CB666" s="177"/>
    </row>
    <row r="667" spans="1:80" x14ac:dyDescent="0.25">
      <c r="A667" s="175"/>
      <c r="B667" s="176"/>
      <c r="C667" s="175"/>
      <c r="D667" s="175"/>
      <c r="E667" s="175"/>
      <c r="F667" s="175"/>
      <c r="G667" s="175"/>
      <c r="H667" s="175"/>
      <c r="I667" s="175"/>
      <c r="J667" s="175"/>
      <c r="K667" s="177"/>
      <c r="L667" s="177"/>
      <c r="M667" s="177"/>
      <c r="N667" s="177"/>
      <c r="O667" s="177"/>
      <c r="P667" s="175"/>
      <c r="Q667" s="177"/>
      <c r="R667" s="177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7"/>
      <c r="AC667" s="177"/>
      <c r="AD667" s="177"/>
      <c r="AE667" s="177"/>
      <c r="AF667" s="177"/>
      <c r="AG667" s="175"/>
      <c r="AH667" s="177"/>
      <c r="AI667" s="177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7"/>
      <c r="AT667" s="177"/>
      <c r="AU667" s="177"/>
      <c r="AV667" s="177"/>
      <c r="AW667" s="177"/>
      <c r="AX667" s="175"/>
      <c r="AY667" s="177"/>
      <c r="AZ667" s="177"/>
      <c r="BA667" s="175"/>
      <c r="BB667" s="175"/>
      <c r="BC667" s="175"/>
      <c r="BD667" s="175"/>
      <c r="BE667" s="175"/>
      <c r="BF667" s="175"/>
      <c r="BG667" s="175"/>
      <c r="BH667" s="175"/>
      <c r="BI667" s="175"/>
      <c r="BJ667" s="175"/>
      <c r="BK667" s="175"/>
      <c r="BL667" s="175"/>
      <c r="BM667" s="175"/>
      <c r="BN667" s="175"/>
      <c r="BO667" s="175"/>
      <c r="BP667" s="175"/>
      <c r="BQ667" s="175"/>
      <c r="BR667" s="175"/>
      <c r="BS667" s="175"/>
      <c r="BT667" s="175"/>
      <c r="BU667" s="177"/>
      <c r="BV667" s="177"/>
      <c r="BW667" s="177"/>
      <c r="BX667" s="177"/>
      <c r="BY667" s="177"/>
      <c r="BZ667" s="175"/>
      <c r="CA667" s="177"/>
      <c r="CB667" s="177"/>
    </row>
    <row r="668" spans="1:80" x14ac:dyDescent="0.25">
      <c r="A668" s="175"/>
      <c r="B668" s="176"/>
      <c r="C668" s="175"/>
      <c r="D668" s="175"/>
      <c r="E668" s="175"/>
      <c r="F668" s="175"/>
      <c r="G668" s="175"/>
      <c r="H668" s="175"/>
      <c r="I668" s="175"/>
      <c r="J668" s="175"/>
      <c r="K668" s="177"/>
      <c r="L668" s="177"/>
      <c r="M668" s="177"/>
      <c r="N668" s="177"/>
      <c r="O668" s="177"/>
      <c r="P668" s="175"/>
      <c r="Q668" s="177"/>
      <c r="R668" s="177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7"/>
      <c r="AC668" s="177"/>
      <c r="AD668" s="177"/>
      <c r="AE668" s="177"/>
      <c r="AF668" s="177"/>
      <c r="AG668" s="175"/>
      <c r="AH668" s="177"/>
      <c r="AI668" s="177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7"/>
      <c r="AT668" s="177"/>
      <c r="AU668" s="177"/>
      <c r="AV668" s="177"/>
      <c r="AW668" s="177"/>
      <c r="AX668" s="175"/>
      <c r="AY668" s="177"/>
      <c r="AZ668" s="177"/>
      <c r="BA668" s="175"/>
      <c r="BB668" s="175"/>
      <c r="BC668" s="175"/>
      <c r="BD668" s="175"/>
      <c r="BE668" s="175"/>
      <c r="BF668" s="175"/>
      <c r="BG668" s="175"/>
      <c r="BH668" s="175"/>
      <c r="BI668" s="175"/>
      <c r="BJ668" s="175"/>
      <c r="BK668" s="175"/>
      <c r="BL668" s="175"/>
      <c r="BM668" s="175"/>
      <c r="BN668" s="175"/>
      <c r="BO668" s="175"/>
      <c r="BP668" s="175"/>
      <c r="BQ668" s="175"/>
      <c r="BR668" s="175"/>
      <c r="BS668" s="175"/>
      <c r="BT668" s="175"/>
      <c r="BU668" s="177"/>
      <c r="BV668" s="177"/>
      <c r="BW668" s="177"/>
      <c r="BX668" s="177"/>
      <c r="BY668" s="177"/>
      <c r="BZ668" s="175"/>
      <c r="CA668" s="177"/>
      <c r="CB668" s="177"/>
    </row>
    <row r="669" spans="1:80" x14ac:dyDescent="0.25">
      <c r="A669" s="175"/>
      <c r="B669" s="176"/>
      <c r="C669" s="175"/>
      <c r="D669" s="175"/>
      <c r="E669" s="175"/>
      <c r="F669" s="175"/>
      <c r="G669" s="175"/>
      <c r="H669" s="175"/>
      <c r="I669" s="175"/>
      <c r="J669" s="175"/>
      <c r="K669" s="177"/>
      <c r="L669" s="177"/>
      <c r="M669" s="177"/>
      <c r="N669" s="177"/>
      <c r="O669" s="177"/>
      <c r="P669" s="175"/>
      <c r="Q669" s="177"/>
      <c r="R669" s="177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7"/>
      <c r="AC669" s="177"/>
      <c r="AD669" s="177"/>
      <c r="AE669" s="177"/>
      <c r="AF669" s="177"/>
      <c r="AG669" s="175"/>
      <c r="AH669" s="177"/>
      <c r="AI669" s="177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7"/>
      <c r="AT669" s="177"/>
      <c r="AU669" s="177"/>
      <c r="AV669" s="177"/>
      <c r="AW669" s="177"/>
      <c r="AX669" s="175"/>
      <c r="AY669" s="177"/>
      <c r="AZ669" s="177"/>
      <c r="BA669" s="175"/>
      <c r="BB669" s="175"/>
      <c r="BC669" s="175"/>
      <c r="BD669" s="175"/>
      <c r="BE669" s="175"/>
      <c r="BF669" s="175"/>
      <c r="BG669" s="175"/>
      <c r="BH669" s="175"/>
      <c r="BI669" s="175"/>
      <c r="BJ669" s="175"/>
      <c r="BK669" s="175"/>
      <c r="BL669" s="175"/>
      <c r="BM669" s="175"/>
      <c r="BN669" s="175"/>
      <c r="BO669" s="175"/>
      <c r="BP669" s="175"/>
      <c r="BQ669" s="175"/>
      <c r="BR669" s="175"/>
      <c r="BS669" s="175"/>
      <c r="BT669" s="175"/>
      <c r="BU669" s="177"/>
      <c r="BV669" s="177"/>
      <c r="BW669" s="177"/>
      <c r="BX669" s="177"/>
      <c r="BY669" s="177"/>
      <c r="BZ669" s="175"/>
      <c r="CA669" s="177"/>
      <c r="CB669" s="177"/>
    </row>
    <row r="670" spans="1:80" x14ac:dyDescent="0.25">
      <c r="A670" s="175"/>
      <c r="B670" s="176"/>
      <c r="C670" s="175"/>
      <c r="D670" s="175"/>
      <c r="E670" s="175"/>
      <c r="F670" s="175"/>
      <c r="G670" s="175"/>
      <c r="H670" s="175"/>
      <c r="I670" s="175"/>
      <c r="J670" s="175"/>
      <c r="K670" s="177"/>
      <c r="L670" s="177"/>
      <c r="M670" s="177"/>
      <c r="N670" s="177"/>
      <c r="O670" s="177"/>
      <c r="P670" s="175"/>
      <c r="Q670" s="177"/>
      <c r="R670" s="177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7"/>
      <c r="AC670" s="177"/>
      <c r="AD670" s="177"/>
      <c r="AE670" s="177"/>
      <c r="AF670" s="177"/>
      <c r="AG670" s="175"/>
      <c r="AH670" s="177"/>
      <c r="AI670" s="177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7"/>
      <c r="AT670" s="177"/>
      <c r="AU670" s="177"/>
      <c r="AV670" s="177"/>
      <c r="AW670" s="177"/>
      <c r="AX670" s="175"/>
      <c r="AY670" s="177"/>
      <c r="AZ670" s="177"/>
      <c r="BA670" s="175"/>
      <c r="BB670" s="175"/>
      <c r="BC670" s="175"/>
      <c r="BD670" s="175"/>
      <c r="BE670" s="175"/>
      <c r="BF670" s="175"/>
      <c r="BG670" s="175"/>
      <c r="BH670" s="175"/>
      <c r="BI670" s="175"/>
      <c r="BJ670" s="175"/>
      <c r="BK670" s="175"/>
      <c r="BL670" s="175"/>
      <c r="BM670" s="175"/>
      <c r="BN670" s="175"/>
      <c r="BO670" s="175"/>
      <c r="BP670" s="175"/>
      <c r="BQ670" s="175"/>
      <c r="BR670" s="175"/>
      <c r="BS670" s="175"/>
      <c r="BT670" s="175"/>
      <c r="BU670" s="177"/>
      <c r="BV670" s="177"/>
      <c r="BW670" s="177"/>
      <c r="BX670" s="177"/>
      <c r="BY670" s="177"/>
      <c r="BZ670" s="175"/>
      <c r="CA670" s="177"/>
      <c r="CB670" s="177"/>
    </row>
    <row r="671" spans="1:80" x14ac:dyDescent="0.25">
      <c r="A671" s="175"/>
      <c r="B671" s="176"/>
      <c r="C671" s="175"/>
      <c r="D671" s="175"/>
      <c r="E671" s="175"/>
      <c r="F671" s="175"/>
      <c r="G671" s="175"/>
      <c r="H671" s="175"/>
      <c r="I671" s="175"/>
      <c r="J671" s="175"/>
      <c r="K671" s="177"/>
      <c r="L671" s="177"/>
      <c r="M671" s="177"/>
      <c r="N671" s="177"/>
      <c r="O671" s="177"/>
      <c r="P671" s="175"/>
      <c r="Q671" s="177"/>
      <c r="R671" s="177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7"/>
      <c r="AC671" s="177"/>
      <c r="AD671" s="177"/>
      <c r="AE671" s="177"/>
      <c r="AF671" s="177"/>
      <c r="AG671" s="175"/>
      <c r="AH671" s="177"/>
      <c r="AI671" s="177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7"/>
      <c r="AT671" s="177"/>
      <c r="AU671" s="177"/>
      <c r="AV671" s="177"/>
      <c r="AW671" s="177"/>
      <c r="AX671" s="175"/>
      <c r="AY671" s="177"/>
      <c r="AZ671" s="177"/>
      <c r="BA671" s="175"/>
      <c r="BB671" s="175"/>
      <c r="BC671" s="175"/>
      <c r="BD671" s="175"/>
      <c r="BE671" s="175"/>
      <c r="BF671" s="175"/>
      <c r="BG671" s="175"/>
      <c r="BH671" s="175"/>
      <c r="BI671" s="175"/>
      <c r="BJ671" s="175"/>
      <c r="BK671" s="175"/>
      <c r="BL671" s="175"/>
      <c r="BM671" s="175"/>
      <c r="BN671" s="175"/>
      <c r="BO671" s="175"/>
      <c r="BP671" s="175"/>
      <c r="BQ671" s="175"/>
      <c r="BR671" s="175"/>
      <c r="BS671" s="175"/>
      <c r="BT671" s="175"/>
      <c r="BU671" s="177"/>
      <c r="BV671" s="177"/>
      <c r="BW671" s="177"/>
      <c r="BX671" s="177"/>
      <c r="BY671" s="177"/>
      <c r="BZ671" s="175"/>
      <c r="CA671" s="177"/>
      <c r="CB671" s="177"/>
    </row>
    <row r="672" spans="1:80" x14ac:dyDescent="0.25">
      <c r="A672" s="175"/>
      <c r="B672" s="176"/>
      <c r="C672" s="175"/>
      <c r="D672" s="175"/>
      <c r="E672" s="175"/>
      <c r="F672" s="175"/>
      <c r="G672" s="175"/>
      <c r="H672" s="175"/>
      <c r="I672" s="175"/>
      <c r="J672" s="175"/>
      <c r="K672" s="177"/>
      <c r="L672" s="177"/>
      <c r="M672" s="177"/>
      <c r="N672" s="177"/>
      <c r="O672" s="177"/>
      <c r="P672" s="175"/>
      <c r="Q672" s="177"/>
      <c r="R672" s="177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7"/>
      <c r="AC672" s="177"/>
      <c r="AD672" s="177"/>
      <c r="AE672" s="177"/>
      <c r="AF672" s="177"/>
      <c r="AG672" s="175"/>
      <c r="AH672" s="177"/>
      <c r="AI672" s="177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7"/>
      <c r="AT672" s="177"/>
      <c r="AU672" s="177"/>
      <c r="AV672" s="177"/>
      <c r="AW672" s="177"/>
      <c r="AX672" s="175"/>
      <c r="AY672" s="177"/>
      <c r="AZ672" s="177"/>
      <c r="BA672" s="175"/>
      <c r="BB672" s="175"/>
      <c r="BC672" s="175"/>
      <c r="BD672" s="175"/>
      <c r="BE672" s="175"/>
      <c r="BF672" s="175"/>
      <c r="BG672" s="175"/>
      <c r="BH672" s="175"/>
      <c r="BI672" s="175"/>
      <c r="BJ672" s="175"/>
      <c r="BK672" s="175"/>
      <c r="BL672" s="175"/>
      <c r="BM672" s="175"/>
      <c r="BN672" s="175"/>
      <c r="BO672" s="175"/>
      <c r="BP672" s="175"/>
      <c r="BQ672" s="175"/>
      <c r="BR672" s="175"/>
      <c r="BS672" s="175"/>
      <c r="BT672" s="175"/>
      <c r="BU672" s="177"/>
      <c r="BV672" s="177"/>
      <c r="BW672" s="177"/>
      <c r="BX672" s="177"/>
      <c r="BY672" s="177"/>
      <c r="BZ672" s="175"/>
      <c r="CA672" s="177"/>
      <c r="CB672" s="177"/>
    </row>
    <row r="673" spans="1:80" x14ac:dyDescent="0.25">
      <c r="A673" s="175"/>
      <c r="B673" s="176"/>
      <c r="C673" s="175"/>
      <c r="D673" s="175"/>
      <c r="E673" s="175"/>
      <c r="F673" s="175"/>
      <c r="G673" s="175"/>
      <c r="H673" s="175"/>
      <c r="I673" s="175"/>
      <c r="J673" s="175"/>
      <c r="K673" s="177"/>
      <c r="L673" s="177"/>
      <c r="M673" s="177"/>
      <c r="N673" s="177"/>
      <c r="O673" s="177"/>
      <c r="P673" s="175"/>
      <c r="Q673" s="177"/>
      <c r="R673" s="177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7"/>
      <c r="AC673" s="177"/>
      <c r="AD673" s="177"/>
      <c r="AE673" s="177"/>
      <c r="AF673" s="177"/>
      <c r="AG673" s="175"/>
      <c r="AH673" s="177"/>
      <c r="AI673" s="177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7"/>
      <c r="AT673" s="177"/>
      <c r="AU673" s="177"/>
      <c r="AV673" s="177"/>
      <c r="AW673" s="177"/>
      <c r="AX673" s="175"/>
      <c r="AY673" s="177"/>
      <c r="AZ673" s="177"/>
      <c r="BA673" s="175"/>
      <c r="BB673" s="175"/>
      <c r="BC673" s="175"/>
      <c r="BD673" s="175"/>
      <c r="BE673" s="175"/>
      <c r="BF673" s="175"/>
      <c r="BG673" s="175"/>
      <c r="BH673" s="175"/>
      <c r="BI673" s="175"/>
      <c r="BJ673" s="175"/>
      <c r="BK673" s="175"/>
      <c r="BL673" s="175"/>
      <c r="BM673" s="175"/>
      <c r="BN673" s="175"/>
      <c r="BO673" s="175"/>
      <c r="BP673" s="175"/>
      <c r="BQ673" s="175"/>
      <c r="BR673" s="175"/>
      <c r="BS673" s="175"/>
      <c r="BT673" s="175"/>
      <c r="BU673" s="177"/>
      <c r="BV673" s="177"/>
      <c r="BW673" s="177"/>
      <c r="BX673" s="177"/>
      <c r="BY673" s="177"/>
      <c r="BZ673" s="175"/>
      <c r="CA673" s="177"/>
      <c r="CB673" s="177"/>
    </row>
    <row r="674" spans="1:80" x14ac:dyDescent="0.25">
      <c r="A674" s="175"/>
      <c r="B674" s="176"/>
      <c r="C674" s="175"/>
      <c r="D674" s="175"/>
      <c r="E674" s="175"/>
      <c r="F674" s="175"/>
      <c r="G674" s="175"/>
      <c r="H674" s="175"/>
      <c r="I674" s="175"/>
      <c r="J674" s="175"/>
      <c r="K674" s="177"/>
      <c r="L674" s="177"/>
      <c r="M674" s="177"/>
      <c r="N674" s="177"/>
      <c r="O674" s="177"/>
      <c r="P674" s="175"/>
      <c r="Q674" s="177"/>
      <c r="R674" s="177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7"/>
      <c r="AC674" s="177"/>
      <c r="AD674" s="177"/>
      <c r="AE674" s="177"/>
      <c r="AF674" s="177"/>
      <c r="AG674" s="175"/>
      <c r="AH674" s="177"/>
      <c r="AI674" s="177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7"/>
      <c r="AT674" s="177"/>
      <c r="AU674" s="177"/>
      <c r="AV674" s="177"/>
      <c r="AW674" s="177"/>
      <c r="AX674" s="175"/>
      <c r="AY674" s="177"/>
      <c r="AZ674" s="177"/>
      <c r="BA674" s="175"/>
      <c r="BB674" s="175"/>
      <c r="BC674" s="175"/>
      <c r="BD674" s="175"/>
      <c r="BE674" s="175"/>
      <c r="BF674" s="175"/>
      <c r="BG674" s="175"/>
      <c r="BH674" s="175"/>
      <c r="BI674" s="175"/>
      <c r="BJ674" s="175"/>
      <c r="BK674" s="175"/>
      <c r="BL674" s="175"/>
      <c r="BM674" s="175"/>
      <c r="BN674" s="175"/>
      <c r="BO674" s="175"/>
      <c r="BP674" s="175"/>
      <c r="BQ674" s="175"/>
      <c r="BR674" s="175"/>
      <c r="BS674" s="175"/>
      <c r="BT674" s="175"/>
      <c r="BU674" s="177"/>
      <c r="BV674" s="177"/>
      <c r="BW674" s="177"/>
      <c r="BX674" s="177"/>
      <c r="BY674" s="177"/>
      <c r="BZ674" s="175"/>
      <c r="CA674" s="177"/>
      <c r="CB674" s="177"/>
    </row>
    <row r="675" spans="1:80" x14ac:dyDescent="0.25">
      <c r="A675" s="175"/>
      <c r="B675" s="176"/>
      <c r="C675" s="175"/>
      <c r="D675" s="175"/>
      <c r="E675" s="175"/>
      <c r="F675" s="175"/>
      <c r="G675" s="175"/>
      <c r="H675" s="175"/>
      <c r="I675" s="175"/>
      <c r="J675" s="175"/>
      <c r="K675" s="177"/>
      <c r="L675" s="177"/>
      <c r="M675" s="177"/>
      <c r="N675" s="177"/>
      <c r="O675" s="177"/>
      <c r="P675" s="175"/>
      <c r="Q675" s="177"/>
      <c r="R675" s="177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7"/>
      <c r="AC675" s="177"/>
      <c r="AD675" s="177"/>
      <c r="AE675" s="177"/>
      <c r="AF675" s="177"/>
      <c r="AG675" s="175"/>
      <c r="AH675" s="177"/>
      <c r="AI675" s="177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7"/>
      <c r="AT675" s="177"/>
      <c r="AU675" s="177"/>
      <c r="AV675" s="177"/>
      <c r="AW675" s="177"/>
      <c r="AX675" s="175"/>
      <c r="AY675" s="177"/>
      <c r="AZ675" s="177"/>
      <c r="BA675" s="175"/>
      <c r="BB675" s="175"/>
      <c r="BC675" s="175"/>
      <c r="BD675" s="175"/>
      <c r="BE675" s="175"/>
      <c r="BF675" s="175"/>
      <c r="BG675" s="175"/>
      <c r="BH675" s="175"/>
      <c r="BI675" s="175"/>
      <c r="BJ675" s="175"/>
      <c r="BK675" s="175"/>
      <c r="BL675" s="175"/>
      <c r="BM675" s="175"/>
      <c r="BN675" s="175"/>
      <c r="BO675" s="175"/>
      <c r="BP675" s="175"/>
      <c r="BQ675" s="175"/>
      <c r="BR675" s="175"/>
      <c r="BS675" s="175"/>
      <c r="BT675" s="175"/>
      <c r="BU675" s="177"/>
      <c r="BV675" s="177"/>
      <c r="BW675" s="177"/>
      <c r="BX675" s="177"/>
      <c r="BY675" s="177"/>
      <c r="BZ675" s="175"/>
      <c r="CA675" s="177"/>
      <c r="CB675" s="177"/>
    </row>
    <row r="676" spans="1:80" x14ac:dyDescent="0.25">
      <c r="A676" s="175"/>
      <c r="B676" s="176"/>
      <c r="C676" s="175"/>
      <c r="D676" s="175"/>
      <c r="E676" s="175"/>
      <c r="F676" s="175"/>
      <c r="G676" s="175"/>
      <c r="H676" s="175"/>
      <c r="I676" s="175"/>
      <c r="J676" s="175"/>
      <c r="K676" s="177"/>
      <c r="L676" s="177"/>
      <c r="M676" s="177"/>
      <c r="N676" s="177"/>
      <c r="O676" s="177"/>
      <c r="P676" s="175"/>
      <c r="Q676" s="177"/>
      <c r="R676" s="177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7"/>
      <c r="AC676" s="177"/>
      <c r="AD676" s="177"/>
      <c r="AE676" s="177"/>
      <c r="AF676" s="177"/>
      <c r="AG676" s="175"/>
      <c r="AH676" s="177"/>
      <c r="AI676" s="177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7"/>
      <c r="AT676" s="177"/>
      <c r="AU676" s="177"/>
      <c r="AV676" s="177"/>
      <c r="AW676" s="177"/>
      <c r="AX676" s="175"/>
      <c r="AY676" s="177"/>
      <c r="AZ676" s="177"/>
      <c r="BA676" s="175"/>
      <c r="BB676" s="175"/>
      <c r="BC676" s="175"/>
      <c r="BD676" s="175"/>
      <c r="BE676" s="175"/>
      <c r="BF676" s="175"/>
      <c r="BG676" s="175"/>
      <c r="BH676" s="175"/>
      <c r="BI676" s="175"/>
      <c r="BJ676" s="175"/>
      <c r="BK676" s="175"/>
      <c r="BL676" s="175"/>
      <c r="BM676" s="175"/>
      <c r="BN676" s="175"/>
      <c r="BO676" s="175"/>
      <c r="BP676" s="175"/>
      <c r="BQ676" s="175"/>
      <c r="BR676" s="175"/>
      <c r="BS676" s="175"/>
      <c r="BT676" s="175"/>
      <c r="BU676" s="177"/>
      <c r="BV676" s="177"/>
      <c r="BW676" s="177"/>
      <c r="BX676" s="177"/>
      <c r="BY676" s="177"/>
      <c r="BZ676" s="175"/>
      <c r="CA676" s="177"/>
      <c r="CB676" s="177"/>
    </row>
    <row r="677" spans="1:80" x14ac:dyDescent="0.25">
      <c r="A677" s="175"/>
      <c r="B677" s="176"/>
      <c r="C677" s="175"/>
      <c r="D677" s="175"/>
      <c r="E677" s="175"/>
      <c r="F677" s="175"/>
      <c r="G677" s="175"/>
      <c r="H677" s="175"/>
      <c r="I677" s="175"/>
      <c r="J677" s="175"/>
      <c r="K677" s="177"/>
      <c r="L677" s="177"/>
      <c r="M677" s="177"/>
      <c r="N677" s="177"/>
      <c r="O677" s="177"/>
      <c r="P677" s="175"/>
      <c r="Q677" s="177"/>
      <c r="R677" s="177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7"/>
      <c r="AC677" s="177"/>
      <c r="AD677" s="177"/>
      <c r="AE677" s="177"/>
      <c r="AF677" s="177"/>
      <c r="AG677" s="175"/>
      <c r="AH677" s="177"/>
      <c r="AI677" s="177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7"/>
      <c r="AT677" s="177"/>
      <c r="AU677" s="177"/>
      <c r="AV677" s="177"/>
      <c r="AW677" s="177"/>
      <c r="AX677" s="175"/>
      <c r="AY677" s="177"/>
      <c r="AZ677" s="177"/>
      <c r="BA677" s="175"/>
      <c r="BB677" s="175"/>
      <c r="BC677" s="175"/>
      <c r="BD677" s="175"/>
      <c r="BE677" s="175"/>
      <c r="BF677" s="175"/>
      <c r="BG677" s="175"/>
      <c r="BH677" s="175"/>
      <c r="BI677" s="175"/>
      <c r="BJ677" s="175"/>
      <c r="BK677" s="175"/>
      <c r="BL677" s="175"/>
      <c r="BM677" s="175"/>
      <c r="BN677" s="175"/>
      <c r="BO677" s="175"/>
      <c r="BP677" s="175"/>
      <c r="BQ677" s="175"/>
      <c r="BR677" s="175"/>
      <c r="BS677" s="175"/>
      <c r="BT677" s="175"/>
      <c r="BU677" s="177"/>
      <c r="BV677" s="177"/>
      <c r="BW677" s="177"/>
      <c r="BX677" s="177"/>
      <c r="BY677" s="177"/>
      <c r="BZ677" s="175"/>
      <c r="CA677" s="177"/>
      <c r="CB677" s="177"/>
    </row>
    <row r="678" spans="1:80" x14ac:dyDescent="0.25">
      <c r="A678" s="175"/>
      <c r="B678" s="176"/>
      <c r="C678" s="175"/>
      <c r="D678" s="175"/>
      <c r="E678" s="175"/>
      <c r="F678" s="175"/>
      <c r="G678" s="175"/>
      <c r="H678" s="175"/>
      <c r="I678" s="175"/>
      <c r="J678" s="175"/>
      <c r="K678" s="177"/>
      <c r="L678" s="177"/>
      <c r="M678" s="177"/>
      <c r="N678" s="177"/>
      <c r="O678" s="177"/>
      <c r="P678" s="175"/>
      <c r="Q678" s="177"/>
      <c r="R678" s="177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7"/>
      <c r="AC678" s="177"/>
      <c r="AD678" s="177"/>
      <c r="AE678" s="177"/>
      <c r="AF678" s="177"/>
      <c r="AG678" s="175"/>
      <c r="AH678" s="177"/>
      <c r="AI678" s="177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7"/>
      <c r="AT678" s="177"/>
      <c r="AU678" s="177"/>
      <c r="AV678" s="177"/>
      <c r="AW678" s="177"/>
      <c r="AX678" s="175"/>
      <c r="AY678" s="177"/>
      <c r="AZ678" s="177"/>
      <c r="BA678" s="175"/>
      <c r="BB678" s="175"/>
      <c r="BC678" s="175"/>
      <c r="BD678" s="175"/>
      <c r="BE678" s="175"/>
      <c r="BF678" s="175"/>
      <c r="BG678" s="175"/>
      <c r="BH678" s="175"/>
      <c r="BI678" s="175"/>
      <c r="BJ678" s="175"/>
      <c r="BK678" s="175"/>
      <c r="BL678" s="175"/>
      <c r="BM678" s="175"/>
      <c r="BN678" s="175"/>
      <c r="BO678" s="175"/>
      <c r="BP678" s="175"/>
      <c r="BQ678" s="175"/>
      <c r="BR678" s="175"/>
      <c r="BS678" s="175"/>
      <c r="BT678" s="175"/>
      <c r="BU678" s="177"/>
      <c r="BV678" s="177"/>
      <c r="BW678" s="177"/>
      <c r="BX678" s="177"/>
      <c r="BY678" s="177"/>
      <c r="BZ678" s="175"/>
      <c r="CA678" s="177"/>
      <c r="CB678" s="177"/>
    </row>
    <row r="679" spans="1:80" x14ac:dyDescent="0.25">
      <c r="A679" s="175"/>
      <c r="B679" s="176"/>
      <c r="C679" s="175"/>
      <c r="D679" s="175"/>
      <c r="E679" s="175"/>
      <c r="F679" s="175"/>
      <c r="G679" s="175"/>
      <c r="H679" s="175"/>
      <c r="I679" s="175"/>
      <c r="J679" s="175"/>
      <c r="K679" s="177"/>
      <c r="L679" s="177"/>
      <c r="M679" s="177"/>
      <c r="N679" s="177"/>
      <c r="O679" s="177"/>
      <c r="P679" s="175"/>
      <c r="Q679" s="177"/>
      <c r="R679" s="177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7"/>
      <c r="AC679" s="177"/>
      <c r="AD679" s="177"/>
      <c r="AE679" s="177"/>
      <c r="AF679" s="177"/>
      <c r="AG679" s="175"/>
      <c r="AH679" s="177"/>
      <c r="AI679" s="177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7"/>
      <c r="AT679" s="177"/>
      <c r="AU679" s="177"/>
      <c r="AV679" s="177"/>
      <c r="AW679" s="177"/>
      <c r="AX679" s="175"/>
      <c r="AY679" s="177"/>
      <c r="AZ679" s="177"/>
      <c r="BA679" s="175"/>
      <c r="BB679" s="175"/>
      <c r="BC679" s="175"/>
      <c r="BD679" s="175"/>
      <c r="BE679" s="175"/>
      <c r="BF679" s="175"/>
      <c r="BG679" s="175"/>
      <c r="BH679" s="175"/>
      <c r="BI679" s="175"/>
      <c r="BJ679" s="175"/>
      <c r="BK679" s="175"/>
      <c r="BL679" s="175"/>
      <c r="BM679" s="175"/>
      <c r="BN679" s="175"/>
      <c r="BO679" s="175"/>
      <c r="BP679" s="175"/>
      <c r="BQ679" s="175"/>
      <c r="BR679" s="175"/>
      <c r="BS679" s="175"/>
      <c r="BT679" s="175"/>
      <c r="BU679" s="177"/>
      <c r="BV679" s="177"/>
      <c r="BW679" s="177"/>
      <c r="BX679" s="177"/>
      <c r="BY679" s="177"/>
      <c r="BZ679" s="175"/>
      <c r="CA679" s="177"/>
      <c r="CB679" s="177"/>
    </row>
    <row r="680" spans="1:80" x14ac:dyDescent="0.25">
      <c r="A680" s="175"/>
      <c r="B680" s="176"/>
      <c r="C680" s="175"/>
      <c r="D680" s="175"/>
      <c r="E680" s="175"/>
      <c r="F680" s="175"/>
      <c r="G680" s="175"/>
      <c r="H680" s="175"/>
      <c r="I680" s="175"/>
      <c r="J680" s="175"/>
      <c r="K680" s="177"/>
      <c r="L680" s="177"/>
      <c r="M680" s="177"/>
      <c r="N680" s="177"/>
      <c r="O680" s="177"/>
      <c r="P680" s="175"/>
      <c r="Q680" s="177"/>
      <c r="R680" s="177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7"/>
      <c r="AC680" s="177"/>
      <c r="AD680" s="177"/>
      <c r="AE680" s="177"/>
      <c r="AF680" s="177"/>
      <c r="AG680" s="175"/>
      <c r="AH680" s="177"/>
      <c r="AI680" s="177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7"/>
      <c r="AT680" s="177"/>
      <c r="AU680" s="177"/>
      <c r="AV680" s="177"/>
      <c r="AW680" s="177"/>
      <c r="AX680" s="175"/>
      <c r="AY680" s="177"/>
      <c r="AZ680" s="177"/>
      <c r="BA680" s="175"/>
      <c r="BB680" s="175"/>
      <c r="BC680" s="175"/>
      <c r="BD680" s="175"/>
      <c r="BE680" s="175"/>
      <c r="BF680" s="175"/>
      <c r="BG680" s="175"/>
      <c r="BH680" s="175"/>
      <c r="BI680" s="175"/>
      <c r="BJ680" s="175"/>
      <c r="BK680" s="175"/>
      <c r="BL680" s="175"/>
      <c r="BM680" s="175"/>
      <c r="BN680" s="175"/>
      <c r="BO680" s="175"/>
      <c r="BP680" s="175"/>
      <c r="BQ680" s="175"/>
      <c r="BR680" s="175"/>
      <c r="BS680" s="175"/>
      <c r="BT680" s="175"/>
      <c r="BU680" s="177"/>
      <c r="BV680" s="177"/>
      <c r="BW680" s="177"/>
      <c r="BX680" s="177"/>
      <c r="BY680" s="177"/>
      <c r="BZ680" s="175"/>
      <c r="CA680" s="177"/>
      <c r="CB680" s="177"/>
    </row>
    <row r="681" spans="1:80" x14ac:dyDescent="0.25">
      <c r="A681" s="175"/>
      <c r="B681" s="176"/>
      <c r="C681" s="175"/>
      <c r="D681" s="175"/>
      <c r="E681" s="175"/>
      <c r="F681" s="175"/>
      <c r="G681" s="175"/>
      <c r="H681" s="175"/>
      <c r="I681" s="175"/>
      <c r="J681" s="175"/>
      <c r="K681" s="177"/>
      <c r="L681" s="177"/>
      <c r="M681" s="177"/>
      <c r="N681" s="177"/>
      <c r="O681" s="177"/>
      <c r="P681" s="175"/>
      <c r="Q681" s="177"/>
      <c r="R681" s="177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7"/>
      <c r="AC681" s="177"/>
      <c r="AD681" s="177"/>
      <c r="AE681" s="177"/>
      <c r="AF681" s="177"/>
      <c r="AG681" s="175"/>
      <c r="AH681" s="177"/>
      <c r="AI681" s="177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7"/>
      <c r="AT681" s="177"/>
      <c r="AU681" s="177"/>
      <c r="AV681" s="177"/>
      <c r="AW681" s="177"/>
      <c r="AX681" s="175"/>
      <c r="AY681" s="177"/>
      <c r="AZ681" s="177"/>
      <c r="BA681" s="175"/>
      <c r="BB681" s="175"/>
      <c r="BC681" s="175"/>
      <c r="BD681" s="175"/>
      <c r="BE681" s="175"/>
      <c r="BF681" s="175"/>
      <c r="BG681" s="175"/>
      <c r="BH681" s="175"/>
      <c r="BI681" s="175"/>
      <c r="BJ681" s="175"/>
      <c r="BK681" s="175"/>
      <c r="BL681" s="175"/>
      <c r="BM681" s="175"/>
      <c r="BN681" s="175"/>
      <c r="BO681" s="175"/>
      <c r="BP681" s="175"/>
      <c r="BQ681" s="175"/>
      <c r="BR681" s="175"/>
      <c r="BS681" s="175"/>
      <c r="BT681" s="175"/>
      <c r="BU681" s="177"/>
      <c r="BV681" s="177"/>
      <c r="BW681" s="177"/>
      <c r="BX681" s="177"/>
      <c r="BY681" s="177"/>
      <c r="BZ681" s="175"/>
      <c r="CA681" s="177"/>
      <c r="CB681" s="177"/>
    </row>
    <row r="682" spans="1:80" x14ac:dyDescent="0.25">
      <c r="A682" s="175"/>
      <c r="B682" s="176"/>
      <c r="C682" s="175"/>
      <c r="D682" s="175"/>
      <c r="E682" s="175"/>
      <c r="F682" s="175"/>
      <c r="G682" s="175"/>
      <c r="H682" s="175"/>
      <c r="I682" s="175"/>
      <c r="J682" s="175"/>
      <c r="K682" s="177"/>
      <c r="L682" s="177"/>
      <c r="M682" s="177"/>
      <c r="N682" s="177"/>
      <c r="O682" s="177"/>
      <c r="P682" s="175"/>
      <c r="Q682" s="177"/>
      <c r="R682" s="177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7"/>
      <c r="AC682" s="177"/>
      <c r="AD682" s="177"/>
      <c r="AE682" s="177"/>
      <c r="AF682" s="177"/>
      <c r="AG682" s="175"/>
      <c r="AH682" s="177"/>
      <c r="AI682" s="177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7"/>
      <c r="AT682" s="177"/>
      <c r="AU682" s="177"/>
      <c r="AV682" s="177"/>
      <c r="AW682" s="177"/>
      <c r="AX682" s="175"/>
      <c r="AY682" s="177"/>
      <c r="AZ682" s="177"/>
      <c r="BA682" s="175"/>
      <c r="BB682" s="175"/>
      <c r="BC682" s="175"/>
      <c r="BD682" s="175"/>
      <c r="BE682" s="175"/>
      <c r="BF682" s="175"/>
      <c r="BG682" s="175"/>
      <c r="BH682" s="175"/>
      <c r="BI682" s="175"/>
      <c r="BJ682" s="175"/>
      <c r="BK682" s="175"/>
      <c r="BL682" s="175"/>
      <c r="BM682" s="175"/>
      <c r="BN682" s="175"/>
      <c r="BO682" s="175"/>
      <c r="BP682" s="175"/>
      <c r="BQ682" s="175"/>
      <c r="BR682" s="175"/>
      <c r="BS682" s="175"/>
      <c r="BT682" s="175"/>
      <c r="BU682" s="177"/>
      <c r="BV682" s="177"/>
      <c r="BW682" s="177"/>
      <c r="BX682" s="177"/>
      <c r="BY682" s="177"/>
      <c r="BZ682" s="175"/>
      <c r="CA682" s="177"/>
      <c r="CB682" s="177"/>
    </row>
    <row r="683" spans="1:80" x14ac:dyDescent="0.25">
      <c r="A683" s="175"/>
      <c r="B683" s="176"/>
      <c r="C683" s="175"/>
      <c r="D683" s="175"/>
      <c r="E683" s="175"/>
      <c r="F683" s="175"/>
      <c r="G683" s="175"/>
      <c r="H683" s="175"/>
      <c r="I683" s="175"/>
      <c r="J683" s="175"/>
      <c r="K683" s="177"/>
      <c r="L683" s="177"/>
      <c r="M683" s="177"/>
      <c r="N683" s="177"/>
      <c r="O683" s="177"/>
      <c r="P683" s="175"/>
      <c r="Q683" s="177"/>
      <c r="R683" s="177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7"/>
      <c r="AC683" s="177"/>
      <c r="AD683" s="177"/>
      <c r="AE683" s="177"/>
      <c r="AF683" s="177"/>
      <c r="AG683" s="175"/>
      <c r="AH683" s="177"/>
      <c r="AI683" s="177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7"/>
      <c r="AT683" s="177"/>
      <c r="AU683" s="177"/>
      <c r="AV683" s="177"/>
      <c r="AW683" s="177"/>
      <c r="AX683" s="175"/>
      <c r="AY683" s="177"/>
      <c r="AZ683" s="177"/>
      <c r="BA683" s="175"/>
      <c r="BB683" s="175"/>
      <c r="BC683" s="175"/>
      <c r="BD683" s="175"/>
      <c r="BE683" s="175"/>
      <c r="BF683" s="175"/>
      <c r="BG683" s="175"/>
      <c r="BH683" s="175"/>
      <c r="BI683" s="175"/>
      <c r="BJ683" s="175"/>
      <c r="BK683" s="175"/>
      <c r="BL683" s="175"/>
      <c r="BM683" s="175"/>
      <c r="BN683" s="175"/>
      <c r="BO683" s="175"/>
      <c r="BP683" s="175"/>
      <c r="BQ683" s="175"/>
      <c r="BR683" s="175"/>
      <c r="BS683" s="175"/>
      <c r="BT683" s="175"/>
      <c r="BU683" s="177"/>
      <c r="BV683" s="177"/>
      <c r="BW683" s="177"/>
      <c r="BX683" s="177"/>
      <c r="BY683" s="177"/>
      <c r="BZ683" s="175"/>
      <c r="CA683" s="177"/>
      <c r="CB683" s="177"/>
    </row>
    <row r="684" spans="1:80" x14ac:dyDescent="0.25">
      <c r="A684" s="175"/>
      <c r="B684" s="176"/>
      <c r="C684" s="175"/>
      <c r="D684" s="175"/>
      <c r="E684" s="175"/>
      <c r="F684" s="175"/>
      <c r="G684" s="175"/>
      <c r="H684" s="175"/>
      <c r="I684" s="175"/>
      <c r="J684" s="175"/>
      <c r="K684" s="177"/>
      <c r="L684" s="177"/>
      <c r="M684" s="177"/>
      <c r="N684" s="177"/>
      <c r="O684" s="177"/>
      <c r="P684" s="175"/>
      <c r="Q684" s="177"/>
      <c r="R684" s="177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7"/>
      <c r="AC684" s="177"/>
      <c r="AD684" s="177"/>
      <c r="AE684" s="177"/>
      <c r="AF684" s="177"/>
      <c r="AG684" s="175"/>
      <c r="AH684" s="177"/>
      <c r="AI684" s="177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7"/>
      <c r="AT684" s="177"/>
      <c r="AU684" s="177"/>
      <c r="AV684" s="177"/>
      <c r="AW684" s="177"/>
      <c r="AX684" s="175"/>
      <c r="AY684" s="177"/>
      <c r="AZ684" s="177"/>
      <c r="BA684" s="175"/>
      <c r="BB684" s="175"/>
      <c r="BC684" s="175"/>
      <c r="BD684" s="175"/>
      <c r="BE684" s="175"/>
      <c r="BF684" s="175"/>
      <c r="BG684" s="175"/>
      <c r="BH684" s="175"/>
      <c r="BI684" s="175"/>
      <c r="BJ684" s="175"/>
      <c r="BK684" s="175"/>
      <c r="BL684" s="175"/>
      <c r="BM684" s="175"/>
      <c r="BN684" s="175"/>
      <c r="BO684" s="175"/>
      <c r="BP684" s="175"/>
      <c r="BQ684" s="175"/>
      <c r="BR684" s="175"/>
      <c r="BS684" s="175"/>
      <c r="BT684" s="175"/>
      <c r="BU684" s="177"/>
      <c r="BV684" s="177"/>
      <c r="BW684" s="177"/>
      <c r="BX684" s="177"/>
      <c r="BY684" s="177"/>
      <c r="BZ684" s="175"/>
      <c r="CA684" s="177"/>
      <c r="CB684" s="177"/>
    </row>
    <row r="685" spans="1:80" x14ac:dyDescent="0.25">
      <c r="A685" s="175"/>
      <c r="B685" s="176"/>
      <c r="C685" s="175"/>
      <c r="D685" s="175"/>
      <c r="E685" s="175"/>
      <c r="F685" s="175"/>
      <c r="G685" s="175"/>
      <c r="H685" s="175"/>
      <c r="I685" s="175"/>
      <c r="J685" s="175"/>
      <c r="K685" s="177"/>
      <c r="L685" s="177"/>
      <c r="M685" s="177"/>
      <c r="N685" s="177"/>
      <c r="O685" s="177"/>
      <c r="P685" s="175"/>
      <c r="Q685" s="177"/>
      <c r="R685" s="177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7"/>
      <c r="AC685" s="177"/>
      <c r="AD685" s="177"/>
      <c r="AE685" s="177"/>
      <c r="AF685" s="177"/>
      <c r="AG685" s="175"/>
      <c r="AH685" s="177"/>
      <c r="AI685" s="177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7"/>
      <c r="AT685" s="177"/>
      <c r="AU685" s="177"/>
      <c r="AV685" s="177"/>
      <c r="AW685" s="177"/>
      <c r="AX685" s="175"/>
      <c r="AY685" s="177"/>
      <c r="AZ685" s="177"/>
      <c r="BA685" s="175"/>
      <c r="BB685" s="175"/>
      <c r="BC685" s="175"/>
      <c r="BD685" s="175"/>
      <c r="BE685" s="175"/>
      <c r="BF685" s="175"/>
      <c r="BG685" s="175"/>
      <c r="BH685" s="175"/>
      <c r="BI685" s="175"/>
      <c r="BJ685" s="175"/>
      <c r="BK685" s="175"/>
      <c r="BL685" s="175"/>
      <c r="BM685" s="175"/>
      <c r="BN685" s="175"/>
      <c r="BO685" s="175"/>
      <c r="BP685" s="175"/>
      <c r="BQ685" s="175"/>
      <c r="BR685" s="175"/>
      <c r="BS685" s="175"/>
      <c r="BT685" s="175"/>
      <c r="BU685" s="177"/>
      <c r="BV685" s="177"/>
      <c r="BW685" s="177"/>
      <c r="BX685" s="177"/>
      <c r="BY685" s="177"/>
      <c r="BZ685" s="175"/>
      <c r="CA685" s="177"/>
      <c r="CB685" s="177"/>
    </row>
    <row r="686" spans="1:80" x14ac:dyDescent="0.25">
      <c r="A686" s="175"/>
      <c r="B686" s="176"/>
      <c r="C686" s="175"/>
      <c r="D686" s="175"/>
      <c r="E686" s="175"/>
      <c r="F686" s="175"/>
      <c r="G686" s="175"/>
      <c r="H686" s="175"/>
      <c r="I686" s="175"/>
      <c r="J686" s="175"/>
      <c r="K686" s="177"/>
      <c r="L686" s="177"/>
      <c r="M686" s="177"/>
      <c r="N686" s="177"/>
      <c r="O686" s="177"/>
      <c r="P686" s="175"/>
      <c r="Q686" s="177"/>
      <c r="R686" s="177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7"/>
      <c r="AC686" s="177"/>
      <c r="AD686" s="177"/>
      <c r="AE686" s="177"/>
      <c r="AF686" s="177"/>
      <c r="AG686" s="175"/>
      <c r="AH686" s="177"/>
      <c r="AI686" s="177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7"/>
      <c r="AT686" s="177"/>
      <c r="AU686" s="177"/>
      <c r="AV686" s="177"/>
      <c r="AW686" s="177"/>
      <c r="AX686" s="175"/>
      <c r="AY686" s="177"/>
      <c r="AZ686" s="177"/>
      <c r="BA686" s="175"/>
      <c r="BB686" s="175"/>
      <c r="BC686" s="175"/>
      <c r="BD686" s="175"/>
      <c r="BE686" s="175"/>
      <c r="BF686" s="175"/>
      <c r="BG686" s="175"/>
      <c r="BH686" s="175"/>
      <c r="BI686" s="175"/>
      <c r="BJ686" s="175"/>
      <c r="BK686" s="175"/>
      <c r="BL686" s="175"/>
      <c r="BM686" s="175"/>
      <c r="BN686" s="175"/>
      <c r="BO686" s="175"/>
      <c r="BP686" s="175"/>
      <c r="BQ686" s="175"/>
      <c r="BR686" s="175"/>
      <c r="BS686" s="175"/>
      <c r="BT686" s="175"/>
      <c r="BU686" s="177"/>
      <c r="BV686" s="177"/>
      <c r="BW686" s="177"/>
      <c r="BX686" s="177"/>
      <c r="BY686" s="177"/>
      <c r="BZ686" s="175"/>
      <c r="CA686" s="177"/>
      <c r="CB686" s="177"/>
    </row>
    <row r="687" spans="1:80" x14ac:dyDescent="0.25">
      <c r="A687" s="175"/>
      <c r="B687" s="176"/>
      <c r="C687" s="175"/>
      <c r="D687" s="175"/>
      <c r="E687" s="175"/>
      <c r="F687" s="175"/>
      <c r="G687" s="175"/>
      <c r="H687" s="175"/>
      <c r="I687" s="175"/>
      <c r="J687" s="175"/>
      <c r="K687" s="177"/>
      <c r="L687" s="177"/>
      <c r="M687" s="177"/>
      <c r="N687" s="177"/>
      <c r="O687" s="177"/>
      <c r="P687" s="175"/>
      <c r="Q687" s="177"/>
      <c r="R687" s="177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7"/>
      <c r="AC687" s="177"/>
      <c r="AD687" s="177"/>
      <c r="AE687" s="177"/>
      <c r="AF687" s="177"/>
      <c r="AG687" s="175"/>
      <c r="AH687" s="177"/>
      <c r="AI687" s="177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7"/>
      <c r="AT687" s="177"/>
      <c r="AU687" s="177"/>
      <c r="AV687" s="177"/>
      <c r="AW687" s="177"/>
      <c r="AX687" s="175"/>
      <c r="AY687" s="177"/>
      <c r="AZ687" s="177"/>
      <c r="BA687" s="175"/>
      <c r="BB687" s="175"/>
      <c r="BC687" s="175"/>
      <c r="BD687" s="175"/>
      <c r="BE687" s="175"/>
      <c r="BF687" s="175"/>
      <c r="BG687" s="175"/>
      <c r="BH687" s="175"/>
      <c r="BI687" s="175"/>
      <c r="BJ687" s="175"/>
      <c r="BK687" s="175"/>
      <c r="BL687" s="175"/>
      <c r="BM687" s="175"/>
      <c r="BN687" s="175"/>
      <c r="BO687" s="175"/>
      <c r="BP687" s="175"/>
      <c r="BQ687" s="175"/>
      <c r="BR687" s="175"/>
      <c r="BS687" s="175"/>
      <c r="BT687" s="175"/>
      <c r="BU687" s="177"/>
      <c r="BV687" s="177"/>
      <c r="BW687" s="177"/>
      <c r="BX687" s="177"/>
      <c r="BY687" s="177"/>
      <c r="BZ687" s="175"/>
      <c r="CA687" s="177"/>
      <c r="CB687" s="177"/>
    </row>
    <row r="688" spans="1:80" x14ac:dyDescent="0.25">
      <c r="A688" s="175"/>
      <c r="B688" s="176"/>
      <c r="C688" s="175"/>
      <c r="D688" s="175"/>
      <c r="E688" s="175"/>
      <c r="F688" s="175"/>
      <c r="G688" s="175"/>
      <c r="H688" s="175"/>
      <c r="I688" s="175"/>
      <c r="J688" s="175"/>
      <c r="K688" s="177"/>
      <c r="L688" s="177"/>
      <c r="M688" s="177"/>
      <c r="N688" s="177"/>
      <c r="O688" s="177"/>
      <c r="P688" s="175"/>
      <c r="Q688" s="177"/>
      <c r="R688" s="177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7"/>
      <c r="AC688" s="177"/>
      <c r="AD688" s="177"/>
      <c r="AE688" s="177"/>
      <c r="AF688" s="177"/>
      <c r="AG688" s="175"/>
      <c r="AH688" s="177"/>
      <c r="AI688" s="177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7"/>
      <c r="AT688" s="177"/>
      <c r="AU688" s="177"/>
      <c r="AV688" s="177"/>
      <c r="AW688" s="177"/>
      <c r="AX688" s="175"/>
      <c r="AY688" s="177"/>
      <c r="AZ688" s="177"/>
      <c r="BA688" s="175"/>
      <c r="BB688" s="175"/>
      <c r="BC688" s="175"/>
      <c r="BD688" s="175"/>
      <c r="BE688" s="175"/>
      <c r="BF688" s="175"/>
      <c r="BG688" s="175"/>
      <c r="BH688" s="175"/>
      <c r="BI688" s="175"/>
      <c r="BJ688" s="175"/>
      <c r="BK688" s="175"/>
      <c r="BL688" s="175"/>
      <c r="BM688" s="175"/>
      <c r="BN688" s="175"/>
      <c r="BO688" s="175"/>
      <c r="BP688" s="175"/>
      <c r="BQ688" s="175"/>
      <c r="BR688" s="175"/>
      <c r="BS688" s="175"/>
      <c r="BT688" s="175"/>
      <c r="BU688" s="177"/>
      <c r="BV688" s="177"/>
      <c r="BW688" s="177"/>
      <c r="BX688" s="177"/>
      <c r="BY688" s="177"/>
      <c r="BZ688" s="175"/>
      <c r="CA688" s="177"/>
      <c r="CB688" s="177"/>
    </row>
    <row r="689" spans="1:80" x14ac:dyDescent="0.25">
      <c r="A689" s="175"/>
      <c r="B689" s="176"/>
      <c r="C689" s="175"/>
      <c r="D689" s="175"/>
      <c r="E689" s="175"/>
      <c r="F689" s="175"/>
      <c r="G689" s="175"/>
      <c r="H689" s="175"/>
      <c r="I689" s="175"/>
      <c r="J689" s="175"/>
      <c r="K689" s="177"/>
      <c r="L689" s="177"/>
      <c r="M689" s="177"/>
      <c r="N689" s="177"/>
      <c r="O689" s="177"/>
      <c r="P689" s="175"/>
      <c r="Q689" s="177"/>
      <c r="R689" s="177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7"/>
      <c r="AC689" s="177"/>
      <c r="AD689" s="177"/>
      <c r="AE689" s="177"/>
      <c r="AF689" s="177"/>
      <c r="AG689" s="175"/>
      <c r="AH689" s="177"/>
      <c r="AI689" s="177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7"/>
      <c r="AT689" s="177"/>
      <c r="AU689" s="177"/>
      <c r="AV689" s="177"/>
      <c r="AW689" s="177"/>
      <c r="AX689" s="175"/>
      <c r="AY689" s="177"/>
      <c r="AZ689" s="177"/>
      <c r="BA689" s="175"/>
      <c r="BB689" s="175"/>
      <c r="BC689" s="175"/>
      <c r="BD689" s="175"/>
      <c r="BE689" s="175"/>
      <c r="BF689" s="175"/>
      <c r="BG689" s="175"/>
      <c r="BH689" s="175"/>
      <c r="BI689" s="175"/>
      <c r="BJ689" s="175"/>
      <c r="BK689" s="175"/>
      <c r="BL689" s="175"/>
      <c r="BM689" s="175"/>
      <c r="BN689" s="175"/>
      <c r="BO689" s="175"/>
      <c r="BP689" s="175"/>
      <c r="BQ689" s="175"/>
      <c r="BR689" s="175"/>
      <c r="BS689" s="175"/>
      <c r="BT689" s="175"/>
      <c r="BU689" s="177"/>
      <c r="BV689" s="177"/>
      <c r="BW689" s="177"/>
      <c r="BX689" s="177"/>
      <c r="BY689" s="177"/>
      <c r="BZ689" s="175"/>
      <c r="CA689" s="177"/>
      <c r="CB689" s="177"/>
    </row>
    <row r="690" spans="1:80" x14ac:dyDescent="0.25">
      <c r="A690" s="175"/>
      <c r="B690" s="176"/>
      <c r="C690" s="175"/>
      <c r="D690" s="175"/>
      <c r="E690" s="175"/>
      <c r="F690" s="175"/>
      <c r="G690" s="175"/>
      <c r="H690" s="175"/>
      <c r="I690" s="175"/>
      <c r="J690" s="175"/>
      <c r="K690" s="177"/>
      <c r="L690" s="177"/>
      <c r="M690" s="177"/>
      <c r="N690" s="177"/>
      <c r="O690" s="177"/>
      <c r="P690" s="175"/>
      <c r="Q690" s="177"/>
      <c r="R690" s="177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7"/>
      <c r="AC690" s="177"/>
      <c r="AD690" s="177"/>
      <c r="AE690" s="177"/>
      <c r="AF690" s="177"/>
      <c r="AG690" s="175"/>
      <c r="AH690" s="177"/>
      <c r="AI690" s="177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7"/>
      <c r="AT690" s="177"/>
      <c r="AU690" s="177"/>
      <c r="AV690" s="177"/>
      <c r="AW690" s="177"/>
      <c r="AX690" s="175"/>
      <c r="AY690" s="177"/>
      <c r="AZ690" s="177"/>
      <c r="BA690" s="175"/>
      <c r="BB690" s="175"/>
      <c r="BC690" s="175"/>
      <c r="BD690" s="175"/>
      <c r="BE690" s="175"/>
      <c r="BF690" s="175"/>
      <c r="BG690" s="175"/>
      <c r="BH690" s="175"/>
      <c r="BI690" s="175"/>
      <c r="BJ690" s="175"/>
      <c r="BK690" s="175"/>
      <c r="BL690" s="175"/>
      <c r="BM690" s="175"/>
      <c r="BN690" s="175"/>
      <c r="BO690" s="175"/>
      <c r="BP690" s="175"/>
      <c r="BQ690" s="175"/>
      <c r="BR690" s="175"/>
      <c r="BS690" s="175"/>
      <c r="BT690" s="175"/>
      <c r="BU690" s="177"/>
      <c r="BV690" s="177"/>
      <c r="BW690" s="177"/>
      <c r="BX690" s="177"/>
      <c r="BY690" s="177"/>
      <c r="BZ690" s="175"/>
      <c r="CA690" s="177"/>
      <c r="CB690" s="177"/>
    </row>
    <row r="691" spans="1:80" x14ac:dyDescent="0.25">
      <c r="A691" s="175"/>
      <c r="B691" s="176"/>
      <c r="C691" s="175"/>
      <c r="D691" s="175"/>
      <c r="E691" s="175"/>
      <c r="F691" s="175"/>
      <c r="G691" s="175"/>
      <c r="H691" s="175"/>
      <c r="I691" s="175"/>
      <c r="J691" s="175"/>
      <c r="K691" s="177"/>
      <c r="L691" s="177"/>
      <c r="M691" s="177"/>
      <c r="N691" s="177"/>
      <c r="O691" s="177"/>
      <c r="P691" s="175"/>
      <c r="Q691" s="177"/>
      <c r="R691" s="177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7"/>
      <c r="AC691" s="177"/>
      <c r="AD691" s="177"/>
      <c r="AE691" s="177"/>
      <c r="AF691" s="177"/>
      <c r="AG691" s="175"/>
      <c r="AH691" s="177"/>
      <c r="AI691" s="177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7"/>
      <c r="AT691" s="177"/>
      <c r="AU691" s="177"/>
      <c r="AV691" s="177"/>
      <c r="AW691" s="177"/>
      <c r="AX691" s="175"/>
      <c r="AY691" s="177"/>
      <c r="AZ691" s="177"/>
      <c r="BA691" s="175"/>
      <c r="BB691" s="175"/>
      <c r="BC691" s="175"/>
      <c r="BD691" s="175"/>
      <c r="BE691" s="175"/>
      <c r="BF691" s="175"/>
      <c r="BG691" s="175"/>
      <c r="BH691" s="175"/>
      <c r="BI691" s="175"/>
      <c r="BJ691" s="175"/>
      <c r="BK691" s="175"/>
      <c r="BL691" s="175"/>
      <c r="BM691" s="175"/>
      <c r="BN691" s="175"/>
      <c r="BO691" s="175"/>
      <c r="BP691" s="175"/>
      <c r="BQ691" s="175"/>
      <c r="BR691" s="175"/>
      <c r="BS691" s="175"/>
      <c r="BT691" s="175"/>
      <c r="BU691" s="177"/>
      <c r="BV691" s="177"/>
      <c r="BW691" s="177"/>
      <c r="BX691" s="177"/>
      <c r="BY691" s="177"/>
      <c r="BZ691" s="175"/>
      <c r="CA691" s="177"/>
      <c r="CB691" s="177"/>
    </row>
    <row r="692" spans="1:80" x14ac:dyDescent="0.25">
      <c r="A692" s="175"/>
      <c r="B692" s="176"/>
      <c r="C692" s="175"/>
      <c r="D692" s="175"/>
      <c r="E692" s="175"/>
      <c r="F692" s="175"/>
      <c r="G692" s="175"/>
      <c r="H692" s="175"/>
      <c r="I692" s="175"/>
      <c r="J692" s="175"/>
      <c r="K692" s="177"/>
      <c r="L692" s="177"/>
      <c r="M692" s="177"/>
      <c r="N692" s="177"/>
      <c r="O692" s="177"/>
      <c r="P692" s="175"/>
      <c r="Q692" s="177"/>
      <c r="R692" s="177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7"/>
      <c r="AC692" s="177"/>
      <c r="AD692" s="177"/>
      <c r="AE692" s="177"/>
      <c r="AF692" s="177"/>
      <c r="AG692" s="175"/>
      <c r="AH692" s="177"/>
      <c r="AI692" s="177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7"/>
      <c r="AT692" s="177"/>
      <c r="AU692" s="177"/>
      <c r="AV692" s="177"/>
      <c r="AW692" s="177"/>
      <c r="AX692" s="175"/>
      <c r="AY692" s="177"/>
      <c r="AZ692" s="177"/>
      <c r="BA692" s="175"/>
      <c r="BB692" s="175"/>
      <c r="BC692" s="175"/>
      <c r="BD692" s="175"/>
      <c r="BE692" s="175"/>
      <c r="BF692" s="175"/>
      <c r="BG692" s="175"/>
      <c r="BH692" s="175"/>
      <c r="BI692" s="175"/>
      <c r="BJ692" s="175"/>
      <c r="BK692" s="175"/>
      <c r="BL692" s="175"/>
      <c r="BM692" s="175"/>
      <c r="BN692" s="175"/>
      <c r="BO692" s="175"/>
      <c r="BP692" s="175"/>
      <c r="BQ692" s="175"/>
      <c r="BR692" s="175"/>
      <c r="BS692" s="175"/>
      <c r="BT692" s="175"/>
      <c r="BU692" s="177"/>
      <c r="BV692" s="177"/>
      <c r="BW692" s="177"/>
      <c r="BX692" s="177"/>
      <c r="BY692" s="177"/>
      <c r="BZ692" s="175"/>
      <c r="CA692" s="177"/>
      <c r="CB692" s="177"/>
    </row>
    <row r="693" spans="1:80" x14ac:dyDescent="0.25">
      <c r="A693" s="175"/>
      <c r="B693" s="176"/>
      <c r="C693" s="175"/>
      <c r="D693" s="175"/>
      <c r="E693" s="175"/>
      <c r="F693" s="175"/>
      <c r="G693" s="175"/>
      <c r="H693" s="175"/>
      <c r="I693" s="175"/>
      <c r="J693" s="175"/>
      <c r="K693" s="177"/>
      <c r="L693" s="177"/>
      <c r="M693" s="177"/>
      <c r="N693" s="177"/>
      <c r="O693" s="177"/>
      <c r="P693" s="175"/>
      <c r="Q693" s="177"/>
      <c r="R693" s="177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7"/>
      <c r="AC693" s="177"/>
      <c r="AD693" s="177"/>
      <c r="AE693" s="177"/>
      <c r="AF693" s="177"/>
      <c r="AG693" s="175"/>
      <c r="AH693" s="177"/>
      <c r="AI693" s="177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7"/>
      <c r="AT693" s="177"/>
      <c r="AU693" s="177"/>
      <c r="AV693" s="177"/>
      <c r="AW693" s="177"/>
      <c r="AX693" s="175"/>
      <c r="AY693" s="177"/>
      <c r="AZ693" s="177"/>
      <c r="BA693" s="175"/>
      <c r="BB693" s="175"/>
      <c r="BC693" s="175"/>
      <c r="BD693" s="175"/>
      <c r="BE693" s="175"/>
      <c r="BF693" s="175"/>
      <c r="BG693" s="175"/>
      <c r="BH693" s="175"/>
      <c r="BI693" s="175"/>
      <c r="BJ693" s="175"/>
      <c r="BK693" s="175"/>
      <c r="BL693" s="175"/>
      <c r="BM693" s="175"/>
      <c r="BN693" s="175"/>
      <c r="BO693" s="175"/>
      <c r="BP693" s="175"/>
      <c r="BQ693" s="175"/>
      <c r="BR693" s="175"/>
      <c r="BS693" s="175"/>
      <c r="BT693" s="175"/>
      <c r="BU693" s="177"/>
      <c r="BV693" s="177"/>
      <c r="BW693" s="177"/>
      <c r="BX693" s="177"/>
      <c r="BY693" s="177"/>
      <c r="BZ693" s="175"/>
      <c r="CA693" s="177"/>
      <c r="CB693" s="177"/>
    </row>
    <row r="694" spans="1:80" x14ac:dyDescent="0.25">
      <c r="A694" s="175"/>
      <c r="B694" s="176"/>
      <c r="C694" s="175"/>
      <c r="D694" s="175"/>
      <c r="E694" s="175"/>
      <c r="F694" s="175"/>
      <c r="G694" s="175"/>
      <c r="H694" s="175"/>
      <c r="I694" s="175"/>
      <c r="J694" s="175"/>
      <c r="K694" s="177"/>
      <c r="L694" s="177"/>
      <c r="M694" s="177"/>
      <c r="N694" s="177"/>
      <c r="O694" s="177"/>
      <c r="P694" s="175"/>
      <c r="Q694" s="177"/>
      <c r="R694" s="177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7"/>
      <c r="AC694" s="177"/>
      <c r="AD694" s="177"/>
      <c r="AE694" s="177"/>
      <c r="AF694" s="177"/>
      <c r="AG694" s="175"/>
      <c r="AH694" s="177"/>
      <c r="AI694" s="177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7"/>
      <c r="AT694" s="177"/>
      <c r="AU694" s="177"/>
      <c r="AV694" s="177"/>
      <c r="AW694" s="177"/>
      <c r="AX694" s="175"/>
      <c r="AY694" s="177"/>
      <c r="AZ694" s="177"/>
      <c r="BA694" s="175"/>
      <c r="BB694" s="175"/>
      <c r="BC694" s="175"/>
      <c r="BD694" s="175"/>
      <c r="BE694" s="175"/>
      <c r="BF694" s="175"/>
      <c r="BG694" s="175"/>
      <c r="BH694" s="175"/>
      <c r="BI694" s="175"/>
      <c r="BJ694" s="175"/>
      <c r="BK694" s="175"/>
      <c r="BL694" s="175"/>
      <c r="BM694" s="175"/>
      <c r="BN694" s="175"/>
      <c r="BO694" s="175"/>
      <c r="BP694" s="175"/>
      <c r="BQ694" s="175"/>
      <c r="BR694" s="175"/>
      <c r="BS694" s="175"/>
      <c r="BT694" s="175"/>
      <c r="BU694" s="177"/>
      <c r="BV694" s="177"/>
      <c r="BW694" s="177"/>
      <c r="BX694" s="177"/>
      <c r="BY694" s="177"/>
      <c r="BZ694" s="175"/>
      <c r="CA694" s="177"/>
      <c r="CB694" s="177"/>
    </row>
    <row r="695" spans="1:80" x14ac:dyDescent="0.25">
      <c r="A695" s="175"/>
      <c r="B695" s="176"/>
      <c r="C695" s="175"/>
      <c r="D695" s="175"/>
      <c r="E695" s="175"/>
      <c r="F695" s="175"/>
      <c r="G695" s="175"/>
      <c r="H695" s="175"/>
      <c r="I695" s="175"/>
      <c r="J695" s="175"/>
      <c r="K695" s="177"/>
      <c r="L695" s="177"/>
      <c r="M695" s="177"/>
      <c r="N695" s="177"/>
      <c r="O695" s="177"/>
      <c r="P695" s="175"/>
      <c r="Q695" s="177"/>
      <c r="R695" s="177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7"/>
      <c r="AC695" s="177"/>
      <c r="AD695" s="177"/>
      <c r="AE695" s="177"/>
      <c r="AF695" s="177"/>
      <c r="AG695" s="175"/>
      <c r="AH695" s="177"/>
      <c r="AI695" s="177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7"/>
      <c r="AT695" s="177"/>
      <c r="AU695" s="177"/>
      <c r="AV695" s="177"/>
      <c r="AW695" s="177"/>
      <c r="AX695" s="175"/>
      <c r="AY695" s="177"/>
      <c r="AZ695" s="177"/>
      <c r="BA695" s="175"/>
      <c r="BB695" s="175"/>
      <c r="BC695" s="175"/>
      <c r="BD695" s="175"/>
      <c r="BE695" s="175"/>
      <c r="BF695" s="175"/>
      <c r="BG695" s="175"/>
      <c r="BH695" s="175"/>
      <c r="BI695" s="175"/>
      <c r="BJ695" s="175"/>
      <c r="BK695" s="175"/>
      <c r="BL695" s="175"/>
      <c r="BM695" s="175"/>
      <c r="BN695" s="175"/>
      <c r="BO695" s="175"/>
      <c r="BP695" s="175"/>
      <c r="BQ695" s="175"/>
      <c r="BR695" s="175"/>
      <c r="BS695" s="175"/>
      <c r="BT695" s="175"/>
      <c r="BU695" s="177"/>
      <c r="BV695" s="177"/>
      <c r="BW695" s="177"/>
      <c r="BX695" s="177"/>
      <c r="BY695" s="177"/>
      <c r="BZ695" s="175"/>
      <c r="CA695" s="177"/>
      <c r="CB695" s="177"/>
    </row>
    <row r="696" spans="1:80" x14ac:dyDescent="0.25">
      <c r="A696" s="175"/>
      <c r="B696" s="176"/>
      <c r="C696" s="175"/>
      <c r="D696" s="175"/>
      <c r="E696" s="175"/>
      <c r="F696" s="175"/>
      <c r="G696" s="175"/>
      <c r="H696" s="175"/>
      <c r="I696" s="175"/>
      <c r="J696" s="175"/>
      <c r="K696" s="177"/>
      <c r="L696" s="177"/>
      <c r="M696" s="177"/>
      <c r="N696" s="177"/>
      <c r="O696" s="177"/>
      <c r="P696" s="175"/>
      <c r="Q696" s="177"/>
      <c r="R696" s="177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7"/>
      <c r="AC696" s="177"/>
      <c r="AD696" s="177"/>
      <c r="AE696" s="177"/>
      <c r="AF696" s="177"/>
      <c r="AG696" s="175"/>
      <c r="AH696" s="177"/>
      <c r="AI696" s="177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7"/>
      <c r="AT696" s="177"/>
      <c r="AU696" s="177"/>
      <c r="AV696" s="177"/>
      <c r="AW696" s="177"/>
      <c r="AX696" s="175"/>
      <c r="AY696" s="177"/>
      <c r="AZ696" s="177"/>
      <c r="BA696" s="175"/>
      <c r="BB696" s="175"/>
      <c r="BC696" s="175"/>
      <c r="BD696" s="175"/>
      <c r="BE696" s="175"/>
      <c r="BF696" s="175"/>
      <c r="BG696" s="175"/>
      <c r="BH696" s="175"/>
      <c r="BI696" s="175"/>
      <c r="BJ696" s="175"/>
      <c r="BK696" s="175"/>
      <c r="BL696" s="175"/>
      <c r="BM696" s="175"/>
      <c r="BN696" s="175"/>
      <c r="BO696" s="175"/>
      <c r="BP696" s="175"/>
      <c r="BQ696" s="175"/>
      <c r="BR696" s="175"/>
      <c r="BS696" s="175"/>
      <c r="BT696" s="175"/>
      <c r="BU696" s="177"/>
      <c r="BV696" s="177"/>
      <c r="BW696" s="177"/>
      <c r="BX696" s="177"/>
      <c r="BY696" s="177"/>
      <c r="BZ696" s="175"/>
      <c r="CA696" s="177"/>
      <c r="CB696" s="177"/>
    </row>
    <row r="697" spans="1:80" x14ac:dyDescent="0.25">
      <c r="A697" s="175"/>
      <c r="B697" s="176"/>
      <c r="C697" s="175"/>
      <c r="D697" s="175"/>
      <c r="E697" s="175"/>
      <c r="F697" s="175"/>
      <c r="G697" s="175"/>
      <c r="H697" s="175"/>
      <c r="I697" s="175"/>
      <c r="J697" s="175"/>
      <c r="K697" s="177"/>
      <c r="L697" s="177"/>
      <c r="M697" s="177"/>
      <c r="N697" s="177"/>
      <c r="O697" s="177"/>
      <c r="P697" s="175"/>
      <c r="Q697" s="177"/>
      <c r="R697" s="177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7"/>
      <c r="AC697" s="177"/>
      <c r="AD697" s="177"/>
      <c r="AE697" s="177"/>
      <c r="AF697" s="177"/>
      <c r="AG697" s="175"/>
      <c r="AH697" s="177"/>
      <c r="AI697" s="177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7"/>
      <c r="AT697" s="177"/>
      <c r="AU697" s="177"/>
      <c r="AV697" s="177"/>
      <c r="AW697" s="177"/>
      <c r="AX697" s="175"/>
      <c r="AY697" s="177"/>
      <c r="AZ697" s="177"/>
      <c r="BA697" s="175"/>
      <c r="BB697" s="175"/>
      <c r="BC697" s="175"/>
      <c r="BD697" s="175"/>
      <c r="BE697" s="175"/>
      <c r="BF697" s="175"/>
      <c r="BG697" s="175"/>
      <c r="BH697" s="175"/>
      <c r="BI697" s="175"/>
      <c r="BJ697" s="175"/>
      <c r="BK697" s="175"/>
      <c r="BL697" s="175"/>
      <c r="BM697" s="175"/>
      <c r="BN697" s="175"/>
      <c r="BO697" s="175"/>
      <c r="BP697" s="175"/>
      <c r="BQ697" s="175"/>
      <c r="BR697" s="175"/>
      <c r="BS697" s="175"/>
      <c r="BT697" s="175"/>
      <c r="BU697" s="177"/>
      <c r="BV697" s="177"/>
      <c r="BW697" s="177"/>
      <c r="BX697" s="177"/>
      <c r="BY697" s="177"/>
      <c r="BZ697" s="175"/>
      <c r="CA697" s="177"/>
      <c r="CB697" s="177"/>
    </row>
    <row r="698" spans="1:80" x14ac:dyDescent="0.25">
      <c r="A698" s="175"/>
      <c r="B698" s="176"/>
      <c r="C698" s="175"/>
      <c r="D698" s="175"/>
      <c r="E698" s="175"/>
      <c r="F698" s="175"/>
      <c r="G698" s="175"/>
      <c r="H698" s="175"/>
      <c r="I698" s="175"/>
      <c r="J698" s="175"/>
      <c r="K698" s="177"/>
      <c r="L698" s="177"/>
      <c r="M698" s="177"/>
      <c r="N698" s="177"/>
      <c r="O698" s="177"/>
      <c r="P698" s="175"/>
      <c r="Q698" s="177"/>
      <c r="R698" s="177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7"/>
      <c r="AC698" s="177"/>
      <c r="AD698" s="177"/>
      <c r="AE698" s="177"/>
      <c r="AF698" s="177"/>
      <c r="AG698" s="175"/>
      <c r="AH698" s="177"/>
      <c r="AI698" s="177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7"/>
      <c r="AT698" s="177"/>
      <c r="AU698" s="177"/>
      <c r="AV698" s="177"/>
      <c r="AW698" s="177"/>
      <c r="AX698" s="175"/>
      <c r="AY698" s="177"/>
      <c r="AZ698" s="177"/>
      <c r="BA698" s="175"/>
      <c r="BB698" s="175"/>
      <c r="BC698" s="175"/>
      <c r="BD698" s="175"/>
      <c r="BE698" s="175"/>
      <c r="BF698" s="175"/>
      <c r="BG698" s="175"/>
      <c r="BH698" s="175"/>
      <c r="BI698" s="175"/>
      <c r="BJ698" s="175"/>
      <c r="BK698" s="175"/>
      <c r="BL698" s="175"/>
      <c r="BM698" s="175"/>
      <c r="BN698" s="175"/>
      <c r="BO698" s="175"/>
      <c r="BP698" s="175"/>
      <c r="BQ698" s="175"/>
      <c r="BR698" s="175"/>
      <c r="BS698" s="175"/>
      <c r="BT698" s="175"/>
      <c r="BU698" s="177"/>
      <c r="BV698" s="177"/>
      <c r="BW698" s="177"/>
      <c r="BX698" s="177"/>
      <c r="BY698" s="177"/>
      <c r="BZ698" s="175"/>
      <c r="CA698" s="177"/>
      <c r="CB698" s="177"/>
    </row>
    <row r="699" spans="1:80" x14ac:dyDescent="0.25">
      <c r="A699" s="175"/>
      <c r="B699" s="176"/>
      <c r="C699" s="175"/>
      <c r="D699" s="175"/>
      <c r="E699" s="175"/>
      <c r="F699" s="175"/>
      <c r="G699" s="175"/>
      <c r="H699" s="175"/>
      <c r="I699" s="175"/>
      <c r="J699" s="175"/>
      <c r="K699" s="177"/>
      <c r="L699" s="177"/>
      <c r="M699" s="177"/>
      <c r="N699" s="177"/>
      <c r="O699" s="177"/>
      <c r="P699" s="175"/>
      <c r="Q699" s="177"/>
      <c r="R699" s="177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7"/>
      <c r="AC699" s="177"/>
      <c r="AD699" s="177"/>
      <c r="AE699" s="177"/>
      <c r="AF699" s="177"/>
      <c r="AG699" s="175"/>
      <c r="AH699" s="177"/>
      <c r="AI699" s="177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7"/>
      <c r="AT699" s="177"/>
      <c r="AU699" s="177"/>
      <c r="AV699" s="177"/>
      <c r="AW699" s="177"/>
      <c r="AX699" s="175"/>
      <c r="AY699" s="177"/>
      <c r="AZ699" s="177"/>
      <c r="BA699" s="175"/>
      <c r="BB699" s="175"/>
      <c r="BC699" s="175"/>
      <c r="BD699" s="175"/>
      <c r="BE699" s="175"/>
      <c r="BF699" s="175"/>
      <c r="BG699" s="175"/>
      <c r="BH699" s="175"/>
      <c r="BI699" s="175"/>
      <c r="BJ699" s="175"/>
      <c r="BK699" s="175"/>
      <c r="BL699" s="175"/>
      <c r="BM699" s="175"/>
      <c r="BN699" s="175"/>
      <c r="BO699" s="175"/>
      <c r="BP699" s="175"/>
      <c r="BQ699" s="175"/>
      <c r="BR699" s="175"/>
      <c r="BS699" s="175"/>
      <c r="BT699" s="175"/>
      <c r="BU699" s="177"/>
      <c r="BV699" s="177"/>
      <c r="BW699" s="177"/>
      <c r="BX699" s="177"/>
      <c r="BY699" s="177"/>
      <c r="BZ699" s="175"/>
      <c r="CA699" s="177"/>
      <c r="CB699" s="177"/>
    </row>
    <row r="700" spans="1:80" x14ac:dyDescent="0.25">
      <c r="A700" s="175"/>
      <c r="B700" s="176"/>
      <c r="C700" s="175"/>
      <c r="D700" s="175"/>
      <c r="E700" s="175"/>
      <c r="F700" s="175"/>
      <c r="G700" s="175"/>
      <c r="H700" s="175"/>
      <c r="I700" s="175"/>
      <c r="J700" s="175"/>
      <c r="K700" s="177"/>
      <c r="L700" s="177"/>
      <c r="M700" s="177"/>
      <c r="N700" s="177"/>
      <c r="O700" s="177"/>
      <c r="P700" s="175"/>
      <c r="Q700" s="177"/>
      <c r="R700" s="177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7"/>
      <c r="AC700" s="177"/>
      <c r="AD700" s="177"/>
      <c r="AE700" s="177"/>
      <c r="AF700" s="177"/>
      <c r="AG700" s="175"/>
      <c r="AH700" s="177"/>
      <c r="AI700" s="177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7"/>
      <c r="AT700" s="177"/>
      <c r="AU700" s="177"/>
      <c r="AV700" s="177"/>
      <c r="AW700" s="177"/>
      <c r="AX700" s="175"/>
      <c r="AY700" s="177"/>
      <c r="AZ700" s="177"/>
      <c r="BA700" s="175"/>
      <c r="BB700" s="175"/>
      <c r="BC700" s="175"/>
      <c r="BD700" s="175"/>
      <c r="BE700" s="175"/>
      <c r="BF700" s="175"/>
      <c r="BG700" s="175"/>
      <c r="BH700" s="175"/>
      <c r="BI700" s="175"/>
      <c r="BJ700" s="175"/>
      <c r="BK700" s="175"/>
      <c r="BL700" s="175"/>
      <c r="BM700" s="175"/>
      <c r="BN700" s="175"/>
      <c r="BO700" s="175"/>
      <c r="BP700" s="175"/>
      <c r="BQ700" s="175"/>
      <c r="BR700" s="175"/>
      <c r="BS700" s="175"/>
      <c r="BT700" s="175"/>
      <c r="BU700" s="177"/>
      <c r="BV700" s="177"/>
      <c r="BW700" s="177"/>
      <c r="BX700" s="177"/>
      <c r="BY700" s="177"/>
      <c r="BZ700" s="175"/>
      <c r="CA700" s="177"/>
      <c r="CB700" s="177"/>
    </row>
    <row r="701" spans="1:80" x14ac:dyDescent="0.25">
      <c r="A701" s="175"/>
      <c r="B701" s="176"/>
      <c r="C701" s="175"/>
      <c r="D701" s="175"/>
      <c r="E701" s="175"/>
      <c r="F701" s="175"/>
      <c r="G701" s="175"/>
      <c r="H701" s="175"/>
      <c r="I701" s="175"/>
      <c r="J701" s="175"/>
      <c r="K701" s="177"/>
      <c r="L701" s="177"/>
      <c r="M701" s="177"/>
      <c r="N701" s="177"/>
      <c r="O701" s="177"/>
      <c r="P701" s="175"/>
      <c r="Q701" s="177"/>
      <c r="R701" s="177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7"/>
      <c r="AC701" s="177"/>
      <c r="AD701" s="177"/>
      <c r="AE701" s="177"/>
      <c r="AF701" s="177"/>
      <c r="AG701" s="175"/>
      <c r="AH701" s="177"/>
      <c r="AI701" s="177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7"/>
      <c r="AT701" s="177"/>
      <c r="AU701" s="177"/>
      <c r="AV701" s="177"/>
      <c r="AW701" s="177"/>
      <c r="AX701" s="175"/>
      <c r="AY701" s="177"/>
      <c r="AZ701" s="177"/>
      <c r="BA701" s="175"/>
      <c r="BB701" s="175"/>
      <c r="BC701" s="175"/>
      <c r="BD701" s="175"/>
      <c r="BE701" s="175"/>
      <c r="BF701" s="175"/>
      <c r="BG701" s="175"/>
      <c r="BH701" s="175"/>
      <c r="BI701" s="175"/>
      <c r="BJ701" s="175"/>
      <c r="BK701" s="175"/>
      <c r="BL701" s="175"/>
      <c r="BM701" s="175"/>
      <c r="BN701" s="175"/>
      <c r="BO701" s="175"/>
      <c r="BP701" s="175"/>
      <c r="BQ701" s="175"/>
      <c r="BR701" s="175"/>
      <c r="BS701" s="175"/>
      <c r="BT701" s="175"/>
      <c r="BU701" s="177"/>
      <c r="BV701" s="177"/>
      <c r="BW701" s="177"/>
      <c r="BX701" s="177"/>
      <c r="BY701" s="177"/>
      <c r="BZ701" s="175"/>
      <c r="CA701" s="177"/>
      <c r="CB701" s="177"/>
    </row>
    <row r="702" spans="1:80" x14ac:dyDescent="0.25">
      <c r="A702" s="175"/>
      <c r="B702" s="176"/>
      <c r="C702" s="175"/>
      <c r="D702" s="175"/>
      <c r="E702" s="175"/>
      <c r="F702" s="175"/>
      <c r="G702" s="175"/>
      <c r="H702" s="175"/>
      <c r="I702" s="175"/>
      <c r="J702" s="175"/>
      <c r="K702" s="177"/>
      <c r="L702" s="177"/>
      <c r="M702" s="177"/>
      <c r="N702" s="177"/>
      <c r="O702" s="177"/>
      <c r="P702" s="175"/>
      <c r="Q702" s="177"/>
      <c r="R702" s="177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7"/>
      <c r="AC702" s="177"/>
      <c r="AD702" s="177"/>
      <c r="AE702" s="177"/>
      <c r="AF702" s="177"/>
      <c r="AG702" s="175"/>
      <c r="AH702" s="177"/>
      <c r="AI702" s="177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7"/>
      <c r="AT702" s="177"/>
      <c r="AU702" s="177"/>
      <c r="AV702" s="177"/>
      <c r="AW702" s="177"/>
      <c r="AX702" s="175"/>
      <c r="AY702" s="177"/>
      <c r="AZ702" s="177"/>
      <c r="BA702" s="175"/>
      <c r="BB702" s="175"/>
      <c r="BC702" s="175"/>
      <c r="BD702" s="175"/>
      <c r="BE702" s="175"/>
      <c r="BF702" s="175"/>
      <c r="BG702" s="175"/>
      <c r="BH702" s="175"/>
      <c r="BI702" s="175"/>
      <c r="BJ702" s="175"/>
      <c r="BK702" s="175"/>
      <c r="BL702" s="175"/>
      <c r="BM702" s="175"/>
      <c r="BN702" s="175"/>
      <c r="BO702" s="175"/>
      <c r="BP702" s="175"/>
      <c r="BQ702" s="175"/>
      <c r="BR702" s="175"/>
      <c r="BS702" s="175"/>
      <c r="BT702" s="175"/>
      <c r="BU702" s="177"/>
      <c r="BV702" s="177"/>
      <c r="BW702" s="177"/>
      <c r="BX702" s="177"/>
      <c r="BY702" s="177"/>
      <c r="BZ702" s="175"/>
      <c r="CA702" s="177"/>
      <c r="CB702" s="177"/>
    </row>
    <row r="703" spans="1:80" x14ac:dyDescent="0.25">
      <c r="A703" s="175"/>
      <c r="B703" s="176"/>
      <c r="C703" s="175"/>
      <c r="D703" s="175"/>
      <c r="E703" s="175"/>
      <c r="F703" s="175"/>
      <c r="G703" s="175"/>
      <c r="H703" s="175"/>
      <c r="I703" s="175"/>
      <c r="J703" s="175"/>
      <c r="K703" s="177"/>
      <c r="L703" s="177"/>
      <c r="M703" s="177"/>
      <c r="N703" s="177"/>
      <c r="O703" s="177"/>
      <c r="P703" s="175"/>
      <c r="Q703" s="177"/>
      <c r="R703" s="177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7"/>
      <c r="AC703" s="177"/>
      <c r="AD703" s="177"/>
      <c r="AE703" s="177"/>
      <c r="AF703" s="177"/>
      <c r="AG703" s="175"/>
      <c r="AH703" s="177"/>
      <c r="AI703" s="177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7"/>
      <c r="AT703" s="177"/>
      <c r="AU703" s="177"/>
      <c r="AV703" s="177"/>
      <c r="AW703" s="177"/>
      <c r="AX703" s="175"/>
      <c r="AY703" s="177"/>
      <c r="AZ703" s="177"/>
      <c r="BA703" s="175"/>
      <c r="BB703" s="175"/>
      <c r="BC703" s="175"/>
      <c r="BD703" s="175"/>
      <c r="BE703" s="175"/>
      <c r="BF703" s="175"/>
      <c r="BG703" s="175"/>
      <c r="BH703" s="175"/>
      <c r="BI703" s="175"/>
      <c r="BJ703" s="175"/>
      <c r="BK703" s="175"/>
      <c r="BL703" s="175"/>
      <c r="BM703" s="175"/>
      <c r="BN703" s="175"/>
      <c r="BO703" s="175"/>
      <c r="BP703" s="175"/>
      <c r="BQ703" s="175"/>
      <c r="BR703" s="175"/>
      <c r="BS703" s="175"/>
      <c r="BT703" s="175"/>
      <c r="BU703" s="177"/>
      <c r="BV703" s="177"/>
      <c r="BW703" s="177"/>
      <c r="BX703" s="177"/>
      <c r="BY703" s="177"/>
      <c r="BZ703" s="175"/>
      <c r="CA703" s="177"/>
      <c r="CB703" s="177"/>
    </row>
    <row r="704" spans="1:80" x14ac:dyDescent="0.25">
      <c r="A704" s="175"/>
      <c r="B704" s="176"/>
      <c r="C704" s="175"/>
      <c r="D704" s="175"/>
      <c r="E704" s="175"/>
      <c r="F704" s="175"/>
      <c r="G704" s="175"/>
      <c r="H704" s="175"/>
      <c r="I704" s="175"/>
      <c r="J704" s="175"/>
      <c r="K704" s="177"/>
      <c r="L704" s="177"/>
      <c r="M704" s="177"/>
      <c r="N704" s="177"/>
      <c r="O704" s="177"/>
      <c r="P704" s="175"/>
      <c r="Q704" s="177"/>
      <c r="R704" s="177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7"/>
      <c r="AC704" s="177"/>
      <c r="AD704" s="177"/>
      <c r="AE704" s="177"/>
      <c r="AF704" s="177"/>
      <c r="AG704" s="175"/>
      <c r="AH704" s="177"/>
      <c r="AI704" s="177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7"/>
      <c r="AT704" s="177"/>
      <c r="AU704" s="177"/>
      <c r="AV704" s="177"/>
      <c r="AW704" s="177"/>
      <c r="AX704" s="175"/>
      <c r="AY704" s="177"/>
      <c r="AZ704" s="177"/>
      <c r="BA704" s="175"/>
      <c r="BB704" s="175"/>
      <c r="BC704" s="175"/>
      <c r="BD704" s="175"/>
      <c r="BE704" s="175"/>
      <c r="BF704" s="175"/>
      <c r="BG704" s="175"/>
      <c r="BH704" s="175"/>
      <c r="BI704" s="175"/>
      <c r="BJ704" s="175"/>
      <c r="BK704" s="175"/>
      <c r="BL704" s="175"/>
      <c r="BM704" s="175"/>
      <c r="BN704" s="175"/>
      <c r="BO704" s="175"/>
      <c r="BP704" s="175"/>
      <c r="BQ704" s="175"/>
      <c r="BR704" s="175"/>
      <c r="BS704" s="175"/>
      <c r="BT704" s="175"/>
      <c r="BU704" s="177"/>
      <c r="BV704" s="177"/>
      <c r="BW704" s="177"/>
      <c r="BX704" s="177"/>
      <c r="BY704" s="177"/>
      <c r="BZ704" s="175"/>
      <c r="CA704" s="177"/>
      <c r="CB704" s="177"/>
    </row>
    <row r="705" spans="1:80" x14ac:dyDescent="0.25">
      <c r="A705" s="175"/>
      <c r="B705" s="176"/>
      <c r="C705" s="175"/>
      <c r="D705" s="175"/>
      <c r="E705" s="175"/>
      <c r="F705" s="175"/>
      <c r="G705" s="175"/>
      <c r="H705" s="175"/>
      <c r="I705" s="175"/>
      <c r="J705" s="175"/>
      <c r="K705" s="177"/>
      <c r="L705" s="177"/>
      <c r="M705" s="177"/>
      <c r="N705" s="177"/>
      <c r="O705" s="177"/>
      <c r="P705" s="175"/>
      <c r="Q705" s="177"/>
      <c r="R705" s="177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7"/>
      <c r="AC705" s="177"/>
      <c r="AD705" s="177"/>
      <c r="AE705" s="177"/>
      <c r="AF705" s="177"/>
      <c r="AG705" s="175"/>
      <c r="AH705" s="177"/>
      <c r="AI705" s="177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7"/>
      <c r="AT705" s="177"/>
      <c r="AU705" s="177"/>
      <c r="AV705" s="177"/>
      <c r="AW705" s="177"/>
      <c r="AX705" s="175"/>
      <c r="AY705" s="177"/>
      <c r="AZ705" s="177"/>
      <c r="BA705" s="175"/>
      <c r="BB705" s="175"/>
      <c r="BC705" s="175"/>
      <c r="BD705" s="175"/>
      <c r="BE705" s="175"/>
      <c r="BF705" s="175"/>
      <c r="BG705" s="175"/>
      <c r="BH705" s="175"/>
      <c r="BI705" s="175"/>
      <c r="BJ705" s="175"/>
      <c r="BK705" s="175"/>
      <c r="BL705" s="175"/>
      <c r="BM705" s="175"/>
      <c r="BN705" s="175"/>
      <c r="BO705" s="175"/>
      <c r="BP705" s="175"/>
      <c r="BQ705" s="175"/>
      <c r="BR705" s="175"/>
      <c r="BS705" s="175"/>
      <c r="BT705" s="175"/>
      <c r="BU705" s="177"/>
      <c r="BV705" s="177"/>
      <c r="BW705" s="177"/>
      <c r="BX705" s="177"/>
      <c r="BY705" s="177"/>
      <c r="BZ705" s="175"/>
      <c r="CA705" s="177"/>
      <c r="CB705" s="177"/>
    </row>
    <row r="706" spans="1:80" x14ac:dyDescent="0.25">
      <c r="A706" s="175"/>
      <c r="B706" s="176"/>
      <c r="C706" s="175"/>
      <c r="D706" s="175"/>
      <c r="E706" s="175"/>
      <c r="F706" s="175"/>
      <c r="G706" s="175"/>
      <c r="H706" s="175"/>
      <c r="I706" s="175"/>
      <c r="J706" s="175"/>
      <c r="K706" s="177"/>
      <c r="L706" s="177"/>
      <c r="M706" s="177"/>
      <c r="N706" s="177"/>
      <c r="O706" s="177"/>
      <c r="P706" s="175"/>
      <c r="Q706" s="177"/>
      <c r="R706" s="177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7"/>
      <c r="AC706" s="177"/>
      <c r="AD706" s="177"/>
      <c r="AE706" s="177"/>
      <c r="AF706" s="177"/>
      <c r="AG706" s="175"/>
      <c r="AH706" s="177"/>
      <c r="AI706" s="177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7"/>
      <c r="AT706" s="177"/>
      <c r="AU706" s="177"/>
      <c r="AV706" s="177"/>
      <c r="AW706" s="177"/>
      <c r="AX706" s="175"/>
      <c r="AY706" s="177"/>
      <c r="AZ706" s="177"/>
      <c r="BA706" s="175"/>
      <c r="BB706" s="175"/>
      <c r="BC706" s="175"/>
      <c r="BD706" s="175"/>
      <c r="BE706" s="175"/>
      <c r="BF706" s="175"/>
      <c r="BG706" s="175"/>
      <c r="BH706" s="175"/>
      <c r="BI706" s="175"/>
      <c r="BJ706" s="175"/>
      <c r="BK706" s="175"/>
      <c r="BL706" s="175"/>
      <c r="BM706" s="175"/>
      <c r="BN706" s="175"/>
      <c r="BO706" s="175"/>
      <c r="BP706" s="175"/>
      <c r="BQ706" s="175"/>
      <c r="BR706" s="175"/>
      <c r="BS706" s="175"/>
      <c r="BT706" s="175"/>
      <c r="BU706" s="177"/>
      <c r="BV706" s="177"/>
      <c r="BW706" s="177"/>
      <c r="BX706" s="177"/>
      <c r="BY706" s="177"/>
      <c r="BZ706" s="175"/>
      <c r="CA706" s="177"/>
      <c r="CB706" s="177"/>
    </row>
    <row r="707" spans="1:80" x14ac:dyDescent="0.25">
      <c r="A707" s="175"/>
      <c r="B707" s="176"/>
      <c r="C707" s="175"/>
      <c r="D707" s="175"/>
      <c r="E707" s="175"/>
      <c r="F707" s="175"/>
      <c r="G707" s="175"/>
      <c r="H707" s="175"/>
      <c r="I707" s="175"/>
      <c r="J707" s="175"/>
      <c r="K707" s="177"/>
      <c r="L707" s="177"/>
      <c r="M707" s="177"/>
      <c r="N707" s="177"/>
      <c r="O707" s="177"/>
      <c r="P707" s="175"/>
      <c r="Q707" s="177"/>
      <c r="R707" s="177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7"/>
      <c r="AC707" s="177"/>
      <c r="AD707" s="177"/>
      <c r="AE707" s="177"/>
      <c r="AF707" s="177"/>
      <c r="AG707" s="175"/>
      <c r="AH707" s="177"/>
      <c r="AI707" s="177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7"/>
      <c r="AT707" s="177"/>
      <c r="AU707" s="177"/>
      <c r="AV707" s="177"/>
      <c r="AW707" s="177"/>
      <c r="AX707" s="175"/>
      <c r="AY707" s="177"/>
      <c r="AZ707" s="177"/>
      <c r="BA707" s="175"/>
      <c r="BB707" s="175"/>
      <c r="BC707" s="175"/>
      <c r="BD707" s="175"/>
      <c r="BE707" s="175"/>
      <c r="BF707" s="175"/>
      <c r="BG707" s="175"/>
      <c r="BH707" s="175"/>
      <c r="BI707" s="175"/>
      <c r="BJ707" s="175"/>
      <c r="BK707" s="175"/>
      <c r="BL707" s="175"/>
      <c r="BM707" s="175"/>
      <c r="BN707" s="175"/>
      <c r="BO707" s="175"/>
      <c r="BP707" s="175"/>
      <c r="BQ707" s="175"/>
      <c r="BR707" s="175"/>
      <c r="BS707" s="175"/>
      <c r="BT707" s="175"/>
      <c r="BU707" s="177"/>
      <c r="BV707" s="177"/>
      <c r="BW707" s="177"/>
      <c r="BX707" s="177"/>
      <c r="BY707" s="177"/>
      <c r="BZ707" s="175"/>
      <c r="CA707" s="177"/>
      <c r="CB707" s="177"/>
    </row>
    <row r="708" spans="1:80" x14ac:dyDescent="0.25">
      <c r="A708" s="175"/>
      <c r="B708" s="176"/>
      <c r="C708" s="175"/>
      <c r="D708" s="175"/>
      <c r="E708" s="175"/>
      <c r="F708" s="175"/>
      <c r="G708" s="175"/>
      <c r="H708" s="175"/>
      <c r="I708" s="175"/>
      <c r="J708" s="175"/>
      <c r="K708" s="177"/>
      <c r="L708" s="177"/>
      <c r="M708" s="177"/>
      <c r="N708" s="177"/>
      <c r="O708" s="177"/>
      <c r="P708" s="175"/>
      <c r="Q708" s="177"/>
      <c r="R708" s="177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7"/>
      <c r="AC708" s="177"/>
      <c r="AD708" s="177"/>
      <c r="AE708" s="177"/>
      <c r="AF708" s="177"/>
      <c r="AG708" s="175"/>
      <c r="AH708" s="177"/>
      <c r="AI708" s="177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7"/>
      <c r="AT708" s="177"/>
      <c r="AU708" s="177"/>
      <c r="AV708" s="177"/>
      <c r="AW708" s="177"/>
      <c r="AX708" s="175"/>
      <c r="AY708" s="177"/>
      <c r="AZ708" s="177"/>
      <c r="BA708" s="175"/>
      <c r="BB708" s="175"/>
      <c r="BC708" s="175"/>
      <c r="BD708" s="175"/>
      <c r="BE708" s="175"/>
      <c r="BF708" s="175"/>
      <c r="BG708" s="175"/>
      <c r="BH708" s="175"/>
      <c r="BI708" s="175"/>
      <c r="BJ708" s="175"/>
      <c r="BK708" s="175"/>
      <c r="BL708" s="175"/>
      <c r="BM708" s="175"/>
      <c r="BN708" s="175"/>
      <c r="BO708" s="175"/>
      <c r="BP708" s="175"/>
      <c r="BQ708" s="175"/>
      <c r="BR708" s="175"/>
      <c r="BS708" s="175"/>
      <c r="BT708" s="175"/>
      <c r="BU708" s="177"/>
      <c r="BV708" s="177"/>
      <c r="BW708" s="177"/>
      <c r="BX708" s="177"/>
      <c r="BY708" s="177"/>
      <c r="BZ708" s="175"/>
      <c r="CA708" s="177"/>
      <c r="CB708" s="177"/>
    </row>
    <row r="709" spans="1:80" x14ac:dyDescent="0.25">
      <c r="A709" s="175"/>
      <c r="B709" s="176"/>
      <c r="C709" s="175"/>
      <c r="D709" s="175"/>
      <c r="E709" s="175"/>
      <c r="F709" s="175"/>
      <c r="G709" s="175"/>
      <c r="H709" s="175"/>
      <c r="I709" s="175"/>
      <c r="J709" s="175"/>
      <c r="K709" s="177"/>
      <c r="L709" s="177"/>
      <c r="M709" s="177"/>
      <c r="N709" s="177"/>
      <c r="O709" s="177"/>
      <c r="P709" s="175"/>
      <c r="Q709" s="177"/>
      <c r="R709" s="177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7"/>
      <c r="AC709" s="177"/>
      <c r="AD709" s="177"/>
      <c r="AE709" s="177"/>
      <c r="AF709" s="177"/>
      <c r="AG709" s="175"/>
      <c r="AH709" s="177"/>
      <c r="AI709" s="177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7"/>
      <c r="AT709" s="177"/>
      <c r="AU709" s="177"/>
      <c r="AV709" s="177"/>
      <c r="AW709" s="177"/>
      <c r="AX709" s="175"/>
      <c r="AY709" s="177"/>
      <c r="AZ709" s="177"/>
      <c r="BA709" s="175"/>
      <c r="BB709" s="175"/>
      <c r="BC709" s="175"/>
      <c r="BD709" s="175"/>
      <c r="BE709" s="175"/>
      <c r="BF709" s="175"/>
      <c r="BG709" s="175"/>
      <c r="BH709" s="175"/>
      <c r="BI709" s="175"/>
      <c r="BJ709" s="175"/>
      <c r="BK709" s="175"/>
      <c r="BL709" s="175"/>
      <c r="BM709" s="175"/>
      <c r="BN709" s="175"/>
      <c r="BO709" s="175"/>
      <c r="BP709" s="175"/>
      <c r="BQ709" s="175"/>
      <c r="BR709" s="175"/>
      <c r="BS709" s="175"/>
      <c r="BT709" s="175"/>
      <c r="BU709" s="177"/>
      <c r="BV709" s="177"/>
      <c r="BW709" s="177"/>
      <c r="BX709" s="177"/>
      <c r="BY709" s="177"/>
      <c r="BZ709" s="175"/>
      <c r="CA709" s="177"/>
      <c r="CB709" s="177"/>
    </row>
    <row r="710" spans="1:80" x14ac:dyDescent="0.25">
      <c r="A710" s="175"/>
      <c r="B710" s="176"/>
      <c r="C710" s="175"/>
      <c r="D710" s="175"/>
      <c r="E710" s="175"/>
      <c r="F710" s="175"/>
      <c r="G710" s="175"/>
      <c r="H710" s="175"/>
      <c r="I710" s="175"/>
      <c r="J710" s="175"/>
      <c r="K710" s="177"/>
      <c r="L710" s="177"/>
      <c r="M710" s="177"/>
      <c r="N710" s="177"/>
      <c r="O710" s="177"/>
      <c r="P710" s="175"/>
      <c r="Q710" s="177"/>
      <c r="R710" s="177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7"/>
      <c r="AC710" s="177"/>
      <c r="AD710" s="177"/>
      <c r="AE710" s="177"/>
      <c r="AF710" s="177"/>
      <c r="AG710" s="175"/>
      <c r="AH710" s="177"/>
      <c r="AI710" s="177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7"/>
      <c r="AT710" s="177"/>
      <c r="AU710" s="177"/>
      <c r="AV710" s="177"/>
      <c r="AW710" s="177"/>
      <c r="AX710" s="175"/>
      <c r="AY710" s="177"/>
      <c r="AZ710" s="177"/>
      <c r="BA710" s="175"/>
      <c r="BB710" s="175"/>
      <c r="BC710" s="175"/>
      <c r="BD710" s="175"/>
      <c r="BE710" s="175"/>
      <c r="BF710" s="175"/>
      <c r="BG710" s="175"/>
      <c r="BH710" s="175"/>
      <c r="BI710" s="175"/>
      <c r="BJ710" s="175"/>
      <c r="BK710" s="175"/>
      <c r="BL710" s="175"/>
      <c r="BM710" s="175"/>
      <c r="BN710" s="175"/>
      <c r="BO710" s="175"/>
      <c r="BP710" s="175"/>
      <c r="BQ710" s="175"/>
      <c r="BR710" s="175"/>
      <c r="BS710" s="175"/>
      <c r="BT710" s="175"/>
      <c r="BU710" s="177"/>
      <c r="BV710" s="177"/>
      <c r="BW710" s="177"/>
      <c r="BX710" s="177"/>
      <c r="BY710" s="177"/>
      <c r="BZ710" s="175"/>
      <c r="CA710" s="177"/>
      <c r="CB710" s="177"/>
    </row>
    <row r="711" spans="1:80" x14ac:dyDescent="0.25">
      <c r="A711" s="175"/>
      <c r="B711" s="176"/>
      <c r="C711" s="175"/>
      <c r="D711" s="175"/>
      <c r="E711" s="175"/>
      <c r="F711" s="175"/>
      <c r="G711" s="175"/>
      <c r="H711" s="175"/>
      <c r="I711" s="175"/>
      <c r="J711" s="175"/>
      <c r="K711" s="177"/>
      <c r="L711" s="177"/>
      <c r="M711" s="177"/>
      <c r="N711" s="177"/>
      <c r="O711" s="177"/>
      <c r="P711" s="175"/>
      <c r="Q711" s="177"/>
      <c r="R711" s="177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7"/>
      <c r="AC711" s="177"/>
      <c r="AD711" s="177"/>
      <c r="AE711" s="177"/>
      <c r="AF711" s="177"/>
      <c r="AG711" s="175"/>
      <c r="AH711" s="177"/>
      <c r="AI711" s="177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7"/>
      <c r="AT711" s="177"/>
      <c r="AU711" s="177"/>
      <c r="AV711" s="177"/>
      <c r="AW711" s="177"/>
      <c r="AX711" s="175"/>
      <c r="AY711" s="177"/>
      <c r="AZ711" s="177"/>
      <c r="BA711" s="175"/>
      <c r="BB711" s="175"/>
      <c r="BC711" s="175"/>
      <c r="BD711" s="175"/>
      <c r="BE711" s="175"/>
      <c r="BF711" s="175"/>
      <c r="BG711" s="175"/>
      <c r="BH711" s="175"/>
      <c r="BI711" s="175"/>
      <c r="BJ711" s="175"/>
      <c r="BK711" s="175"/>
      <c r="BL711" s="175"/>
      <c r="BM711" s="175"/>
      <c r="BN711" s="175"/>
      <c r="BO711" s="175"/>
      <c r="BP711" s="175"/>
      <c r="BQ711" s="175"/>
      <c r="BR711" s="175"/>
      <c r="BS711" s="175"/>
      <c r="BT711" s="175"/>
      <c r="BU711" s="177"/>
      <c r="BV711" s="177"/>
      <c r="BW711" s="177"/>
      <c r="BX711" s="177"/>
      <c r="BY711" s="177"/>
      <c r="BZ711" s="175"/>
      <c r="CA711" s="177"/>
      <c r="CB711" s="177"/>
    </row>
    <row r="712" spans="1:80" x14ac:dyDescent="0.25">
      <c r="A712" s="175"/>
      <c r="B712" s="176"/>
      <c r="C712" s="175"/>
      <c r="D712" s="175"/>
      <c r="E712" s="175"/>
      <c r="F712" s="175"/>
      <c r="G712" s="175"/>
      <c r="H712" s="175"/>
      <c r="I712" s="175"/>
      <c r="J712" s="175"/>
      <c r="K712" s="177"/>
      <c r="L712" s="177"/>
      <c r="M712" s="177"/>
      <c r="N712" s="177"/>
      <c r="O712" s="177"/>
      <c r="P712" s="175"/>
      <c r="Q712" s="177"/>
      <c r="R712" s="177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7"/>
      <c r="AC712" s="177"/>
      <c r="AD712" s="177"/>
      <c r="AE712" s="177"/>
      <c r="AF712" s="177"/>
      <c r="AG712" s="175"/>
      <c r="AH712" s="177"/>
      <c r="AI712" s="177"/>
      <c r="AJ712" s="175"/>
      <c r="AK712" s="175"/>
      <c r="AL712" s="175"/>
      <c r="AM712" s="175"/>
      <c r="AN712" s="175"/>
      <c r="AO712" s="175"/>
      <c r="AP712" s="175"/>
      <c r="AQ712" s="175"/>
      <c r="AR712" s="175"/>
      <c r="AS712" s="177"/>
      <c r="AT712" s="177"/>
      <c r="AU712" s="177"/>
      <c r="AV712" s="177"/>
      <c r="AW712" s="177"/>
      <c r="AX712" s="175"/>
      <c r="AY712" s="177"/>
      <c r="AZ712" s="177"/>
      <c r="BA712" s="175"/>
      <c r="BB712" s="175"/>
      <c r="BC712" s="175"/>
      <c r="BD712" s="175"/>
      <c r="BE712" s="175"/>
      <c r="BF712" s="175"/>
      <c r="BG712" s="175"/>
      <c r="BH712" s="175"/>
      <c r="BI712" s="175"/>
      <c r="BJ712" s="175"/>
      <c r="BK712" s="175"/>
      <c r="BL712" s="175"/>
      <c r="BM712" s="175"/>
      <c r="BN712" s="175"/>
      <c r="BO712" s="175"/>
      <c r="BP712" s="175"/>
      <c r="BQ712" s="175"/>
      <c r="BR712" s="175"/>
      <c r="BS712" s="175"/>
      <c r="BT712" s="175"/>
      <c r="BU712" s="177"/>
      <c r="BV712" s="177"/>
      <c r="BW712" s="177"/>
      <c r="BX712" s="177"/>
      <c r="BY712" s="177"/>
      <c r="BZ712" s="175"/>
      <c r="CA712" s="177"/>
      <c r="CB712" s="177"/>
    </row>
    <row r="713" spans="1:80" x14ac:dyDescent="0.25">
      <c r="A713" s="175"/>
      <c r="B713" s="176"/>
      <c r="C713" s="175"/>
      <c r="D713" s="175"/>
      <c r="E713" s="175"/>
      <c r="F713" s="175"/>
      <c r="G713" s="175"/>
      <c r="H713" s="175"/>
      <c r="I713" s="175"/>
      <c r="J713" s="175"/>
      <c r="K713" s="177"/>
      <c r="L713" s="177"/>
      <c r="M713" s="177"/>
      <c r="N713" s="177"/>
      <c r="O713" s="177"/>
      <c r="P713" s="175"/>
      <c r="Q713" s="177"/>
      <c r="R713" s="177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7"/>
      <c r="AC713" s="177"/>
      <c r="AD713" s="177"/>
      <c r="AE713" s="177"/>
      <c r="AF713" s="177"/>
      <c r="AG713" s="175"/>
      <c r="AH713" s="177"/>
      <c r="AI713" s="177"/>
      <c r="AJ713" s="175"/>
      <c r="AK713" s="175"/>
      <c r="AL713" s="175"/>
      <c r="AM713" s="175"/>
      <c r="AN713" s="175"/>
      <c r="AO713" s="175"/>
      <c r="AP713" s="175"/>
      <c r="AQ713" s="175"/>
      <c r="AR713" s="175"/>
      <c r="AS713" s="177"/>
      <c r="AT713" s="177"/>
      <c r="AU713" s="177"/>
      <c r="AV713" s="177"/>
      <c r="AW713" s="177"/>
      <c r="AX713" s="175"/>
      <c r="AY713" s="177"/>
      <c r="AZ713" s="177"/>
      <c r="BA713" s="175"/>
      <c r="BB713" s="175"/>
      <c r="BC713" s="175"/>
      <c r="BD713" s="175"/>
      <c r="BE713" s="175"/>
      <c r="BF713" s="175"/>
      <c r="BG713" s="175"/>
      <c r="BH713" s="175"/>
      <c r="BI713" s="175"/>
      <c r="BJ713" s="175"/>
      <c r="BK713" s="175"/>
      <c r="BL713" s="175"/>
      <c r="BM713" s="175"/>
      <c r="BN713" s="175"/>
      <c r="BO713" s="175"/>
      <c r="BP713" s="175"/>
      <c r="BQ713" s="175"/>
      <c r="BR713" s="175"/>
      <c r="BS713" s="175"/>
      <c r="BT713" s="175"/>
      <c r="BU713" s="177"/>
      <c r="BV713" s="177"/>
      <c r="BW713" s="177"/>
      <c r="BX713" s="177"/>
      <c r="BY713" s="177"/>
      <c r="BZ713" s="175"/>
      <c r="CA713" s="177"/>
      <c r="CB713" s="177"/>
    </row>
    <row r="714" spans="1:80" x14ac:dyDescent="0.25">
      <c r="A714" s="175"/>
      <c r="B714" s="176"/>
      <c r="C714" s="175"/>
      <c r="D714" s="175"/>
      <c r="E714" s="175"/>
      <c r="F714" s="175"/>
      <c r="G714" s="175"/>
      <c r="H714" s="175"/>
      <c r="I714" s="175"/>
      <c r="J714" s="175"/>
      <c r="K714" s="177"/>
      <c r="L714" s="177"/>
      <c r="M714" s="177"/>
      <c r="N714" s="177"/>
      <c r="O714" s="177"/>
      <c r="P714" s="175"/>
      <c r="Q714" s="177"/>
      <c r="R714" s="177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7"/>
      <c r="AC714" s="177"/>
      <c r="AD714" s="177"/>
      <c r="AE714" s="177"/>
      <c r="AF714" s="177"/>
      <c r="AG714" s="175"/>
      <c r="AH714" s="177"/>
      <c r="AI714" s="177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7"/>
      <c r="AT714" s="177"/>
      <c r="AU714" s="177"/>
      <c r="AV714" s="177"/>
      <c r="AW714" s="177"/>
      <c r="AX714" s="175"/>
      <c r="AY714" s="177"/>
      <c r="AZ714" s="177"/>
      <c r="BA714" s="175"/>
      <c r="BB714" s="175"/>
      <c r="BC714" s="175"/>
      <c r="BD714" s="175"/>
      <c r="BE714" s="175"/>
      <c r="BF714" s="175"/>
      <c r="BG714" s="175"/>
      <c r="BH714" s="175"/>
      <c r="BI714" s="175"/>
      <c r="BJ714" s="175"/>
      <c r="BK714" s="175"/>
      <c r="BL714" s="175"/>
      <c r="BM714" s="175"/>
      <c r="BN714" s="175"/>
      <c r="BO714" s="175"/>
      <c r="BP714" s="175"/>
      <c r="BQ714" s="175"/>
      <c r="BR714" s="175"/>
      <c r="BS714" s="175"/>
      <c r="BT714" s="175"/>
      <c r="BU714" s="177"/>
      <c r="BV714" s="177"/>
      <c r="BW714" s="177"/>
      <c r="BX714" s="177"/>
      <c r="BY714" s="177"/>
      <c r="BZ714" s="175"/>
      <c r="CA714" s="177"/>
      <c r="CB714" s="177"/>
    </row>
    <row r="715" spans="1:80" x14ac:dyDescent="0.25">
      <c r="A715" s="175"/>
      <c r="B715" s="176"/>
      <c r="C715" s="175"/>
      <c r="D715" s="175"/>
      <c r="E715" s="175"/>
      <c r="F715" s="175"/>
      <c r="G715" s="175"/>
      <c r="H715" s="175"/>
      <c r="I715" s="175"/>
      <c r="J715" s="175"/>
      <c r="K715" s="177"/>
      <c r="L715" s="177"/>
      <c r="M715" s="177"/>
      <c r="N715" s="177"/>
      <c r="O715" s="177"/>
      <c r="P715" s="175"/>
      <c r="Q715" s="177"/>
      <c r="R715" s="177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7"/>
      <c r="AC715" s="177"/>
      <c r="AD715" s="177"/>
      <c r="AE715" s="177"/>
      <c r="AF715" s="177"/>
      <c r="AG715" s="175"/>
      <c r="AH715" s="177"/>
      <c r="AI715" s="177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7"/>
      <c r="AT715" s="177"/>
      <c r="AU715" s="177"/>
      <c r="AV715" s="177"/>
      <c r="AW715" s="177"/>
      <c r="AX715" s="175"/>
      <c r="AY715" s="177"/>
      <c r="AZ715" s="177"/>
      <c r="BA715" s="175"/>
      <c r="BB715" s="175"/>
      <c r="BC715" s="175"/>
      <c r="BD715" s="175"/>
      <c r="BE715" s="175"/>
      <c r="BF715" s="175"/>
      <c r="BG715" s="175"/>
      <c r="BH715" s="175"/>
      <c r="BI715" s="175"/>
      <c r="BJ715" s="175"/>
      <c r="BK715" s="175"/>
      <c r="BL715" s="175"/>
      <c r="BM715" s="175"/>
      <c r="BN715" s="175"/>
      <c r="BO715" s="175"/>
      <c r="BP715" s="175"/>
      <c r="BQ715" s="175"/>
      <c r="BR715" s="175"/>
      <c r="BS715" s="175"/>
      <c r="BT715" s="175"/>
      <c r="BU715" s="177"/>
      <c r="BV715" s="177"/>
      <c r="BW715" s="177"/>
      <c r="BX715" s="177"/>
      <c r="BY715" s="177"/>
      <c r="BZ715" s="175"/>
      <c r="CA715" s="177"/>
      <c r="CB715" s="177"/>
    </row>
    <row r="716" spans="1:80" x14ac:dyDescent="0.25">
      <c r="A716" s="175"/>
      <c r="B716" s="176"/>
      <c r="C716" s="175"/>
      <c r="D716" s="175"/>
      <c r="E716" s="175"/>
      <c r="F716" s="175"/>
      <c r="G716" s="175"/>
      <c r="H716" s="175"/>
      <c r="I716" s="175"/>
      <c r="J716" s="175"/>
      <c r="K716" s="177"/>
      <c r="L716" s="177"/>
      <c r="M716" s="177"/>
      <c r="N716" s="177"/>
      <c r="O716" s="177"/>
      <c r="P716" s="175"/>
      <c r="Q716" s="177"/>
      <c r="R716" s="177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7"/>
      <c r="AC716" s="177"/>
      <c r="AD716" s="177"/>
      <c r="AE716" s="177"/>
      <c r="AF716" s="177"/>
      <c r="AG716" s="175"/>
      <c r="AH716" s="177"/>
      <c r="AI716" s="177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7"/>
      <c r="AT716" s="177"/>
      <c r="AU716" s="177"/>
      <c r="AV716" s="177"/>
      <c r="AW716" s="177"/>
      <c r="AX716" s="175"/>
      <c r="AY716" s="177"/>
      <c r="AZ716" s="177"/>
      <c r="BA716" s="175"/>
      <c r="BB716" s="175"/>
      <c r="BC716" s="175"/>
      <c r="BD716" s="175"/>
      <c r="BE716" s="175"/>
      <c r="BF716" s="175"/>
      <c r="BG716" s="175"/>
      <c r="BH716" s="175"/>
      <c r="BI716" s="175"/>
      <c r="BJ716" s="175"/>
      <c r="BK716" s="175"/>
      <c r="BL716" s="175"/>
      <c r="BM716" s="175"/>
      <c r="BN716" s="175"/>
      <c r="BO716" s="175"/>
      <c r="BP716" s="175"/>
      <c r="BQ716" s="175"/>
      <c r="BR716" s="175"/>
      <c r="BS716" s="175"/>
      <c r="BT716" s="175"/>
      <c r="BU716" s="177"/>
      <c r="BV716" s="177"/>
      <c r="BW716" s="177"/>
      <c r="BX716" s="177"/>
      <c r="BY716" s="177"/>
      <c r="BZ716" s="175"/>
      <c r="CA716" s="177"/>
      <c r="CB716" s="177"/>
    </row>
    <row r="717" spans="1:80" x14ac:dyDescent="0.25">
      <c r="A717" s="175"/>
      <c r="B717" s="176"/>
      <c r="C717" s="175"/>
      <c r="D717" s="175"/>
      <c r="E717" s="175"/>
      <c r="F717" s="175"/>
      <c r="G717" s="175"/>
      <c r="H717" s="175"/>
      <c r="I717" s="175"/>
      <c r="J717" s="175"/>
      <c r="K717" s="177"/>
      <c r="L717" s="177"/>
      <c r="M717" s="177"/>
      <c r="N717" s="177"/>
      <c r="O717" s="177"/>
      <c r="P717" s="175"/>
      <c r="Q717" s="177"/>
      <c r="R717" s="177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7"/>
      <c r="AC717" s="177"/>
      <c r="AD717" s="177"/>
      <c r="AE717" s="177"/>
      <c r="AF717" s="177"/>
      <c r="AG717" s="175"/>
      <c r="AH717" s="177"/>
      <c r="AI717" s="177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7"/>
      <c r="AT717" s="177"/>
      <c r="AU717" s="177"/>
      <c r="AV717" s="177"/>
      <c r="AW717" s="177"/>
      <c r="AX717" s="175"/>
      <c r="AY717" s="177"/>
      <c r="AZ717" s="177"/>
      <c r="BA717" s="175"/>
      <c r="BB717" s="175"/>
      <c r="BC717" s="175"/>
      <c r="BD717" s="175"/>
      <c r="BE717" s="175"/>
      <c r="BF717" s="175"/>
      <c r="BG717" s="175"/>
      <c r="BH717" s="175"/>
      <c r="BI717" s="175"/>
      <c r="BJ717" s="175"/>
      <c r="BK717" s="175"/>
      <c r="BL717" s="175"/>
      <c r="BM717" s="175"/>
      <c r="BN717" s="175"/>
      <c r="BO717" s="175"/>
      <c r="BP717" s="175"/>
      <c r="BQ717" s="175"/>
      <c r="BR717" s="175"/>
      <c r="BS717" s="175"/>
      <c r="BT717" s="175"/>
      <c r="BU717" s="177"/>
      <c r="BV717" s="177"/>
      <c r="BW717" s="177"/>
      <c r="BX717" s="177"/>
      <c r="BY717" s="177"/>
      <c r="BZ717" s="175"/>
      <c r="CA717" s="177"/>
      <c r="CB717" s="177"/>
    </row>
    <row r="718" spans="1:80" x14ac:dyDescent="0.25">
      <c r="A718" s="175"/>
      <c r="B718" s="176"/>
      <c r="C718" s="175"/>
      <c r="D718" s="175"/>
      <c r="E718" s="175"/>
      <c r="F718" s="175"/>
      <c r="G718" s="175"/>
      <c r="H718" s="175"/>
      <c r="I718" s="175"/>
      <c r="J718" s="175"/>
      <c r="K718" s="177"/>
      <c r="L718" s="177"/>
      <c r="M718" s="177"/>
      <c r="N718" s="177"/>
      <c r="O718" s="177"/>
      <c r="P718" s="175"/>
      <c r="Q718" s="177"/>
      <c r="R718" s="177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7"/>
      <c r="AC718" s="177"/>
      <c r="AD718" s="177"/>
      <c r="AE718" s="177"/>
      <c r="AF718" s="177"/>
      <c r="AG718" s="175"/>
      <c r="AH718" s="177"/>
      <c r="AI718" s="177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7"/>
      <c r="AT718" s="177"/>
      <c r="AU718" s="177"/>
      <c r="AV718" s="177"/>
      <c r="AW718" s="177"/>
      <c r="AX718" s="175"/>
      <c r="AY718" s="177"/>
      <c r="AZ718" s="177"/>
      <c r="BA718" s="175"/>
      <c r="BB718" s="175"/>
      <c r="BC718" s="175"/>
      <c r="BD718" s="175"/>
      <c r="BE718" s="175"/>
      <c r="BF718" s="175"/>
      <c r="BG718" s="175"/>
      <c r="BH718" s="175"/>
      <c r="BI718" s="175"/>
      <c r="BJ718" s="175"/>
      <c r="BK718" s="175"/>
      <c r="BL718" s="175"/>
      <c r="BM718" s="175"/>
      <c r="BN718" s="175"/>
      <c r="BO718" s="175"/>
      <c r="BP718" s="175"/>
      <c r="BQ718" s="175"/>
      <c r="BR718" s="175"/>
      <c r="BS718" s="175"/>
      <c r="BT718" s="175"/>
      <c r="BU718" s="177"/>
      <c r="BV718" s="177"/>
      <c r="BW718" s="177"/>
      <c r="BX718" s="177"/>
      <c r="BY718" s="177"/>
      <c r="BZ718" s="175"/>
      <c r="CA718" s="177"/>
      <c r="CB718" s="177"/>
    </row>
    <row r="719" spans="1:80" x14ac:dyDescent="0.25">
      <c r="A719" s="175"/>
      <c r="B719" s="176"/>
      <c r="C719" s="175"/>
      <c r="D719" s="175"/>
      <c r="E719" s="175"/>
      <c r="F719" s="175"/>
      <c r="G719" s="175"/>
      <c r="H719" s="175"/>
      <c r="I719" s="175"/>
      <c r="J719" s="175"/>
      <c r="K719" s="177"/>
      <c r="L719" s="177"/>
      <c r="M719" s="177"/>
      <c r="N719" s="177"/>
      <c r="O719" s="177"/>
      <c r="P719" s="175"/>
      <c r="Q719" s="177"/>
      <c r="R719" s="177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7"/>
      <c r="AC719" s="177"/>
      <c r="AD719" s="177"/>
      <c r="AE719" s="177"/>
      <c r="AF719" s="177"/>
      <c r="AG719" s="175"/>
      <c r="AH719" s="177"/>
      <c r="AI719" s="177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7"/>
      <c r="AT719" s="177"/>
      <c r="AU719" s="177"/>
      <c r="AV719" s="177"/>
      <c r="AW719" s="177"/>
      <c r="AX719" s="175"/>
      <c r="AY719" s="177"/>
      <c r="AZ719" s="177"/>
      <c r="BA719" s="175"/>
      <c r="BB719" s="175"/>
      <c r="BC719" s="175"/>
      <c r="BD719" s="175"/>
      <c r="BE719" s="175"/>
      <c r="BF719" s="175"/>
      <c r="BG719" s="175"/>
      <c r="BH719" s="175"/>
      <c r="BI719" s="175"/>
      <c r="BJ719" s="175"/>
      <c r="BK719" s="175"/>
      <c r="BL719" s="175"/>
      <c r="BM719" s="175"/>
      <c r="BN719" s="175"/>
      <c r="BO719" s="175"/>
      <c r="BP719" s="175"/>
      <c r="BQ719" s="175"/>
      <c r="BR719" s="175"/>
      <c r="BS719" s="175"/>
      <c r="BT719" s="175"/>
      <c r="BU719" s="177"/>
      <c r="BV719" s="177"/>
      <c r="BW719" s="177"/>
      <c r="BX719" s="177"/>
      <c r="BY719" s="177"/>
      <c r="BZ719" s="175"/>
      <c r="CA719" s="177"/>
      <c r="CB719" s="177"/>
    </row>
    <row r="720" spans="1:80" x14ac:dyDescent="0.25">
      <c r="A720" s="175"/>
      <c r="B720" s="176"/>
      <c r="C720" s="175"/>
      <c r="D720" s="175"/>
      <c r="E720" s="175"/>
      <c r="F720" s="175"/>
      <c r="G720" s="175"/>
      <c r="H720" s="175"/>
      <c r="I720" s="175"/>
      <c r="J720" s="175"/>
      <c r="K720" s="177"/>
      <c r="L720" s="177"/>
      <c r="M720" s="177"/>
      <c r="N720" s="177"/>
      <c r="O720" s="177"/>
      <c r="P720" s="175"/>
      <c r="Q720" s="177"/>
      <c r="R720" s="177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7"/>
      <c r="AC720" s="177"/>
      <c r="AD720" s="177"/>
      <c r="AE720" s="177"/>
      <c r="AF720" s="177"/>
      <c r="AG720" s="175"/>
      <c r="AH720" s="177"/>
      <c r="AI720" s="177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7"/>
      <c r="AT720" s="177"/>
      <c r="AU720" s="177"/>
      <c r="AV720" s="177"/>
      <c r="AW720" s="177"/>
      <c r="AX720" s="175"/>
      <c r="AY720" s="177"/>
      <c r="AZ720" s="177"/>
      <c r="BA720" s="175"/>
      <c r="BB720" s="175"/>
      <c r="BC720" s="175"/>
      <c r="BD720" s="175"/>
      <c r="BE720" s="175"/>
      <c r="BF720" s="175"/>
      <c r="BG720" s="175"/>
      <c r="BH720" s="175"/>
      <c r="BI720" s="175"/>
      <c r="BJ720" s="175"/>
      <c r="BK720" s="175"/>
      <c r="BL720" s="175"/>
      <c r="BM720" s="175"/>
      <c r="BN720" s="175"/>
      <c r="BO720" s="175"/>
      <c r="BP720" s="175"/>
      <c r="BQ720" s="175"/>
      <c r="BR720" s="175"/>
      <c r="BS720" s="175"/>
      <c r="BT720" s="175"/>
      <c r="BU720" s="177"/>
      <c r="BV720" s="177"/>
      <c r="BW720" s="177"/>
      <c r="BX720" s="177"/>
      <c r="BY720" s="177"/>
      <c r="BZ720" s="175"/>
      <c r="CA720" s="177"/>
      <c r="CB720" s="177"/>
    </row>
    <row r="721" spans="1:80" x14ac:dyDescent="0.25">
      <c r="A721" s="175"/>
      <c r="B721" s="176"/>
      <c r="C721" s="175"/>
      <c r="D721" s="175"/>
      <c r="E721" s="175"/>
      <c r="F721" s="175"/>
      <c r="G721" s="175"/>
      <c r="H721" s="175"/>
      <c r="I721" s="175"/>
      <c r="J721" s="175"/>
      <c r="K721" s="177"/>
      <c r="L721" s="177"/>
      <c r="M721" s="177"/>
      <c r="N721" s="177"/>
      <c r="O721" s="177"/>
      <c r="P721" s="175"/>
      <c r="Q721" s="177"/>
      <c r="R721" s="177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7"/>
      <c r="AC721" s="177"/>
      <c r="AD721" s="177"/>
      <c r="AE721" s="177"/>
      <c r="AF721" s="177"/>
      <c r="AG721" s="175"/>
      <c r="AH721" s="177"/>
      <c r="AI721" s="177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7"/>
      <c r="AT721" s="177"/>
      <c r="AU721" s="177"/>
      <c r="AV721" s="177"/>
      <c r="AW721" s="177"/>
      <c r="AX721" s="175"/>
      <c r="AY721" s="177"/>
      <c r="AZ721" s="177"/>
      <c r="BA721" s="175"/>
      <c r="BB721" s="175"/>
      <c r="BC721" s="175"/>
      <c r="BD721" s="175"/>
      <c r="BE721" s="175"/>
      <c r="BF721" s="175"/>
      <c r="BG721" s="175"/>
      <c r="BH721" s="175"/>
      <c r="BI721" s="175"/>
      <c r="BJ721" s="175"/>
      <c r="BK721" s="175"/>
      <c r="BL721" s="175"/>
      <c r="BM721" s="175"/>
      <c r="BN721" s="175"/>
      <c r="BO721" s="175"/>
      <c r="BP721" s="175"/>
      <c r="BQ721" s="175"/>
      <c r="BR721" s="175"/>
      <c r="BS721" s="175"/>
      <c r="BT721" s="175"/>
      <c r="BU721" s="177"/>
      <c r="BV721" s="177"/>
      <c r="BW721" s="177"/>
      <c r="BX721" s="177"/>
      <c r="BY721" s="177"/>
      <c r="BZ721" s="175"/>
      <c r="CA721" s="177"/>
      <c r="CB721" s="177"/>
    </row>
    <row r="722" spans="1:80" x14ac:dyDescent="0.25">
      <c r="A722" s="175"/>
      <c r="B722" s="176"/>
      <c r="C722" s="175"/>
      <c r="D722" s="175"/>
      <c r="E722" s="175"/>
      <c r="F722" s="175"/>
      <c r="G722" s="175"/>
      <c r="H722" s="175"/>
      <c r="I722" s="175"/>
      <c r="J722" s="175"/>
      <c r="K722" s="177"/>
      <c r="L722" s="177"/>
      <c r="M722" s="177"/>
      <c r="N722" s="177"/>
      <c r="O722" s="177"/>
      <c r="P722" s="175"/>
      <c r="Q722" s="177"/>
      <c r="R722" s="177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7"/>
      <c r="AC722" s="177"/>
      <c r="AD722" s="177"/>
      <c r="AE722" s="177"/>
      <c r="AF722" s="177"/>
      <c r="AG722" s="175"/>
      <c r="AH722" s="177"/>
      <c r="AI722" s="177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7"/>
      <c r="AT722" s="177"/>
      <c r="AU722" s="177"/>
      <c r="AV722" s="177"/>
      <c r="AW722" s="177"/>
      <c r="AX722" s="175"/>
      <c r="AY722" s="177"/>
      <c r="AZ722" s="177"/>
      <c r="BA722" s="175"/>
      <c r="BB722" s="175"/>
      <c r="BC722" s="175"/>
      <c r="BD722" s="175"/>
      <c r="BE722" s="175"/>
      <c r="BF722" s="175"/>
      <c r="BG722" s="175"/>
      <c r="BH722" s="175"/>
      <c r="BI722" s="175"/>
      <c r="BJ722" s="175"/>
      <c r="BK722" s="175"/>
      <c r="BL722" s="175"/>
      <c r="BM722" s="175"/>
      <c r="BN722" s="175"/>
      <c r="BO722" s="175"/>
      <c r="BP722" s="175"/>
      <c r="BQ722" s="175"/>
      <c r="BR722" s="175"/>
      <c r="BS722" s="175"/>
      <c r="BT722" s="175"/>
      <c r="BU722" s="177"/>
      <c r="BV722" s="177"/>
      <c r="BW722" s="177"/>
      <c r="BX722" s="177"/>
      <c r="BY722" s="177"/>
      <c r="BZ722" s="175"/>
      <c r="CA722" s="177"/>
      <c r="CB722" s="177"/>
    </row>
    <row r="723" spans="1:80" x14ac:dyDescent="0.25">
      <c r="A723" s="175"/>
      <c r="B723" s="176"/>
      <c r="C723" s="175"/>
      <c r="D723" s="175"/>
      <c r="E723" s="175"/>
      <c r="F723" s="175"/>
      <c r="G723" s="175"/>
      <c r="H723" s="175"/>
      <c r="I723" s="175"/>
      <c r="J723" s="175"/>
      <c r="K723" s="177"/>
      <c r="L723" s="177"/>
      <c r="M723" s="177"/>
      <c r="N723" s="177"/>
      <c r="O723" s="177"/>
      <c r="P723" s="175"/>
      <c r="Q723" s="177"/>
      <c r="R723" s="177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7"/>
      <c r="AC723" s="177"/>
      <c r="AD723" s="177"/>
      <c r="AE723" s="177"/>
      <c r="AF723" s="177"/>
      <c r="AG723" s="175"/>
      <c r="AH723" s="177"/>
      <c r="AI723" s="177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7"/>
      <c r="AT723" s="177"/>
      <c r="AU723" s="177"/>
      <c r="AV723" s="177"/>
      <c r="AW723" s="177"/>
      <c r="AX723" s="175"/>
      <c r="AY723" s="177"/>
      <c r="AZ723" s="177"/>
      <c r="BA723" s="175"/>
      <c r="BB723" s="175"/>
      <c r="BC723" s="175"/>
      <c r="BD723" s="175"/>
      <c r="BE723" s="175"/>
      <c r="BF723" s="175"/>
      <c r="BG723" s="175"/>
      <c r="BH723" s="175"/>
      <c r="BI723" s="175"/>
      <c r="BJ723" s="175"/>
      <c r="BK723" s="175"/>
      <c r="BL723" s="175"/>
      <c r="BM723" s="175"/>
      <c r="BN723" s="175"/>
      <c r="BO723" s="175"/>
      <c r="BP723" s="175"/>
      <c r="BQ723" s="175"/>
      <c r="BR723" s="175"/>
      <c r="BS723" s="175"/>
      <c r="BT723" s="175"/>
      <c r="BU723" s="177"/>
      <c r="BV723" s="177"/>
      <c r="BW723" s="177"/>
      <c r="BX723" s="177"/>
      <c r="BY723" s="177"/>
      <c r="BZ723" s="175"/>
      <c r="CA723" s="177"/>
      <c r="CB723" s="177"/>
    </row>
    <row r="724" spans="1:80" x14ac:dyDescent="0.25">
      <c r="A724" s="175"/>
      <c r="B724" s="176"/>
      <c r="C724" s="175"/>
      <c r="D724" s="175"/>
      <c r="E724" s="175"/>
      <c r="F724" s="175"/>
      <c r="G724" s="175"/>
      <c r="H724" s="175"/>
      <c r="I724" s="175"/>
      <c r="J724" s="175"/>
      <c r="K724" s="177"/>
      <c r="L724" s="177"/>
      <c r="M724" s="177"/>
      <c r="N724" s="177"/>
      <c r="O724" s="177"/>
      <c r="P724" s="175"/>
      <c r="Q724" s="177"/>
      <c r="R724" s="177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7"/>
      <c r="AC724" s="177"/>
      <c r="AD724" s="177"/>
      <c r="AE724" s="177"/>
      <c r="AF724" s="177"/>
      <c r="AG724" s="175"/>
      <c r="AH724" s="177"/>
      <c r="AI724" s="177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7"/>
      <c r="AT724" s="177"/>
      <c r="AU724" s="177"/>
      <c r="AV724" s="177"/>
      <c r="AW724" s="177"/>
      <c r="AX724" s="175"/>
      <c r="AY724" s="177"/>
      <c r="AZ724" s="177"/>
      <c r="BA724" s="175"/>
      <c r="BB724" s="175"/>
      <c r="BC724" s="175"/>
      <c r="BD724" s="175"/>
      <c r="BE724" s="175"/>
      <c r="BF724" s="175"/>
      <c r="BG724" s="175"/>
      <c r="BH724" s="175"/>
      <c r="BI724" s="175"/>
      <c r="BJ724" s="175"/>
      <c r="BK724" s="175"/>
      <c r="BL724" s="175"/>
      <c r="BM724" s="175"/>
      <c r="BN724" s="175"/>
      <c r="BO724" s="175"/>
      <c r="BP724" s="175"/>
      <c r="BQ724" s="175"/>
      <c r="BR724" s="175"/>
      <c r="BS724" s="175"/>
      <c r="BT724" s="175"/>
      <c r="BU724" s="177"/>
      <c r="BV724" s="177"/>
      <c r="BW724" s="177"/>
      <c r="BX724" s="177"/>
      <c r="BY724" s="177"/>
      <c r="BZ724" s="175"/>
      <c r="CA724" s="177"/>
      <c r="CB724" s="177"/>
    </row>
    <row r="725" spans="1:80" x14ac:dyDescent="0.25">
      <c r="A725" s="175"/>
      <c r="B725" s="176"/>
      <c r="C725" s="175"/>
      <c r="D725" s="175"/>
      <c r="E725" s="175"/>
      <c r="F725" s="175"/>
      <c r="G725" s="175"/>
      <c r="H725" s="175"/>
      <c r="I725" s="175"/>
      <c r="J725" s="175"/>
      <c r="K725" s="177"/>
      <c r="L725" s="177"/>
      <c r="M725" s="177"/>
      <c r="N725" s="177"/>
      <c r="O725" s="177"/>
      <c r="P725" s="175"/>
      <c r="Q725" s="177"/>
      <c r="R725" s="177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7"/>
      <c r="AC725" s="177"/>
      <c r="AD725" s="177"/>
      <c r="AE725" s="177"/>
      <c r="AF725" s="177"/>
      <c r="AG725" s="175"/>
      <c r="AH725" s="177"/>
      <c r="AI725" s="177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7"/>
      <c r="AT725" s="177"/>
      <c r="AU725" s="177"/>
      <c r="AV725" s="177"/>
      <c r="AW725" s="177"/>
      <c r="AX725" s="175"/>
      <c r="AY725" s="177"/>
      <c r="AZ725" s="177"/>
      <c r="BA725" s="175"/>
      <c r="BB725" s="175"/>
      <c r="BC725" s="175"/>
      <c r="BD725" s="175"/>
      <c r="BE725" s="175"/>
      <c r="BF725" s="175"/>
      <c r="BG725" s="175"/>
      <c r="BH725" s="175"/>
      <c r="BI725" s="175"/>
      <c r="BJ725" s="175"/>
      <c r="BK725" s="175"/>
      <c r="BL725" s="175"/>
      <c r="BM725" s="175"/>
      <c r="BN725" s="175"/>
      <c r="BO725" s="175"/>
      <c r="BP725" s="175"/>
      <c r="BQ725" s="175"/>
      <c r="BR725" s="175"/>
      <c r="BS725" s="175"/>
      <c r="BT725" s="175"/>
      <c r="BU725" s="177"/>
      <c r="BV725" s="177"/>
      <c r="BW725" s="177"/>
      <c r="BX725" s="177"/>
      <c r="BY725" s="177"/>
      <c r="BZ725" s="175"/>
      <c r="CA725" s="177"/>
      <c r="CB725" s="177"/>
    </row>
    <row r="726" spans="1:80" x14ac:dyDescent="0.25">
      <c r="A726" s="175"/>
      <c r="B726" s="176"/>
      <c r="C726" s="175"/>
      <c r="D726" s="175"/>
      <c r="E726" s="175"/>
      <c r="F726" s="175"/>
      <c r="G726" s="175"/>
      <c r="H726" s="175"/>
      <c r="I726" s="175"/>
      <c r="J726" s="175"/>
      <c r="K726" s="177"/>
      <c r="L726" s="177"/>
      <c r="M726" s="177"/>
      <c r="N726" s="177"/>
      <c r="O726" s="177"/>
      <c r="P726" s="175"/>
      <c r="Q726" s="177"/>
      <c r="R726" s="177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7"/>
      <c r="AC726" s="177"/>
      <c r="AD726" s="177"/>
      <c r="AE726" s="177"/>
      <c r="AF726" s="177"/>
      <c r="AG726" s="175"/>
      <c r="AH726" s="177"/>
      <c r="AI726" s="177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7"/>
      <c r="AT726" s="177"/>
      <c r="AU726" s="177"/>
      <c r="AV726" s="177"/>
      <c r="AW726" s="177"/>
      <c r="AX726" s="175"/>
      <c r="AY726" s="177"/>
      <c r="AZ726" s="177"/>
      <c r="BA726" s="175"/>
      <c r="BB726" s="175"/>
      <c r="BC726" s="175"/>
      <c r="BD726" s="175"/>
      <c r="BE726" s="175"/>
      <c r="BF726" s="175"/>
      <c r="BG726" s="175"/>
      <c r="BH726" s="175"/>
      <c r="BI726" s="175"/>
      <c r="BJ726" s="175"/>
      <c r="BK726" s="175"/>
      <c r="BL726" s="175"/>
      <c r="BM726" s="175"/>
      <c r="BN726" s="175"/>
      <c r="BO726" s="175"/>
      <c r="BP726" s="175"/>
      <c r="BQ726" s="175"/>
      <c r="BR726" s="175"/>
      <c r="BS726" s="175"/>
      <c r="BT726" s="175"/>
      <c r="BU726" s="177"/>
      <c r="BV726" s="177"/>
      <c r="BW726" s="177"/>
      <c r="BX726" s="177"/>
      <c r="BY726" s="177"/>
      <c r="BZ726" s="175"/>
      <c r="CA726" s="177"/>
      <c r="CB726" s="177"/>
    </row>
    <row r="727" spans="1:80" x14ac:dyDescent="0.25">
      <c r="A727" s="175"/>
      <c r="B727" s="176"/>
      <c r="C727" s="175"/>
      <c r="D727" s="175"/>
      <c r="E727" s="175"/>
      <c r="F727" s="175"/>
      <c r="G727" s="175"/>
      <c r="H727" s="175"/>
      <c r="I727" s="175"/>
      <c r="J727" s="175"/>
      <c r="K727" s="177"/>
      <c r="L727" s="177"/>
      <c r="M727" s="177"/>
      <c r="N727" s="177"/>
      <c r="O727" s="177"/>
      <c r="P727" s="175"/>
      <c r="Q727" s="177"/>
      <c r="R727" s="177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7"/>
      <c r="AC727" s="177"/>
      <c r="AD727" s="177"/>
      <c r="AE727" s="177"/>
      <c r="AF727" s="177"/>
      <c r="AG727" s="175"/>
      <c r="AH727" s="177"/>
      <c r="AI727" s="177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7"/>
      <c r="AT727" s="177"/>
      <c r="AU727" s="177"/>
      <c r="AV727" s="177"/>
      <c r="AW727" s="177"/>
      <c r="AX727" s="175"/>
      <c r="AY727" s="177"/>
      <c r="AZ727" s="177"/>
      <c r="BA727" s="175"/>
      <c r="BB727" s="175"/>
      <c r="BC727" s="175"/>
      <c r="BD727" s="175"/>
      <c r="BE727" s="175"/>
      <c r="BF727" s="175"/>
      <c r="BG727" s="175"/>
      <c r="BH727" s="175"/>
      <c r="BI727" s="175"/>
      <c r="BJ727" s="175"/>
      <c r="BK727" s="175"/>
      <c r="BL727" s="175"/>
      <c r="BM727" s="175"/>
      <c r="BN727" s="175"/>
      <c r="BO727" s="175"/>
      <c r="BP727" s="175"/>
      <c r="BQ727" s="175"/>
      <c r="BR727" s="175"/>
      <c r="BS727" s="175"/>
      <c r="BT727" s="175"/>
      <c r="BU727" s="177"/>
      <c r="BV727" s="177"/>
      <c r="BW727" s="177"/>
      <c r="BX727" s="177"/>
      <c r="BY727" s="177"/>
      <c r="BZ727" s="175"/>
      <c r="CA727" s="177"/>
      <c r="CB727" s="177"/>
    </row>
    <row r="728" spans="1:80" x14ac:dyDescent="0.25">
      <c r="A728" s="175"/>
      <c r="B728" s="176"/>
      <c r="C728" s="175"/>
      <c r="D728" s="175"/>
      <c r="E728" s="175"/>
      <c r="F728" s="175"/>
      <c r="G728" s="175"/>
      <c r="H728" s="175"/>
      <c r="I728" s="175"/>
      <c r="J728" s="175"/>
      <c r="K728" s="177"/>
      <c r="L728" s="177"/>
      <c r="M728" s="177"/>
      <c r="N728" s="177"/>
      <c r="O728" s="177"/>
      <c r="P728" s="175"/>
      <c r="Q728" s="177"/>
      <c r="R728" s="177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7"/>
      <c r="AC728" s="177"/>
      <c r="AD728" s="177"/>
      <c r="AE728" s="177"/>
      <c r="AF728" s="177"/>
      <c r="AG728" s="175"/>
      <c r="AH728" s="177"/>
      <c r="AI728" s="177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7"/>
      <c r="AT728" s="177"/>
      <c r="AU728" s="177"/>
      <c r="AV728" s="177"/>
      <c r="AW728" s="177"/>
      <c r="AX728" s="175"/>
      <c r="AY728" s="177"/>
      <c r="AZ728" s="177"/>
      <c r="BA728" s="175"/>
      <c r="BB728" s="175"/>
      <c r="BC728" s="175"/>
      <c r="BD728" s="175"/>
      <c r="BE728" s="175"/>
      <c r="BF728" s="175"/>
      <c r="BG728" s="175"/>
      <c r="BH728" s="175"/>
      <c r="BI728" s="175"/>
      <c r="BJ728" s="175"/>
      <c r="BK728" s="175"/>
      <c r="BL728" s="175"/>
      <c r="BM728" s="175"/>
      <c r="BN728" s="175"/>
      <c r="BO728" s="175"/>
      <c r="BP728" s="175"/>
      <c r="BQ728" s="175"/>
      <c r="BR728" s="175"/>
      <c r="BS728" s="175"/>
      <c r="BT728" s="175"/>
      <c r="BU728" s="177"/>
      <c r="BV728" s="177"/>
      <c r="BW728" s="177"/>
      <c r="BX728" s="177"/>
      <c r="BY728" s="177"/>
      <c r="BZ728" s="175"/>
      <c r="CA728" s="177"/>
      <c r="CB728" s="177"/>
    </row>
    <row r="729" spans="1:80" x14ac:dyDescent="0.25">
      <c r="A729" s="175"/>
      <c r="B729" s="176"/>
      <c r="C729" s="175"/>
      <c r="D729" s="175"/>
      <c r="E729" s="175"/>
      <c r="F729" s="175"/>
      <c r="G729" s="175"/>
      <c r="H729" s="175"/>
      <c r="I729" s="175"/>
      <c r="J729" s="175"/>
      <c r="K729" s="177"/>
      <c r="L729" s="177"/>
      <c r="M729" s="177"/>
      <c r="N729" s="177"/>
      <c r="O729" s="177"/>
      <c r="P729" s="175"/>
      <c r="Q729" s="177"/>
      <c r="R729" s="177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7"/>
      <c r="AC729" s="177"/>
      <c r="AD729" s="177"/>
      <c r="AE729" s="177"/>
      <c r="AF729" s="177"/>
      <c r="AG729" s="175"/>
      <c r="AH729" s="177"/>
      <c r="AI729" s="177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7"/>
      <c r="AT729" s="177"/>
      <c r="AU729" s="177"/>
      <c r="AV729" s="177"/>
      <c r="AW729" s="177"/>
      <c r="AX729" s="175"/>
      <c r="AY729" s="177"/>
      <c r="AZ729" s="177"/>
      <c r="BA729" s="175"/>
      <c r="BB729" s="175"/>
      <c r="BC729" s="175"/>
      <c r="BD729" s="175"/>
      <c r="BE729" s="175"/>
      <c r="BF729" s="175"/>
      <c r="BG729" s="175"/>
      <c r="BH729" s="175"/>
      <c r="BI729" s="175"/>
      <c r="BJ729" s="175"/>
      <c r="BK729" s="175"/>
      <c r="BL729" s="175"/>
      <c r="BM729" s="175"/>
      <c r="BN729" s="175"/>
      <c r="BO729" s="175"/>
      <c r="BP729" s="175"/>
      <c r="BQ729" s="175"/>
      <c r="BR729" s="175"/>
      <c r="BS729" s="175"/>
      <c r="BT729" s="175"/>
      <c r="BU729" s="177"/>
      <c r="BV729" s="177"/>
      <c r="BW729" s="177"/>
      <c r="BX729" s="177"/>
      <c r="BY729" s="177"/>
      <c r="BZ729" s="175"/>
      <c r="CA729" s="177"/>
      <c r="CB729" s="177"/>
    </row>
    <row r="730" spans="1:80" x14ac:dyDescent="0.25">
      <c r="A730" s="175"/>
      <c r="B730" s="176"/>
      <c r="C730" s="175"/>
      <c r="D730" s="175"/>
      <c r="E730" s="175"/>
      <c r="F730" s="175"/>
      <c r="G730" s="175"/>
      <c r="H730" s="175"/>
      <c r="I730" s="175"/>
      <c r="J730" s="175"/>
      <c r="K730" s="177"/>
      <c r="L730" s="177"/>
      <c r="M730" s="177"/>
      <c r="N730" s="177"/>
      <c r="O730" s="177"/>
      <c r="P730" s="175"/>
      <c r="Q730" s="177"/>
      <c r="R730" s="177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7"/>
      <c r="AC730" s="177"/>
      <c r="AD730" s="177"/>
      <c r="AE730" s="177"/>
      <c r="AF730" s="177"/>
      <c r="AG730" s="175"/>
      <c r="AH730" s="177"/>
      <c r="AI730" s="177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7"/>
      <c r="AT730" s="177"/>
      <c r="AU730" s="177"/>
      <c r="AV730" s="177"/>
      <c r="AW730" s="177"/>
      <c r="AX730" s="175"/>
      <c r="AY730" s="177"/>
      <c r="AZ730" s="177"/>
      <c r="BA730" s="175"/>
      <c r="BB730" s="175"/>
      <c r="BC730" s="175"/>
      <c r="BD730" s="175"/>
      <c r="BE730" s="175"/>
      <c r="BF730" s="175"/>
      <c r="BG730" s="175"/>
      <c r="BH730" s="175"/>
      <c r="BI730" s="175"/>
      <c r="BJ730" s="175"/>
      <c r="BK730" s="175"/>
      <c r="BL730" s="175"/>
      <c r="BM730" s="175"/>
      <c r="BN730" s="175"/>
      <c r="BO730" s="175"/>
      <c r="BP730" s="175"/>
      <c r="BQ730" s="175"/>
      <c r="BR730" s="175"/>
      <c r="BS730" s="175"/>
      <c r="BT730" s="175"/>
      <c r="BU730" s="177"/>
      <c r="BV730" s="177"/>
      <c r="BW730" s="177"/>
      <c r="BX730" s="177"/>
      <c r="BY730" s="177"/>
      <c r="BZ730" s="175"/>
      <c r="CA730" s="177"/>
      <c r="CB730" s="177"/>
    </row>
    <row r="731" spans="1:80" x14ac:dyDescent="0.25">
      <c r="A731" s="175"/>
      <c r="B731" s="176"/>
      <c r="C731" s="175"/>
      <c r="D731" s="175"/>
      <c r="E731" s="175"/>
      <c r="F731" s="175"/>
      <c r="G731" s="175"/>
      <c r="H731" s="175"/>
      <c r="I731" s="175"/>
      <c r="J731" s="175"/>
      <c r="K731" s="177"/>
      <c r="L731" s="177"/>
      <c r="M731" s="177"/>
      <c r="N731" s="177"/>
      <c r="O731" s="177"/>
      <c r="P731" s="175"/>
      <c r="Q731" s="177"/>
      <c r="R731" s="177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7"/>
      <c r="AC731" s="177"/>
      <c r="AD731" s="177"/>
      <c r="AE731" s="177"/>
      <c r="AF731" s="177"/>
      <c r="AG731" s="175"/>
      <c r="AH731" s="177"/>
      <c r="AI731" s="177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7"/>
      <c r="AT731" s="177"/>
      <c r="AU731" s="177"/>
      <c r="AV731" s="177"/>
      <c r="AW731" s="177"/>
      <c r="AX731" s="175"/>
      <c r="AY731" s="177"/>
      <c r="AZ731" s="177"/>
      <c r="BA731" s="175"/>
      <c r="BB731" s="175"/>
      <c r="BC731" s="175"/>
      <c r="BD731" s="175"/>
      <c r="BE731" s="175"/>
      <c r="BF731" s="175"/>
      <c r="BG731" s="175"/>
      <c r="BH731" s="175"/>
      <c r="BI731" s="175"/>
      <c r="BJ731" s="175"/>
      <c r="BK731" s="175"/>
      <c r="BL731" s="175"/>
      <c r="BM731" s="175"/>
      <c r="BN731" s="175"/>
      <c r="BO731" s="175"/>
      <c r="BP731" s="175"/>
      <c r="BQ731" s="175"/>
      <c r="BR731" s="175"/>
      <c r="BS731" s="175"/>
      <c r="BT731" s="175"/>
      <c r="BU731" s="177"/>
      <c r="BV731" s="177"/>
      <c r="BW731" s="177"/>
      <c r="BX731" s="177"/>
      <c r="BY731" s="177"/>
      <c r="BZ731" s="175"/>
      <c r="CA731" s="177"/>
      <c r="CB731" s="177"/>
    </row>
    <row r="732" spans="1:80" x14ac:dyDescent="0.25">
      <c r="A732" s="175"/>
      <c r="B732" s="176"/>
      <c r="C732" s="175"/>
      <c r="D732" s="175"/>
      <c r="E732" s="175"/>
      <c r="F732" s="175"/>
      <c r="G732" s="175"/>
      <c r="H732" s="175"/>
      <c r="I732" s="175"/>
      <c r="J732" s="175"/>
      <c r="K732" s="177"/>
      <c r="L732" s="177"/>
      <c r="M732" s="177"/>
      <c r="N732" s="177"/>
      <c r="O732" s="177"/>
      <c r="P732" s="175"/>
      <c r="Q732" s="177"/>
      <c r="R732" s="177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7"/>
      <c r="AC732" s="177"/>
      <c r="AD732" s="177"/>
      <c r="AE732" s="177"/>
      <c r="AF732" s="177"/>
      <c r="AG732" s="175"/>
      <c r="AH732" s="177"/>
      <c r="AI732" s="177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7"/>
      <c r="AT732" s="177"/>
      <c r="AU732" s="177"/>
      <c r="AV732" s="177"/>
      <c r="AW732" s="177"/>
      <c r="AX732" s="175"/>
      <c r="AY732" s="177"/>
      <c r="AZ732" s="177"/>
      <c r="BA732" s="175"/>
      <c r="BB732" s="175"/>
      <c r="BC732" s="175"/>
      <c r="BD732" s="175"/>
      <c r="BE732" s="175"/>
      <c r="BF732" s="175"/>
      <c r="BG732" s="175"/>
      <c r="BH732" s="175"/>
      <c r="BI732" s="175"/>
      <c r="BJ732" s="175"/>
      <c r="BK732" s="175"/>
      <c r="BL732" s="175"/>
      <c r="BM732" s="175"/>
      <c r="BN732" s="175"/>
      <c r="BO732" s="175"/>
      <c r="BP732" s="175"/>
      <c r="BQ732" s="175"/>
      <c r="BR732" s="175"/>
      <c r="BS732" s="175"/>
      <c r="BT732" s="175"/>
      <c r="BU732" s="177"/>
      <c r="BV732" s="177"/>
      <c r="BW732" s="177"/>
      <c r="BX732" s="177"/>
      <c r="BY732" s="177"/>
      <c r="BZ732" s="175"/>
      <c r="CA732" s="177"/>
      <c r="CB732" s="177"/>
    </row>
    <row r="733" spans="1:80" x14ac:dyDescent="0.25">
      <c r="A733" s="175"/>
      <c r="B733" s="176"/>
      <c r="C733" s="175"/>
      <c r="D733" s="175"/>
      <c r="E733" s="175"/>
      <c r="F733" s="175"/>
      <c r="G733" s="175"/>
      <c r="H733" s="175"/>
      <c r="I733" s="175"/>
      <c r="J733" s="175"/>
      <c r="K733" s="177"/>
      <c r="L733" s="177"/>
      <c r="M733" s="177"/>
      <c r="N733" s="177"/>
      <c r="O733" s="177"/>
      <c r="P733" s="175"/>
      <c r="Q733" s="177"/>
      <c r="R733" s="177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7"/>
      <c r="AC733" s="177"/>
      <c r="AD733" s="177"/>
      <c r="AE733" s="177"/>
      <c r="AF733" s="177"/>
      <c r="AG733" s="175"/>
      <c r="AH733" s="177"/>
      <c r="AI733" s="177"/>
      <c r="AJ733" s="175"/>
      <c r="AK733" s="175"/>
      <c r="AL733" s="175"/>
      <c r="AM733" s="175"/>
      <c r="AN733" s="175"/>
      <c r="AO733" s="175"/>
      <c r="AP733" s="175"/>
      <c r="AQ733" s="175"/>
      <c r="AR733" s="175"/>
      <c r="AS733" s="177"/>
      <c r="AT733" s="177"/>
      <c r="AU733" s="177"/>
      <c r="AV733" s="177"/>
      <c r="AW733" s="177"/>
      <c r="AX733" s="175"/>
      <c r="AY733" s="177"/>
      <c r="AZ733" s="177"/>
      <c r="BA733" s="175"/>
      <c r="BB733" s="175"/>
      <c r="BC733" s="175"/>
      <c r="BD733" s="175"/>
      <c r="BE733" s="175"/>
      <c r="BF733" s="175"/>
      <c r="BG733" s="175"/>
      <c r="BH733" s="175"/>
      <c r="BI733" s="175"/>
      <c r="BJ733" s="175"/>
      <c r="BK733" s="175"/>
      <c r="BL733" s="175"/>
      <c r="BM733" s="175"/>
      <c r="BN733" s="175"/>
      <c r="BO733" s="175"/>
      <c r="BP733" s="175"/>
      <c r="BQ733" s="175"/>
      <c r="BR733" s="175"/>
      <c r="BS733" s="175"/>
      <c r="BT733" s="175"/>
      <c r="BU733" s="177"/>
      <c r="BV733" s="177"/>
      <c r="BW733" s="177"/>
      <c r="BX733" s="177"/>
      <c r="BY733" s="177"/>
      <c r="BZ733" s="175"/>
      <c r="CA733" s="177"/>
      <c r="CB733" s="177"/>
    </row>
    <row r="734" spans="1:80" x14ac:dyDescent="0.25">
      <c r="A734" s="175"/>
      <c r="B734" s="176"/>
      <c r="C734" s="175"/>
      <c r="D734" s="175"/>
      <c r="E734" s="175"/>
      <c r="F734" s="175"/>
      <c r="G734" s="175"/>
      <c r="H734" s="175"/>
      <c r="I734" s="175"/>
      <c r="J734" s="175"/>
      <c r="K734" s="177"/>
      <c r="L734" s="177"/>
      <c r="M734" s="177"/>
      <c r="N734" s="177"/>
      <c r="O734" s="177"/>
      <c r="P734" s="175"/>
      <c r="Q734" s="177"/>
      <c r="R734" s="177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7"/>
      <c r="AC734" s="177"/>
      <c r="AD734" s="177"/>
      <c r="AE734" s="177"/>
      <c r="AF734" s="177"/>
      <c r="AG734" s="175"/>
      <c r="AH734" s="177"/>
      <c r="AI734" s="177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7"/>
      <c r="AT734" s="177"/>
      <c r="AU734" s="177"/>
      <c r="AV734" s="177"/>
      <c r="AW734" s="177"/>
      <c r="AX734" s="175"/>
      <c r="AY734" s="177"/>
      <c r="AZ734" s="177"/>
      <c r="BA734" s="175"/>
      <c r="BB734" s="175"/>
      <c r="BC734" s="175"/>
      <c r="BD734" s="175"/>
      <c r="BE734" s="175"/>
      <c r="BF734" s="175"/>
      <c r="BG734" s="175"/>
      <c r="BH734" s="175"/>
      <c r="BI734" s="175"/>
      <c r="BJ734" s="175"/>
      <c r="BK734" s="175"/>
      <c r="BL734" s="175"/>
      <c r="BM734" s="175"/>
      <c r="BN734" s="175"/>
      <c r="BO734" s="175"/>
      <c r="BP734" s="175"/>
      <c r="BQ734" s="175"/>
      <c r="BR734" s="175"/>
      <c r="BS734" s="175"/>
      <c r="BT734" s="175"/>
      <c r="BU734" s="177"/>
      <c r="BV734" s="177"/>
      <c r="BW734" s="177"/>
      <c r="BX734" s="177"/>
      <c r="BY734" s="177"/>
      <c r="BZ734" s="175"/>
      <c r="CA734" s="177"/>
      <c r="CB734" s="177"/>
    </row>
    <row r="735" spans="1:80" x14ac:dyDescent="0.25">
      <c r="A735" s="175"/>
      <c r="B735" s="176"/>
      <c r="C735" s="175"/>
      <c r="D735" s="175"/>
      <c r="E735" s="175"/>
      <c r="F735" s="175"/>
      <c r="G735" s="175"/>
      <c r="H735" s="175"/>
      <c r="I735" s="175"/>
      <c r="J735" s="175"/>
      <c r="K735" s="177"/>
      <c r="L735" s="177"/>
      <c r="M735" s="177"/>
      <c r="N735" s="177"/>
      <c r="O735" s="177"/>
      <c r="P735" s="175"/>
      <c r="Q735" s="177"/>
      <c r="R735" s="177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7"/>
      <c r="AC735" s="177"/>
      <c r="AD735" s="177"/>
      <c r="AE735" s="177"/>
      <c r="AF735" s="177"/>
      <c r="AG735" s="175"/>
      <c r="AH735" s="177"/>
      <c r="AI735" s="177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7"/>
      <c r="AT735" s="177"/>
      <c r="AU735" s="177"/>
      <c r="AV735" s="177"/>
      <c r="AW735" s="177"/>
      <c r="AX735" s="175"/>
      <c r="AY735" s="177"/>
      <c r="AZ735" s="177"/>
      <c r="BA735" s="175"/>
      <c r="BB735" s="175"/>
      <c r="BC735" s="175"/>
      <c r="BD735" s="175"/>
      <c r="BE735" s="175"/>
      <c r="BF735" s="175"/>
      <c r="BG735" s="175"/>
      <c r="BH735" s="175"/>
      <c r="BI735" s="175"/>
      <c r="BJ735" s="175"/>
      <c r="BK735" s="175"/>
      <c r="BL735" s="175"/>
      <c r="BM735" s="175"/>
      <c r="BN735" s="175"/>
      <c r="BO735" s="175"/>
      <c r="BP735" s="175"/>
      <c r="BQ735" s="175"/>
      <c r="BR735" s="175"/>
      <c r="BS735" s="175"/>
      <c r="BT735" s="175"/>
      <c r="BU735" s="177"/>
      <c r="BV735" s="177"/>
      <c r="BW735" s="177"/>
      <c r="BX735" s="177"/>
      <c r="BY735" s="177"/>
      <c r="BZ735" s="175"/>
      <c r="CA735" s="177"/>
      <c r="CB735" s="177"/>
    </row>
    <row r="736" spans="1:80" x14ac:dyDescent="0.25">
      <c r="A736" s="175"/>
      <c r="B736" s="176"/>
      <c r="C736" s="175"/>
      <c r="D736" s="175"/>
      <c r="E736" s="175"/>
      <c r="F736" s="175"/>
      <c r="G736" s="175"/>
      <c r="H736" s="175"/>
      <c r="I736" s="175"/>
      <c r="J736" s="175"/>
      <c r="K736" s="177"/>
      <c r="L736" s="177"/>
      <c r="M736" s="177"/>
      <c r="N736" s="177"/>
      <c r="O736" s="177"/>
      <c r="P736" s="175"/>
      <c r="Q736" s="177"/>
      <c r="R736" s="177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7"/>
      <c r="AC736" s="177"/>
      <c r="AD736" s="177"/>
      <c r="AE736" s="177"/>
      <c r="AF736" s="177"/>
      <c r="AG736" s="175"/>
      <c r="AH736" s="177"/>
      <c r="AI736" s="177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7"/>
      <c r="AT736" s="177"/>
      <c r="AU736" s="177"/>
      <c r="AV736" s="177"/>
      <c r="AW736" s="177"/>
      <c r="AX736" s="175"/>
      <c r="AY736" s="177"/>
      <c r="AZ736" s="177"/>
      <c r="BA736" s="175"/>
      <c r="BB736" s="175"/>
      <c r="BC736" s="175"/>
      <c r="BD736" s="175"/>
      <c r="BE736" s="175"/>
      <c r="BF736" s="175"/>
      <c r="BG736" s="175"/>
      <c r="BH736" s="175"/>
      <c r="BI736" s="175"/>
      <c r="BJ736" s="175"/>
      <c r="BK736" s="175"/>
      <c r="BL736" s="175"/>
      <c r="BM736" s="175"/>
      <c r="BN736" s="175"/>
      <c r="BO736" s="175"/>
      <c r="BP736" s="175"/>
      <c r="BQ736" s="175"/>
      <c r="BR736" s="175"/>
      <c r="BS736" s="175"/>
      <c r="BT736" s="175"/>
      <c r="BU736" s="177"/>
      <c r="BV736" s="177"/>
      <c r="BW736" s="177"/>
      <c r="BX736" s="177"/>
      <c r="BY736" s="177"/>
      <c r="BZ736" s="175"/>
      <c r="CA736" s="177"/>
      <c r="CB736" s="177"/>
    </row>
    <row r="737" spans="1:80" x14ac:dyDescent="0.25">
      <c r="A737" s="175"/>
      <c r="B737" s="176"/>
      <c r="C737" s="175"/>
      <c r="D737" s="175"/>
      <c r="E737" s="175"/>
      <c r="F737" s="175"/>
      <c r="G737" s="175"/>
      <c r="H737" s="175"/>
      <c r="I737" s="175"/>
      <c r="J737" s="175"/>
      <c r="K737" s="177"/>
      <c r="L737" s="177"/>
      <c r="M737" s="177"/>
      <c r="N737" s="177"/>
      <c r="O737" s="177"/>
      <c r="P737" s="175"/>
      <c r="Q737" s="177"/>
      <c r="R737" s="177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7"/>
      <c r="AC737" s="177"/>
      <c r="AD737" s="177"/>
      <c r="AE737" s="177"/>
      <c r="AF737" s="177"/>
      <c r="AG737" s="175"/>
      <c r="AH737" s="177"/>
      <c r="AI737" s="177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7"/>
      <c r="AT737" s="177"/>
      <c r="AU737" s="177"/>
      <c r="AV737" s="177"/>
      <c r="AW737" s="177"/>
      <c r="AX737" s="175"/>
      <c r="AY737" s="177"/>
      <c r="AZ737" s="177"/>
      <c r="BA737" s="175"/>
      <c r="BB737" s="175"/>
      <c r="BC737" s="175"/>
      <c r="BD737" s="175"/>
      <c r="BE737" s="175"/>
      <c r="BF737" s="175"/>
      <c r="BG737" s="175"/>
      <c r="BH737" s="175"/>
      <c r="BI737" s="175"/>
      <c r="BJ737" s="175"/>
      <c r="BK737" s="175"/>
      <c r="BL737" s="175"/>
      <c r="BM737" s="175"/>
      <c r="BN737" s="175"/>
      <c r="BO737" s="175"/>
      <c r="BP737" s="175"/>
      <c r="BQ737" s="175"/>
      <c r="BR737" s="175"/>
      <c r="BS737" s="175"/>
      <c r="BT737" s="175"/>
      <c r="BU737" s="177"/>
      <c r="BV737" s="177"/>
      <c r="BW737" s="177"/>
      <c r="BX737" s="177"/>
      <c r="BY737" s="177"/>
      <c r="BZ737" s="175"/>
      <c r="CA737" s="177"/>
      <c r="CB737" s="177"/>
    </row>
    <row r="738" spans="1:80" x14ac:dyDescent="0.25">
      <c r="A738" s="175"/>
      <c r="B738" s="176"/>
      <c r="C738" s="175"/>
      <c r="D738" s="175"/>
      <c r="E738" s="175"/>
      <c r="F738" s="175"/>
      <c r="G738" s="175"/>
      <c r="H738" s="175"/>
      <c r="I738" s="175"/>
      <c r="J738" s="175"/>
      <c r="K738" s="177"/>
      <c r="L738" s="177"/>
      <c r="M738" s="177"/>
      <c r="N738" s="177"/>
      <c r="O738" s="177"/>
      <c r="P738" s="175"/>
      <c r="Q738" s="177"/>
      <c r="R738" s="177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7"/>
      <c r="AC738" s="177"/>
      <c r="AD738" s="177"/>
      <c r="AE738" s="177"/>
      <c r="AF738" s="177"/>
      <c r="AG738" s="175"/>
      <c r="AH738" s="177"/>
      <c r="AI738" s="177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7"/>
      <c r="AT738" s="177"/>
      <c r="AU738" s="177"/>
      <c r="AV738" s="177"/>
      <c r="AW738" s="177"/>
      <c r="AX738" s="175"/>
      <c r="AY738" s="177"/>
      <c r="AZ738" s="177"/>
      <c r="BA738" s="175"/>
      <c r="BB738" s="175"/>
      <c r="BC738" s="175"/>
      <c r="BD738" s="175"/>
      <c r="BE738" s="175"/>
      <c r="BF738" s="175"/>
      <c r="BG738" s="175"/>
      <c r="BH738" s="175"/>
      <c r="BI738" s="175"/>
      <c r="BJ738" s="175"/>
      <c r="BK738" s="175"/>
      <c r="BL738" s="175"/>
      <c r="BM738" s="175"/>
      <c r="BN738" s="175"/>
      <c r="BO738" s="175"/>
      <c r="BP738" s="175"/>
      <c r="BQ738" s="175"/>
      <c r="BR738" s="175"/>
      <c r="BS738" s="175"/>
      <c r="BT738" s="175"/>
      <c r="BU738" s="177"/>
      <c r="BV738" s="177"/>
      <c r="BW738" s="177"/>
      <c r="BX738" s="177"/>
      <c r="BY738" s="177"/>
      <c r="BZ738" s="175"/>
      <c r="CA738" s="177"/>
      <c r="CB738" s="177"/>
    </row>
    <row r="739" spans="1:80" x14ac:dyDescent="0.25">
      <c r="A739" s="175"/>
      <c r="B739" s="176"/>
      <c r="C739" s="175"/>
      <c r="D739" s="175"/>
      <c r="E739" s="175"/>
      <c r="F739" s="175"/>
      <c r="G739" s="175"/>
      <c r="H739" s="175"/>
      <c r="I739" s="175"/>
      <c r="J739" s="175"/>
      <c r="K739" s="177"/>
      <c r="L739" s="177"/>
      <c r="M739" s="177"/>
      <c r="N739" s="177"/>
      <c r="O739" s="177"/>
      <c r="P739" s="175"/>
      <c r="Q739" s="177"/>
      <c r="R739" s="177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7"/>
      <c r="AC739" s="177"/>
      <c r="AD739" s="177"/>
      <c r="AE739" s="177"/>
      <c r="AF739" s="177"/>
      <c r="AG739" s="175"/>
      <c r="AH739" s="177"/>
      <c r="AI739" s="177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7"/>
      <c r="AT739" s="177"/>
      <c r="AU739" s="177"/>
      <c r="AV739" s="177"/>
      <c r="AW739" s="177"/>
      <c r="AX739" s="175"/>
      <c r="AY739" s="177"/>
      <c r="AZ739" s="177"/>
      <c r="BA739" s="175"/>
      <c r="BB739" s="175"/>
      <c r="BC739" s="175"/>
      <c r="BD739" s="175"/>
      <c r="BE739" s="175"/>
      <c r="BF739" s="175"/>
      <c r="BG739" s="175"/>
      <c r="BH739" s="175"/>
      <c r="BI739" s="175"/>
      <c r="BJ739" s="175"/>
      <c r="BK739" s="175"/>
      <c r="BL739" s="175"/>
      <c r="BM739" s="175"/>
      <c r="BN739" s="175"/>
      <c r="BO739" s="175"/>
      <c r="BP739" s="175"/>
      <c r="BQ739" s="175"/>
      <c r="BR739" s="175"/>
      <c r="BS739" s="175"/>
      <c r="BT739" s="175"/>
      <c r="BU739" s="177"/>
      <c r="BV739" s="177"/>
      <c r="BW739" s="177"/>
      <c r="BX739" s="177"/>
      <c r="BY739" s="177"/>
      <c r="BZ739" s="175"/>
      <c r="CA739" s="177"/>
      <c r="CB739" s="177"/>
    </row>
    <row r="740" spans="1:80" x14ac:dyDescent="0.25">
      <c r="A740" s="175"/>
      <c r="B740" s="176"/>
      <c r="C740" s="175"/>
      <c r="D740" s="175"/>
      <c r="E740" s="175"/>
      <c r="F740" s="175"/>
      <c r="G740" s="175"/>
      <c r="H740" s="175"/>
      <c r="I740" s="175"/>
      <c r="J740" s="175"/>
      <c r="K740" s="177"/>
      <c r="L740" s="177"/>
      <c r="M740" s="177"/>
      <c r="N740" s="177"/>
      <c r="O740" s="177"/>
      <c r="P740" s="175"/>
      <c r="Q740" s="177"/>
      <c r="R740" s="177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7"/>
      <c r="AC740" s="177"/>
      <c r="AD740" s="177"/>
      <c r="AE740" s="177"/>
      <c r="AF740" s="177"/>
      <c r="AG740" s="175"/>
      <c r="AH740" s="177"/>
      <c r="AI740" s="177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7"/>
      <c r="AT740" s="177"/>
      <c r="AU740" s="177"/>
      <c r="AV740" s="177"/>
      <c r="AW740" s="177"/>
      <c r="AX740" s="175"/>
      <c r="AY740" s="177"/>
      <c r="AZ740" s="177"/>
      <c r="BA740" s="175"/>
      <c r="BB740" s="175"/>
      <c r="BC740" s="175"/>
      <c r="BD740" s="175"/>
      <c r="BE740" s="175"/>
      <c r="BF740" s="175"/>
      <c r="BG740" s="175"/>
      <c r="BH740" s="175"/>
      <c r="BI740" s="175"/>
      <c r="BJ740" s="175"/>
      <c r="BK740" s="175"/>
      <c r="BL740" s="175"/>
      <c r="BM740" s="175"/>
      <c r="BN740" s="175"/>
      <c r="BO740" s="175"/>
      <c r="BP740" s="175"/>
      <c r="BQ740" s="175"/>
      <c r="BR740" s="175"/>
      <c r="BS740" s="175"/>
      <c r="BT740" s="175"/>
      <c r="BU740" s="177"/>
      <c r="BV740" s="177"/>
      <c r="BW740" s="177"/>
      <c r="BX740" s="177"/>
      <c r="BY740" s="177"/>
      <c r="BZ740" s="175"/>
      <c r="CA740" s="177"/>
      <c r="CB740" s="177"/>
    </row>
    <row r="741" spans="1:80" x14ac:dyDescent="0.25">
      <c r="A741" s="175"/>
      <c r="B741" s="176"/>
      <c r="C741" s="175"/>
      <c r="D741" s="175"/>
      <c r="E741" s="175"/>
      <c r="F741" s="175"/>
      <c r="G741" s="175"/>
      <c r="H741" s="175"/>
      <c r="I741" s="175"/>
      <c r="J741" s="175"/>
      <c r="K741" s="177"/>
      <c r="L741" s="177"/>
      <c r="M741" s="177"/>
      <c r="N741" s="177"/>
      <c r="O741" s="177"/>
      <c r="P741" s="175"/>
      <c r="Q741" s="177"/>
      <c r="R741" s="177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7"/>
      <c r="AC741" s="177"/>
      <c r="AD741" s="177"/>
      <c r="AE741" s="177"/>
      <c r="AF741" s="177"/>
      <c r="AG741" s="175"/>
      <c r="AH741" s="177"/>
      <c r="AI741" s="177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7"/>
      <c r="AT741" s="177"/>
      <c r="AU741" s="177"/>
      <c r="AV741" s="177"/>
      <c r="AW741" s="177"/>
      <c r="AX741" s="175"/>
      <c r="AY741" s="177"/>
      <c r="AZ741" s="177"/>
      <c r="BA741" s="175"/>
      <c r="BB741" s="175"/>
      <c r="BC741" s="175"/>
      <c r="BD741" s="175"/>
      <c r="BE741" s="175"/>
      <c r="BF741" s="175"/>
      <c r="BG741" s="175"/>
      <c r="BH741" s="175"/>
      <c r="BI741" s="175"/>
      <c r="BJ741" s="175"/>
      <c r="BK741" s="175"/>
      <c r="BL741" s="175"/>
      <c r="BM741" s="175"/>
      <c r="BN741" s="175"/>
      <c r="BO741" s="175"/>
      <c r="BP741" s="175"/>
      <c r="BQ741" s="175"/>
      <c r="BR741" s="175"/>
      <c r="BS741" s="175"/>
      <c r="BT741" s="175"/>
      <c r="BU741" s="177"/>
      <c r="BV741" s="177"/>
      <c r="BW741" s="177"/>
      <c r="BX741" s="177"/>
      <c r="BY741" s="177"/>
      <c r="BZ741" s="175"/>
      <c r="CA741" s="177"/>
      <c r="CB741" s="177"/>
    </row>
    <row r="742" spans="1:80" x14ac:dyDescent="0.25">
      <c r="A742" s="175"/>
      <c r="B742" s="176"/>
      <c r="C742" s="175"/>
      <c r="D742" s="175"/>
      <c r="E742" s="175"/>
      <c r="F742" s="175"/>
      <c r="G742" s="175"/>
      <c r="H742" s="175"/>
      <c r="I742" s="175"/>
      <c r="J742" s="175"/>
      <c r="K742" s="177"/>
      <c r="L742" s="177"/>
      <c r="M742" s="177"/>
      <c r="N742" s="177"/>
      <c r="O742" s="177"/>
      <c r="P742" s="175"/>
      <c r="Q742" s="177"/>
      <c r="R742" s="177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7"/>
      <c r="AC742" s="177"/>
      <c r="AD742" s="177"/>
      <c r="AE742" s="177"/>
      <c r="AF742" s="177"/>
      <c r="AG742" s="175"/>
      <c r="AH742" s="177"/>
      <c r="AI742" s="177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7"/>
      <c r="AT742" s="177"/>
      <c r="AU742" s="177"/>
      <c r="AV742" s="177"/>
      <c r="AW742" s="177"/>
      <c r="AX742" s="175"/>
      <c r="AY742" s="177"/>
      <c r="AZ742" s="177"/>
      <c r="BA742" s="175"/>
      <c r="BB742" s="175"/>
      <c r="BC742" s="175"/>
      <c r="BD742" s="175"/>
      <c r="BE742" s="175"/>
      <c r="BF742" s="175"/>
      <c r="BG742" s="175"/>
      <c r="BH742" s="175"/>
      <c r="BI742" s="175"/>
      <c r="BJ742" s="175"/>
      <c r="BK742" s="175"/>
      <c r="BL742" s="175"/>
      <c r="BM742" s="175"/>
      <c r="BN742" s="175"/>
      <c r="BO742" s="175"/>
      <c r="BP742" s="175"/>
      <c r="BQ742" s="175"/>
      <c r="BR742" s="175"/>
      <c r="BS742" s="175"/>
      <c r="BT742" s="175"/>
      <c r="BU742" s="177"/>
      <c r="BV742" s="177"/>
      <c r="BW742" s="177"/>
      <c r="BX742" s="177"/>
      <c r="BY742" s="177"/>
      <c r="BZ742" s="175"/>
      <c r="CA742" s="177"/>
      <c r="CB742" s="177"/>
    </row>
    <row r="743" spans="1:80" x14ac:dyDescent="0.25">
      <c r="A743" s="175"/>
      <c r="B743" s="176"/>
      <c r="C743" s="175"/>
      <c r="D743" s="175"/>
      <c r="E743" s="175"/>
      <c r="F743" s="175"/>
      <c r="G743" s="175"/>
      <c r="H743" s="175"/>
      <c r="I743" s="175"/>
      <c r="J743" s="175"/>
      <c r="K743" s="177"/>
      <c r="L743" s="177"/>
      <c r="M743" s="177"/>
      <c r="N743" s="177"/>
      <c r="O743" s="177"/>
      <c r="P743" s="175"/>
      <c r="Q743" s="177"/>
      <c r="R743" s="177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7"/>
      <c r="AC743" s="177"/>
      <c r="AD743" s="177"/>
      <c r="AE743" s="177"/>
      <c r="AF743" s="177"/>
      <c r="AG743" s="175"/>
      <c r="AH743" s="177"/>
      <c r="AI743" s="177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7"/>
      <c r="AT743" s="177"/>
      <c r="AU743" s="177"/>
      <c r="AV743" s="177"/>
      <c r="AW743" s="177"/>
      <c r="AX743" s="175"/>
      <c r="AY743" s="177"/>
      <c r="AZ743" s="177"/>
      <c r="BA743" s="175"/>
      <c r="BB743" s="175"/>
      <c r="BC743" s="175"/>
      <c r="BD743" s="175"/>
      <c r="BE743" s="175"/>
      <c r="BF743" s="175"/>
      <c r="BG743" s="175"/>
      <c r="BH743" s="175"/>
      <c r="BI743" s="175"/>
      <c r="BJ743" s="175"/>
      <c r="BK743" s="175"/>
      <c r="BL743" s="175"/>
      <c r="BM743" s="175"/>
      <c r="BN743" s="175"/>
      <c r="BO743" s="175"/>
      <c r="BP743" s="175"/>
      <c r="BQ743" s="175"/>
      <c r="BR743" s="175"/>
      <c r="BS743" s="175"/>
      <c r="BT743" s="175"/>
      <c r="BU743" s="177"/>
      <c r="BV743" s="177"/>
      <c r="BW743" s="177"/>
      <c r="BX743" s="177"/>
      <c r="BY743" s="177"/>
      <c r="BZ743" s="175"/>
      <c r="CA743" s="177"/>
      <c r="CB743" s="177"/>
    </row>
    <row r="744" spans="1:80" x14ac:dyDescent="0.25">
      <c r="A744" s="175"/>
      <c r="B744" s="176"/>
      <c r="C744" s="175"/>
      <c r="D744" s="175"/>
      <c r="E744" s="175"/>
      <c r="F744" s="175"/>
      <c r="G744" s="175"/>
      <c r="H744" s="175"/>
      <c r="I744" s="175"/>
      <c r="J744" s="175"/>
      <c r="K744" s="177"/>
      <c r="L744" s="177"/>
      <c r="M744" s="177"/>
      <c r="N744" s="177"/>
      <c r="O744" s="177"/>
      <c r="P744" s="175"/>
      <c r="Q744" s="177"/>
      <c r="R744" s="177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7"/>
      <c r="AC744" s="177"/>
      <c r="AD744" s="177"/>
      <c r="AE744" s="177"/>
      <c r="AF744" s="177"/>
      <c r="AG744" s="175"/>
      <c r="AH744" s="177"/>
      <c r="AI744" s="177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7"/>
      <c r="AT744" s="177"/>
      <c r="AU744" s="177"/>
      <c r="AV744" s="177"/>
      <c r="AW744" s="177"/>
      <c r="AX744" s="175"/>
      <c r="AY744" s="177"/>
      <c r="AZ744" s="177"/>
      <c r="BA744" s="175"/>
      <c r="BB744" s="175"/>
      <c r="BC744" s="175"/>
      <c r="BD744" s="175"/>
      <c r="BE744" s="175"/>
      <c r="BF744" s="175"/>
      <c r="BG744" s="175"/>
      <c r="BH744" s="175"/>
      <c r="BI744" s="175"/>
      <c r="BJ744" s="175"/>
      <c r="BK744" s="175"/>
      <c r="BL744" s="175"/>
      <c r="BM744" s="175"/>
      <c r="BN744" s="175"/>
      <c r="BO744" s="175"/>
      <c r="BP744" s="175"/>
      <c r="BQ744" s="175"/>
      <c r="BR744" s="175"/>
      <c r="BS744" s="175"/>
      <c r="BT744" s="175"/>
      <c r="BU744" s="177"/>
      <c r="BV744" s="177"/>
      <c r="BW744" s="177"/>
      <c r="BX744" s="177"/>
      <c r="BY744" s="177"/>
      <c r="BZ744" s="175"/>
      <c r="CA744" s="177"/>
      <c r="CB744" s="177"/>
    </row>
    <row r="745" spans="1:80" x14ac:dyDescent="0.25">
      <c r="A745" s="175"/>
      <c r="B745" s="176"/>
      <c r="C745" s="175"/>
      <c r="D745" s="175"/>
      <c r="E745" s="175"/>
      <c r="F745" s="175"/>
      <c r="G745" s="175"/>
      <c r="H745" s="175"/>
      <c r="I745" s="175"/>
      <c r="J745" s="175"/>
      <c r="K745" s="177"/>
      <c r="L745" s="177"/>
      <c r="M745" s="177"/>
      <c r="N745" s="177"/>
      <c r="O745" s="177"/>
      <c r="P745" s="175"/>
      <c r="Q745" s="177"/>
      <c r="R745" s="177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7"/>
      <c r="AC745" s="177"/>
      <c r="AD745" s="177"/>
      <c r="AE745" s="177"/>
      <c r="AF745" s="177"/>
      <c r="AG745" s="175"/>
      <c r="AH745" s="177"/>
      <c r="AI745" s="177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7"/>
      <c r="AT745" s="177"/>
      <c r="AU745" s="177"/>
      <c r="AV745" s="177"/>
      <c r="AW745" s="177"/>
      <c r="AX745" s="175"/>
      <c r="AY745" s="177"/>
      <c r="AZ745" s="177"/>
      <c r="BA745" s="175"/>
      <c r="BB745" s="175"/>
      <c r="BC745" s="175"/>
      <c r="BD745" s="175"/>
      <c r="BE745" s="175"/>
      <c r="BF745" s="175"/>
      <c r="BG745" s="175"/>
      <c r="BH745" s="175"/>
      <c r="BI745" s="175"/>
      <c r="BJ745" s="175"/>
      <c r="BK745" s="175"/>
      <c r="BL745" s="175"/>
      <c r="BM745" s="175"/>
      <c r="BN745" s="175"/>
      <c r="BO745" s="175"/>
      <c r="BP745" s="175"/>
      <c r="BQ745" s="175"/>
      <c r="BR745" s="175"/>
      <c r="BS745" s="175"/>
      <c r="BT745" s="175"/>
      <c r="BU745" s="177"/>
      <c r="BV745" s="177"/>
      <c r="BW745" s="177"/>
      <c r="BX745" s="177"/>
      <c r="BY745" s="177"/>
      <c r="BZ745" s="175"/>
      <c r="CA745" s="177"/>
      <c r="CB745" s="177"/>
    </row>
    <row r="746" spans="1:80" x14ac:dyDescent="0.25">
      <c r="A746" s="175"/>
      <c r="B746" s="176"/>
      <c r="C746" s="175"/>
      <c r="D746" s="175"/>
      <c r="E746" s="175"/>
      <c r="F746" s="175"/>
      <c r="G746" s="175"/>
      <c r="H746" s="175"/>
      <c r="I746" s="175"/>
      <c r="J746" s="175"/>
      <c r="K746" s="177"/>
      <c r="L746" s="177"/>
      <c r="M746" s="177"/>
      <c r="N746" s="177"/>
      <c r="O746" s="177"/>
      <c r="P746" s="175"/>
      <c r="Q746" s="177"/>
      <c r="R746" s="177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7"/>
      <c r="AC746" s="177"/>
      <c r="AD746" s="177"/>
      <c r="AE746" s="177"/>
      <c r="AF746" s="177"/>
      <c r="AG746" s="175"/>
      <c r="AH746" s="177"/>
      <c r="AI746" s="177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7"/>
      <c r="AT746" s="177"/>
      <c r="AU746" s="177"/>
      <c r="AV746" s="177"/>
      <c r="AW746" s="177"/>
      <c r="AX746" s="175"/>
      <c r="AY746" s="177"/>
      <c r="AZ746" s="177"/>
      <c r="BA746" s="175"/>
      <c r="BB746" s="175"/>
      <c r="BC746" s="175"/>
      <c r="BD746" s="175"/>
      <c r="BE746" s="175"/>
      <c r="BF746" s="175"/>
      <c r="BG746" s="175"/>
      <c r="BH746" s="175"/>
      <c r="BI746" s="175"/>
      <c r="BJ746" s="175"/>
      <c r="BK746" s="175"/>
      <c r="BL746" s="175"/>
      <c r="BM746" s="175"/>
      <c r="BN746" s="175"/>
      <c r="BO746" s="175"/>
      <c r="BP746" s="175"/>
      <c r="BQ746" s="175"/>
      <c r="BR746" s="175"/>
      <c r="BS746" s="175"/>
      <c r="BT746" s="175"/>
      <c r="BU746" s="177"/>
      <c r="BV746" s="177"/>
      <c r="BW746" s="177"/>
      <c r="BX746" s="177"/>
      <c r="BY746" s="177"/>
      <c r="BZ746" s="175"/>
      <c r="CA746" s="177"/>
      <c r="CB746" s="177"/>
    </row>
    <row r="747" spans="1:80" x14ac:dyDescent="0.25">
      <c r="A747" s="175"/>
      <c r="B747" s="176"/>
      <c r="C747" s="175"/>
      <c r="D747" s="175"/>
      <c r="E747" s="175"/>
      <c r="F747" s="175"/>
      <c r="G747" s="175"/>
      <c r="H747" s="175"/>
      <c r="I747" s="175"/>
      <c r="J747" s="175"/>
      <c r="K747" s="177"/>
      <c r="L747" s="177"/>
      <c r="M747" s="177"/>
      <c r="N747" s="177"/>
      <c r="O747" s="177"/>
      <c r="P747" s="175"/>
      <c r="Q747" s="177"/>
      <c r="R747" s="177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7"/>
      <c r="AC747" s="177"/>
      <c r="AD747" s="177"/>
      <c r="AE747" s="177"/>
      <c r="AF747" s="177"/>
      <c r="AG747" s="175"/>
      <c r="AH747" s="177"/>
      <c r="AI747" s="177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7"/>
      <c r="AT747" s="177"/>
      <c r="AU747" s="177"/>
      <c r="AV747" s="177"/>
      <c r="AW747" s="177"/>
      <c r="AX747" s="175"/>
      <c r="AY747" s="177"/>
      <c r="AZ747" s="177"/>
      <c r="BA747" s="175"/>
      <c r="BB747" s="175"/>
      <c r="BC747" s="175"/>
      <c r="BD747" s="175"/>
      <c r="BE747" s="175"/>
      <c r="BF747" s="175"/>
      <c r="BG747" s="175"/>
      <c r="BH747" s="175"/>
      <c r="BI747" s="175"/>
      <c r="BJ747" s="175"/>
      <c r="BK747" s="175"/>
      <c r="BL747" s="175"/>
      <c r="BM747" s="175"/>
      <c r="BN747" s="175"/>
      <c r="BO747" s="175"/>
      <c r="BP747" s="175"/>
      <c r="BQ747" s="175"/>
      <c r="BR747" s="175"/>
      <c r="BS747" s="175"/>
      <c r="BT747" s="175"/>
      <c r="BU747" s="177"/>
      <c r="BV747" s="177"/>
      <c r="BW747" s="177"/>
      <c r="BX747" s="177"/>
      <c r="BY747" s="177"/>
      <c r="BZ747" s="175"/>
      <c r="CA747" s="177"/>
      <c r="CB747" s="177"/>
    </row>
    <row r="748" spans="1:80" x14ac:dyDescent="0.25">
      <c r="A748" s="175"/>
      <c r="B748" s="176"/>
      <c r="C748" s="175"/>
      <c r="D748" s="175"/>
      <c r="E748" s="175"/>
      <c r="F748" s="175"/>
      <c r="G748" s="175"/>
      <c r="H748" s="175"/>
      <c r="I748" s="175"/>
      <c r="J748" s="175"/>
      <c r="K748" s="177"/>
      <c r="L748" s="177"/>
      <c r="M748" s="177"/>
      <c r="N748" s="177"/>
      <c r="O748" s="177"/>
      <c r="P748" s="175"/>
      <c r="Q748" s="177"/>
      <c r="R748" s="177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7"/>
      <c r="AC748" s="177"/>
      <c r="AD748" s="177"/>
      <c r="AE748" s="177"/>
      <c r="AF748" s="177"/>
      <c r="AG748" s="175"/>
      <c r="AH748" s="177"/>
      <c r="AI748" s="177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7"/>
      <c r="AT748" s="177"/>
      <c r="AU748" s="177"/>
      <c r="AV748" s="177"/>
      <c r="AW748" s="177"/>
      <c r="AX748" s="175"/>
      <c r="AY748" s="177"/>
      <c r="AZ748" s="177"/>
      <c r="BA748" s="175"/>
      <c r="BB748" s="175"/>
      <c r="BC748" s="175"/>
      <c r="BD748" s="175"/>
      <c r="BE748" s="175"/>
      <c r="BF748" s="175"/>
      <c r="BG748" s="175"/>
      <c r="BH748" s="175"/>
      <c r="BI748" s="175"/>
      <c r="BJ748" s="175"/>
      <c r="BK748" s="175"/>
      <c r="BL748" s="175"/>
      <c r="BM748" s="175"/>
      <c r="BN748" s="175"/>
      <c r="BO748" s="175"/>
      <c r="BP748" s="175"/>
      <c r="BQ748" s="175"/>
      <c r="BR748" s="175"/>
      <c r="BS748" s="175"/>
      <c r="BT748" s="175"/>
      <c r="BU748" s="177"/>
      <c r="BV748" s="177"/>
      <c r="BW748" s="177"/>
      <c r="BX748" s="177"/>
      <c r="BY748" s="177"/>
      <c r="BZ748" s="175"/>
      <c r="CA748" s="177"/>
      <c r="CB748" s="177"/>
    </row>
    <row r="749" spans="1:80" x14ac:dyDescent="0.25">
      <c r="A749" s="175"/>
      <c r="B749" s="176"/>
      <c r="C749" s="175"/>
      <c r="D749" s="175"/>
      <c r="E749" s="175"/>
      <c r="F749" s="175"/>
      <c r="G749" s="175"/>
      <c r="H749" s="175"/>
      <c r="I749" s="175"/>
      <c r="J749" s="175"/>
      <c r="K749" s="177"/>
      <c r="L749" s="177"/>
      <c r="M749" s="177"/>
      <c r="N749" s="177"/>
      <c r="O749" s="177"/>
      <c r="P749" s="175"/>
      <c r="Q749" s="177"/>
      <c r="R749" s="177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7"/>
      <c r="AC749" s="177"/>
      <c r="AD749" s="177"/>
      <c r="AE749" s="177"/>
      <c r="AF749" s="177"/>
      <c r="AG749" s="175"/>
      <c r="AH749" s="177"/>
      <c r="AI749" s="177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7"/>
      <c r="AT749" s="177"/>
      <c r="AU749" s="177"/>
      <c r="AV749" s="177"/>
      <c r="AW749" s="177"/>
      <c r="AX749" s="175"/>
      <c r="AY749" s="177"/>
      <c r="AZ749" s="177"/>
      <c r="BA749" s="175"/>
      <c r="BB749" s="175"/>
      <c r="BC749" s="175"/>
      <c r="BD749" s="175"/>
      <c r="BE749" s="175"/>
      <c r="BF749" s="175"/>
      <c r="BG749" s="175"/>
      <c r="BH749" s="175"/>
      <c r="BI749" s="175"/>
      <c r="BJ749" s="175"/>
      <c r="BK749" s="175"/>
      <c r="BL749" s="175"/>
      <c r="BM749" s="175"/>
      <c r="BN749" s="175"/>
      <c r="BO749" s="175"/>
      <c r="BP749" s="175"/>
      <c r="BQ749" s="175"/>
      <c r="BR749" s="175"/>
      <c r="BS749" s="175"/>
      <c r="BT749" s="175"/>
      <c r="BU749" s="177"/>
      <c r="BV749" s="177"/>
      <c r="BW749" s="177"/>
      <c r="BX749" s="177"/>
      <c r="BY749" s="177"/>
      <c r="BZ749" s="175"/>
      <c r="CA749" s="177"/>
      <c r="CB749" s="177"/>
    </row>
    <row r="750" spans="1:80" x14ac:dyDescent="0.25">
      <c r="A750" s="175"/>
      <c r="B750" s="176"/>
      <c r="C750" s="175"/>
      <c r="D750" s="175"/>
      <c r="E750" s="175"/>
      <c r="F750" s="175"/>
      <c r="G750" s="175"/>
      <c r="H750" s="175"/>
      <c r="I750" s="175"/>
      <c r="J750" s="175"/>
      <c r="K750" s="177"/>
      <c r="L750" s="177"/>
      <c r="M750" s="177"/>
      <c r="N750" s="177"/>
      <c r="O750" s="177"/>
      <c r="P750" s="175"/>
      <c r="Q750" s="177"/>
      <c r="R750" s="177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7"/>
      <c r="AC750" s="177"/>
      <c r="AD750" s="177"/>
      <c r="AE750" s="177"/>
      <c r="AF750" s="177"/>
      <c r="AG750" s="175"/>
      <c r="AH750" s="177"/>
      <c r="AI750" s="177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7"/>
      <c r="AT750" s="177"/>
      <c r="AU750" s="177"/>
      <c r="AV750" s="177"/>
      <c r="AW750" s="177"/>
      <c r="AX750" s="175"/>
      <c r="AY750" s="177"/>
      <c r="AZ750" s="177"/>
      <c r="BA750" s="175"/>
      <c r="BB750" s="175"/>
      <c r="BC750" s="175"/>
      <c r="BD750" s="175"/>
      <c r="BE750" s="175"/>
      <c r="BF750" s="175"/>
      <c r="BG750" s="175"/>
      <c r="BH750" s="175"/>
      <c r="BI750" s="175"/>
      <c r="BJ750" s="175"/>
      <c r="BK750" s="175"/>
      <c r="BL750" s="175"/>
      <c r="BM750" s="175"/>
      <c r="BN750" s="175"/>
      <c r="BO750" s="175"/>
      <c r="BP750" s="175"/>
      <c r="BQ750" s="175"/>
      <c r="BR750" s="175"/>
      <c r="BS750" s="175"/>
      <c r="BT750" s="175"/>
      <c r="BU750" s="177"/>
      <c r="BV750" s="177"/>
      <c r="BW750" s="177"/>
      <c r="BX750" s="177"/>
      <c r="BY750" s="177"/>
      <c r="BZ750" s="175"/>
      <c r="CA750" s="177"/>
      <c r="CB750" s="177"/>
    </row>
    <row r="751" spans="1:80" x14ac:dyDescent="0.25">
      <c r="A751" s="175"/>
      <c r="B751" s="176"/>
      <c r="C751" s="175"/>
      <c r="D751" s="175"/>
      <c r="E751" s="175"/>
      <c r="F751" s="175"/>
      <c r="G751" s="175"/>
      <c r="H751" s="175"/>
      <c r="I751" s="175"/>
      <c r="J751" s="175"/>
      <c r="K751" s="177"/>
      <c r="L751" s="177"/>
      <c r="M751" s="177"/>
      <c r="N751" s="177"/>
      <c r="O751" s="177"/>
      <c r="P751" s="175"/>
      <c r="Q751" s="177"/>
      <c r="R751" s="177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7"/>
      <c r="AC751" s="177"/>
      <c r="AD751" s="177"/>
      <c r="AE751" s="177"/>
      <c r="AF751" s="177"/>
      <c r="AG751" s="175"/>
      <c r="AH751" s="177"/>
      <c r="AI751" s="177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7"/>
      <c r="AT751" s="177"/>
      <c r="AU751" s="177"/>
      <c r="AV751" s="177"/>
      <c r="AW751" s="177"/>
      <c r="AX751" s="175"/>
      <c r="AY751" s="177"/>
      <c r="AZ751" s="177"/>
      <c r="BA751" s="175"/>
      <c r="BB751" s="175"/>
      <c r="BC751" s="175"/>
      <c r="BD751" s="175"/>
      <c r="BE751" s="175"/>
      <c r="BF751" s="175"/>
      <c r="BG751" s="175"/>
      <c r="BH751" s="175"/>
      <c r="BI751" s="175"/>
      <c r="BJ751" s="175"/>
      <c r="BK751" s="175"/>
      <c r="BL751" s="175"/>
      <c r="BM751" s="175"/>
      <c r="BN751" s="175"/>
      <c r="BO751" s="175"/>
      <c r="BP751" s="175"/>
      <c r="BQ751" s="175"/>
      <c r="BR751" s="175"/>
      <c r="BS751" s="175"/>
      <c r="BT751" s="175"/>
      <c r="BU751" s="177"/>
      <c r="BV751" s="177"/>
      <c r="BW751" s="177"/>
      <c r="BX751" s="177"/>
      <c r="BY751" s="177"/>
      <c r="BZ751" s="175"/>
      <c r="CA751" s="177"/>
      <c r="CB751" s="177"/>
    </row>
    <row r="752" spans="1:80" x14ac:dyDescent="0.25">
      <c r="A752" s="175"/>
      <c r="B752" s="176"/>
      <c r="C752" s="175"/>
      <c r="D752" s="175"/>
      <c r="E752" s="175"/>
      <c r="F752" s="175"/>
      <c r="G752" s="175"/>
      <c r="H752" s="175"/>
      <c r="I752" s="175"/>
      <c r="J752" s="175"/>
      <c r="K752" s="177"/>
      <c r="L752" s="177"/>
      <c r="M752" s="177"/>
      <c r="N752" s="177"/>
      <c r="O752" s="177"/>
      <c r="P752" s="175"/>
      <c r="Q752" s="177"/>
      <c r="R752" s="177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7"/>
      <c r="AC752" s="177"/>
      <c r="AD752" s="177"/>
      <c r="AE752" s="177"/>
      <c r="AF752" s="177"/>
      <c r="AG752" s="175"/>
      <c r="AH752" s="177"/>
      <c r="AI752" s="177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7"/>
      <c r="AT752" s="177"/>
      <c r="AU752" s="177"/>
      <c r="AV752" s="177"/>
      <c r="AW752" s="177"/>
      <c r="AX752" s="175"/>
      <c r="AY752" s="177"/>
      <c r="AZ752" s="177"/>
      <c r="BA752" s="175"/>
      <c r="BB752" s="175"/>
      <c r="BC752" s="175"/>
      <c r="BD752" s="175"/>
      <c r="BE752" s="175"/>
      <c r="BF752" s="175"/>
      <c r="BG752" s="175"/>
      <c r="BH752" s="175"/>
      <c r="BI752" s="175"/>
      <c r="BJ752" s="175"/>
      <c r="BK752" s="175"/>
      <c r="BL752" s="175"/>
      <c r="BM752" s="175"/>
      <c r="BN752" s="175"/>
      <c r="BO752" s="175"/>
      <c r="BP752" s="175"/>
      <c r="BQ752" s="175"/>
      <c r="BR752" s="175"/>
      <c r="BS752" s="175"/>
      <c r="BT752" s="175"/>
      <c r="BU752" s="177"/>
      <c r="BV752" s="177"/>
      <c r="BW752" s="177"/>
      <c r="BX752" s="177"/>
      <c r="BY752" s="177"/>
      <c r="BZ752" s="175"/>
      <c r="CA752" s="177"/>
      <c r="CB752" s="177"/>
    </row>
    <row r="753" spans="1:80" x14ac:dyDescent="0.25">
      <c r="A753" s="175"/>
      <c r="B753" s="176"/>
      <c r="C753" s="175"/>
      <c r="D753" s="175"/>
      <c r="E753" s="175"/>
      <c r="F753" s="175"/>
      <c r="G753" s="175"/>
      <c r="H753" s="175"/>
      <c r="I753" s="175"/>
      <c r="J753" s="175"/>
      <c r="K753" s="177"/>
      <c r="L753" s="177"/>
      <c r="M753" s="177"/>
      <c r="N753" s="177"/>
      <c r="O753" s="177"/>
      <c r="P753" s="175"/>
      <c r="Q753" s="177"/>
      <c r="R753" s="177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7"/>
      <c r="AC753" s="177"/>
      <c r="AD753" s="177"/>
      <c r="AE753" s="177"/>
      <c r="AF753" s="177"/>
      <c r="AG753" s="175"/>
      <c r="AH753" s="177"/>
      <c r="AI753" s="177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7"/>
      <c r="AT753" s="177"/>
      <c r="AU753" s="177"/>
      <c r="AV753" s="177"/>
      <c r="AW753" s="177"/>
      <c r="AX753" s="175"/>
      <c r="AY753" s="177"/>
      <c r="AZ753" s="177"/>
      <c r="BA753" s="175"/>
      <c r="BB753" s="175"/>
      <c r="BC753" s="175"/>
      <c r="BD753" s="175"/>
      <c r="BE753" s="175"/>
      <c r="BF753" s="175"/>
      <c r="BG753" s="175"/>
      <c r="BH753" s="175"/>
      <c r="BI753" s="175"/>
      <c r="BJ753" s="175"/>
      <c r="BK753" s="175"/>
      <c r="BL753" s="175"/>
      <c r="BM753" s="175"/>
      <c r="BN753" s="175"/>
      <c r="BO753" s="175"/>
      <c r="BP753" s="175"/>
      <c r="BQ753" s="175"/>
      <c r="BR753" s="175"/>
      <c r="BS753" s="175"/>
      <c r="BT753" s="175"/>
      <c r="BU753" s="177"/>
      <c r="BV753" s="177"/>
      <c r="BW753" s="177"/>
      <c r="BX753" s="177"/>
      <c r="BY753" s="177"/>
      <c r="BZ753" s="175"/>
      <c r="CA753" s="177"/>
      <c r="CB753" s="177"/>
    </row>
    <row r="754" spans="1:80" x14ac:dyDescent="0.25">
      <c r="A754" s="175"/>
      <c r="B754" s="176"/>
      <c r="C754" s="175"/>
      <c r="D754" s="175"/>
      <c r="E754" s="175"/>
      <c r="F754" s="175"/>
      <c r="G754" s="175"/>
      <c r="H754" s="175"/>
      <c r="I754" s="175"/>
      <c r="J754" s="175"/>
      <c r="K754" s="177"/>
      <c r="L754" s="177"/>
      <c r="M754" s="177"/>
      <c r="N754" s="177"/>
      <c r="O754" s="177"/>
      <c r="P754" s="175"/>
      <c r="Q754" s="177"/>
      <c r="R754" s="177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7"/>
      <c r="AC754" s="177"/>
      <c r="AD754" s="177"/>
      <c r="AE754" s="177"/>
      <c r="AF754" s="177"/>
      <c r="AG754" s="175"/>
      <c r="AH754" s="177"/>
      <c r="AI754" s="177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7"/>
      <c r="AT754" s="177"/>
      <c r="AU754" s="177"/>
      <c r="AV754" s="177"/>
      <c r="AW754" s="177"/>
      <c r="AX754" s="175"/>
      <c r="AY754" s="177"/>
      <c r="AZ754" s="177"/>
      <c r="BA754" s="175"/>
      <c r="BB754" s="175"/>
      <c r="BC754" s="175"/>
      <c r="BD754" s="175"/>
      <c r="BE754" s="175"/>
      <c r="BF754" s="175"/>
      <c r="BG754" s="175"/>
      <c r="BH754" s="175"/>
      <c r="BI754" s="175"/>
      <c r="BJ754" s="175"/>
      <c r="BK754" s="175"/>
      <c r="BL754" s="175"/>
      <c r="BM754" s="175"/>
      <c r="BN754" s="175"/>
      <c r="BO754" s="175"/>
      <c r="BP754" s="175"/>
      <c r="BQ754" s="175"/>
      <c r="BR754" s="175"/>
      <c r="BS754" s="175"/>
      <c r="BT754" s="175"/>
      <c r="BU754" s="177"/>
      <c r="BV754" s="177"/>
      <c r="BW754" s="177"/>
      <c r="BX754" s="177"/>
      <c r="BY754" s="177"/>
      <c r="BZ754" s="175"/>
      <c r="CA754" s="177"/>
      <c r="CB754" s="177"/>
    </row>
    <row r="755" spans="1:80" x14ac:dyDescent="0.25">
      <c r="A755" s="175"/>
      <c r="B755" s="176"/>
      <c r="C755" s="175"/>
      <c r="D755" s="175"/>
      <c r="E755" s="175"/>
      <c r="F755" s="175"/>
      <c r="G755" s="175"/>
      <c r="H755" s="175"/>
      <c r="I755" s="175"/>
      <c r="J755" s="175"/>
      <c r="K755" s="177"/>
      <c r="L755" s="177"/>
      <c r="M755" s="177"/>
      <c r="N755" s="177"/>
      <c r="O755" s="177"/>
      <c r="P755" s="175"/>
      <c r="Q755" s="177"/>
      <c r="R755" s="177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7"/>
      <c r="AC755" s="177"/>
      <c r="AD755" s="177"/>
      <c r="AE755" s="177"/>
      <c r="AF755" s="177"/>
      <c r="AG755" s="175"/>
      <c r="AH755" s="177"/>
      <c r="AI755" s="177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7"/>
      <c r="AT755" s="177"/>
      <c r="AU755" s="177"/>
      <c r="AV755" s="177"/>
      <c r="AW755" s="177"/>
      <c r="AX755" s="175"/>
      <c r="AY755" s="177"/>
      <c r="AZ755" s="177"/>
      <c r="BA755" s="175"/>
      <c r="BB755" s="175"/>
      <c r="BC755" s="175"/>
      <c r="BD755" s="175"/>
      <c r="BE755" s="175"/>
      <c r="BF755" s="175"/>
      <c r="BG755" s="175"/>
      <c r="BH755" s="175"/>
      <c r="BI755" s="175"/>
      <c r="BJ755" s="175"/>
      <c r="BK755" s="175"/>
      <c r="BL755" s="175"/>
      <c r="BM755" s="175"/>
      <c r="BN755" s="175"/>
      <c r="BO755" s="175"/>
      <c r="BP755" s="175"/>
      <c r="BQ755" s="175"/>
      <c r="BR755" s="175"/>
      <c r="BS755" s="175"/>
      <c r="BT755" s="175"/>
      <c r="BU755" s="177"/>
      <c r="BV755" s="177"/>
      <c r="BW755" s="177"/>
      <c r="BX755" s="177"/>
      <c r="BY755" s="177"/>
      <c r="BZ755" s="175"/>
      <c r="CA755" s="177"/>
      <c r="CB755" s="177"/>
    </row>
    <row r="756" spans="1:80" x14ac:dyDescent="0.25">
      <c r="A756" s="175"/>
      <c r="B756" s="176"/>
      <c r="C756" s="175"/>
      <c r="D756" s="175"/>
      <c r="E756" s="175"/>
      <c r="F756" s="175"/>
      <c r="G756" s="175"/>
      <c r="H756" s="175"/>
      <c r="I756" s="175"/>
      <c r="J756" s="175"/>
      <c r="K756" s="177"/>
      <c r="L756" s="177"/>
      <c r="M756" s="177"/>
      <c r="N756" s="177"/>
      <c r="O756" s="177"/>
      <c r="P756" s="175"/>
      <c r="Q756" s="177"/>
      <c r="R756" s="177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7"/>
      <c r="AC756" s="177"/>
      <c r="AD756" s="177"/>
      <c r="AE756" s="177"/>
      <c r="AF756" s="177"/>
      <c r="AG756" s="175"/>
      <c r="AH756" s="177"/>
      <c r="AI756" s="177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7"/>
      <c r="AT756" s="177"/>
      <c r="AU756" s="177"/>
      <c r="AV756" s="177"/>
      <c r="AW756" s="177"/>
      <c r="AX756" s="175"/>
      <c r="AY756" s="177"/>
      <c r="AZ756" s="177"/>
      <c r="BA756" s="175"/>
      <c r="BB756" s="175"/>
      <c r="BC756" s="175"/>
      <c r="BD756" s="175"/>
      <c r="BE756" s="175"/>
      <c r="BF756" s="175"/>
      <c r="BG756" s="175"/>
      <c r="BH756" s="175"/>
      <c r="BI756" s="175"/>
      <c r="BJ756" s="175"/>
      <c r="BK756" s="175"/>
      <c r="BL756" s="175"/>
      <c r="BM756" s="175"/>
      <c r="BN756" s="175"/>
      <c r="BO756" s="175"/>
      <c r="BP756" s="175"/>
      <c r="BQ756" s="175"/>
      <c r="BR756" s="175"/>
      <c r="BS756" s="175"/>
      <c r="BT756" s="175"/>
      <c r="BU756" s="177"/>
      <c r="BV756" s="177"/>
      <c r="BW756" s="177"/>
      <c r="BX756" s="177"/>
      <c r="BY756" s="177"/>
      <c r="BZ756" s="175"/>
      <c r="CA756" s="177"/>
      <c r="CB756" s="177"/>
    </row>
    <row r="757" spans="1:80" x14ac:dyDescent="0.25">
      <c r="A757" s="175"/>
      <c r="B757" s="176"/>
      <c r="C757" s="175"/>
      <c r="D757" s="175"/>
      <c r="E757" s="175"/>
      <c r="F757" s="175"/>
      <c r="G757" s="175"/>
      <c r="H757" s="175"/>
      <c r="I757" s="175"/>
      <c r="J757" s="175"/>
      <c r="K757" s="177"/>
      <c r="L757" s="177"/>
      <c r="M757" s="177"/>
      <c r="N757" s="177"/>
      <c r="O757" s="177"/>
      <c r="P757" s="175"/>
      <c r="Q757" s="177"/>
      <c r="R757" s="177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7"/>
      <c r="AC757" s="177"/>
      <c r="AD757" s="177"/>
      <c r="AE757" s="177"/>
      <c r="AF757" s="177"/>
      <c r="AG757" s="175"/>
      <c r="AH757" s="177"/>
      <c r="AI757" s="177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7"/>
      <c r="AT757" s="177"/>
      <c r="AU757" s="177"/>
      <c r="AV757" s="177"/>
      <c r="AW757" s="177"/>
      <c r="AX757" s="175"/>
      <c r="AY757" s="177"/>
      <c r="AZ757" s="177"/>
      <c r="BA757" s="175"/>
      <c r="BB757" s="175"/>
      <c r="BC757" s="175"/>
      <c r="BD757" s="175"/>
      <c r="BE757" s="175"/>
      <c r="BF757" s="175"/>
      <c r="BG757" s="175"/>
      <c r="BH757" s="175"/>
      <c r="BI757" s="175"/>
      <c r="BJ757" s="175"/>
      <c r="BK757" s="175"/>
      <c r="BL757" s="175"/>
      <c r="BM757" s="175"/>
      <c r="BN757" s="175"/>
      <c r="BO757" s="175"/>
      <c r="BP757" s="175"/>
      <c r="BQ757" s="175"/>
      <c r="BR757" s="175"/>
      <c r="BS757" s="175"/>
      <c r="BT757" s="175"/>
      <c r="BU757" s="177"/>
      <c r="BV757" s="177"/>
      <c r="BW757" s="177"/>
      <c r="BX757" s="177"/>
      <c r="BY757" s="177"/>
      <c r="BZ757" s="175"/>
      <c r="CA757" s="177"/>
      <c r="CB757" s="177"/>
    </row>
    <row r="758" spans="1:80" x14ac:dyDescent="0.25">
      <c r="A758" s="175"/>
      <c r="B758" s="176"/>
      <c r="C758" s="175"/>
      <c r="D758" s="175"/>
      <c r="E758" s="175"/>
      <c r="F758" s="175"/>
      <c r="G758" s="175"/>
      <c r="H758" s="175"/>
      <c r="I758" s="175"/>
      <c r="J758" s="175"/>
      <c r="K758" s="177"/>
      <c r="L758" s="177"/>
      <c r="M758" s="177"/>
      <c r="N758" s="177"/>
      <c r="O758" s="177"/>
      <c r="P758" s="175"/>
      <c r="Q758" s="177"/>
      <c r="R758" s="177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7"/>
      <c r="AC758" s="177"/>
      <c r="AD758" s="177"/>
      <c r="AE758" s="177"/>
      <c r="AF758" s="177"/>
      <c r="AG758" s="175"/>
      <c r="AH758" s="177"/>
      <c r="AI758" s="177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7"/>
      <c r="AT758" s="177"/>
      <c r="AU758" s="177"/>
      <c r="AV758" s="177"/>
      <c r="AW758" s="177"/>
      <c r="AX758" s="175"/>
      <c r="AY758" s="177"/>
      <c r="AZ758" s="177"/>
      <c r="BA758" s="175"/>
      <c r="BB758" s="175"/>
      <c r="BC758" s="175"/>
      <c r="BD758" s="175"/>
      <c r="BE758" s="175"/>
      <c r="BF758" s="175"/>
      <c r="BG758" s="175"/>
      <c r="BH758" s="175"/>
      <c r="BI758" s="175"/>
      <c r="BJ758" s="175"/>
      <c r="BK758" s="175"/>
      <c r="BL758" s="175"/>
      <c r="BM758" s="175"/>
      <c r="BN758" s="175"/>
      <c r="BO758" s="175"/>
      <c r="BP758" s="175"/>
      <c r="BQ758" s="175"/>
      <c r="BR758" s="175"/>
      <c r="BS758" s="175"/>
      <c r="BT758" s="175"/>
      <c r="BU758" s="177"/>
      <c r="BV758" s="177"/>
      <c r="BW758" s="177"/>
      <c r="BX758" s="177"/>
      <c r="BY758" s="177"/>
      <c r="BZ758" s="175"/>
      <c r="CA758" s="177"/>
      <c r="CB758" s="177"/>
    </row>
    <row r="759" spans="1:80" x14ac:dyDescent="0.25">
      <c r="A759" s="175"/>
      <c r="B759" s="176"/>
      <c r="C759" s="175"/>
      <c r="D759" s="175"/>
      <c r="E759" s="175"/>
      <c r="F759" s="175"/>
      <c r="G759" s="175"/>
      <c r="H759" s="175"/>
      <c r="I759" s="175"/>
      <c r="J759" s="175"/>
      <c r="K759" s="177"/>
      <c r="L759" s="177"/>
      <c r="M759" s="177"/>
      <c r="N759" s="177"/>
      <c r="O759" s="177"/>
      <c r="P759" s="175"/>
      <c r="Q759" s="177"/>
      <c r="R759" s="177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7"/>
      <c r="AC759" s="177"/>
      <c r="AD759" s="177"/>
      <c r="AE759" s="177"/>
      <c r="AF759" s="177"/>
      <c r="AG759" s="175"/>
      <c r="AH759" s="177"/>
      <c r="AI759" s="177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7"/>
      <c r="AT759" s="177"/>
      <c r="AU759" s="177"/>
      <c r="AV759" s="177"/>
      <c r="AW759" s="177"/>
      <c r="AX759" s="175"/>
      <c r="AY759" s="177"/>
      <c r="AZ759" s="177"/>
      <c r="BA759" s="175"/>
      <c r="BB759" s="175"/>
      <c r="BC759" s="175"/>
      <c r="BD759" s="175"/>
      <c r="BE759" s="175"/>
      <c r="BF759" s="175"/>
      <c r="BG759" s="175"/>
      <c r="BH759" s="175"/>
      <c r="BI759" s="175"/>
      <c r="BJ759" s="175"/>
      <c r="BK759" s="175"/>
      <c r="BL759" s="175"/>
      <c r="BM759" s="175"/>
      <c r="BN759" s="175"/>
      <c r="BO759" s="175"/>
      <c r="BP759" s="175"/>
      <c r="BQ759" s="175"/>
      <c r="BR759" s="175"/>
      <c r="BS759" s="175"/>
      <c r="BT759" s="175"/>
      <c r="BU759" s="177"/>
      <c r="BV759" s="177"/>
      <c r="BW759" s="177"/>
      <c r="BX759" s="177"/>
      <c r="BY759" s="177"/>
      <c r="BZ759" s="175"/>
      <c r="CA759" s="177"/>
      <c r="CB759" s="177"/>
    </row>
    <row r="760" spans="1:80" x14ac:dyDescent="0.25">
      <c r="A760" s="175"/>
      <c r="B760" s="176"/>
      <c r="C760" s="175"/>
      <c r="D760" s="175"/>
      <c r="E760" s="175"/>
      <c r="F760" s="175"/>
      <c r="G760" s="175"/>
      <c r="H760" s="175"/>
      <c r="I760" s="175"/>
      <c r="J760" s="175"/>
      <c r="K760" s="177"/>
      <c r="L760" s="177"/>
      <c r="M760" s="177"/>
      <c r="N760" s="177"/>
      <c r="O760" s="177"/>
      <c r="P760" s="175"/>
      <c r="Q760" s="177"/>
      <c r="R760" s="177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7"/>
      <c r="AC760" s="177"/>
      <c r="AD760" s="177"/>
      <c r="AE760" s="177"/>
      <c r="AF760" s="177"/>
      <c r="AG760" s="175"/>
      <c r="AH760" s="177"/>
      <c r="AI760" s="177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7"/>
      <c r="AT760" s="177"/>
      <c r="AU760" s="177"/>
      <c r="AV760" s="177"/>
      <c r="AW760" s="177"/>
      <c r="AX760" s="175"/>
      <c r="AY760" s="177"/>
      <c r="AZ760" s="177"/>
      <c r="BA760" s="175"/>
      <c r="BB760" s="175"/>
      <c r="BC760" s="175"/>
      <c r="BD760" s="175"/>
      <c r="BE760" s="175"/>
      <c r="BF760" s="175"/>
      <c r="BG760" s="175"/>
      <c r="BH760" s="175"/>
      <c r="BI760" s="175"/>
      <c r="BJ760" s="175"/>
      <c r="BK760" s="175"/>
      <c r="BL760" s="175"/>
      <c r="BM760" s="175"/>
      <c r="BN760" s="175"/>
      <c r="BO760" s="175"/>
      <c r="BP760" s="175"/>
      <c r="BQ760" s="175"/>
      <c r="BR760" s="175"/>
      <c r="BS760" s="175"/>
      <c r="BT760" s="175"/>
      <c r="BU760" s="177"/>
      <c r="BV760" s="177"/>
      <c r="BW760" s="177"/>
      <c r="BX760" s="177"/>
      <c r="BY760" s="177"/>
      <c r="BZ760" s="175"/>
      <c r="CA760" s="177"/>
      <c r="CB760" s="177"/>
    </row>
    <row r="761" spans="1:80" x14ac:dyDescent="0.25">
      <c r="A761" s="175"/>
      <c r="B761" s="176"/>
      <c r="C761" s="175"/>
      <c r="D761" s="175"/>
      <c r="E761" s="175"/>
      <c r="F761" s="175"/>
      <c r="G761" s="175"/>
      <c r="H761" s="175"/>
      <c r="I761" s="175"/>
      <c r="J761" s="175"/>
      <c r="K761" s="177"/>
      <c r="L761" s="177"/>
      <c r="M761" s="177"/>
      <c r="N761" s="177"/>
      <c r="O761" s="177"/>
      <c r="P761" s="175"/>
      <c r="Q761" s="177"/>
      <c r="R761" s="177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7"/>
      <c r="AC761" s="177"/>
      <c r="AD761" s="177"/>
      <c r="AE761" s="177"/>
      <c r="AF761" s="177"/>
      <c r="AG761" s="175"/>
      <c r="AH761" s="177"/>
      <c r="AI761" s="177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7"/>
      <c r="AT761" s="177"/>
      <c r="AU761" s="177"/>
      <c r="AV761" s="177"/>
      <c r="AW761" s="177"/>
      <c r="AX761" s="175"/>
      <c r="AY761" s="177"/>
      <c r="AZ761" s="177"/>
      <c r="BA761" s="175"/>
      <c r="BB761" s="175"/>
      <c r="BC761" s="175"/>
      <c r="BD761" s="175"/>
      <c r="BE761" s="175"/>
      <c r="BF761" s="175"/>
      <c r="BG761" s="175"/>
      <c r="BH761" s="175"/>
      <c r="BI761" s="175"/>
      <c r="BJ761" s="175"/>
      <c r="BK761" s="175"/>
      <c r="BL761" s="175"/>
      <c r="BM761" s="175"/>
      <c r="BN761" s="175"/>
      <c r="BO761" s="175"/>
      <c r="BP761" s="175"/>
      <c r="BQ761" s="175"/>
      <c r="BR761" s="175"/>
      <c r="BS761" s="175"/>
      <c r="BT761" s="175"/>
      <c r="BU761" s="177"/>
      <c r="BV761" s="177"/>
      <c r="BW761" s="177"/>
      <c r="BX761" s="177"/>
      <c r="BY761" s="177"/>
      <c r="BZ761" s="175"/>
      <c r="CA761" s="177"/>
      <c r="CB761" s="177"/>
    </row>
    <row r="762" spans="1:80" x14ac:dyDescent="0.25">
      <c r="A762" s="175"/>
      <c r="B762" s="176"/>
      <c r="C762" s="175"/>
      <c r="D762" s="175"/>
      <c r="E762" s="175"/>
      <c r="F762" s="175"/>
      <c r="G762" s="175"/>
      <c r="H762" s="175"/>
      <c r="I762" s="175"/>
      <c r="J762" s="175"/>
      <c r="K762" s="177"/>
      <c r="L762" s="177"/>
      <c r="M762" s="177"/>
      <c r="N762" s="177"/>
      <c r="O762" s="177"/>
      <c r="P762" s="175"/>
      <c r="Q762" s="177"/>
      <c r="R762" s="177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7"/>
      <c r="AC762" s="177"/>
      <c r="AD762" s="177"/>
      <c r="AE762" s="177"/>
      <c r="AF762" s="177"/>
      <c r="AG762" s="175"/>
      <c r="AH762" s="177"/>
      <c r="AI762" s="177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7"/>
      <c r="AT762" s="177"/>
      <c r="AU762" s="177"/>
      <c r="AV762" s="177"/>
      <c r="AW762" s="177"/>
      <c r="AX762" s="175"/>
      <c r="AY762" s="177"/>
      <c r="AZ762" s="177"/>
      <c r="BA762" s="175"/>
      <c r="BB762" s="175"/>
      <c r="BC762" s="175"/>
      <c r="BD762" s="175"/>
      <c r="BE762" s="175"/>
      <c r="BF762" s="175"/>
      <c r="BG762" s="175"/>
      <c r="BH762" s="175"/>
      <c r="BI762" s="175"/>
      <c r="BJ762" s="175"/>
      <c r="BK762" s="175"/>
      <c r="BL762" s="175"/>
      <c r="BM762" s="175"/>
      <c r="BN762" s="175"/>
      <c r="BO762" s="175"/>
      <c r="BP762" s="175"/>
      <c r="BQ762" s="175"/>
      <c r="BR762" s="175"/>
      <c r="BS762" s="175"/>
      <c r="BT762" s="175"/>
      <c r="BU762" s="177"/>
      <c r="BV762" s="177"/>
      <c r="BW762" s="177"/>
      <c r="BX762" s="177"/>
      <c r="BY762" s="177"/>
      <c r="BZ762" s="175"/>
      <c r="CA762" s="177"/>
      <c r="CB762" s="177"/>
    </row>
    <row r="763" spans="1:80" x14ac:dyDescent="0.25">
      <c r="A763" s="175"/>
      <c r="B763" s="176"/>
      <c r="C763" s="175"/>
      <c r="D763" s="175"/>
      <c r="E763" s="175"/>
      <c r="F763" s="175"/>
      <c r="G763" s="175"/>
      <c r="H763" s="175"/>
      <c r="I763" s="175"/>
      <c r="J763" s="175"/>
      <c r="K763" s="177"/>
      <c r="L763" s="177"/>
      <c r="M763" s="177"/>
      <c r="N763" s="177"/>
      <c r="O763" s="177"/>
      <c r="P763" s="175"/>
      <c r="Q763" s="177"/>
      <c r="R763" s="177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7"/>
      <c r="AC763" s="177"/>
      <c r="AD763" s="177"/>
      <c r="AE763" s="177"/>
      <c r="AF763" s="177"/>
      <c r="AG763" s="175"/>
      <c r="AH763" s="177"/>
      <c r="AI763" s="177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7"/>
      <c r="AT763" s="177"/>
      <c r="AU763" s="177"/>
      <c r="AV763" s="177"/>
      <c r="AW763" s="177"/>
      <c r="AX763" s="175"/>
      <c r="AY763" s="177"/>
      <c r="AZ763" s="177"/>
      <c r="BA763" s="175"/>
      <c r="BB763" s="175"/>
      <c r="BC763" s="175"/>
      <c r="BD763" s="175"/>
      <c r="BE763" s="175"/>
      <c r="BF763" s="175"/>
      <c r="BG763" s="175"/>
      <c r="BH763" s="175"/>
      <c r="BI763" s="175"/>
      <c r="BJ763" s="175"/>
      <c r="BK763" s="175"/>
      <c r="BL763" s="175"/>
      <c r="BM763" s="175"/>
      <c r="BN763" s="175"/>
      <c r="BO763" s="175"/>
      <c r="BP763" s="175"/>
      <c r="BQ763" s="175"/>
      <c r="BR763" s="175"/>
      <c r="BS763" s="175"/>
      <c r="BT763" s="175"/>
      <c r="BU763" s="177"/>
      <c r="BV763" s="177"/>
      <c r="BW763" s="177"/>
      <c r="BX763" s="177"/>
      <c r="BY763" s="177"/>
      <c r="BZ763" s="175"/>
      <c r="CA763" s="177"/>
      <c r="CB763" s="177"/>
    </row>
    <row r="764" spans="1:80" x14ac:dyDescent="0.25">
      <c r="A764" s="175"/>
      <c r="B764" s="176"/>
      <c r="C764" s="175"/>
      <c r="D764" s="175"/>
      <c r="E764" s="175"/>
      <c r="F764" s="175"/>
      <c r="G764" s="175"/>
      <c r="H764" s="175"/>
      <c r="I764" s="175"/>
      <c r="J764" s="175"/>
      <c r="K764" s="177"/>
      <c r="L764" s="177"/>
      <c r="M764" s="177"/>
      <c r="N764" s="177"/>
      <c r="O764" s="177"/>
      <c r="P764" s="175"/>
      <c r="Q764" s="177"/>
      <c r="R764" s="177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7"/>
      <c r="AC764" s="177"/>
      <c r="AD764" s="177"/>
      <c r="AE764" s="177"/>
      <c r="AF764" s="177"/>
      <c r="AG764" s="175"/>
      <c r="AH764" s="177"/>
      <c r="AI764" s="177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7"/>
      <c r="AT764" s="177"/>
      <c r="AU764" s="177"/>
      <c r="AV764" s="177"/>
      <c r="AW764" s="177"/>
      <c r="AX764" s="175"/>
      <c r="AY764" s="177"/>
      <c r="AZ764" s="177"/>
      <c r="BA764" s="175"/>
      <c r="BB764" s="175"/>
      <c r="BC764" s="175"/>
      <c r="BD764" s="175"/>
      <c r="BE764" s="175"/>
      <c r="BF764" s="175"/>
      <c r="BG764" s="175"/>
      <c r="BH764" s="175"/>
      <c r="BI764" s="175"/>
      <c r="BJ764" s="175"/>
      <c r="BK764" s="175"/>
      <c r="BL764" s="175"/>
      <c r="BM764" s="175"/>
      <c r="BN764" s="175"/>
      <c r="BO764" s="175"/>
      <c r="BP764" s="175"/>
      <c r="BQ764" s="175"/>
      <c r="BR764" s="175"/>
      <c r="BS764" s="175"/>
      <c r="BT764" s="175"/>
      <c r="BU764" s="177"/>
      <c r="BV764" s="177"/>
      <c r="BW764" s="177"/>
      <c r="BX764" s="177"/>
      <c r="BY764" s="177"/>
      <c r="BZ764" s="175"/>
      <c r="CA764" s="177"/>
      <c r="CB764" s="177"/>
    </row>
    <row r="765" spans="1:80" x14ac:dyDescent="0.25">
      <c r="A765" s="175"/>
      <c r="B765" s="176"/>
      <c r="C765" s="175"/>
      <c r="D765" s="175"/>
      <c r="E765" s="175"/>
      <c r="F765" s="175"/>
      <c r="G765" s="175"/>
      <c r="H765" s="175"/>
      <c r="I765" s="175"/>
      <c r="J765" s="175"/>
      <c r="K765" s="177"/>
      <c r="L765" s="177"/>
      <c r="M765" s="177"/>
      <c r="N765" s="177"/>
      <c r="O765" s="177"/>
      <c r="P765" s="175"/>
      <c r="Q765" s="177"/>
      <c r="R765" s="177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7"/>
      <c r="AC765" s="177"/>
      <c r="AD765" s="177"/>
      <c r="AE765" s="177"/>
      <c r="AF765" s="177"/>
      <c r="AG765" s="175"/>
      <c r="AH765" s="177"/>
      <c r="AI765" s="177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7"/>
      <c r="AT765" s="177"/>
      <c r="AU765" s="177"/>
      <c r="AV765" s="177"/>
      <c r="AW765" s="177"/>
      <c r="AX765" s="175"/>
      <c r="AY765" s="177"/>
      <c r="AZ765" s="177"/>
      <c r="BA765" s="175"/>
      <c r="BB765" s="175"/>
      <c r="BC765" s="175"/>
      <c r="BD765" s="175"/>
      <c r="BE765" s="175"/>
      <c r="BF765" s="175"/>
      <c r="BG765" s="175"/>
      <c r="BH765" s="175"/>
      <c r="BI765" s="175"/>
      <c r="BJ765" s="175"/>
      <c r="BK765" s="175"/>
      <c r="BL765" s="175"/>
      <c r="BM765" s="175"/>
      <c r="BN765" s="175"/>
      <c r="BO765" s="175"/>
      <c r="BP765" s="175"/>
      <c r="BQ765" s="175"/>
      <c r="BR765" s="175"/>
      <c r="BS765" s="175"/>
      <c r="BT765" s="175"/>
      <c r="BU765" s="177"/>
      <c r="BV765" s="177"/>
      <c r="BW765" s="177"/>
      <c r="BX765" s="177"/>
      <c r="BY765" s="177"/>
      <c r="BZ765" s="175"/>
      <c r="CA765" s="177"/>
      <c r="CB765" s="177"/>
    </row>
    <row r="766" spans="1:80" x14ac:dyDescent="0.25">
      <c r="A766" s="175"/>
      <c r="B766" s="176"/>
      <c r="C766" s="175"/>
      <c r="D766" s="175"/>
      <c r="E766" s="175"/>
      <c r="F766" s="175"/>
      <c r="G766" s="175"/>
      <c r="H766" s="175"/>
      <c r="I766" s="175"/>
      <c r="J766" s="175"/>
      <c r="K766" s="177"/>
      <c r="L766" s="177"/>
      <c r="M766" s="177"/>
      <c r="N766" s="177"/>
      <c r="O766" s="177"/>
      <c r="P766" s="175"/>
      <c r="Q766" s="177"/>
      <c r="R766" s="177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7"/>
      <c r="AC766" s="177"/>
      <c r="AD766" s="177"/>
      <c r="AE766" s="177"/>
      <c r="AF766" s="177"/>
      <c r="AG766" s="175"/>
      <c r="AH766" s="177"/>
      <c r="AI766" s="177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7"/>
      <c r="AT766" s="177"/>
      <c r="AU766" s="177"/>
      <c r="AV766" s="177"/>
      <c r="AW766" s="177"/>
      <c r="AX766" s="175"/>
      <c r="AY766" s="177"/>
      <c r="AZ766" s="177"/>
      <c r="BA766" s="175"/>
      <c r="BB766" s="175"/>
      <c r="BC766" s="175"/>
      <c r="BD766" s="175"/>
      <c r="BE766" s="175"/>
      <c r="BF766" s="175"/>
      <c r="BG766" s="175"/>
      <c r="BH766" s="175"/>
      <c r="BI766" s="175"/>
      <c r="BJ766" s="175"/>
      <c r="BK766" s="175"/>
      <c r="BL766" s="175"/>
      <c r="BM766" s="175"/>
      <c r="BN766" s="175"/>
      <c r="BO766" s="175"/>
      <c r="BP766" s="175"/>
      <c r="BQ766" s="175"/>
      <c r="BR766" s="175"/>
      <c r="BS766" s="175"/>
      <c r="BT766" s="175"/>
      <c r="BU766" s="177"/>
      <c r="BV766" s="177"/>
      <c r="BW766" s="177"/>
      <c r="BX766" s="177"/>
      <c r="BY766" s="177"/>
      <c r="BZ766" s="175"/>
      <c r="CA766" s="177"/>
      <c r="CB766" s="177"/>
    </row>
    <row r="767" spans="1:80" x14ac:dyDescent="0.25">
      <c r="A767" s="175"/>
      <c r="B767" s="176"/>
      <c r="C767" s="175"/>
      <c r="D767" s="175"/>
      <c r="E767" s="175"/>
      <c r="F767" s="175"/>
      <c r="G767" s="175"/>
      <c r="H767" s="175"/>
      <c r="I767" s="175"/>
      <c r="J767" s="175"/>
      <c r="K767" s="177"/>
      <c r="L767" s="177"/>
      <c r="M767" s="177"/>
      <c r="N767" s="177"/>
      <c r="O767" s="177"/>
      <c r="P767" s="175"/>
      <c r="Q767" s="177"/>
      <c r="R767" s="177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7"/>
      <c r="AC767" s="177"/>
      <c r="AD767" s="177"/>
      <c r="AE767" s="177"/>
      <c r="AF767" s="177"/>
      <c r="AG767" s="175"/>
      <c r="AH767" s="177"/>
      <c r="AI767" s="177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7"/>
      <c r="AT767" s="177"/>
      <c r="AU767" s="177"/>
      <c r="AV767" s="177"/>
      <c r="AW767" s="177"/>
      <c r="AX767" s="175"/>
      <c r="AY767" s="177"/>
      <c r="AZ767" s="177"/>
      <c r="BA767" s="175"/>
      <c r="BB767" s="175"/>
      <c r="BC767" s="175"/>
      <c r="BD767" s="175"/>
      <c r="BE767" s="175"/>
      <c r="BF767" s="175"/>
      <c r="BG767" s="175"/>
      <c r="BH767" s="175"/>
      <c r="BI767" s="175"/>
      <c r="BJ767" s="175"/>
      <c r="BK767" s="175"/>
      <c r="BL767" s="175"/>
      <c r="BM767" s="175"/>
      <c r="BN767" s="175"/>
      <c r="BO767" s="175"/>
      <c r="BP767" s="175"/>
      <c r="BQ767" s="175"/>
      <c r="BR767" s="175"/>
      <c r="BS767" s="175"/>
      <c r="BT767" s="175"/>
      <c r="BU767" s="177"/>
      <c r="BV767" s="177"/>
      <c r="BW767" s="177"/>
      <c r="BX767" s="177"/>
      <c r="BY767" s="177"/>
      <c r="BZ767" s="175"/>
      <c r="CA767" s="177"/>
      <c r="CB767" s="177"/>
    </row>
    <row r="768" spans="1:80" x14ac:dyDescent="0.25">
      <c r="A768" s="175"/>
      <c r="B768" s="176"/>
      <c r="C768" s="175"/>
      <c r="D768" s="175"/>
      <c r="E768" s="175"/>
      <c r="F768" s="175"/>
      <c r="G768" s="175"/>
      <c r="H768" s="175"/>
      <c r="I768" s="175"/>
      <c r="J768" s="175"/>
      <c r="K768" s="177"/>
      <c r="L768" s="177"/>
      <c r="M768" s="177"/>
      <c r="N768" s="177"/>
      <c r="O768" s="177"/>
      <c r="P768" s="175"/>
      <c r="Q768" s="177"/>
      <c r="R768" s="177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7"/>
      <c r="AC768" s="177"/>
      <c r="AD768" s="177"/>
      <c r="AE768" s="177"/>
      <c r="AF768" s="177"/>
      <c r="AG768" s="175"/>
      <c r="AH768" s="177"/>
      <c r="AI768" s="177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7"/>
      <c r="AT768" s="177"/>
      <c r="AU768" s="177"/>
      <c r="AV768" s="177"/>
      <c r="AW768" s="177"/>
      <c r="AX768" s="175"/>
      <c r="AY768" s="177"/>
      <c r="AZ768" s="177"/>
      <c r="BA768" s="175"/>
      <c r="BB768" s="175"/>
      <c r="BC768" s="175"/>
      <c r="BD768" s="175"/>
      <c r="BE768" s="175"/>
      <c r="BF768" s="175"/>
      <c r="BG768" s="175"/>
      <c r="BH768" s="175"/>
      <c r="BI768" s="175"/>
      <c r="BJ768" s="175"/>
      <c r="BK768" s="175"/>
      <c r="BL768" s="175"/>
      <c r="BM768" s="175"/>
      <c r="BN768" s="175"/>
      <c r="BO768" s="175"/>
      <c r="BP768" s="175"/>
      <c r="BQ768" s="175"/>
      <c r="BR768" s="175"/>
      <c r="BS768" s="175"/>
      <c r="BT768" s="175"/>
      <c r="BU768" s="177"/>
      <c r="BV768" s="177"/>
      <c r="BW768" s="177"/>
      <c r="BX768" s="177"/>
      <c r="BY768" s="177"/>
      <c r="BZ768" s="175"/>
      <c r="CA768" s="177"/>
      <c r="CB768" s="177"/>
    </row>
    <row r="769" spans="1:80" x14ac:dyDescent="0.25">
      <c r="A769" s="175"/>
      <c r="B769" s="176"/>
      <c r="C769" s="175"/>
      <c r="D769" s="175"/>
      <c r="E769" s="175"/>
      <c r="F769" s="175"/>
      <c r="G769" s="175"/>
      <c r="H769" s="175"/>
      <c r="I769" s="175"/>
      <c r="J769" s="175"/>
      <c r="K769" s="177"/>
      <c r="L769" s="177"/>
      <c r="M769" s="177"/>
      <c r="N769" s="177"/>
      <c r="O769" s="177"/>
      <c r="P769" s="175"/>
      <c r="Q769" s="177"/>
      <c r="R769" s="177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7"/>
      <c r="AC769" s="177"/>
      <c r="AD769" s="177"/>
      <c r="AE769" s="177"/>
      <c r="AF769" s="177"/>
      <c r="AG769" s="175"/>
      <c r="AH769" s="177"/>
      <c r="AI769" s="177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7"/>
      <c r="AT769" s="177"/>
      <c r="AU769" s="177"/>
      <c r="AV769" s="177"/>
      <c r="AW769" s="177"/>
      <c r="AX769" s="175"/>
      <c r="AY769" s="177"/>
      <c r="AZ769" s="177"/>
      <c r="BA769" s="175"/>
      <c r="BB769" s="175"/>
      <c r="BC769" s="175"/>
      <c r="BD769" s="175"/>
      <c r="BE769" s="175"/>
      <c r="BF769" s="175"/>
      <c r="BG769" s="175"/>
      <c r="BH769" s="175"/>
      <c r="BI769" s="175"/>
      <c r="BJ769" s="175"/>
      <c r="BK769" s="175"/>
      <c r="BL769" s="175"/>
      <c r="BM769" s="175"/>
      <c r="BN769" s="175"/>
      <c r="BO769" s="175"/>
      <c r="BP769" s="175"/>
      <c r="BQ769" s="175"/>
      <c r="BR769" s="175"/>
      <c r="BS769" s="175"/>
      <c r="BT769" s="175"/>
      <c r="BU769" s="177"/>
      <c r="BV769" s="177"/>
      <c r="BW769" s="177"/>
      <c r="BX769" s="177"/>
      <c r="BY769" s="177"/>
      <c r="BZ769" s="175"/>
      <c r="CA769" s="177"/>
      <c r="CB769" s="177"/>
    </row>
    <row r="770" spans="1:80" x14ac:dyDescent="0.25">
      <c r="A770" s="175"/>
      <c r="B770" s="176"/>
      <c r="C770" s="175"/>
      <c r="D770" s="175"/>
      <c r="E770" s="175"/>
      <c r="F770" s="175"/>
      <c r="G770" s="175"/>
      <c r="H770" s="175"/>
      <c r="I770" s="175"/>
      <c r="J770" s="175"/>
      <c r="K770" s="177"/>
      <c r="L770" s="177"/>
      <c r="M770" s="177"/>
      <c r="N770" s="177"/>
      <c r="O770" s="177"/>
      <c r="P770" s="175"/>
      <c r="Q770" s="177"/>
      <c r="R770" s="177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7"/>
      <c r="AC770" s="177"/>
      <c r="AD770" s="177"/>
      <c r="AE770" s="177"/>
      <c r="AF770" s="177"/>
      <c r="AG770" s="175"/>
      <c r="AH770" s="177"/>
      <c r="AI770" s="177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7"/>
      <c r="AT770" s="177"/>
      <c r="AU770" s="177"/>
      <c r="AV770" s="177"/>
      <c r="AW770" s="177"/>
      <c r="AX770" s="175"/>
      <c r="AY770" s="177"/>
      <c r="AZ770" s="177"/>
      <c r="BA770" s="175"/>
      <c r="BB770" s="175"/>
      <c r="BC770" s="175"/>
      <c r="BD770" s="175"/>
      <c r="BE770" s="175"/>
      <c r="BF770" s="175"/>
      <c r="BG770" s="175"/>
      <c r="BH770" s="175"/>
      <c r="BI770" s="175"/>
      <c r="BJ770" s="175"/>
      <c r="BK770" s="175"/>
      <c r="BL770" s="175"/>
      <c r="BM770" s="175"/>
      <c r="BN770" s="175"/>
      <c r="BO770" s="175"/>
      <c r="BP770" s="175"/>
      <c r="BQ770" s="175"/>
      <c r="BR770" s="175"/>
      <c r="BS770" s="175"/>
      <c r="BT770" s="175"/>
      <c r="BU770" s="177"/>
      <c r="BV770" s="177"/>
      <c r="BW770" s="177"/>
      <c r="BX770" s="177"/>
      <c r="BY770" s="177"/>
      <c r="BZ770" s="175"/>
      <c r="CA770" s="177"/>
      <c r="CB770" s="177"/>
    </row>
    <row r="771" spans="1:80" x14ac:dyDescent="0.25">
      <c r="A771" s="175"/>
      <c r="B771" s="176"/>
      <c r="C771" s="175"/>
      <c r="D771" s="175"/>
      <c r="E771" s="175"/>
      <c r="F771" s="175"/>
      <c r="G771" s="175"/>
      <c r="H771" s="175"/>
      <c r="I771" s="175"/>
      <c r="J771" s="175"/>
      <c r="K771" s="177"/>
      <c r="L771" s="177"/>
      <c r="M771" s="177"/>
      <c r="N771" s="177"/>
      <c r="O771" s="177"/>
      <c r="P771" s="175"/>
      <c r="Q771" s="177"/>
      <c r="R771" s="177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7"/>
      <c r="AC771" s="177"/>
      <c r="AD771" s="177"/>
      <c r="AE771" s="177"/>
      <c r="AF771" s="177"/>
      <c r="AG771" s="175"/>
      <c r="AH771" s="177"/>
      <c r="AI771" s="177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7"/>
      <c r="AT771" s="177"/>
      <c r="AU771" s="177"/>
      <c r="AV771" s="177"/>
      <c r="AW771" s="177"/>
      <c r="AX771" s="175"/>
      <c r="AY771" s="177"/>
      <c r="AZ771" s="177"/>
      <c r="BA771" s="175"/>
      <c r="BB771" s="175"/>
      <c r="BC771" s="175"/>
      <c r="BD771" s="175"/>
      <c r="BE771" s="175"/>
      <c r="BF771" s="175"/>
      <c r="BG771" s="175"/>
      <c r="BH771" s="175"/>
      <c r="BI771" s="175"/>
      <c r="BJ771" s="175"/>
      <c r="BK771" s="175"/>
      <c r="BL771" s="175"/>
      <c r="BM771" s="175"/>
      <c r="BN771" s="175"/>
      <c r="BO771" s="175"/>
      <c r="BP771" s="175"/>
      <c r="BQ771" s="175"/>
      <c r="BR771" s="175"/>
      <c r="BS771" s="175"/>
      <c r="BT771" s="175"/>
      <c r="BU771" s="177"/>
      <c r="BV771" s="177"/>
      <c r="BW771" s="177"/>
      <c r="BX771" s="177"/>
      <c r="BY771" s="177"/>
      <c r="BZ771" s="175"/>
      <c r="CA771" s="177"/>
      <c r="CB771" s="177"/>
    </row>
    <row r="772" spans="1:80" x14ac:dyDescent="0.25">
      <c r="A772" s="175"/>
      <c r="B772" s="176"/>
      <c r="C772" s="175"/>
      <c r="D772" s="175"/>
      <c r="E772" s="175"/>
      <c r="F772" s="175"/>
      <c r="G772" s="175"/>
      <c r="H772" s="175"/>
      <c r="I772" s="175"/>
      <c r="J772" s="175"/>
      <c r="K772" s="177"/>
      <c r="L772" s="177"/>
      <c r="M772" s="177"/>
      <c r="N772" s="177"/>
      <c r="O772" s="177"/>
      <c r="P772" s="175"/>
      <c r="Q772" s="177"/>
      <c r="R772" s="177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7"/>
      <c r="AC772" s="177"/>
      <c r="AD772" s="177"/>
      <c r="AE772" s="177"/>
      <c r="AF772" s="177"/>
      <c r="AG772" s="175"/>
      <c r="AH772" s="177"/>
      <c r="AI772" s="177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7"/>
      <c r="AT772" s="177"/>
      <c r="AU772" s="177"/>
      <c r="AV772" s="177"/>
      <c r="AW772" s="177"/>
      <c r="AX772" s="175"/>
      <c r="AY772" s="177"/>
      <c r="AZ772" s="177"/>
      <c r="BA772" s="175"/>
      <c r="BB772" s="175"/>
      <c r="BC772" s="175"/>
      <c r="BD772" s="175"/>
      <c r="BE772" s="175"/>
      <c r="BF772" s="175"/>
      <c r="BG772" s="175"/>
      <c r="BH772" s="175"/>
      <c r="BI772" s="175"/>
      <c r="BJ772" s="175"/>
      <c r="BK772" s="175"/>
      <c r="BL772" s="175"/>
      <c r="BM772" s="175"/>
      <c r="BN772" s="175"/>
      <c r="BO772" s="175"/>
      <c r="BP772" s="175"/>
      <c r="BQ772" s="175"/>
      <c r="BR772" s="175"/>
      <c r="BS772" s="175"/>
      <c r="BT772" s="175"/>
      <c r="BU772" s="177"/>
      <c r="BV772" s="177"/>
      <c r="BW772" s="177"/>
      <c r="BX772" s="177"/>
      <c r="BY772" s="177"/>
      <c r="BZ772" s="175"/>
      <c r="CA772" s="177"/>
      <c r="CB772" s="177"/>
    </row>
    <row r="773" spans="1:80" x14ac:dyDescent="0.25">
      <c r="A773" s="175"/>
      <c r="B773" s="176"/>
      <c r="C773" s="175"/>
      <c r="D773" s="175"/>
      <c r="E773" s="175"/>
      <c r="F773" s="175"/>
      <c r="G773" s="175"/>
      <c r="H773" s="175"/>
      <c r="I773" s="175"/>
      <c r="J773" s="175"/>
      <c r="K773" s="177"/>
      <c r="L773" s="177"/>
      <c r="M773" s="177"/>
      <c r="N773" s="177"/>
      <c r="O773" s="177"/>
      <c r="P773" s="175"/>
      <c r="Q773" s="177"/>
      <c r="R773" s="177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7"/>
      <c r="AC773" s="177"/>
      <c r="AD773" s="177"/>
      <c r="AE773" s="177"/>
      <c r="AF773" s="177"/>
      <c r="AG773" s="175"/>
      <c r="AH773" s="177"/>
      <c r="AI773" s="177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7"/>
      <c r="AT773" s="177"/>
      <c r="AU773" s="177"/>
      <c r="AV773" s="177"/>
      <c r="AW773" s="177"/>
      <c r="AX773" s="175"/>
      <c r="AY773" s="177"/>
      <c r="AZ773" s="177"/>
      <c r="BA773" s="175"/>
      <c r="BB773" s="175"/>
      <c r="BC773" s="175"/>
      <c r="BD773" s="175"/>
      <c r="BE773" s="175"/>
      <c r="BF773" s="175"/>
      <c r="BG773" s="175"/>
      <c r="BH773" s="175"/>
      <c r="BI773" s="175"/>
      <c r="BJ773" s="175"/>
      <c r="BK773" s="175"/>
      <c r="BL773" s="175"/>
      <c r="BM773" s="175"/>
      <c r="BN773" s="175"/>
      <c r="BO773" s="175"/>
      <c r="BP773" s="175"/>
      <c r="BQ773" s="175"/>
      <c r="BR773" s="175"/>
      <c r="BS773" s="175"/>
      <c r="BT773" s="175"/>
      <c r="BU773" s="177"/>
      <c r="BV773" s="177"/>
      <c r="BW773" s="177"/>
      <c r="BX773" s="177"/>
      <c r="BY773" s="177"/>
      <c r="BZ773" s="175"/>
      <c r="CA773" s="177"/>
      <c r="CB773" s="177"/>
    </row>
    <row r="774" spans="1:80" x14ac:dyDescent="0.25">
      <c r="A774" s="175"/>
      <c r="B774" s="176"/>
      <c r="C774" s="175"/>
      <c r="D774" s="175"/>
      <c r="E774" s="175"/>
      <c r="F774" s="175"/>
      <c r="G774" s="175"/>
      <c r="H774" s="175"/>
      <c r="I774" s="175"/>
      <c r="J774" s="175"/>
      <c r="K774" s="177"/>
      <c r="L774" s="177"/>
      <c r="M774" s="177"/>
      <c r="N774" s="177"/>
      <c r="O774" s="177"/>
      <c r="P774" s="175"/>
      <c r="Q774" s="177"/>
      <c r="R774" s="177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7"/>
      <c r="AC774" s="177"/>
      <c r="AD774" s="177"/>
      <c r="AE774" s="177"/>
      <c r="AF774" s="177"/>
      <c r="AG774" s="175"/>
      <c r="AH774" s="177"/>
      <c r="AI774" s="177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7"/>
      <c r="AT774" s="177"/>
      <c r="AU774" s="177"/>
      <c r="AV774" s="177"/>
      <c r="AW774" s="177"/>
      <c r="AX774" s="175"/>
      <c r="AY774" s="177"/>
      <c r="AZ774" s="177"/>
      <c r="BA774" s="175"/>
      <c r="BB774" s="175"/>
      <c r="BC774" s="175"/>
      <c r="BD774" s="175"/>
      <c r="BE774" s="175"/>
      <c r="BF774" s="175"/>
      <c r="BG774" s="175"/>
      <c r="BH774" s="175"/>
      <c r="BI774" s="175"/>
      <c r="BJ774" s="175"/>
      <c r="BK774" s="175"/>
      <c r="BL774" s="175"/>
      <c r="BM774" s="175"/>
      <c r="BN774" s="175"/>
      <c r="BO774" s="175"/>
      <c r="BP774" s="175"/>
      <c r="BQ774" s="175"/>
      <c r="BR774" s="175"/>
      <c r="BS774" s="175"/>
      <c r="BT774" s="175"/>
      <c r="BU774" s="177"/>
      <c r="BV774" s="177"/>
      <c r="BW774" s="177"/>
      <c r="BX774" s="177"/>
      <c r="BY774" s="177"/>
      <c r="BZ774" s="175"/>
      <c r="CA774" s="177"/>
      <c r="CB774" s="177"/>
    </row>
    <row r="775" spans="1:80" x14ac:dyDescent="0.25">
      <c r="A775" s="175"/>
      <c r="B775" s="176"/>
      <c r="C775" s="175"/>
      <c r="D775" s="175"/>
      <c r="E775" s="175"/>
      <c r="F775" s="175"/>
      <c r="G775" s="175"/>
      <c r="H775" s="175"/>
      <c r="I775" s="175"/>
      <c r="J775" s="175"/>
      <c r="K775" s="177"/>
      <c r="L775" s="177"/>
      <c r="M775" s="177"/>
      <c r="N775" s="177"/>
      <c r="O775" s="177"/>
      <c r="P775" s="175"/>
      <c r="Q775" s="177"/>
      <c r="R775" s="177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7"/>
      <c r="AC775" s="177"/>
      <c r="AD775" s="177"/>
      <c r="AE775" s="177"/>
      <c r="AF775" s="177"/>
      <c r="AG775" s="175"/>
      <c r="AH775" s="177"/>
      <c r="AI775" s="177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7"/>
      <c r="AT775" s="177"/>
      <c r="AU775" s="177"/>
      <c r="AV775" s="177"/>
      <c r="AW775" s="177"/>
      <c r="AX775" s="175"/>
      <c r="AY775" s="177"/>
      <c r="AZ775" s="177"/>
      <c r="BA775" s="175"/>
      <c r="BB775" s="175"/>
      <c r="BC775" s="175"/>
      <c r="BD775" s="175"/>
      <c r="BE775" s="175"/>
      <c r="BF775" s="175"/>
      <c r="BG775" s="175"/>
      <c r="BH775" s="175"/>
      <c r="BI775" s="175"/>
      <c r="BJ775" s="175"/>
      <c r="BK775" s="175"/>
      <c r="BL775" s="175"/>
      <c r="BM775" s="175"/>
      <c r="BN775" s="175"/>
      <c r="BO775" s="175"/>
      <c r="BP775" s="175"/>
      <c r="BQ775" s="175"/>
      <c r="BR775" s="175"/>
      <c r="BS775" s="175"/>
      <c r="BT775" s="175"/>
      <c r="BU775" s="177"/>
      <c r="BV775" s="177"/>
      <c r="BW775" s="177"/>
      <c r="BX775" s="177"/>
      <c r="BY775" s="177"/>
      <c r="BZ775" s="175"/>
      <c r="CA775" s="177"/>
      <c r="CB775" s="177"/>
    </row>
    <row r="776" spans="1:80" x14ac:dyDescent="0.25">
      <c r="A776" s="175"/>
      <c r="B776" s="176"/>
      <c r="C776" s="175"/>
      <c r="D776" s="175"/>
      <c r="E776" s="175"/>
      <c r="F776" s="175"/>
      <c r="G776" s="175"/>
      <c r="H776" s="175"/>
      <c r="I776" s="175"/>
      <c r="J776" s="175"/>
      <c r="K776" s="177"/>
      <c r="L776" s="177"/>
      <c r="M776" s="177"/>
      <c r="N776" s="177"/>
      <c r="O776" s="177"/>
      <c r="P776" s="175"/>
      <c r="Q776" s="177"/>
      <c r="R776" s="177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7"/>
      <c r="AC776" s="177"/>
      <c r="AD776" s="177"/>
      <c r="AE776" s="177"/>
      <c r="AF776" s="177"/>
      <c r="AG776" s="175"/>
      <c r="AH776" s="177"/>
      <c r="AI776" s="177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7"/>
      <c r="AT776" s="177"/>
      <c r="AU776" s="177"/>
      <c r="AV776" s="177"/>
      <c r="AW776" s="177"/>
      <c r="AX776" s="175"/>
      <c r="AY776" s="177"/>
      <c r="AZ776" s="177"/>
      <c r="BA776" s="175"/>
      <c r="BB776" s="175"/>
      <c r="BC776" s="175"/>
      <c r="BD776" s="175"/>
      <c r="BE776" s="175"/>
      <c r="BF776" s="175"/>
      <c r="BG776" s="175"/>
      <c r="BH776" s="175"/>
      <c r="BI776" s="175"/>
      <c r="BJ776" s="175"/>
      <c r="BK776" s="175"/>
      <c r="BL776" s="175"/>
      <c r="BM776" s="175"/>
      <c r="BN776" s="175"/>
      <c r="BO776" s="175"/>
      <c r="BP776" s="175"/>
      <c r="BQ776" s="175"/>
      <c r="BR776" s="175"/>
      <c r="BS776" s="175"/>
      <c r="BT776" s="175"/>
      <c r="BU776" s="177"/>
      <c r="BV776" s="177"/>
      <c r="BW776" s="177"/>
      <c r="BX776" s="177"/>
      <c r="BY776" s="177"/>
      <c r="BZ776" s="175"/>
      <c r="CA776" s="177"/>
      <c r="CB776" s="177"/>
    </row>
    <row r="777" spans="1:80" x14ac:dyDescent="0.25">
      <c r="A777" s="175"/>
      <c r="B777" s="176"/>
      <c r="C777" s="175"/>
      <c r="D777" s="175"/>
      <c r="E777" s="175"/>
      <c r="F777" s="175"/>
      <c r="G777" s="175"/>
      <c r="H777" s="175"/>
      <c r="I777" s="175"/>
      <c r="J777" s="175"/>
      <c r="K777" s="177"/>
      <c r="L777" s="177"/>
      <c r="M777" s="177"/>
      <c r="N777" s="177"/>
      <c r="O777" s="177"/>
      <c r="P777" s="175"/>
      <c r="Q777" s="177"/>
      <c r="R777" s="177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7"/>
      <c r="AC777" s="177"/>
      <c r="AD777" s="177"/>
      <c r="AE777" s="177"/>
      <c r="AF777" s="177"/>
      <c r="AG777" s="175"/>
      <c r="AH777" s="177"/>
      <c r="AI777" s="177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7"/>
      <c r="AT777" s="177"/>
      <c r="AU777" s="177"/>
      <c r="AV777" s="177"/>
      <c r="AW777" s="177"/>
      <c r="AX777" s="175"/>
      <c r="AY777" s="177"/>
      <c r="AZ777" s="177"/>
      <c r="BA777" s="175"/>
      <c r="BB777" s="175"/>
      <c r="BC777" s="175"/>
      <c r="BD777" s="175"/>
      <c r="BE777" s="175"/>
      <c r="BF777" s="175"/>
      <c r="BG777" s="175"/>
      <c r="BH777" s="175"/>
      <c r="BI777" s="175"/>
      <c r="BJ777" s="175"/>
      <c r="BK777" s="175"/>
      <c r="BL777" s="175"/>
      <c r="BM777" s="175"/>
      <c r="BN777" s="175"/>
      <c r="BO777" s="175"/>
      <c r="BP777" s="175"/>
      <c r="BQ777" s="175"/>
      <c r="BR777" s="175"/>
      <c r="BS777" s="175"/>
      <c r="BT777" s="175"/>
      <c r="BU777" s="177"/>
      <c r="BV777" s="177"/>
      <c r="BW777" s="177"/>
      <c r="BX777" s="177"/>
      <c r="BY777" s="177"/>
      <c r="BZ777" s="175"/>
      <c r="CA777" s="177"/>
      <c r="CB777" s="177"/>
    </row>
  </sheetData>
  <hyperlinks>
    <hyperlink ref="A2" location="Content!A1" display="Go to Content Sheet" xr:uid="{00000000-0004-0000-1300-000000000000}"/>
    <hyperlink ref="A3" location="'Cargill SD Data'!A1" display="Cargill SD Data" xr:uid="{00000000-0004-0000-1300-000001000000}"/>
    <hyperlink ref="A4" location="'EMEA Charts'!A1" display="EMEA Charts" xr:uid="{00000000-0004-0000-1300-000002000000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X2025"/>
  <sheetViews>
    <sheetView workbookViewId="0"/>
  </sheetViews>
  <sheetFormatPr defaultRowHeight="15" x14ac:dyDescent="0.25"/>
  <cols>
    <col min="7" max="7" width="13.7109375" customWidth="1"/>
    <col min="11" max="11" width="6.140625" customWidth="1"/>
    <col min="13" max="13" width="4.42578125" customWidth="1"/>
    <col min="14" max="14" width="4.5703125" customWidth="1"/>
    <col min="17" max="18" width="4.85546875" customWidth="1"/>
    <col min="20" max="20" width="32" style="175" bestFit="1" customWidth="1"/>
    <col min="21" max="21" width="32" bestFit="1" customWidth="1"/>
    <col min="24" max="24" width="19.140625" bestFit="1" customWidth="1"/>
  </cols>
  <sheetData>
    <row r="1" spans="1:24" x14ac:dyDescent="0.25">
      <c r="A1" s="233" t="s">
        <v>315</v>
      </c>
      <c r="B1" s="233" t="s">
        <v>316</v>
      </c>
      <c r="C1" s="233" t="s">
        <v>317</v>
      </c>
      <c r="D1" s="233" t="s">
        <v>44</v>
      </c>
      <c r="E1" s="233" t="s">
        <v>318</v>
      </c>
      <c r="F1" s="233" t="s">
        <v>319</v>
      </c>
      <c r="G1" s="233" t="s">
        <v>320</v>
      </c>
      <c r="H1" s="233" t="s">
        <v>321</v>
      </c>
      <c r="I1" s="233" t="s">
        <v>322</v>
      </c>
      <c r="J1" s="233" t="s">
        <v>323</v>
      </c>
      <c r="K1" s="233" t="s">
        <v>324</v>
      </c>
      <c r="L1" s="233" t="s">
        <v>325</v>
      </c>
      <c r="M1" s="233" t="s">
        <v>326</v>
      </c>
      <c r="N1" s="233" t="s">
        <v>327</v>
      </c>
      <c r="O1" s="233" t="s">
        <v>328</v>
      </c>
      <c r="P1" s="233" t="s">
        <v>329</v>
      </c>
      <c r="Q1" s="233" t="s">
        <v>330</v>
      </c>
      <c r="R1" s="233" t="s">
        <v>331</v>
      </c>
      <c r="S1" s="233" t="s">
        <v>332</v>
      </c>
      <c r="T1" s="233"/>
      <c r="U1" s="233" t="s">
        <v>333</v>
      </c>
      <c r="V1" s="235" t="s">
        <v>334</v>
      </c>
      <c r="X1" s="70" t="s">
        <v>74</v>
      </c>
    </row>
    <row r="2" spans="1:24" x14ac:dyDescent="0.25">
      <c r="A2" s="234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U2" s="175"/>
      <c r="V2" s="176" t="str">
        <f>IFERROR(IF((INT(G2)&gt;1),INT(G2),""),"")</f>
        <v/>
      </c>
      <c r="X2" s="70" t="s">
        <v>72</v>
      </c>
    </row>
    <row r="3" spans="1:24" x14ac:dyDescent="0.25">
      <c r="A3" s="234"/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U3" s="175"/>
      <c r="V3" s="176" t="str">
        <f t="shared" ref="V3:V66" si="0">IFERROR(IF((INT(G3)&gt;1),INT(G3),""),"")</f>
        <v/>
      </c>
      <c r="X3" s="70" t="s">
        <v>59</v>
      </c>
    </row>
    <row r="4" spans="1:24" x14ac:dyDescent="0.25">
      <c r="A4" s="234"/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U4" s="175"/>
      <c r="V4" s="176" t="str">
        <f t="shared" si="0"/>
        <v/>
      </c>
    </row>
    <row r="5" spans="1:24" x14ac:dyDescent="0.25">
      <c r="A5" s="234"/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U5" s="175"/>
      <c r="V5" s="176" t="str">
        <f t="shared" si="0"/>
        <v/>
      </c>
    </row>
    <row r="6" spans="1:24" x14ac:dyDescent="0.25">
      <c r="A6" s="234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U6" s="175"/>
      <c r="V6" s="176" t="str">
        <f t="shared" si="0"/>
        <v/>
      </c>
    </row>
    <row r="7" spans="1:24" x14ac:dyDescent="0.25">
      <c r="A7" s="234"/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U7" s="175"/>
      <c r="V7" s="176" t="str">
        <f t="shared" si="0"/>
        <v/>
      </c>
    </row>
    <row r="8" spans="1:24" x14ac:dyDescent="0.25">
      <c r="A8" s="234"/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U8" s="175"/>
      <c r="V8" s="176" t="str">
        <f t="shared" si="0"/>
        <v/>
      </c>
    </row>
    <row r="9" spans="1:24" x14ac:dyDescent="0.25">
      <c r="A9" s="234"/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U9" s="175"/>
      <c r="V9" s="176" t="str">
        <f t="shared" si="0"/>
        <v/>
      </c>
    </row>
    <row r="10" spans="1:24" x14ac:dyDescent="0.25">
      <c r="A10" s="234"/>
      <c r="B10" s="17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U10" s="175"/>
      <c r="V10" s="176" t="str">
        <f t="shared" si="0"/>
        <v/>
      </c>
    </row>
    <row r="11" spans="1:24" x14ac:dyDescent="0.25">
      <c r="A11" s="234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U11" s="175"/>
      <c r="V11" s="176" t="str">
        <f t="shared" si="0"/>
        <v/>
      </c>
    </row>
    <row r="12" spans="1:24" x14ac:dyDescent="0.25">
      <c r="A12" s="234"/>
      <c r="B12" s="17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U12" s="175"/>
      <c r="V12" s="176" t="str">
        <f t="shared" si="0"/>
        <v/>
      </c>
    </row>
    <row r="13" spans="1:24" x14ac:dyDescent="0.25">
      <c r="A13" s="234"/>
      <c r="B13" s="17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U13" s="175"/>
      <c r="V13" s="176" t="str">
        <f t="shared" si="0"/>
        <v/>
      </c>
    </row>
    <row r="14" spans="1:24" x14ac:dyDescent="0.25">
      <c r="A14" s="234"/>
      <c r="B14" s="17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U14" s="175"/>
      <c r="V14" s="176" t="str">
        <f t="shared" si="0"/>
        <v/>
      </c>
    </row>
    <row r="15" spans="1:24" x14ac:dyDescent="0.25">
      <c r="A15" s="234"/>
      <c r="B15" s="17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U15" s="175"/>
      <c r="V15" s="176" t="str">
        <f t="shared" si="0"/>
        <v/>
      </c>
    </row>
    <row r="16" spans="1:24" x14ac:dyDescent="0.25">
      <c r="A16" s="234"/>
      <c r="B16" s="17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U16" s="175"/>
      <c r="V16" s="176" t="str">
        <f t="shared" si="0"/>
        <v/>
      </c>
    </row>
    <row r="17" spans="1:22" x14ac:dyDescent="0.25">
      <c r="A17" s="234"/>
      <c r="B17" s="17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U17" s="175"/>
      <c r="V17" s="176" t="str">
        <f t="shared" si="0"/>
        <v/>
      </c>
    </row>
    <row r="18" spans="1:22" x14ac:dyDescent="0.25">
      <c r="A18" s="234"/>
      <c r="B18" s="17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U18" s="175"/>
      <c r="V18" s="176" t="str">
        <f t="shared" si="0"/>
        <v/>
      </c>
    </row>
    <row r="19" spans="1:22" x14ac:dyDescent="0.25">
      <c r="A19" s="234"/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U19" s="175"/>
      <c r="V19" s="176" t="str">
        <f t="shared" si="0"/>
        <v/>
      </c>
    </row>
    <row r="20" spans="1:22" x14ac:dyDescent="0.25">
      <c r="A20" s="234"/>
      <c r="B20" s="17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U20" s="175"/>
      <c r="V20" s="176" t="str">
        <f t="shared" si="0"/>
        <v/>
      </c>
    </row>
    <row r="21" spans="1:22" x14ac:dyDescent="0.25">
      <c r="A21" s="234"/>
      <c r="B21" s="17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U21" s="175"/>
      <c r="V21" s="176" t="str">
        <f t="shared" si="0"/>
        <v/>
      </c>
    </row>
    <row r="22" spans="1:22" x14ac:dyDescent="0.25">
      <c r="A22" s="234"/>
      <c r="B22" s="17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U22" s="175"/>
      <c r="V22" s="176" t="str">
        <f t="shared" si="0"/>
        <v/>
      </c>
    </row>
    <row r="23" spans="1:22" x14ac:dyDescent="0.25">
      <c r="A23" s="234"/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U23" s="175"/>
      <c r="V23" s="176" t="str">
        <f t="shared" si="0"/>
        <v/>
      </c>
    </row>
    <row r="24" spans="1:22" x14ac:dyDescent="0.25">
      <c r="A24" s="234"/>
      <c r="B24" s="17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U24" s="175"/>
      <c r="V24" s="176" t="str">
        <f t="shared" si="0"/>
        <v/>
      </c>
    </row>
    <row r="25" spans="1:22" x14ac:dyDescent="0.25">
      <c r="A25" s="234"/>
      <c r="B25" s="17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U25" s="175"/>
      <c r="V25" s="176" t="str">
        <f t="shared" si="0"/>
        <v/>
      </c>
    </row>
    <row r="26" spans="1:22" x14ac:dyDescent="0.25">
      <c r="A26" s="234"/>
      <c r="B26" s="17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U26" s="175"/>
      <c r="V26" s="176" t="str">
        <f t="shared" si="0"/>
        <v/>
      </c>
    </row>
    <row r="27" spans="1:22" x14ac:dyDescent="0.25">
      <c r="A27" s="234"/>
      <c r="B27" s="17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U27" s="175"/>
      <c r="V27" s="176" t="str">
        <f t="shared" si="0"/>
        <v/>
      </c>
    </row>
    <row r="28" spans="1:22" x14ac:dyDescent="0.25">
      <c r="A28" s="234"/>
      <c r="B28" s="17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U28" s="175"/>
      <c r="V28" s="176" t="str">
        <f t="shared" si="0"/>
        <v/>
      </c>
    </row>
    <row r="29" spans="1:22" x14ac:dyDescent="0.25">
      <c r="A29" s="234"/>
      <c r="B29" s="17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U29" s="175"/>
      <c r="V29" s="176" t="str">
        <f t="shared" si="0"/>
        <v/>
      </c>
    </row>
    <row r="30" spans="1:22" x14ac:dyDescent="0.25">
      <c r="A30" s="234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U30" s="175"/>
      <c r="V30" s="176" t="str">
        <f t="shared" si="0"/>
        <v/>
      </c>
    </row>
    <row r="31" spans="1:22" x14ac:dyDescent="0.25">
      <c r="A31" s="234"/>
      <c r="B31" s="17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U31" s="175"/>
      <c r="V31" s="176" t="str">
        <f t="shared" si="0"/>
        <v/>
      </c>
    </row>
    <row r="32" spans="1:22" x14ac:dyDescent="0.25">
      <c r="A32" s="234"/>
      <c r="B32" s="17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U32" s="175"/>
      <c r="V32" s="176" t="str">
        <f t="shared" si="0"/>
        <v/>
      </c>
    </row>
    <row r="33" spans="1:22" x14ac:dyDescent="0.25">
      <c r="A33" s="234"/>
      <c r="B33" s="17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U33" s="175"/>
      <c r="V33" s="176" t="str">
        <f t="shared" si="0"/>
        <v/>
      </c>
    </row>
    <row r="34" spans="1:22" x14ac:dyDescent="0.25">
      <c r="A34" s="234"/>
      <c r="B34" s="17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U34" s="175"/>
      <c r="V34" s="176" t="str">
        <f t="shared" si="0"/>
        <v/>
      </c>
    </row>
    <row r="35" spans="1:22" x14ac:dyDescent="0.25">
      <c r="A35" s="234"/>
      <c r="B35" s="17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U35" s="175"/>
      <c r="V35" s="176" t="str">
        <f t="shared" si="0"/>
        <v/>
      </c>
    </row>
    <row r="36" spans="1:22" x14ac:dyDescent="0.25">
      <c r="A36" s="234"/>
      <c r="B36" s="17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U36" s="175"/>
      <c r="V36" s="176" t="str">
        <f t="shared" si="0"/>
        <v/>
      </c>
    </row>
    <row r="37" spans="1:22" x14ac:dyDescent="0.25">
      <c r="A37" s="234"/>
      <c r="B37" s="17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U37" s="175"/>
      <c r="V37" s="176" t="str">
        <f t="shared" si="0"/>
        <v/>
      </c>
    </row>
    <row r="38" spans="1:22" x14ac:dyDescent="0.25">
      <c r="A38" s="234"/>
      <c r="B38" s="17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U38" s="175"/>
      <c r="V38" s="176" t="str">
        <f t="shared" si="0"/>
        <v/>
      </c>
    </row>
    <row r="39" spans="1:22" x14ac:dyDescent="0.25">
      <c r="A39" s="234"/>
      <c r="B39" s="17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U39" s="175"/>
      <c r="V39" s="176" t="str">
        <f t="shared" si="0"/>
        <v/>
      </c>
    </row>
    <row r="40" spans="1:22" x14ac:dyDescent="0.25">
      <c r="A40" s="234"/>
      <c r="B40" s="17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U40" s="175"/>
      <c r="V40" s="176" t="str">
        <f t="shared" si="0"/>
        <v/>
      </c>
    </row>
    <row r="41" spans="1:22" x14ac:dyDescent="0.25">
      <c r="A41" s="234"/>
      <c r="B41" s="17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U41" s="175"/>
      <c r="V41" s="176" t="str">
        <f t="shared" si="0"/>
        <v/>
      </c>
    </row>
    <row r="42" spans="1:22" x14ac:dyDescent="0.25">
      <c r="A42" s="234"/>
      <c r="B42" s="17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U42" s="175"/>
      <c r="V42" s="176" t="str">
        <f t="shared" si="0"/>
        <v/>
      </c>
    </row>
    <row r="43" spans="1:22" x14ac:dyDescent="0.25">
      <c r="A43" s="234"/>
      <c r="B43" s="17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U43" s="175"/>
      <c r="V43" s="176" t="str">
        <f t="shared" si="0"/>
        <v/>
      </c>
    </row>
    <row r="44" spans="1:22" x14ac:dyDescent="0.25">
      <c r="A44" s="234"/>
      <c r="B44" s="17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U44" s="175"/>
      <c r="V44" s="176" t="str">
        <f t="shared" si="0"/>
        <v/>
      </c>
    </row>
    <row r="45" spans="1:22" x14ac:dyDescent="0.25">
      <c r="A45" s="234"/>
      <c r="B45" s="17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U45" s="175"/>
      <c r="V45" s="176" t="str">
        <f t="shared" si="0"/>
        <v/>
      </c>
    </row>
    <row r="46" spans="1:22" x14ac:dyDescent="0.25">
      <c r="A46" s="234"/>
      <c r="B46" s="17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U46" s="175"/>
      <c r="V46" s="176" t="str">
        <f t="shared" si="0"/>
        <v/>
      </c>
    </row>
    <row r="47" spans="1:22" x14ac:dyDescent="0.25">
      <c r="A47" s="234"/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U47" s="175"/>
      <c r="V47" s="176" t="str">
        <f t="shared" si="0"/>
        <v/>
      </c>
    </row>
    <row r="48" spans="1:22" x14ac:dyDescent="0.25">
      <c r="A48" s="234"/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U48" s="175"/>
      <c r="V48" s="176" t="str">
        <f t="shared" si="0"/>
        <v/>
      </c>
    </row>
    <row r="49" spans="1:22" x14ac:dyDescent="0.25">
      <c r="A49" s="23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U49" s="175"/>
      <c r="V49" s="176" t="str">
        <f t="shared" si="0"/>
        <v/>
      </c>
    </row>
    <row r="50" spans="1:22" x14ac:dyDescent="0.25">
      <c r="A50" s="234"/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U50" s="175"/>
      <c r="V50" s="176" t="str">
        <f t="shared" si="0"/>
        <v/>
      </c>
    </row>
    <row r="51" spans="1:22" x14ac:dyDescent="0.25">
      <c r="A51" s="234"/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U51" s="175"/>
      <c r="V51" s="176" t="str">
        <f t="shared" si="0"/>
        <v/>
      </c>
    </row>
    <row r="52" spans="1:22" x14ac:dyDescent="0.25">
      <c r="A52" s="234"/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U52" s="175"/>
      <c r="V52" s="176" t="str">
        <f t="shared" si="0"/>
        <v/>
      </c>
    </row>
    <row r="53" spans="1:22" x14ac:dyDescent="0.25">
      <c r="A53" s="234"/>
      <c r="B53" s="17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U53" s="175"/>
      <c r="V53" s="176" t="str">
        <f t="shared" si="0"/>
        <v/>
      </c>
    </row>
    <row r="54" spans="1:22" x14ac:dyDescent="0.25">
      <c r="A54" s="234"/>
      <c r="B54" s="17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U54" s="175"/>
      <c r="V54" s="176" t="str">
        <f t="shared" si="0"/>
        <v/>
      </c>
    </row>
    <row r="55" spans="1:22" x14ac:dyDescent="0.25">
      <c r="A55" s="234"/>
      <c r="B55" s="17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U55" s="175"/>
      <c r="V55" s="176" t="str">
        <f t="shared" si="0"/>
        <v/>
      </c>
    </row>
    <row r="56" spans="1:22" x14ac:dyDescent="0.25">
      <c r="A56" s="234"/>
      <c r="B56" s="17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U56" s="175"/>
      <c r="V56" s="176" t="str">
        <f t="shared" si="0"/>
        <v/>
      </c>
    </row>
    <row r="57" spans="1:22" x14ac:dyDescent="0.25">
      <c r="A57" s="234"/>
      <c r="B57" s="17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U57" s="175"/>
      <c r="V57" s="176" t="str">
        <f t="shared" si="0"/>
        <v/>
      </c>
    </row>
    <row r="58" spans="1:22" x14ac:dyDescent="0.25">
      <c r="A58" s="234"/>
      <c r="B58" s="17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U58" s="175"/>
      <c r="V58" s="176" t="str">
        <f t="shared" si="0"/>
        <v/>
      </c>
    </row>
    <row r="59" spans="1:22" x14ac:dyDescent="0.25">
      <c r="A59" s="234"/>
      <c r="B59" s="17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U59" s="175"/>
      <c r="V59" s="176" t="str">
        <f t="shared" si="0"/>
        <v/>
      </c>
    </row>
    <row r="60" spans="1:22" x14ac:dyDescent="0.25">
      <c r="A60" s="234"/>
      <c r="B60" s="17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U60" s="175"/>
      <c r="V60" s="176" t="str">
        <f t="shared" si="0"/>
        <v/>
      </c>
    </row>
    <row r="61" spans="1:22" x14ac:dyDescent="0.25">
      <c r="A61" s="234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U61" s="175"/>
      <c r="V61" s="176" t="str">
        <f t="shared" si="0"/>
        <v/>
      </c>
    </row>
    <row r="62" spans="1:22" x14ac:dyDescent="0.25">
      <c r="A62" s="234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U62" s="175"/>
      <c r="V62" s="176" t="str">
        <f t="shared" si="0"/>
        <v/>
      </c>
    </row>
    <row r="63" spans="1:22" x14ac:dyDescent="0.25">
      <c r="A63" s="234"/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U63" s="175"/>
      <c r="V63" s="176" t="str">
        <f t="shared" si="0"/>
        <v/>
      </c>
    </row>
    <row r="64" spans="1:22" x14ac:dyDescent="0.25">
      <c r="A64" s="234"/>
      <c r="B64" s="17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U64" s="175"/>
      <c r="V64" s="176" t="str">
        <f t="shared" si="0"/>
        <v/>
      </c>
    </row>
    <row r="65" spans="1:22" x14ac:dyDescent="0.25">
      <c r="A65" s="234"/>
      <c r="B65" s="17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U65" s="175"/>
      <c r="V65" s="176" t="str">
        <f t="shared" si="0"/>
        <v/>
      </c>
    </row>
    <row r="66" spans="1:22" x14ac:dyDescent="0.25">
      <c r="A66" s="234"/>
      <c r="B66" s="17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U66" s="175"/>
      <c r="V66" s="176" t="str">
        <f t="shared" si="0"/>
        <v/>
      </c>
    </row>
    <row r="67" spans="1:22" x14ac:dyDescent="0.25">
      <c r="A67" s="234"/>
      <c r="B67" s="17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U67" s="175"/>
      <c r="V67" s="176" t="str">
        <f t="shared" ref="V67:V130" si="1">IFERROR(IF((INT(G67)&gt;1),INT(G67),""),"")</f>
        <v/>
      </c>
    </row>
    <row r="68" spans="1:22" x14ac:dyDescent="0.25">
      <c r="A68" s="234"/>
      <c r="B68" s="17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U68" s="175"/>
      <c r="V68" s="176" t="str">
        <f t="shared" si="1"/>
        <v/>
      </c>
    </row>
    <row r="69" spans="1:22" x14ac:dyDescent="0.25">
      <c r="A69" s="234"/>
      <c r="B69" s="17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U69" s="175"/>
      <c r="V69" s="176" t="str">
        <f t="shared" si="1"/>
        <v/>
      </c>
    </row>
    <row r="70" spans="1:22" x14ac:dyDescent="0.25">
      <c r="A70" s="234"/>
      <c r="B70" s="17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U70" s="175"/>
      <c r="V70" s="176" t="str">
        <f t="shared" si="1"/>
        <v/>
      </c>
    </row>
    <row r="71" spans="1:22" x14ac:dyDescent="0.25">
      <c r="A71" s="234"/>
      <c r="B71" s="17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U71" s="175"/>
      <c r="V71" s="176" t="str">
        <f t="shared" si="1"/>
        <v/>
      </c>
    </row>
    <row r="72" spans="1:22" x14ac:dyDescent="0.25">
      <c r="A72" s="234"/>
      <c r="B72" s="17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U72" s="175"/>
      <c r="V72" s="176" t="str">
        <f t="shared" si="1"/>
        <v/>
      </c>
    </row>
    <row r="73" spans="1:22" x14ac:dyDescent="0.25">
      <c r="A73" s="234"/>
      <c r="B73" s="17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U73" s="175"/>
      <c r="V73" s="176" t="str">
        <f t="shared" si="1"/>
        <v/>
      </c>
    </row>
    <row r="74" spans="1:22" x14ac:dyDescent="0.25">
      <c r="A74" s="234"/>
      <c r="B74" s="17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U74" s="175"/>
      <c r="V74" s="176" t="str">
        <f t="shared" si="1"/>
        <v/>
      </c>
    </row>
    <row r="75" spans="1:22" x14ac:dyDescent="0.25">
      <c r="A75" s="234"/>
      <c r="B75" s="17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U75" s="175"/>
      <c r="V75" s="176" t="str">
        <f t="shared" si="1"/>
        <v/>
      </c>
    </row>
    <row r="76" spans="1:22" x14ac:dyDescent="0.25">
      <c r="A76" s="234"/>
      <c r="B76" s="17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U76" s="175"/>
      <c r="V76" s="176" t="str">
        <f t="shared" si="1"/>
        <v/>
      </c>
    </row>
    <row r="77" spans="1:22" x14ac:dyDescent="0.25">
      <c r="A77" s="234"/>
      <c r="B77" s="17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U77" s="175"/>
      <c r="V77" s="176" t="str">
        <f t="shared" si="1"/>
        <v/>
      </c>
    </row>
    <row r="78" spans="1:22" x14ac:dyDescent="0.25">
      <c r="A78" s="234"/>
      <c r="B78" s="17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U78" s="175"/>
      <c r="V78" s="176" t="str">
        <f t="shared" si="1"/>
        <v/>
      </c>
    </row>
    <row r="79" spans="1:22" x14ac:dyDescent="0.25">
      <c r="A79" s="234"/>
      <c r="B79" s="17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U79" s="175"/>
      <c r="V79" s="176" t="str">
        <f t="shared" si="1"/>
        <v/>
      </c>
    </row>
    <row r="80" spans="1:22" x14ac:dyDescent="0.25">
      <c r="A80" s="234"/>
      <c r="B80" s="17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U80" s="175"/>
      <c r="V80" s="176" t="str">
        <f t="shared" si="1"/>
        <v/>
      </c>
    </row>
    <row r="81" spans="1:22" x14ac:dyDescent="0.25">
      <c r="A81" s="234"/>
      <c r="B81" s="17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U81" s="175"/>
      <c r="V81" s="176" t="str">
        <f t="shared" si="1"/>
        <v/>
      </c>
    </row>
    <row r="82" spans="1:22" x14ac:dyDescent="0.25">
      <c r="A82" s="234"/>
      <c r="B82" s="17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U82" s="175"/>
      <c r="V82" s="176" t="str">
        <f t="shared" si="1"/>
        <v/>
      </c>
    </row>
    <row r="83" spans="1:22" x14ac:dyDescent="0.25">
      <c r="A83" s="234"/>
      <c r="B83" s="17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U83" s="175"/>
      <c r="V83" s="176" t="str">
        <f t="shared" si="1"/>
        <v/>
      </c>
    </row>
    <row r="84" spans="1:22" x14ac:dyDescent="0.25">
      <c r="A84" s="234"/>
      <c r="B84" s="17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U84" s="175"/>
      <c r="V84" s="176" t="str">
        <f t="shared" si="1"/>
        <v/>
      </c>
    </row>
    <row r="85" spans="1:22" x14ac:dyDescent="0.25">
      <c r="A85" s="234"/>
      <c r="B85" s="17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U85" s="175"/>
      <c r="V85" s="176" t="str">
        <f t="shared" si="1"/>
        <v/>
      </c>
    </row>
    <row r="86" spans="1:22" x14ac:dyDescent="0.25">
      <c r="A86" s="234"/>
      <c r="B86" s="17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U86" s="175"/>
      <c r="V86" s="176" t="str">
        <f t="shared" si="1"/>
        <v/>
      </c>
    </row>
    <row r="87" spans="1:22" x14ac:dyDescent="0.25">
      <c r="A87" s="234"/>
      <c r="B87" s="17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U87" s="175"/>
      <c r="V87" s="176" t="str">
        <f t="shared" si="1"/>
        <v/>
      </c>
    </row>
    <row r="88" spans="1:22" x14ac:dyDescent="0.25">
      <c r="A88" s="234"/>
      <c r="B88" s="17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U88" s="175"/>
      <c r="V88" s="176" t="str">
        <f t="shared" si="1"/>
        <v/>
      </c>
    </row>
    <row r="89" spans="1:22" x14ac:dyDescent="0.25">
      <c r="A89" s="234"/>
      <c r="B89" s="17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U89" s="175"/>
      <c r="V89" s="176" t="str">
        <f t="shared" si="1"/>
        <v/>
      </c>
    </row>
    <row r="90" spans="1:22" x14ac:dyDescent="0.25">
      <c r="A90" s="234"/>
      <c r="B90" s="17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U90" s="175"/>
      <c r="V90" s="176" t="str">
        <f t="shared" si="1"/>
        <v/>
      </c>
    </row>
    <row r="91" spans="1:22" x14ac:dyDescent="0.25">
      <c r="A91" s="234"/>
      <c r="B91" s="17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U91" s="175"/>
      <c r="V91" s="176" t="str">
        <f t="shared" si="1"/>
        <v/>
      </c>
    </row>
    <row r="92" spans="1:22" x14ac:dyDescent="0.25">
      <c r="A92" s="234"/>
      <c r="B92" s="17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U92" s="175"/>
      <c r="V92" s="176" t="str">
        <f t="shared" si="1"/>
        <v/>
      </c>
    </row>
    <row r="93" spans="1:22" x14ac:dyDescent="0.25">
      <c r="A93" s="234"/>
      <c r="B93" s="17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U93" s="175"/>
      <c r="V93" s="176" t="str">
        <f t="shared" si="1"/>
        <v/>
      </c>
    </row>
    <row r="94" spans="1:22" x14ac:dyDescent="0.25">
      <c r="A94" s="234"/>
      <c r="B94" s="17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U94" s="175"/>
      <c r="V94" s="176" t="str">
        <f t="shared" si="1"/>
        <v/>
      </c>
    </row>
    <row r="95" spans="1:22" x14ac:dyDescent="0.25">
      <c r="A95" s="234"/>
      <c r="B95" s="17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U95" s="175"/>
      <c r="V95" s="176" t="str">
        <f t="shared" si="1"/>
        <v/>
      </c>
    </row>
    <row r="96" spans="1:22" x14ac:dyDescent="0.25">
      <c r="A96" s="234"/>
      <c r="B96" s="17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U96" s="175"/>
      <c r="V96" s="176" t="str">
        <f t="shared" si="1"/>
        <v/>
      </c>
    </row>
    <row r="97" spans="1:22" x14ac:dyDescent="0.25">
      <c r="A97" s="234"/>
      <c r="B97" s="17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U97" s="175"/>
      <c r="V97" s="176" t="str">
        <f t="shared" si="1"/>
        <v/>
      </c>
    </row>
    <row r="98" spans="1:22" x14ac:dyDescent="0.25">
      <c r="A98" s="234"/>
      <c r="B98" s="17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U98" s="175"/>
      <c r="V98" s="176" t="str">
        <f t="shared" si="1"/>
        <v/>
      </c>
    </row>
    <row r="99" spans="1:22" x14ac:dyDescent="0.25">
      <c r="A99" s="234"/>
      <c r="B99" s="17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U99" s="175"/>
      <c r="V99" s="176" t="str">
        <f t="shared" si="1"/>
        <v/>
      </c>
    </row>
    <row r="100" spans="1:22" x14ac:dyDescent="0.25">
      <c r="A100" s="234"/>
      <c r="B100" s="17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U100" s="175"/>
      <c r="V100" s="176" t="str">
        <f t="shared" si="1"/>
        <v/>
      </c>
    </row>
    <row r="101" spans="1:22" x14ac:dyDescent="0.25">
      <c r="A101" s="234"/>
      <c r="B101" s="17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U101" s="175"/>
      <c r="V101" s="176" t="str">
        <f t="shared" si="1"/>
        <v/>
      </c>
    </row>
    <row r="102" spans="1:22" x14ac:dyDescent="0.25">
      <c r="A102" s="234"/>
      <c r="B102" s="17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U102" s="175"/>
      <c r="V102" s="176" t="str">
        <f t="shared" si="1"/>
        <v/>
      </c>
    </row>
    <row r="103" spans="1:22" x14ac:dyDescent="0.25">
      <c r="A103" s="234"/>
      <c r="B103" s="17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U103" s="175"/>
      <c r="V103" s="176" t="str">
        <f t="shared" si="1"/>
        <v/>
      </c>
    </row>
    <row r="104" spans="1:22" x14ac:dyDescent="0.25">
      <c r="A104" s="234"/>
      <c r="B104" s="17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U104" s="175"/>
      <c r="V104" s="176" t="str">
        <f t="shared" si="1"/>
        <v/>
      </c>
    </row>
    <row r="105" spans="1:22" x14ac:dyDescent="0.25">
      <c r="A105" s="234"/>
      <c r="B105" s="17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U105" s="175"/>
      <c r="V105" s="176" t="str">
        <f t="shared" si="1"/>
        <v/>
      </c>
    </row>
    <row r="106" spans="1:22" x14ac:dyDescent="0.25">
      <c r="A106" s="234"/>
      <c r="B106" s="17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U106" s="175"/>
      <c r="V106" s="176" t="str">
        <f t="shared" si="1"/>
        <v/>
      </c>
    </row>
    <row r="107" spans="1:22" x14ac:dyDescent="0.25">
      <c r="A107" s="234"/>
      <c r="B107" s="17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U107" s="175"/>
      <c r="V107" s="176" t="str">
        <f t="shared" si="1"/>
        <v/>
      </c>
    </row>
    <row r="108" spans="1:22" x14ac:dyDescent="0.25">
      <c r="A108" s="234"/>
      <c r="B108" s="17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U108" s="175"/>
      <c r="V108" s="176" t="str">
        <f t="shared" si="1"/>
        <v/>
      </c>
    </row>
    <row r="109" spans="1:22" x14ac:dyDescent="0.25">
      <c r="A109" s="234"/>
      <c r="B109" s="17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U109" s="175"/>
      <c r="V109" s="176" t="str">
        <f t="shared" si="1"/>
        <v/>
      </c>
    </row>
    <row r="110" spans="1:22" x14ac:dyDescent="0.25">
      <c r="A110" s="234"/>
      <c r="B110" s="17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U110" s="175"/>
      <c r="V110" s="176" t="str">
        <f t="shared" si="1"/>
        <v/>
      </c>
    </row>
    <row r="111" spans="1:22" x14ac:dyDescent="0.25">
      <c r="A111" s="234"/>
      <c r="B111" s="17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U111" s="175"/>
      <c r="V111" s="176" t="str">
        <f t="shared" si="1"/>
        <v/>
      </c>
    </row>
    <row r="112" spans="1:22" x14ac:dyDescent="0.25">
      <c r="A112" s="234"/>
      <c r="B112" s="17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U112" s="175"/>
      <c r="V112" s="176" t="str">
        <f t="shared" si="1"/>
        <v/>
      </c>
    </row>
    <row r="113" spans="1:22" x14ac:dyDescent="0.25">
      <c r="A113" s="234"/>
      <c r="B113" s="17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U113" s="175"/>
      <c r="V113" s="176" t="str">
        <f t="shared" si="1"/>
        <v/>
      </c>
    </row>
    <row r="114" spans="1:22" x14ac:dyDescent="0.25">
      <c r="A114" s="234"/>
      <c r="B114" s="17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U114" s="175"/>
      <c r="V114" s="176" t="str">
        <f t="shared" si="1"/>
        <v/>
      </c>
    </row>
    <row r="115" spans="1:22" x14ac:dyDescent="0.25">
      <c r="A115" s="234"/>
      <c r="B115" s="17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U115" s="175"/>
      <c r="V115" s="176" t="str">
        <f t="shared" si="1"/>
        <v/>
      </c>
    </row>
    <row r="116" spans="1:22" x14ac:dyDescent="0.25">
      <c r="A116" s="234"/>
      <c r="B116" s="17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U116" s="175"/>
      <c r="V116" s="176" t="str">
        <f t="shared" si="1"/>
        <v/>
      </c>
    </row>
    <row r="117" spans="1:22" x14ac:dyDescent="0.25">
      <c r="A117" s="234"/>
      <c r="B117" s="17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U117" s="175"/>
      <c r="V117" s="176" t="str">
        <f t="shared" si="1"/>
        <v/>
      </c>
    </row>
    <row r="118" spans="1:22" x14ac:dyDescent="0.25">
      <c r="A118" s="234"/>
      <c r="B118" s="17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U118" s="175"/>
      <c r="V118" s="176" t="str">
        <f t="shared" si="1"/>
        <v/>
      </c>
    </row>
    <row r="119" spans="1:22" x14ac:dyDescent="0.25">
      <c r="A119" s="234"/>
      <c r="B119" s="17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U119" s="175"/>
      <c r="V119" s="176" t="str">
        <f t="shared" si="1"/>
        <v/>
      </c>
    </row>
    <row r="120" spans="1:22" x14ac:dyDescent="0.25">
      <c r="A120" s="234"/>
      <c r="B120" s="17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U120" s="175"/>
      <c r="V120" s="176" t="str">
        <f t="shared" si="1"/>
        <v/>
      </c>
    </row>
    <row r="121" spans="1:22" x14ac:dyDescent="0.25">
      <c r="A121" s="234"/>
      <c r="B121" s="17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U121" s="175"/>
      <c r="V121" s="176" t="str">
        <f t="shared" si="1"/>
        <v/>
      </c>
    </row>
    <row r="122" spans="1:22" x14ac:dyDescent="0.25">
      <c r="A122" s="234"/>
      <c r="B122" s="17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U122" s="175"/>
      <c r="V122" s="176" t="str">
        <f t="shared" si="1"/>
        <v/>
      </c>
    </row>
    <row r="123" spans="1:22" x14ac:dyDescent="0.25">
      <c r="A123" s="234"/>
      <c r="B123" s="17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U123" s="175"/>
      <c r="V123" s="176" t="str">
        <f t="shared" si="1"/>
        <v/>
      </c>
    </row>
    <row r="124" spans="1:22" x14ac:dyDescent="0.25">
      <c r="A124" s="234"/>
      <c r="B124" s="17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U124" s="175"/>
      <c r="V124" s="176" t="str">
        <f t="shared" si="1"/>
        <v/>
      </c>
    </row>
    <row r="125" spans="1:22" x14ac:dyDescent="0.25">
      <c r="A125" s="234"/>
      <c r="B125" s="17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U125" s="175"/>
      <c r="V125" s="176" t="str">
        <f t="shared" si="1"/>
        <v/>
      </c>
    </row>
    <row r="126" spans="1:22" x14ac:dyDescent="0.25">
      <c r="A126" s="234"/>
      <c r="B126" s="17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U126" s="175"/>
      <c r="V126" s="176" t="str">
        <f t="shared" si="1"/>
        <v/>
      </c>
    </row>
    <row r="127" spans="1:22" x14ac:dyDescent="0.25">
      <c r="A127" s="234"/>
      <c r="B127" s="17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U127" s="175"/>
      <c r="V127" s="176" t="str">
        <f t="shared" si="1"/>
        <v/>
      </c>
    </row>
    <row r="128" spans="1:22" x14ac:dyDescent="0.25">
      <c r="A128" s="234"/>
      <c r="B128" s="17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U128" s="175"/>
      <c r="V128" s="176" t="str">
        <f t="shared" si="1"/>
        <v/>
      </c>
    </row>
    <row r="129" spans="1:22" x14ac:dyDescent="0.25">
      <c r="A129" s="234"/>
      <c r="B129" s="17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U129" s="175"/>
      <c r="V129" s="176" t="str">
        <f t="shared" si="1"/>
        <v/>
      </c>
    </row>
    <row r="130" spans="1:22" x14ac:dyDescent="0.25">
      <c r="A130" s="234"/>
      <c r="B130" s="17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U130" s="175"/>
      <c r="V130" s="176" t="str">
        <f t="shared" si="1"/>
        <v/>
      </c>
    </row>
    <row r="131" spans="1:22" x14ac:dyDescent="0.25">
      <c r="A131" s="234"/>
      <c r="B131" s="17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U131" s="175"/>
      <c r="V131" s="176" t="str">
        <f t="shared" ref="V131:V194" si="2">IFERROR(IF((INT(G131)&gt;1),INT(G131),""),"")</f>
        <v/>
      </c>
    </row>
    <row r="132" spans="1:22" x14ac:dyDescent="0.25">
      <c r="A132" s="234"/>
      <c r="B132" s="17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U132" s="175"/>
      <c r="V132" s="176" t="str">
        <f t="shared" si="2"/>
        <v/>
      </c>
    </row>
    <row r="133" spans="1:22" x14ac:dyDescent="0.25">
      <c r="A133" s="234"/>
      <c r="B133" s="17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U133" s="175"/>
      <c r="V133" s="176" t="str">
        <f t="shared" si="2"/>
        <v/>
      </c>
    </row>
    <row r="134" spans="1:22" x14ac:dyDescent="0.25">
      <c r="A134" s="234"/>
      <c r="B134" s="17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U134" s="175"/>
      <c r="V134" s="176" t="str">
        <f t="shared" si="2"/>
        <v/>
      </c>
    </row>
    <row r="135" spans="1:22" x14ac:dyDescent="0.25">
      <c r="A135" s="234"/>
      <c r="B135" s="17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U135" s="175"/>
      <c r="V135" s="176" t="str">
        <f t="shared" si="2"/>
        <v/>
      </c>
    </row>
    <row r="136" spans="1:22" x14ac:dyDescent="0.25">
      <c r="A136" s="234"/>
      <c r="B136" s="17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U136" s="175"/>
      <c r="V136" s="176" t="str">
        <f t="shared" si="2"/>
        <v/>
      </c>
    </row>
    <row r="137" spans="1:22" x14ac:dyDescent="0.25">
      <c r="A137" s="234"/>
      <c r="B137" s="17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U137" s="175"/>
      <c r="V137" s="176" t="str">
        <f t="shared" si="2"/>
        <v/>
      </c>
    </row>
    <row r="138" spans="1:22" x14ac:dyDescent="0.25">
      <c r="A138" s="234"/>
      <c r="B138" s="17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U138" s="175"/>
      <c r="V138" s="176" t="str">
        <f t="shared" si="2"/>
        <v/>
      </c>
    </row>
    <row r="139" spans="1:22" x14ac:dyDescent="0.25">
      <c r="A139" s="234"/>
      <c r="B139" s="17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U139" s="175"/>
      <c r="V139" s="176" t="str">
        <f t="shared" si="2"/>
        <v/>
      </c>
    </row>
    <row r="140" spans="1:22" x14ac:dyDescent="0.25">
      <c r="A140" s="234"/>
      <c r="B140" s="17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U140" s="175"/>
      <c r="V140" s="176" t="str">
        <f t="shared" si="2"/>
        <v/>
      </c>
    </row>
    <row r="141" spans="1:22" x14ac:dyDescent="0.25">
      <c r="A141" s="234"/>
      <c r="B141" s="17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U141" s="175"/>
      <c r="V141" s="176" t="str">
        <f t="shared" si="2"/>
        <v/>
      </c>
    </row>
    <row r="142" spans="1:22" x14ac:dyDescent="0.25">
      <c r="A142" s="234"/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U142" s="175"/>
      <c r="V142" s="176" t="str">
        <f t="shared" si="2"/>
        <v/>
      </c>
    </row>
    <row r="143" spans="1:22" x14ac:dyDescent="0.25">
      <c r="A143" s="234"/>
      <c r="B143" s="17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U143" s="175"/>
      <c r="V143" s="176" t="str">
        <f t="shared" si="2"/>
        <v/>
      </c>
    </row>
    <row r="144" spans="1:22" x14ac:dyDescent="0.25">
      <c r="A144" s="234"/>
      <c r="B144" s="17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U144" s="175"/>
      <c r="V144" s="176" t="str">
        <f t="shared" si="2"/>
        <v/>
      </c>
    </row>
    <row r="145" spans="1:22" x14ac:dyDescent="0.25">
      <c r="A145" s="234"/>
      <c r="B145" s="17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U145" s="175"/>
      <c r="V145" s="176" t="str">
        <f t="shared" si="2"/>
        <v/>
      </c>
    </row>
    <row r="146" spans="1:22" x14ac:dyDescent="0.25">
      <c r="A146" s="234"/>
      <c r="B146" s="17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U146" s="175"/>
      <c r="V146" s="176" t="str">
        <f t="shared" si="2"/>
        <v/>
      </c>
    </row>
    <row r="147" spans="1:22" x14ac:dyDescent="0.25">
      <c r="A147" s="234"/>
      <c r="B147" s="17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U147" s="175"/>
      <c r="V147" s="176" t="str">
        <f t="shared" si="2"/>
        <v/>
      </c>
    </row>
    <row r="148" spans="1:22" x14ac:dyDescent="0.25">
      <c r="A148" s="234"/>
      <c r="B148" s="17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U148" s="175"/>
      <c r="V148" s="176" t="str">
        <f t="shared" si="2"/>
        <v/>
      </c>
    </row>
    <row r="149" spans="1:22" x14ac:dyDescent="0.25">
      <c r="A149" s="234"/>
      <c r="B149" s="17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U149" s="175"/>
      <c r="V149" s="176" t="str">
        <f t="shared" si="2"/>
        <v/>
      </c>
    </row>
    <row r="150" spans="1:22" x14ac:dyDescent="0.25">
      <c r="A150" s="234"/>
      <c r="B150" s="17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U150" s="175"/>
      <c r="V150" s="176" t="str">
        <f t="shared" si="2"/>
        <v/>
      </c>
    </row>
    <row r="151" spans="1:22" x14ac:dyDescent="0.25">
      <c r="A151" s="234"/>
      <c r="B151" s="17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U151" s="175"/>
      <c r="V151" s="176" t="str">
        <f t="shared" si="2"/>
        <v/>
      </c>
    </row>
    <row r="152" spans="1:22" x14ac:dyDescent="0.25">
      <c r="A152" s="234"/>
      <c r="B152" s="17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U152" s="175"/>
      <c r="V152" s="176" t="str">
        <f t="shared" si="2"/>
        <v/>
      </c>
    </row>
    <row r="153" spans="1:22" x14ac:dyDescent="0.25">
      <c r="A153" s="234"/>
      <c r="B153" s="17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U153" s="175"/>
      <c r="V153" s="176" t="str">
        <f t="shared" si="2"/>
        <v/>
      </c>
    </row>
    <row r="154" spans="1:22" x14ac:dyDescent="0.25">
      <c r="A154" s="234"/>
      <c r="B154" s="17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U154" s="175"/>
      <c r="V154" s="176" t="str">
        <f t="shared" si="2"/>
        <v/>
      </c>
    </row>
    <row r="155" spans="1:22" x14ac:dyDescent="0.25">
      <c r="A155" s="234"/>
      <c r="B155" s="17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U155" s="175"/>
      <c r="V155" s="176" t="str">
        <f t="shared" si="2"/>
        <v/>
      </c>
    </row>
    <row r="156" spans="1:22" x14ac:dyDescent="0.25">
      <c r="A156" s="234"/>
      <c r="B156" s="17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U156" s="175"/>
      <c r="V156" s="176" t="str">
        <f t="shared" si="2"/>
        <v/>
      </c>
    </row>
    <row r="157" spans="1:22" x14ac:dyDescent="0.25">
      <c r="A157" s="234"/>
      <c r="B157" s="17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U157" s="175"/>
      <c r="V157" s="176" t="str">
        <f t="shared" si="2"/>
        <v/>
      </c>
    </row>
    <row r="158" spans="1:22" x14ac:dyDescent="0.25">
      <c r="A158" s="234"/>
      <c r="B158" s="17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U158" s="175"/>
      <c r="V158" s="176" t="str">
        <f t="shared" si="2"/>
        <v/>
      </c>
    </row>
    <row r="159" spans="1:22" x14ac:dyDescent="0.25">
      <c r="A159" s="234"/>
      <c r="B159" s="17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U159" s="175"/>
      <c r="V159" s="176" t="str">
        <f t="shared" si="2"/>
        <v/>
      </c>
    </row>
    <row r="160" spans="1:22" x14ac:dyDescent="0.25">
      <c r="A160" s="234"/>
      <c r="B160" s="17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U160" s="175"/>
      <c r="V160" s="176" t="str">
        <f t="shared" si="2"/>
        <v/>
      </c>
    </row>
    <row r="161" spans="1:22" x14ac:dyDescent="0.25">
      <c r="A161" s="234"/>
      <c r="B161" s="17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U161" s="175"/>
      <c r="V161" s="176" t="str">
        <f t="shared" si="2"/>
        <v/>
      </c>
    </row>
    <row r="162" spans="1:22" x14ac:dyDescent="0.25">
      <c r="A162" s="234"/>
      <c r="B162" s="17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U162" s="175"/>
      <c r="V162" s="176" t="str">
        <f t="shared" si="2"/>
        <v/>
      </c>
    </row>
    <row r="163" spans="1:22" x14ac:dyDescent="0.25">
      <c r="A163" s="234"/>
      <c r="B163" s="17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U163" s="175"/>
      <c r="V163" s="176" t="str">
        <f t="shared" si="2"/>
        <v/>
      </c>
    </row>
    <row r="164" spans="1:22" x14ac:dyDescent="0.25">
      <c r="A164" s="234"/>
      <c r="B164" s="17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U164" s="175"/>
      <c r="V164" s="176" t="str">
        <f t="shared" si="2"/>
        <v/>
      </c>
    </row>
    <row r="165" spans="1:22" x14ac:dyDescent="0.25">
      <c r="A165" s="234"/>
      <c r="B165" s="17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U165" s="175"/>
      <c r="V165" s="176" t="str">
        <f t="shared" si="2"/>
        <v/>
      </c>
    </row>
    <row r="166" spans="1:22" x14ac:dyDescent="0.25">
      <c r="A166" s="234"/>
      <c r="B166" s="17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U166" s="175"/>
      <c r="V166" s="176" t="str">
        <f t="shared" si="2"/>
        <v/>
      </c>
    </row>
    <row r="167" spans="1:22" x14ac:dyDescent="0.25">
      <c r="A167" s="234"/>
      <c r="B167" s="17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U167" s="175"/>
      <c r="V167" s="176" t="str">
        <f t="shared" si="2"/>
        <v/>
      </c>
    </row>
    <row r="168" spans="1:22" x14ac:dyDescent="0.25">
      <c r="A168" s="234"/>
      <c r="B168" s="175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U168" s="175"/>
      <c r="V168" s="176" t="str">
        <f t="shared" si="2"/>
        <v/>
      </c>
    </row>
    <row r="169" spans="1:22" x14ac:dyDescent="0.25">
      <c r="A169" s="234"/>
      <c r="B169" s="17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U169" s="175"/>
      <c r="V169" s="176" t="str">
        <f t="shared" si="2"/>
        <v/>
      </c>
    </row>
    <row r="170" spans="1:22" x14ac:dyDescent="0.25">
      <c r="A170" s="234"/>
      <c r="B170" s="17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U170" s="175"/>
      <c r="V170" s="176" t="str">
        <f t="shared" si="2"/>
        <v/>
      </c>
    </row>
    <row r="171" spans="1:22" x14ac:dyDescent="0.25">
      <c r="A171" s="234"/>
      <c r="B171" s="17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U171" s="175"/>
      <c r="V171" s="176" t="str">
        <f t="shared" si="2"/>
        <v/>
      </c>
    </row>
    <row r="172" spans="1:22" x14ac:dyDescent="0.25">
      <c r="A172" s="234"/>
      <c r="B172" s="17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U172" s="175"/>
      <c r="V172" s="176" t="str">
        <f t="shared" si="2"/>
        <v/>
      </c>
    </row>
    <row r="173" spans="1:22" x14ac:dyDescent="0.25">
      <c r="A173" s="234"/>
      <c r="B173" s="17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U173" s="175"/>
      <c r="V173" s="176" t="str">
        <f t="shared" si="2"/>
        <v/>
      </c>
    </row>
    <row r="174" spans="1:22" x14ac:dyDescent="0.25">
      <c r="A174" s="234"/>
      <c r="B174" s="17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U174" s="175"/>
      <c r="V174" s="176" t="str">
        <f t="shared" si="2"/>
        <v/>
      </c>
    </row>
    <row r="175" spans="1:22" x14ac:dyDescent="0.25">
      <c r="A175" s="234"/>
      <c r="B175" s="17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U175" s="175"/>
      <c r="V175" s="176" t="str">
        <f t="shared" si="2"/>
        <v/>
      </c>
    </row>
    <row r="176" spans="1:22" x14ac:dyDescent="0.25">
      <c r="A176" s="234"/>
      <c r="B176" s="17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U176" s="175"/>
      <c r="V176" s="176" t="str">
        <f t="shared" si="2"/>
        <v/>
      </c>
    </row>
    <row r="177" spans="1:22" x14ac:dyDescent="0.25">
      <c r="A177" s="234"/>
      <c r="B177" s="17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U177" s="175"/>
      <c r="V177" s="176" t="str">
        <f t="shared" si="2"/>
        <v/>
      </c>
    </row>
    <row r="178" spans="1:22" x14ac:dyDescent="0.25">
      <c r="A178" s="234"/>
      <c r="B178" s="17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U178" s="175"/>
      <c r="V178" s="176" t="str">
        <f t="shared" si="2"/>
        <v/>
      </c>
    </row>
    <row r="179" spans="1:22" x14ac:dyDescent="0.25">
      <c r="A179" s="234"/>
      <c r="B179" s="17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U179" s="175"/>
      <c r="V179" s="176" t="str">
        <f t="shared" si="2"/>
        <v/>
      </c>
    </row>
    <row r="180" spans="1:22" x14ac:dyDescent="0.25">
      <c r="A180" s="234"/>
      <c r="B180" s="17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U180" s="175"/>
      <c r="V180" s="176" t="str">
        <f t="shared" si="2"/>
        <v/>
      </c>
    </row>
    <row r="181" spans="1:22" x14ac:dyDescent="0.25">
      <c r="A181" s="234"/>
      <c r="B181" s="17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U181" s="175"/>
      <c r="V181" s="176" t="str">
        <f t="shared" si="2"/>
        <v/>
      </c>
    </row>
    <row r="182" spans="1:22" x14ac:dyDescent="0.25">
      <c r="A182" s="234"/>
      <c r="B182" s="17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U182" s="175"/>
      <c r="V182" s="176" t="str">
        <f t="shared" si="2"/>
        <v/>
      </c>
    </row>
    <row r="183" spans="1:22" x14ac:dyDescent="0.25">
      <c r="A183" s="234"/>
      <c r="B183" s="17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U183" s="175"/>
      <c r="V183" s="176" t="str">
        <f t="shared" si="2"/>
        <v/>
      </c>
    </row>
    <row r="184" spans="1:22" x14ac:dyDescent="0.25">
      <c r="A184" s="234"/>
      <c r="B184" s="17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U184" s="175"/>
      <c r="V184" s="176" t="str">
        <f t="shared" si="2"/>
        <v/>
      </c>
    </row>
    <row r="185" spans="1:22" x14ac:dyDescent="0.25">
      <c r="A185" s="234"/>
      <c r="B185" s="17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U185" s="175"/>
      <c r="V185" s="176" t="str">
        <f t="shared" si="2"/>
        <v/>
      </c>
    </row>
    <row r="186" spans="1:22" x14ac:dyDescent="0.25">
      <c r="A186" s="234"/>
      <c r="B186" s="17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U186" s="175"/>
      <c r="V186" s="176" t="str">
        <f t="shared" si="2"/>
        <v/>
      </c>
    </row>
    <row r="187" spans="1:22" x14ac:dyDescent="0.25">
      <c r="A187" s="234"/>
      <c r="B187" s="17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U187" s="175"/>
      <c r="V187" s="176" t="str">
        <f t="shared" si="2"/>
        <v/>
      </c>
    </row>
    <row r="188" spans="1:22" x14ac:dyDescent="0.25">
      <c r="A188" s="234"/>
      <c r="B188" s="17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U188" s="175"/>
      <c r="V188" s="176" t="str">
        <f t="shared" si="2"/>
        <v/>
      </c>
    </row>
    <row r="189" spans="1:22" x14ac:dyDescent="0.25">
      <c r="A189" s="234"/>
      <c r="B189" s="17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U189" s="175"/>
      <c r="V189" s="176" t="str">
        <f t="shared" si="2"/>
        <v/>
      </c>
    </row>
    <row r="190" spans="1:22" x14ac:dyDescent="0.25">
      <c r="A190" s="234"/>
      <c r="B190" s="17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U190" s="175"/>
      <c r="V190" s="176" t="str">
        <f t="shared" si="2"/>
        <v/>
      </c>
    </row>
    <row r="191" spans="1:22" x14ac:dyDescent="0.25">
      <c r="A191" s="234"/>
      <c r="B191" s="17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U191" s="175"/>
      <c r="V191" s="176" t="str">
        <f t="shared" si="2"/>
        <v/>
      </c>
    </row>
    <row r="192" spans="1:22" x14ac:dyDescent="0.25">
      <c r="A192" s="234"/>
      <c r="B192" s="17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U192" s="175"/>
      <c r="V192" s="176" t="str">
        <f t="shared" si="2"/>
        <v/>
      </c>
    </row>
    <row r="193" spans="1:22" x14ac:dyDescent="0.25">
      <c r="A193" s="234"/>
      <c r="B193" s="17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U193" s="175"/>
      <c r="V193" s="176" t="str">
        <f t="shared" si="2"/>
        <v/>
      </c>
    </row>
    <row r="194" spans="1:22" x14ac:dyDescent="0.25">
      <c r="A194" s="234"/>
      <c r="B194" s="17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U194" s="175"/>
      <c r="V194" s="176" t="str">
        <f t="shared" si="2"/>
        <v/>
      </c>
    </row>
    <row r="195" spans="1:22" x14ac:dyDescent="0.25">
      <c r="A195" s="234"/>
      <c r="B195" s="17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U195" s="175"/>
      <c r="V195" s="176" t="str">
        <f t="shared" ref="V195:V258" si="3">IFERROR(IF((INT(G195)&gt;1),INT(G195),""),"")</f>
        <v/>
      </c>
    </row>
    <row r="196" spans="1:22" x14ac:dyDescent="0.25">
      <c r="A196" s="234"/>
      <c r="B196" s="17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U196" s="175"/>
      <c r="V196" s="176" t="str">
        <f t="shared" si="3"/>
        <v/>
      </c>
    </row>
    <row r="197" spans="1:22" x14ac:dyDescent="0.25">
      <c r="A197" s="234"/>
      <c r="B197" s="17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U197" s="175"/>
      <c r="V197" s="176" t="str">
        <f t="shared" si="3"/>
        <v/>
      </c>
    </row>
    <row r="198" spans="1:22" x14ac:dyDescent="0.25">
      <c r="A198" s="234"/>
      <c r="B198" s="17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U198" s="175"/>
      <c r="V198" s="176" t="str">
        <f t="shared" si="3"/>
        <v/>
      </c>
    </row>
    <row r="199" spans="1:22" x14ac:dyDescent="0.25">
      <c r="A199" s="234"/>
      <c r="B199" s="17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U199" s="175"/>
      <c r="V199" s="176" t="str">
        <f t="shared" si="3"/>
        <v/>
      </c>
    </row>
    <row r="200" spans="1:22" x14ac:dyDescent="0.25">
      <c r="A200" s="234"/>
      <c r="B200" s="17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U200" s="175"/>
      <c r="V200" s="176" t="str">
        <f t="shared" si="3"/>
        <v/>
      </c>
    </row>
    <row r="201" spans="1:22" x14ac:dyDescent="0.25">
      <c r="A201" s="234"/>
      <c r="B201" s="17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U201" s="175"/>
      <c r="V201" s="176" t="str">
        <f t="shared" si="3"/>
        <v/>
      </c>
    </row>
    <row r="202" spans="1:22" x14ac:dyDescent="0.25">
      <c r="A202" s="234"/>
      <c r="B202" s="17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U202" s="175"/>
      <c r="V202" s="176" t="str">
        <f t="shared" si="3"/>
        <v/>
      </c>
    </row>
    <row r="203" spans="1:22" x14ac:dyDescent="0.25">
      <c r="A203" s="234"/>
      <c r="B203" s="17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U203" s="175"/>
      <c r="V203" s="176" t="str">
        <f t="shared" si="3"/>
        <v/>
      </c>
    </row>
    <row r="204" spans="1:22" x14ac:dyDescent="0.25">
      <c r="A204" s="234"/>
      <c r="B204" s="17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U204" s="175"/>
      <c r="V204" s="176" t="str">
        <f t="shared" si="3"/>
        <v/>
      </c>
    </row>
    <row r="205" spans="1:22" x14ac:dyDescent="0.25">
      <c r="A205" s="234"/>
      <c r="B205" s="17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U205" s="175"/>
      <c r="V205" s="176" t="str">
        <f t="shared" si="3"/>
        <v/>
      </c>
    </row>
    <row r="206" spans="1:22" x14ac:dyDescent="0.25">
      <c r="A206" s="234"/>
      <c r="B206" s="17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U206" s="175"/>
      <c r="V206" s="176" t="str">
        <f t="shared" si="3"/>
        <v/>
      </c>
    </row>
    <row r="207" spans="1:22" x14ac:dyDescent="0.25">
      <c r="A207" s="234"/>
      <c r="B207" s="17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U207" s="175"/>
      <c r="V207" s="176" t="str">
        <f t="shared" si="3"/>
        <v/>
      </c>
    </row>
    <row r="208" spans="1:22" x14ac:dyDescent="0.25">
      <c r="A208" s="234"/>
      <c r="B208" s="17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U208" s="175"/>
      <c r="V208" s="176" t="str">
        <f t="shared" si="3"/>
        <v/>
      </c>
    </row>
    <row r="209" spans="1:22" x14ac:dyDescent="0.25">
      <c r="A209" s="234"/>
      <c r="B209" s="175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U209" s="175"/>
      <c r="V209" s="176" t="str">
        <f t="shared" si="3"/>
        <v/>
      </c>
    </row>
    <row r="210" spans="1:22" x14ac:dyDescent="0.25">
      <c r="A210" s="234"/>
      <c r="B210" s="175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U210" s="175"/>
      <c r="V210" s="176" t="str">
        <f t="shared" si="3"/>
        <v/>
      </c>
    </row>
    <row r="211" spans="1:22" x14ac:dyDescent="0.25">
      <c r="A211" s="234"/>
      <c r="B211" s="175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U211" s="175"/>
      <c r="V211" s="176" t="str">
        <f t="shared" si="3"/>
        <v/>
      </c>
    </row>
    <row r="212" spans="1:22" x14ac:dyDescent="0.25">
      <c r="A212" s="234"/>
      <c r="B212" s="175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U212" s="175"/>
      <c r="V212" s="176" t="str">
        <f t="shared" si="3"/>
        <v/>
      </c>
    </row>
    <row r="213" spans="1:22" x14ac:dyDescent="0.25">
      <c r="A213" s="234"/>
      <c r="B213" s="175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U213" s="175"/>
      <c r="V213" s="176" t="str">
        <f t="shared" si="3"/>
        <v/>
      </c>
    </row>
    <row r="214" spans="1:22" x14ac:dyDescent="0.25">
      <c r="A214" s="234"/>
      <c r="B214" s="175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U214" s="175"/>
      <c r="V214" s="176" t="str">
        <f t="shared" si="3"/>
        <v/>
      </c>
    </row>
    <row r="215" spans="1:22" x14ac:dyDescent="0.25">
      <c r="A215" s="234"/>
      <c r="B215" s="175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U215" s="175"/>
      <c r="V215" s="176" t="str">
        <f t="shared" si="3"/>
        <v/>
      </c>
    </row>
    <row r="216" spans="1:22" x14ac:dyDescent="0.25">
      <c r="A216" s="234"/>
      <c r="B216" s="175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U216" s="175"/>
      <c r="V216" s="176" t="str">
        <f t="shared" si="3"/>
        <v/>
      </c>
    </row>
    <row r="217" spans="1:22" x14ac:dyDescent="0.25">
      <c r="A217" s="234"/>
      <c r="B217" s="175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U217" s="175"/>
      <c r="V217" s="176" t="str">
        <f t="shared" si="3"/>
        <v/>
      </c>
    </row>
    <row r="218" spans="1:22" x14ac:dyDescent="0.25">
      <c r="A218" s="234"/>
      <c r="B218" s="175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U218" s="175"/>
      <c r="V218" s="176" t="str">
        <f t="shared" si="3"/>
        <v/>
      </c>
    </row>
    <row r="219" spans="1:22" x14ac:dyDescent="0.25">
      <c r="A219" s="234"/>
      <c r="B219" s="175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U219" s="175"/>
      <c r="V219" s="176" t="str">
        <f t="shared" si="3"/>
        <v/>
      </c>
    </row>
    <row r="220" spans="1:22" x14ac:dyDescent="0.25">
      <c r="A220" s="234"/>
      <c r="B220" s="175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U220" s="175"/>
      <c r="V220" s="176" t="str">
        <f t="shared" si="3"/>
        <v/>
      </c>
    </row>
    <row r="221" spans="1:22" x14ac:dyDescent="0.25">
      <c r="A221" s="234"/>
      <c r="B221" s="175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U221" s="175"/>
      <c r="V221" s="176" t="str">
        <f t="shared" si="3"/>
        <v/>
      </c>
    </row>
    <row r="222" spans="1:22" x14ac:dyDescent="0.25">
      <c r="A222" s="234"/>
      <c r="B222" s="175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U222" s="175"/>
      <c r="V222" s="176" t="str">
        <f t="shared" si="3"/>
        <v/>
      </c>
    </row>
    <row r="223" spans="1:22" x14ac:dyDescent="0.25">
      <c r="A223" s="234"/>
      <c r="B223" s="175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U223" s="175"/>
      <c r="V223" s="176" t="str">
        <f t="shared" si="3"/>
        <v/>
      </c>
    </row>
    <row r="224" spans="1:22" x14ac:dyDescent="0.25">
      <c r="A224" s="234"/>
      <c r="B224" s="175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U224" s="175"/>
      <c r="V224" s="176" t="str">
        <f t="shared" si="3"/>
        <v/>
      </c>
    </row>
    <row r="225" spans="1:22" x14ac:dyDescent="0.25">
      <c r="A225" s="234"/>
      <c r="B225" s="175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U225" s="175"/>
      <c r="V225" s="176" t="str">
        <f t="shared" si="3"/>
        <v/>
      </c>
    </row>
    <row r="226" spans="1:22" x14ac:dyDescent="0.25">
      <c r="A226" s="234"/>
      <c r="B226" s="175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U226" s="175"/>
      <c r="V226" s="176" t="str">
        <f t="shared" si="3"/>
        <v/>
      </c>
    </row>
    <row r="227" spans="1:22" x14ac:dyDescent="0.25">
      <c r="A227" s="234"/>
      <c r="B227" s="175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U227" s="175"/>
      <c r="V227" s="176" t="str">
        <f t="shared" si="3"/>
        <v/>
      </c>
    </row>
    <row r="228" spans="1:22" x14ac:dyDescent="0.25">
      <c r="A228" s="234"/>
      <c r="B228" s="175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U228" s="175"/>
      <c r="V228" s="176" t="str">
        <f t="shared" si="3"/>
        <v/>
      </c>
    </row>
    <row r="229" spans="1:22" x14ac:dyDescent="0.25">
      <c r="A229" s="234"/>
      <c r="B229" s="175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U229" s="175"/>
      <c r="V229" s="176" t="str">
        <f t="shared" si="3"/>
        <v/>
      </c>
    </row>
    <row r="230" spans="1:22" x14ac:dyDescent="0.25">
      <c r="A230" s="234"/>
      <c r="B230" s="175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U230" s="175"/>
      <c r="V230" s="176" t="str">
        <f t="shared" si="3"/>
        <v/>
      </c>
    </row>
    <row r="231" spans="1:22" x14ac:dyDescent="0.25">
      <c r="A231" s="234"/>
      <c r="B231" s="175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U231" s="175"/>
      <c r="V231" s="176" t="str">
        <f t="shared" si="3"/>
        <v/>
      </c>
    </row>
    <row r="232" spans="1:22" x14ac:dyDescent="0.25">
      <c r="A232" s="234"/>
      <c r="B232" s="175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U232" s="175"/>
      <c r="V232" s="176" t="str">
        <f t="shared" si="3"/>
        <v/>
      </c>
    </row>
    <row r="233" spans="1:22" x14ac:dyDescent="0.25">
      <c r="A233" s="234"/>
      <c r="B233" s="175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U233" s="175"/>
      <c r="V233" s="176" t="str">
        <f t="shared" si="3"/>
        <v/>
      </c>
    </row>
    <row r="234" spans="1:22" x14ac:dyDescent="0.25">
      <c r="A234" s="234"/>
      <c r="B234" s="175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U234" s="175"/>
      <c r="V234" s="176" t="str">
        <f t="shared" si="3"/>
        <v/>
      </c>
    </row>
    <row r="235" spans="1:22" x14ac:dyDescent="0.25">
      <c r="A235" s="234"/>
      <c r="B235" s="175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U235" s="175"/>
      <c r="V235" s="176" t="str">
        <f t="shared" si="3"/>
        <v/>
      </c>
    </row>
    <row r="236" spans="1:22" x14ac:dyDescent="0.25">
      <c r="A236" s="234"/>
      <c r="B236" s="175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U236" s="175"/>
      <c r="V236" s="176" t="str">
        <f t="shared" si="3"/>
        <v/>
      </c>
    </row>
    <row r="237" spans="1:22" x14ac:dyDescent="0.25">
      <c r="A237" s="234"/>
      <c r="B237" s="175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U237" s="175"/>
      <c r="V237" s="176" t="str">
        <f t="shared" si="3"/>
        <v/>
      </c>
    </row>
    <row r="238" spans="1:22" x14ac:dyDescent="0.25">
      <c r="A238" s="234"/>
      <c r="B238" s="175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U238" s="175"/>
      <c r="V238" s="176" t="str">
        <f t="shared" si="3"/>
        <v/>
      </c>
    </row>
    <row r="239" spans="1:22" x14ac:dyDescent="0.25">
      <c r="A239" s="234"/>
      <c r="B239" s="175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U239" s="175"/>
      <c r="V239" s="176" t="str">
        <f t="shared" si="3"/>
        <v/>
      </c>
    </row>
    <row r="240" spans="1:22" x14ac:dyDescent="0.25">
      <c r="A240" s="234"/>
      <c r="B240" s="175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U240" s="175"/>
      <c r="V240" s="176" t="str">
        <f t="shared" si="3"/>
        <v/>
      </c>
    </row>
    <row r="241" spans="1:22" x14ac:dyDescent="0.25">
      <c r="A241" s="234"/>
      <c r="B241" s="175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U241" s="175"/>
      <c r="V241" s="176" t="str">
        <f t="shared" si="3"/>
        <v/>
      </c>
    </row>
    <row r="242" spans="1:22" x14ac:dyDescent="0.25">
      <c r="A242" s="234"/>
      <c r="B242" s="175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U242" s="175"/>
      <c r="V242" s="176" t="str">
        <f t="shared" si="3"/>
        <v/>
      </c>
    </row>
    <row r="243" spans="1:22" x14ac:dyDescent="0.25">
      <c r="A243" s="234"/>
      <c r="B243" s="175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U243" s="175"/>
      <c r="V243" s="176" t="str">
        <f t="shared" si="3"/>
        <v/>
      </c>
    </row>
    <row r="244" spans="1:22" x14ac:dyDescent="0.25">
      <c r="A244" s="234"/>
      <c r="B244" s="175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U244" s="175"/>
      <c r="V244" s="176" t="str">
        <f t="shared" si="3"/>
        <v/>
      </c>
    </row>
    <row r="245" spans="1:22" x14ac:dyDescent="0.25">
      <c r="A245" s="234"/>
      <c r="B245" s="175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U245" s="175"/>
      <c r="V245" s="176" t="str">
        <f t="shared" si="3"/>
        <v/>
      </c>
    </row>
    <row r="246" spans="1:22" x14ac:dyDescent="0.25">
      <c r="A246" s="234"/>
      <c r="B246" s="175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U246" s="175"/>
      <c r="V246" s="176" t="str">
        <f t="shared" si="3"/>
        <v/>
      </c>
    </row>
    <row r="247" spans="1:22" x14ac:dyDescent="0.25">
      <c r="A247" s="234"/>
      <c r="B247" s="175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U247" s="175"/>
      <c r="V247" s="176" t="str">
        <f t="shared" si="3"/>
        <v/>
      </c>
    </row>
    <row r="248" spans="1:22" x14ac:dyDescent="0.25">
      <c r="A248" s="234"/>
      <c r="B248" s="17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U248" s="175"/>
      <c r="V248" s="176" t="str">
        <f t="shared" si="3"/>
        <v/>
      </c>
    </row>
    <row r="249" spans="1:22" x14ac:dyDescent="0.25">
      <c r="A249" s="234"/>
      <c r="B249" s="17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U249" s="175"/>
      <c r="V249" s="176" t="str">
        <f t="shared" si="3"/>
        <v/>
      </c>
    </row>
    <row r="250" spans="1:22" x14ac:dyDescent="0.25">
      <c r="A250" s="234"/>
      <c r="B250" s="17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U250" s="175"/>
      <c r="V250" s="176" t="str">
        <f t="shared" si="3"/>
        <v/>
      </c>
    </row>
    <row r="251" spans="1:22" x14ac:dyDescent="0.25">
      <c r="A251" s="234"/>
      <c r="B251" s="17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U251" s="175"/>
      <c r="V251" s="176" t="str">
        <f t="shared" si="3"/>
        <v/>
      </c>
    </row>
    <row r="252" spans="1:22" x14ac:dyDescent="0.25">
      <c r="A252" s="234"/>
      <c r="B252" s="17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U252" s="175"/>
      <c r="V252" s="176" t="str">
        <f t="shared" si="3"/>
        <v/>
      </c>
    </row>
    <row r="253" spans="1:22" x14ac:dyDescent="0.25">
      <c r="A253" s="234"/>
      <c r="B253" s="17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U253" s="175"/>
      <c r="V253" s="176" t="str">
        <f t="shared" si="3"/>
        <v/>
      </c>
    </row>
    <row r="254" spans="1:22" x14ac:dyDescent="0.25">
      <c r="A254" s="234"/>
      <c r="B254" s="17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U254" s="175"/>
      <c r="V254" s="176" t="str">
        <f t="shared" si="3"/>
        <v/>
      </c>
    </row>
    <row r="255" spans="1:22" x14ac:dyDescent="0.25">
      <c r="A255" s="234"/>
      <c r="B255" s="17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U255" s="175"/>
      <c r="V255" s="176" t="str">
        <f t="shared" si="3"/>
        <v/>
      </c>
    </row>
    <row r="256" spans="1:22" x14ac:dyDescent="0.25">
      <c r="A256" s="234"/>
      <c r="B256" s="17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U256" s="175"/>
      <c r="V256" s="176" t="str">
        <f t="shared" si="3"/>
        <v/>
      </c>
    </row>
    <row r="257" spans="1:22" x14ac:dyDescent="0.25">
      <c r="A257" s="234"/>
      <c r="B257" s="17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U257" s="175"/>
      <c r="V257" s="176" t="str">
        <f t="shared" si="3"/>
        <v/>
      </c>
    </row>
    <row r="258" spans="1:22" x14ac:dyDescent="0.25">
      <c r="A258" s="234"/>
      <c r="B258" s="17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U258" s="175"/>
      <c r="V258" s="176" t="str">
        <f t="shared" si="3"/>
        <v/>
      </c>
    </row>
    <row r="259" spans="1:22" x14ac:dyDescent="0.25">
      <c r="A259" s="234"/>
      <c r="B259" s="17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U259" s="175"/>
      <c r="V259" s="176" t="str">
        <f t="shared" ref="V259:V322" si="4">IFERROR(IF((INT(G259)&gt;1),INT(G259),""),"")</f>
        <v/>
      </c>
    </row>
    <row r="260" spans="1:22" x14ac:dyDescent="0.25">
      <c r="A260" s="234"/>
      <c r="B260" s="17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U260" s="175"/>
      <c r="V260" s="176" t="str">
        <f t="shared" si="4"/>
        <v/>
      </c>
    </row>
    <row r="261" spans="1:22" x14ac:dyDescent="0.25">
      <c r="A261" s="234"/>
      <c r="B261" s="17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U261" s="175"/>
      <c r="V261" s="176" t="str">
        <f t="shared" si="4"/>
        <v/>
      </c>
    </row>
    <row r="262" spans="1:22" x14ac:dyDescent="0.25">
      <c r="A262" s="234"/>
      <c r="B262" s="17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U262" s="175"/>
      <c r="V262" s="176" t="str">
        <f t="shared" si="4"/>
        <v/>
      </c>
    </row>
    <row r="263" spans="1:22" x14ac:dyDescent="0.25">
      <c r="A263" s="234"/>
      <c r="B263" s="17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U263" s="175"/>
      <c r="V263" s="176" t="str">
        <f t="shared" si="4"/>
        <v/>
      </c>
    </row>
    <row r="264" spans="1:22" x14ac:dyDescent="0.25">
      <c r="A264" s="234"/>
      <c r="B264" s="17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U264" s="175"/>
      <c r="V264" s="176" t="str">
        <f t="shared" si="4"/>
        <v/>
      </c>
    </row>
    <row r="265" spans="1:22" x14ac:dyDescent="0.25">
      <c r="A265" s="234"/>
      <c r="B265" s="17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U265" s="175"/>
      <c r="V265" s="176" t="str">
        <f t="shared" si="4"/>
        <v/>
      </c>
    </row>
    <row r="266" spans="1:22" x14ac:dyDescent="0.25">
      <c r="A266" s="234"/>
      <c r="B266" s="17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U266" s="175"/>
      <c r="V266" s="176" t="str">
        <f t="shared" si="4"/>
        <v/>
      </c>
    </row>
    <row r="267" spans="1:22" x14ac:dyDescent="0.25">
      <c r="A267" s="234"/>
      <c r="B267" s="17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U267" s="175"/>
      <c r="V267" s="176" t="str">
        <f t="shared" si="4"/>
        <v/>
      </c>
    </row>
    <row r="268" spans="1:22" x14ac:dyDescent="0.25">
      <c r="A268" s="234"/>
      <c r="B268" s="17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U268" s="175"/>
      <c r="V268" s="176" t="str">
        <f t="shared" si="4"/>
        <v/>
      </c>
    </row>
    <row r="269" spans="1:22" x14ac:dyDescent="0.25">
      <c r="A269" s="234"/>
      <c r="B269" s="17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U269" s="175"/>
      <c r="V269" s="176" t="str">
        <f t="shared" si="4"/>
        <v/>
      </c>
    </row>
    <row r="270" spans="1:22" x14ac:dyDescent="0.25">
      <c r="A270" s="234"/>
      <c r="B270" s="17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U270" s="175"/>
      <c r="V270" s="176" t="str">
        <f t="shared" si="4"/>
        <v/>
      </c>
    </row>
    <row r="271" spans="1:22" x14ac:dyDescent="0.25">
      <c r="A271" s="234"/>
      <c r="B271" s="17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U271" s="175"/>
      <c r="V271" s="176" t="str">
        <f t="shared" si="4"/>
        <v/>
      </c>
    </row>
    <row r="272" spans="1:22" x14ac:dyDescent="0.25">
      <c r="A272" s="234"/>
      <c r="B272" s="17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U272" s="175"/>
      <c r="V272" s="176" t="str">
        <f t="shared" si="4"/>
        <v/>
      </c>
    </row>
    <row r="273" spans="1:22" x14ac:dyDescent="0.25">
      <c r="A273" s="234"/>
      <c r="B273" s="17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U273" s="175"/>
      <c r="V273" s="176" t="str">
        <f t="shared" si="4"/>
        <v/>
      </c>
    </row>
    <row r="274" spans="1:22" x14ac:dyDescent="0.25">
      <c r="A274" s="234"/>
      <c r="B274" s="17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U274" s="175"/>
      <c r="V274" s="176" t="str">
        <f t="shared" si="4"/>
        <v/>
      </c>
    </row>
    <row r="275" spans="1:22" x14ac:dyDescent="0.25">
      <c r="A275" s="234"/>
      <c r="B275" s="17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U275" s="175"/>
      <c r="V275" s="176" t="str">
        <f t="shared" si="4"/>
        <v/>
      </c>
    </row>
    <row r="276" spans="1:22" x14ac:dyDescent="0.25">
      <c r="A276" s="234"/>
      <c r="B276" s="17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U276" s="175"/>
      <c r="V276" s="176" t="str">
        <f t="shared" si="4"/>
        <v/>
      </c>
    </row>
    <row r="277" spans="1:22" x14ac:dyDescent="0.25">
      <c r="A277" s="234"/>
      <c r="B277" s="17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U277" s="175"/>
      <c r="V277" s="176" t="str">
        <f t="shared" si="4"/>
        <v/>
      </c>
    </row>
    <row r="278" spans="1:22" x14ac:dyDescent="0.25">
      <c r="A278" s="234"/>
      <c r="B278" s="17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U278" s="175"/>
      <c r="V278" s="176" t="str">
        <f t="shared" si="4"/>
        <v/>
      </c>
    </row>
    <row r="279" spans="1:22" x14ac:dyDescent="0.25">
      <c r="A279" s="234"/>
      <c r="B279" s="17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U279" s="175"/>
      <c r="V279" s="176" t="str">
        <f t="shared" si="4"/>
        <v/>
      </c>
    </row>
    <row r="280" spans="1:22" x14ac:dyDescent="0.25">
      <c r="A280" s="234"/>
      <c r="B280" s="17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U280" s="175"/>
      <c r="V280" s="176" t="str">
        <f t="shared" si="4"/>
        <v/>
      </c>
    </row>
    <row r="281" spans="1:22" x14ac:dyDescent="0.25">
      <c r="A281" s="234"/>
      <c r="B281" s="17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U281" s="175"/>
      <c r="V281" s="176" t="str">
        <f t="shared" si="4"/>
        <v/>
      </c>
    </row>
    <row r="282" spans="1:22" x14ac:dyDescent="0.25">
      <c r="A282" s="234"/>
      <c r="B282" s="17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U282" s="175"/>
      <c r="V282" s="176" t="str">
        <f t="shared" si="4"/>
        <v/>
      </c>
    </row>
    <row r="283" spans="1:22" x14ac:dyDescent="0.25">
      <c r="A283" s="234"/>
      <c r="B283" s="17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U283" s="175"/>
      <c r="V283" s="176" t="str">
        <f t="shared" si="4"/>
        <v/>
      </c>
    </row>
    <row r="284" spans="1:22" x14ac:dyDescent="0.25">
      <c r="A284" s="234"/>
      <c r="B284" s="17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U284" s="175"/>
      <c r="V284" s="176" t="str">
        <f t="shared" si="4"/>
        <v/>
      </c>
    </row>
    <row r="285" spans="1:22" x14ac:dyDescent="0.25">
      <c r="A285" s="234"/>
      <c r="B285" s="17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U285" s="175"/>
      <c r="V285" s="176" t="str">
        <f t="shared" si="4"/>
        <v/>
      </c>
    </row>
    <row r="286" spans="1:22" x14ac:dyDescent="0.25">
      <c r="A286" s="234"/>
      <c r="B286" s="17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U286" s="175"/>
      <c r="V286" s="176" t="str">
        <f t="shared" si="4"/>
        <v/>
      </c>
    </row>
    <row r="287" spans="1:22" x14ac:dyDescent="0.25">
      <c r="A287" s="234"/>
      <c r="B287" s="17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U287" s="175"/>
      <c r="V287" s="176" t="str">
        <f t="shared" si="4"/>
        <v/>
      </c>
    </row>
    <row r="288" spans="1:22" x14ac:dyDescent="0.25">
      <c r="A288" s="234"/>
      <c r="B288" s="17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U288" s="175"/>
      <c r="V288" s="176" t="str">
        <f t="shared" si="4"/>
        <v/>
      </c>
    </row>
    <row r="289" spans="1:22" x14ac:dyDescent="0.25">
      <c r="A289" s="234"/>
      <c r="B289" s="17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U289" s="175"/>
      <c r="V289" s="176" t="str">
        <f t="shared" si="4"/>
        <v/>
      </c>
    </row>
    <row r="290" spans="1:22" x14ac:dyDescent="0.25">
      <c r="A290" s="234"/>
      <c r="B290" s="17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U290" s="175"/>
      <c r="V290" s="176" t="str">
        <f t="shared" si="4"/>
        <v/>
      </c>
    </row>
    <row r="291" spans="1:22" x14ac:dyDescent="0.25">
      <c r="A291" s="234"/>
      <c r="B291" s="17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U291" s="175"/>
      <c r="V291" s="176" t="str">
        <f t="shared" si="4"/>
        <v/>
      </c>
    </row>
    <row r="292" spans="1:22" x14ac:dyDescent="0.25">
      <c r="A292" s="234"/>
      <c r="B292" s="17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U292" s="175"/>
      <c r="V292" s="176" t="str">
        <f t="shared" si="4"/>
        <v/>
      </c>
    </row>
    <row r="293" spans="1:22" x14ac:dyDescent="0.25">
      <c r="A293" s="234"/>
      <c r="B293" s="17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U293" s="175"/>
      <c r="V293" s="176" t="str">
        <f t="shared" si="4"/>
        <v/>
      </c>
    </row>
    <row r="294" spans="1:22" x14ac:dyDescent="0.25">
      <c r="A294" s="234"/>
      <c r="B294" s="17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U294" s="175"/>
      <c r="V294" s="176" t="str">
        <f t="shared" si="4"/>
        <v/>
      </c>
    </row>
    <row r="295" spans="1:22" x14ac:dyDescent="0.25">
      <c r="A295" s="234"/>
      <c r="B295" s="17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U295" s="175"/>
      <c r="V295" s="176" t="str">
        <f t="shared" si="4"/>
        <v/>
      </c>
    </row>
    <row r="296" spans="1:22" x14ac:dyDescent="0.25">
      <c r="A296" s="234"/>
      <c r="B296" s="17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U296" s="175"/>
      <c r="V296" s="176" t="str">
        <f t="shared" si="4"/>
        <v/>
      </c>
    </row>
    <row r="297" spans="1:22" x14ac:dyDescent="0.25">
      <c r="A297" s="234"/>
      <c r="B297" s="17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U297" s="175"/>
      <c r="V297" s="176" t="str">
        <f t="shared" si="4"/>
        <v/>
      </c>
    </row>
    <row r="298" spans="1:22" x14ac:dyDescent="0.25">
      <c r="A298" s="234"/>
      <c r="B298" s="17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U298" s="175"/>
      <c r="V298" s="176" t="str">
        <f t="shared" si="4"/>
        <v/>
      </c>
    </row>
    <row r="299" spans="1:22" x14ac:dyDescent="0.25">
      <c r="A299" s="234"/>
      <c r="B299" s="17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U299" s="175"/>
      <c r="V299" s="176" t="str">
        <f t="shared" si="4"/>
        <v/>
      </c>
    </row>
    <row r="300" spans="1:22" x14ac:dyDescent="0.25">
      <c r="A300" s="234"/>
      <c r="B300" s="17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U300" s="175"/>
      <c r="V300" s="176" t="str">
        <f t="shared" si="4"/>
        <v/>
      </c>
    </row>
    <row r="301" spans="1:22" x14ac:dyDescent="0.25">
      <c r="A301" s="234"/>
      <c r="B301" s="17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U301" s="175"/>
      <c r="V301" s="176" t="str">
        <f t="shared" si="4"/>
        <v/>
      </c>
    </row>
    <row r="302" spans="1:22" x14ac:dyDescent="0.25">
      <c r="A302" s="234"/>
      <c r="B302" s="17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U302" s="175"/>
      <c r="V302" s="176" t="str">
        <f t="shared" si="4"/>
        <v/>
      </c>
    </row>
    <row r="303" spans="1:22" x14ac:dyDescent="0.25">
      <c r="A303" s="234"/>
      <c r="B303" s="17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U303" s="175"/>
      <c r="V303" s="176" t="str">
        <f t="shared" si="4"/>
        <v/>
      </c>
    </row>
    <row r="304" spans="1:22" x14ac:dyDescent="0.25">
      <c r="A304" s="234"/>
      <c r="B304" s="17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U304" s="175"/>
      <c r="V304" s="176" t="str">
        <f t="shared" si="4"/>
        <v/>
      </c>
    </row>
    <row r="305" spans="1:22" x14ac:dyDescent="0.25">
      <c r="A305" s="234"/>
      <c r="B305" s="17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U305" s="175"/>
      <c r="V305" s="176" t="str">
        <f t="shared" si="4"/>
        <v/>
      </c>
    </row>
    <row r="306" spans="1:22" x14ac:dyDescent="0.25">
      <c r="A306" s="234"/>
      <c r="B306" s="17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U306" s="175"/>
      <c r="V306" s="176" t="str">
        <f t="shared" si="4"/>
        <v/>
      </c>
    </row>
    <row r="307" spans="1:22" x14ac:dyDescent="0.25">
      <c r="A307" s="234"/>
      <c r="B307" s="17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U307" s="175"/>
      <c r="V307" s="176" t="str">
        <f t="shared" si="4"/>
        <v/>
      </c>
    </row>
    <row r="308" spans="1:22" x14ac:dyDescent="0.25">
      <c r="A308" s="234"/>
      <c r="B308" s="17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U308" s="175"/>
      <c r="V308" s="176" t="str">
        <f t="shared" si="4"/>
        <v/>
      </c>
    </row>
    <row r="309" spans="1:22" x14ac:dyDescent="0.25">
      <c r="A309" s="234"/>
      <c r="B309" s="17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U309" s="175"/>
      <c r="V309" s="176" t="str">
        <f t="shared" si="4"/>
        <v/>
      </c>
    </row>
    <row r="310" spans="1:22" x14ac:dyDescent="0.25">
      <c r="A310" s="234"/>
      <c r="B310" s="17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U310" s="175"/>
      <c r="V310" s="176" t="str">
        <f t="shared" si="4"/>
        <v/>
      </c>
    </row>
    <row r="311" spans="1:22" x14ac:dyDescent="0.25">
      <c r="A311" s="234"/>
      <c r="B311" s="17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U311" s="175"/>
      <c r="V311" s="176" t="str">
        <f t="shared" si="4"/>
        <v/>
      </c>
    </row>
    <row r="312" spans="1:22" x14ac:dyDescent="0.25">
      <c r="A312" s="234"/>
      <c r="B312" s="17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U312" s="175"/>
      <c r="V312" s="176" t="str">
        <f t="shared" si="4"/>
        <v/>
      </c>
    </row>
    <row r="313" spans="1:22" x14ac:dyDescent="0.25">
      <c r="A313" s="234"/>
      <c r="B313" s="17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U313" s="175"/>
      <c r="V313" s="176" t="str">
        <f t="shared" si="4"/>
        <v/>
      </c>
    </row>
    <row r="314" spans="1:22" x14ac:dyDescent="0.25">
      <c r="A314" s="234"/>
      <c r="B314" s="17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U314" s="175"/>
      <c r="V314" s="176" t="str">
        <f t="shared" si="4"/>
        <v/>
      </c>
    </row>
    <row r="315" spans="1:22" x14ac:dyDescent="0.25">
      <c r="A315" s="234"/>
      <c r="B315" s="17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U315" s="175"/>
      <c r="V315" s="176" t="str">
        <f t="shared" si="4"/>
        <v/>
      </c>
    </row>
    <row r="316" spans="1:22" x14ac:dyDescent="0.25">
      <c r="A316" s="234"/>
      <c r="B316" s="17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U316" s="175"/>
      <c r="V316" s="176" t="str">
        <f t="shared" si="4"/>
        <v/>
      </c>
    </row>
    <row r="317" spans="1:22" x14ac:dyDescent="0.25">
      <c r="A317" s="234"/>
      <c r="B317" s="17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U317" s="175"/>
      <c r="V317" s="176" t="str">
        <f t="shared" si="4"/>
        <v/>
      </c>
    </row>
    <row r="318" spans="1:22" x14ac:dyDescent="0.25">
      <c r="A318" s="234"/>
      <c r="B318" s="17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U318" s="175"/>
      <c r="V318" s="176" t="str">
        <f t="shared" si="4"/>
        <v/>
      </c>
    </row>
    <row r="319" spans="1:22" x14ac:dyDescent="0.25">
      <c r="A319" s="234"/>
      <c r="B319" s="17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U319" s="175"/>
      <c r="V319" s="176" t="str">
        <f t="shared" si="4"/>
        <v/>
      </c>
    </row>
    <row r="320" spans="1:22" x14ac:dyDescent="0.25">
      <c r="A320" s="234"/>
      <c r="B320" s="17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U320" s="175"/>
      <c r="V320" s="176" t="str">
        <f t="shared" si="4"/>
        <v/>
      </c>
    </row>
    <row r="321" spans="1:22" x14ac:dyDescent="0.25">
      <c r="A321" s="234"/>
      <c r="B321" s="17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U321" s="175"/>
      <c r="V321" s="176" t="str">
        <f t="shared" si="4"/>
        <v/>
      </c>
    </row>
    <row r="322" spans="1:22" x14ac:dyDescent="0.25">
      <c r="A322" s="234"/>
      <c r="B322" s="17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U322" s="175"/>
      <c r="V322" s="176" t="str">
        <f t="shared" si="4"/>
        <v/>
      </c>
    </row>
    <row r="323" spans="1:22" x14ac:dyDescent="0.25">
      <c r="A323" s="234"/>
      <c r="B323" s="17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U323" s="175"/>
      <c r="V323" s="176" t="str">
        <f t="shared" ref="V323:V386" si="5">IFERROR(IF((INT(G323)&gt;1),INT(G323),""),"")</f>
        <v/>
      </c>
    </row>
    <row r="324" spans="1:22" x14ac:dyDescent="0.25">
      <c r="A324" s="234"/>
      <c r="B324" s="17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U324" s="175"/>
      <c r="V324" s="176" t="str">
        <f t="shared" si="5"/>
        <v/>
      </c>
    </row>
    <row r="325" spans="1:22" x14ac:dyDescent="0.25">
      <c r="A325" s="234"/>
      <c r="B325" s="17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U325" s="175"/>
      <c r="V325" s="176" t="str">
        <f t="shared" si="5"/>
        <v/>
      </c>
    </row>
    <row r="326" spans="1:22" x14ac:dyDescent="0.25">
      <c r="A326" s="234"/>
      <c r="B326" s="17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U326" s="175"/>
      <c r="V326" s="176" t="str">
        <f t="shared" si="5"/>
        <v/>
      </c>
    </row>
    <row r="327" spans="1:22" x14ac:dyDescent="0.25">
      <c r="A327" s="234"/>
      <c r="B327" s="17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U327" s="175"/>
      <c r="V327" s="176" t="str">
        <f t="shared" si="5"/>
        <v/>
      </c>
    </row>
    <row r="328" spans="1:22" x14ac:dyDescent="0.25">
      <c r="A328" s="234"/>
      <c r="B328" s="17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U328" s="175"/>
      <c r="V328" s="176" t="str">
        <f t="shared" si="5"/>
        <v/>
      </c>
    </row>
    <row r="329" spans="1:22" x14ac:dyDescent="0.25">
      <c r="A329" s="234"/>
      <c r="B329" s="17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U329" s="175"/>
      <c r="V329" s="176" t="str">
        <f t="shared" si="5"/>
        <v/>
      </c>
    </row>
    <row r="330" spans="1:22" x14ac:dyDescent="0.25">
      <c r="A330" s="234"/>
      <c r="B330" s="17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U330" s="175"/>
      <c r="V330" s="176" t="str">
        <f t="shared" si="5"/>
        <v/>
      </c>
    </row>
    <row r="331" spans="1:22" x14ac:dyDescent="0.25">
      <c r="A331" s="234"/>
      <c r="B331" s="17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U331" s="175"/>
      <c r="V331" s="176" t="str">
        <f t="shared" si="5"/>
        <v/>
      </c>
    </row>
    <row r="332" spans="1:22" x14ac:dyDescent="0.25">
      <c r="A332" s="234"/>
      <c r="B332" s="17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U332" s="175"/>
      <c r="V332" s="176" t="str">
        <f t="shared" si="5"/>
        <v/>
      </c>
    </row>
    <row r="333" spans="1:22" x14ac:dyDescent="0.25">
      <c r="A333" s="234"/>
      <c r="B333" s="17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U333" s="175"/>
      <c r="V333" s="176" t="str">
        <f t="shared" si="5"/>
        <v/>
      </c>
    </row>
    <row r="334" spans="1:22" x14ac:dyDescent="0.25">
      <c r="A334" s="234"/>
      <c r="B334" s="17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U334" s="175"/>
      <c r="V334" s="176" t="str">
        <f t="shared" si="5"/>
        <v/>
      </c>
    </row>
    <row r="335" spans="1:22" x14ac:dyDescent="0.25">
      <c r="A335" s="234"/>
      <c r="B335" s="17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U335" s="175"/>
      <c r="V335" s="176" t="str">
        <f t="shared" si="5"/>
        <v/>
      </c>
    </row>
    <row r="336" spans="1:22" x14ac:dyDescent="0.25">
      <c r="A336" s="234"/>
      <c r="B336" s="17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U336" s="175"/>
      <c r="V336" s="176" t="str">
        <f t="shared" si="5"/>
        <v/>
      </c>
    </row>
    <row r="337" spans="1:22" x14ac:dyDescent="0.25">
      <c r="A337" s="234"/>
      <c r="B337" s="17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U337" s="175"/>
      <c r="V337" s="176" t="str">
        <f t="shared" si="5"/>
        <v/>
      </c>
    </row>
    <row r="338" spans="1:22" x14ac:dyDescent="0.25">
      <c r="A338" s="234"/>
      <c r="B338" s="17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U338" s="175"/>
      <c r="V338" s="176" t="str">
        <f t="shared" si="5"/>
        <v/>
      </c>
    </row>
    <row r="339" spans="1:22" x14ac:dyDescent="0.25">
      <c r="A339" s="234"/>
      <c r="B339" s="17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U339" s="175"/>
      <c r="V339" s="176" t="str">
        <f t="shared" si="5"/>
        <v/>
      </c>
    </row>
    <row r="340" spans="1:22" x14ac:dyDescent="0.25">
      <c r="A340" s="234"/>
      <c r="B340" s="17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U340" s="175"/>
      <c r="V340" s="176" t="str">
        <f t="shared" si="5"/>
        <v/>
      </c>
    </row>
    <row r="341" spans="1:22" x14ac:dyDescent="0.25">
      <c r="A341" s="234"/>
      <c r="B341" s="17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U341" s="175"/>
      <c r="V341" s="176" t="str">
        <f t="shared" si="5"/>
        <v/>
      </c>
    </row>
    <row r="342" spans="1:22" x14ac:dyDescent="0.25">
      <c r="A342" s="234"/>
      <c r="B342" s="17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U342" s="175"/>
      <c r="V342" s="176" t="str">
        <f t="shared" si="5"/>
        <v/>
      </c>
    </row>
    <row r="343" spans="1:22" x14ac:dyDescent="0.25">
      <c r="A343" s="234"/>
      <c r="B343" s="17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U343" s="175"/>
      <c r="V343" s="176" t="str">
        <f t="shared" si="5"/>
        <v/>
      </c>
    </row>
    <row r="344" spans="1:22" x14ac:dyDescent="0.25">
      <c r="A344" s="234"/>
      <c r="B344" s="17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U344" s="175"/>
      <c r="V344" s="176" t="str">
        <f t="shared" si="5"/>
        <v/>
      </c>
    </row>
    <row r="345" spans="1:22" x14ac:dyDescent="0.25">
      <c r="A345" s="234"/>
      <c r="B345" s="17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U345" s="175"/>
      <c r="V345" s="176" t="str">
        <f t="shared" si="5"/>
        <v/>
      </c>
    </row>
    <row r="346" spans="1:22" x14ac:dyDescent="0.25">
      <c r="A346" s="234"/>
      <c r="B346" s="17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U346" s="175"/>
      <c r="V346" s="176" t="str">
        <f t="shared" si="5"/>
        <v/>
      </c>
    </row>
    <row r="347" spans="1:22" x14ac:dyDescent="0.25">
      <c r="A347" s="234"/>
      <c r="B347" s="17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U347" s="175"/>
      <c r="V347" s="176" t="str">
        <f t="shared" si="5"/>
        <v/>
      </c>
    </row>
    <row r="348" spans="1:22" x14ac:dyDescent="0.25">
      <c r="A348" s="234"/>
      <c r="B348" s="17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U348" s="175"/>
      <c r="V348" s="176" t="str">
        <f t="shared" si="5"/>
        <v/>
      </c>
    </row>
    <row r="349" spans="1:22" x14ac:dyDescent="0.25">
      <c r="A349" s="234"/>
      <c r="B349" s="17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U349" s="175"/>
      <c r="V349" s="176" t="str">
        <f t="shared" si="5"/>
        <v/>
      </c>
    </row>
    <row r="350" spans="1:22" x14ac:dyDescent="0.25">
      <c r="A350" s="234"/>
      <c r="B350" s="17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U350" s="175"/>
      <c r="V350" s="176" t="str">
        <f t="shared" si="5"/>
        <v/>
      </c>
    </row>
    <row r="351" spans="1:22" x14ac:dyDescent="0.25">
      <c r="A351" s="234"/>
      <c r="B351" s="17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U351" s="175"/>
      <c r="V351" s="176" t="str">
        <f t="shared" si="5"/>
        <v/>
      </c>
    </row>
    <row r="352" spans="1:22" x14ac:dyDescent="0.25">
      <c r="A352" s="234"/>
      <c r="B352" s="17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U352" s="175"/>
      <c r="V352" s="176" t="str">
        <f t="shared" si="5"/>
        <v/>
      </c>
    </row>
    <row r="353" spans="1:22" x14ac:dyDescent="0.25">
      <c r="A353" s="234"/>
      <c r="B353" s="17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U353" s="175"/>
      <c r="V353" s="176" t="str">
        <f t="shared" si="5"/>
        <v/>
      </c>
    </row>
    <row r="354" spans="1:22" x14ac:dyDescent="0.25">
      <c r="A354" s="234"/>
      <c r="B354" s="17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U354" s="175"/>
      <c r="V354" s="176" t="str">
        <f t="shared" si="5"/>
        <v/>
      </c>
    </row>
    <row r="355" spans="1:22" x14ac:dyDescent="0.25">
      <c r="A355" s="234"/>
      <c r="B355" s="17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U355" s="175"/>
      <c r="V355" s="176" t="str">
        <f t="shared" si="5"/>
        <v/>
      </c>
    </row>
    <row r="356" spans="1:22" x14ac:dyDescent="0.25">
      <c r="A356" s="234"/>
      <c r="B356" s="17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U356" s="175"/>
      <c r="V356" s="176" t="str">
        <f t="shared" si="5"/>
        <v/>
      </c>
    </row>
    <row r="357" spans="1:22" x14ac:dyDescent="0.25">
      <c r="A357" s="234"/>
      <c r="B357" s="17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U357" s="175"/>
      <c r="V357" s="176" t="str">
        <f t="shared" si="5"/>
        <v/>
      </c>
    </row>
    <row r="358" spans="1:22" x14ac:dyDescent="0.25">
      <c r="A358" s="234"/>
      <c r="B358" s="17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U358" s="175"/>
      <c r="V358" s="176" t="str">
        <f t="shared" si="5"/>
        <v/>
      </c>
    </row>
    <row r="359" spans="1:22" x14ac:dyDescent="0.25">
      <c r="A359" s="234"/>
      <c r="B359" s="17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U359" s="175"/>
      <c r="V359" s="176" t="str">
        <f t="shared" si="5"/>
        <v/>
      </c>
    </row>
    <row r="360" spans="1:22" x14ac:dyDescent="0.25">
      <c r="A360" s="234"/>
      <c r="B360" s="17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U360" s="175"/>
      <c r="V360" s="176" t="str">
        <f t="shared" si="5"/>
        <v/>
      </c>
    </row>
    <row r="361" spans="1:22" x14ac:dyDescent="0.25">
      <c r="A361" s="234"/>
      <c r="B361" s="17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U361" s="175"/>
      <c r="V361" s="176" t="str">
        <f t="shared" si="5"/>
        <v/>
      </c>
    </row>
    <row r="362" spans="1:22" x14ac:dyDescent="0.25">
      <c r="A362" s="234"/>
      <c r="B362" s="17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U362" s="175"/>
      <c r="V362" s="176" t="str">
        <f t="shared" si="5"/>
        <v/>
      </c>
    </row>
    <row r="363" spans="1:22" x14ac:dyDescent="0.25">
      <c r="A363" s="234"/>
      <c r="B363" s="17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U363" s="175"/>
      <c r="V363" s="176" t="str">
        <f t="shared" si="5"/>
        <v/>
      </c>
    </row>
    <row r="364" spans="1:22" x14ac:dyDescent="0.25">
      <c r="A364" s="234"/>
      <c r="B364" s="17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U364" s="175"/>
      <c r="V364" s="176" t="str">
        <f t="shared" si="5"/>
        <v/>
      </c>
    </row>
    <row r="365" spans="1:22" x14ac:dyDescent="0.25">
      <c r="A365" s="234"/>
      <c r="B365" s="17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U365" s="175"/>
      <c r="V365" s="176" t="str">
        <f t="shared" si="5"/>
        <v/>
      </c>
    </row>
    <row r="366" spans="1:22" x14ac:dyDescent="0.25">
      <c r="A366" s="234"/>
      <c r="B366" s="17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U366" s="175"/>
      <c r="V366" s="176" t="str">
        <f t="shared" si="5"/>
        <v/>
      </c>
    </row>
    <row r="367" spans="1:22" x14ac:dyDescent="0.25">
      <c r="A367" s="234"/>
      <c r="B367" s="17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U367" s="175"/>
      <c r="V367" s="176" t="str">
        <f t="shared" si="5"/>
        <v/>
      </c>
    </row>
    <row r="368" spans="1:22" x14ac:dyDescent="0.25">
      <c r="A368" s="234"/>
      <c r="B368" s="17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U368" s="175"/>
      <c r="V368" s="176" t="str">
        <f t="shared" si="5"/>
        <v/>
      </c>
    </row>
    <row r="369" spans="1:22" x14ac:dyDescent="0.25">
      <c r="A369" s="234"/>
      <c r="B369" s="17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U369" s="175"/>
      <c r="V369" s="176" t="str">
        <f t="shared" si="5"/>
        <v/>
      </c>
    </row>
    <row r="370" spans="1:22" x14ac:dyDescent="0.25">
      <c r="A370" s="234"/>
      <c r="B370" s="17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U370" s="175"/>
      <c r="V370" s="176" t="str">
        <f t="shared" si="5"/>
        <v/>
      </c>
    </row>
    <row r="371" spans="1:22" x14ac:dyDescent="0.25">
      <c r="A371" s="234"/>
      <c r="B371" s="17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U371" s="175"/>
      <c r="V371" s="176" t="str">
        <f t="shared" si="5"/>
        <v/>
      </c>
    </row>
    <row r="372" spans="1:22" x14ac:dyDescent="0.25">
      <c r="A372" s="234"/>
      <c r="B372" s="17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U372" s="175"/>
      <c r="V372" s="176" t="str">
        <f t="shared" si="5"/>
        <v/>
      </c>
    </row>
    <row r="373" spans="1:22" x14ac:dyDescent="0.25">
      <c r="A373" s="234"/>
      <c r="B373" s="17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U373" s="175"/>
      <c r="V373" s="176" t="str">
        <f t="shared" si="5"/>
        <v/>
      </c>
    </row>
    <row r="374" spans="1:22" x14ac:dyDescent="0.25">
      <c r="A374" s="234"/>
      <c r="B374" s="17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U374" s="175"/>
      <c r="V374" s="176" t="str">
        <f t="shared" si="5"/>
        <v/>
      </c>
    </row>
    <row r="375" spans="1:22" x14ac:dyDescent="0.25">
      <c r="A375" s="234"/>
      <c r="B375" s="17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U375" s="175"/>
      <c r="V375" s="176" t="str">
        <f t="shared" si="5"/>
        <v/>
      </c>
    </row>
    <row r="376" spans="1:22" x14ac:dyDescent="0.25">
      <c r="A376" s="234"/>
      <c r="B376" s="17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U376" s="175"/>
      <c r="V376" s="176" t="str">
        <f t="shared" si="5"/>
        <v/>
      </c>
    </row>
    <row r="377" spans="1:22" x14ac:dyDescent="0.25">
      <c r="A377" s="234"/>
      <c r="B377" s="17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U377" s="175"/>
      <c r="V377" s="176" t="str">
        <f t="shared" si="5"/>
        <v/>
      </c>
    </row>
    <row r="378" spans="1:22" x14ac:dyDescent="0.25">
      <c r="A378" s="234"/>
      <c r="B378" s="17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U378" s="175"/>
      <c r="V378" s="176" t="str">
        <f t="shared" si="5"/>
        <v/>
      </c>
    </row>
    <row r="379" spans="1:22" x14ac:dyDescent="0.25">
      <c r="A379" s="234"/>
      <c r="B379" s="17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U379" s="175"/>
      <c r="V379" s="176" t="str">
        <f t="shared" si="5"/>
        <v/>
      </c>
    </row>
    <row r="380" spans="1:22" x14ac:dyDescent="0.25">
      <c r="A380" s="234"/>
      <c r="B380" s="17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U380" s="175"/>
      <c r="V380" s="176" t="str">
        <f t="shared" si="5"/>
        <v/>
      </c>
    </row>
    <row r="381" spans="1:22" x14ac:dyDescent="0.25">
      <c r="A381" s="234"/>
      <c r="B381" s="17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U381" s="175"/>
      <c r="V381" s="176" t="str">
        <f t="shared" si="5"/>
        <v/>
      </c>
    </row>
    <row r="382" spans="1:22" x14ac:dyDescent="0.25">
      <c r="A382" s="234"/>
      <c r="B382" s="17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U382" s="175"/>
      <c r="V382" s="176" t="str">
        <f t="shared" si="5"/>
        <v/>
      </c>
    </row>
    <row r="383" spans="1:22" x14ac:dyDescent="0.25">
      <c r="A383" s="234"/>
      <c r="B383" s="17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U383" s="175"/>
      <c r="V383" s="176" t="str">
        <f t="shared" si="5"/>
        <v/>
      </c>
    </row>
    <row r="384" spans="1:22" x14ac:dyDescent="0.25">
      <c r="A384" s="234"/>
      <c r="B384" s="17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U384" s="175"/>
      <c r="V384" s="176" t="str">
        <f t="shared" si="5"/>
        <v/>
      </c>
    </row>
    <row r="385" spans="1:22" x14ac:dyDescent="0.25">
      <c r="A385" s="234"/>
      <c r="B385" s="17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U385" s="175"/>
      <c r="V385" s="176" t="str">
        <f t="shared" si="5"/>
        <v/>
      </c>
    </row>
    <row r="386" spans="1:22" x14ac:dyDescent="0.25">
      <c r="A386" s="234"/>
      <c r="B386" s="17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U386" s="175"/>
      <c r="V386" s="176" t="str">
        <f t="shared" si="5"/>
        <v/>
      </c>
    </row>
    <row r="387" spans="1:22" x14ac:dyDescent="0.25">
      <c r="A387" s="234"/>
      <c r="B387" s="17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U387" s="175"/>
      <c r="V387" s="176" t="str">
        <f t="shared" ref="V387:V450" si="6">IFERROR(IF((INT(G387)&gt;1),INT(G387),""),"")</f>
        <v/>
      </c>
    </row>
    <row r="388" spans="1:22" x14ac:dyDescent="0.25">
      <c r="A388" s="234"/>
      <c r="B388" s="17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U388" s="175"/>
      <c r="V388" s="176" t="str">
        <f t="shared" si="6"/>
        <v/>
      </c>
    </row>
    <row r="389" spans="1:22" x14ac:dyDescent="0.25">
      <c r="A389" s="234"/>
      <c r="B389" s="17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U389" s="175"/>
      <c r="V389" s="176" t="str">
        <f t="shared" si="6"/>
        <v/>
      </c>
    </row>
    <row r="390" spans="1:22" x14ac:dyDescent="0.25">
      <c r="A390" s="234"/>
      <c r="B390" s="17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U390" s="175"/>
      <c r="V390" s="176" t="str">
        <f t="shared" si="6"/>
        <v/>
      </c>
    </row>
    <row r="391" spans="1:22" x14ac:dyDescent="0.25">
      <c r="A391" s="234"/>
      <c r="B391" s="17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U391" s="175"/>
      <c r="V391" s="176" t="str">
        <f t="shared" si="6"/>
        <v/>
      </c>
    </row>
    <row r="392" spans="1:22" x14ac:dyDescent="0.25">
      <c r="A392" s="234"/>
      <c r="B392" s="17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U392" s="175"/>
      <c r="V392" s="176" t="str">
        <f t="shared" si="6"/>
        <v/>
      </c>
    </row>
    <row r="393" spans="1:22" x14ac:dyDescent="0.25">
      <c r="A393" s="234"/>
      <c r="B393" s="17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U393" s="175"/>
      <c r="V393" s="176" t="str">
        <f t="shared" si="6"/>
        <v/>
      </c>
    </row>
    <row r="394" spans="1:22" x14ac:dyDescent="0.25">
      <c r="A394" s="234"/>
      <c r="B394" s="17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U394" s="175"/>
      <c r="V394" s="176" t="str">
        <f t="shared" si="6"/>
        <v/>
      </c>
    </row>
    <row r="395" spans="1:22" x14ac:dyDescent="0.25">
      <c r="A395" s="234"/>
      <c r="B395" s="17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U395" s="175"/>
      <c r="V395" s="176" t="str">
        <f t="shared" si="6"/>
        <v/>
      </c>
    </row>
    <row r="396" spans="1:22" x14ac:dyDescent="0.25">
      <c r="A396" s="234"/>
      <c r="B396" s="17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U396" s="175"/>
      <c r="V396" s="176" t="str">
        <f t="shared" si="6"/>
        <v/>
      </c>
    </row>
    <row r="397" spans="1:22" x14ac:dyDescent="0.25">
      <c r="A397" s="234"/>
      <c r="B397" s="17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U397" s="175"/>
      <c r="V397" s="176" t="str">
        <f t="shared" si="6"/>
        <v/>
      </c>
    </row>
    <row r="398" spans="1:22" x14ac:dyDescent="0.25">
      <c r="A398" s="234"/>
      <c r="B398" s="17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U398" s="175"/>
      <c r="V398" s="176" t="str">
        <f t="shared" si="6"/>
        <v/>
      </c>
    </row>
    <row r="399" spans="1:22" x14ac:dyDescent="0.25">
      <c r="A399" s="234"/>
      <c r="B399" s="17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U399" s="175"/>
      <c r="V399" s="176" t="str">
        <f t="shared" si="6"/>
        <v/>
      </c>
    </row>
    <row r="400" spans="1:22" x14ac:dyDescent="0.25">
      <c r="A400" s="234"/>
      <c r="B400" s="17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U400" s="175"/>
      <c r="V400" s="176" t="str">
        <f t="shared" si="6"/>
        <v/>
      </c>
    </row>
    <row r="401" spans="1:22" x14ac:dyDescent="0.25">
      <c r="A401" s="234"/>
      <c r="B401" s="17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U401" s="175"/>
      <c r="V401" s="176" t="str">
        <f t="shared" si="6"/>
        <v/>
      </c>
    </row>
    <row r="402" spans="1:22" x14ac:dyDescent="0.25">
      <c r="A402" s="234"/>
      <c r="B402" s="17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U402" s="175"/>
      <c r="V402" s="176" t="str">
        <f t="shared" si="6"/>
        <v/>
      </c>
    </row>
    <row r="403" spans="1:22" x14ac:dyDescent="0.25">
      <c r="A403" s="234"/>
      <c r="B403" s="17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U403" s="175"/>
      <c r="V403" s="176" t="str">
        <f t="shared" si="6"/>
        <v/>
      </c>
    </row>
    <row r="404" spans="1:22" x14ac:dyDescent="0.25">
      <c r="A404" s="234"/>
      <c r="B404" s="17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U404" s="175"/>
      <c r="V404" s="176" t="str">
        <f t="shared" si="6"/>
        <v/>
      </c>
    </row>
    <row r="405" spans="1:22" x14ac:dyDescent="0.25">
      <c r="A405" s="234"/>
      <c r="B405" s="17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U405" s="175"/>
      <c r="V405" s="176" t="str">
        <f t="shared" si="6"/>
        <v/>
      </c>
    </row>
    <row r="406" spans="1:22" x14ac:dyDescent="0.25">
      <c r="A406" s="234"/>
      <c r="B406" s="17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U406" s="175"/>
      <c r="V406" s="176" t="str">
        <f t="shared" si="6"/>
        <v/>
      </c>
    </row>
    <row r="407" spans="1:22" x14ac:dyDescent="0.25">
      <c r="A407" s="234"/>
      <c r="B407" s="17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U407" s="175"/>
      <c r="V407" s="176" t="str">
        <f t="shared" si="6"/>
        <v/>
      </c>
    </row>
    <row r="408" spans="1:22" x14ac:dyDescent="0.25">
      <c r="A408" s="234"/>
      <c r="B408" s="17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U408" s="175"/>
      <c r="V408" s="176" t="str">
        <f t="shared" si="6"/>
        <v/>
      </c>
    </row>
    <row r="409" spans="1:22" x14ac:dyDescent="0.25">
      <c r="A409" s="234"/>
      <c r="B409" s="17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U409" s="175"/>
      <c r="V409" s="176" t="str">
        <f t="shared" si="6"/>
        <v/>
      </c>
    </row>
    <row r="410" spans="1:22" x14ac:dyDescent="0.25">
      <c r="A410" s="234"/>
      <c r="B410" s="17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U410" s="175"/>
      <c r="V410" s="176" t="str">
        <f t="shared" si="6"/>
        <v/>
      </c>
    </row>
    <row r="411" spans="1:22" x14ac:dyDescent="0.25">
      <c r="A411" s="234"/>
      <c r="B411" s="17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U411" s="175"/>
      <c r="V411" s="176" t="str">
        <f t="shared" si="6"/>
        <v/>
      </c>
    </row>
    <row r="412" spans="1:22" x14ac:dyDescent="0.25">
      <c r="A412" s="234"/>
      <c r="B412" s="17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U412" s="175"/>
      <c r="V412" s="176" t="str">
        <f t="shared" si="6"/>
        <v/>
      </c>
    </row>
    <row r="413" spans="1:22" x14ac:dyDescent="0.25">
      <c r="A413" s="234"/>
      <c r="B413" s="17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U413" s="175"/>
      <c r="V413" s="176" t="str">
        <f t="shared" si="6"/>
        <v/>
      </c>
    </row>
    <row r="414" spans="1:22" x14ac:dyDescent="0.25">
      <c r="A414" s="234"/>
      <c r="B414" s="175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U414" s="175"/>
      <c r="V414" s="176" t="str">
        <f t="shared" si="6"/>
        <v/>
      </c>
    </row>
    <row r="415" spans="1:22" x14ac:dyDescent="0.25">
      <c r="A415" s="234"/>
      <c r="B415" s="17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U415" s="175"/>
      <c r="V415" s="176" t="str">
        <f t="shared" si="6"/>
        <v/>
      </c>
    </row>
    <row r="416" spans="1:22" x14ac:dyDescent="0.25">
      <c r="A416" s="234"/>
      <c r="B416" s="17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U416" s="175"/>
      <c r="V416" s="176" t="str">
        <f t="shared" si="6"/>
        <v/>
      </c>
    </row>
    <row r="417" spans="1:22" x14ac:dyDescent="0.25">
      <c r="A417" s="234"/>
      <c r="B417" s="17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U417" s="175"/>
      <c r="V417" s="176" t="str">
        <f t="shared" si="6"/>
        <v/>
      </c>
    </row>
    <row r="418" spans="1:22" x14ac:dyDescent="0.25">
      <c r="A418" s="234"/>
      <c r="B418" s="17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U418" s="175"/>
      <c r="V418" s="176" t="str">
        <f t="shared" si="6"/>
        <v/>
      </c>
    </row>
    <row r="419" spans="1:22" x14ac:dyDescent="0.25">
      <c r="A419" s="234"/>
      <c r="B419" s="17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U419" s="175"/>
      <c r="V419" s="176" t="str">
        <f t="shared" si="6"/>
        <v/>
      </c>
    </row>
    <row r="420" spans="1:22" x14ac:dyDescent="0.25">
      <c r="A420" s="234"/>
      <c r="B420" s="17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U420" s="175"/>
      <c r="V420" s="176" t="str">
        <f t="shared" si="6"/>
        <v/>
      </c>
    </row>
    <row r="421" spans="1:22" x14ac:dyDescent="0.25">
      <c r="A421" s="234"/>
      <c r="B421" s="17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U421" s="175"/>
      <c r="V421" s="176" t="str">
        <f t="shared" si="6"/>
        <v/>
      </c>
    </row>
    <row r="422" spans="1:22" x14ac:dyDescent="0.25">
      <c r="A422" s="234"/>
      <c r="B422" s="17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U422" s="175"/>
      <c r="V422" s="176" t="str">
        <f t="shared" si="6"/>
        <v/>
      </c>
    </row>
    <row r="423" spans="1:22" x14ac:dyDescent="0.25">
      <c r="A423" s="234"/>
      <c r="B423" s="17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U423" s="175"/>
      <c r="V423" s="176" t="str">
        <f t="shared" si="6"/>
        <v/>
      </c>
    </row>
    <row r="424" spans="1:22" x14ac:dyDescent="0.25">
      <c r="A424" s="234"/>
      <c r="B424" s="17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U424" s="175"/>
      <c r="V424" s="176" t="str">
        <f t="shared" si="6"/>
        <v/>
      </c>
    </row>
    <row r="425" spans="1:22" x14ac:dyDescent="0.25">
      <c r="A425" s="234"/>
      <c r="B425" s="17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U425" s="175"/>
      <c r="V425" s="176" t="str">
        <f t="shared" si="6"/>
        <v/>
      </c>
    </row>
    <row r="426" spans="1:22" x14ac:dyDescent="0.25">
      <c r="A426" s="234"/>
      <c r="B426" s="17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U426" s="175"/>
      <c r="V426" s="176" t="str">
        <f t="shared" si="6"/>
        <v/>
      </c>
    </row>
    <row r="427" spans="1:22" x14ac:dyDescent="0.25">
      <c r="A427" s="234"/>
      <c r="B427" s="17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U427" s="175"/>
      <c r="V427" s="176" t="str">
        <f t="shared" si="6"/>
        <v/>
      </c>
    </row>
    <row r="428" spans="1:22" x14ac:dyDescent="0.25">
      <c r="A428" s="234"/>
      <c r="B428" s="17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U428" s="175"/>
      <c r="V428" s="176" t="str">
        <f t="shared" si="6"/>
        <v/>
      </c>
    </row>
    <row r="429" spans="1:22" x14ac:dyDescent="0.25">
      <c r="A429" s="234"/>
      <c r="B429" s="17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U429" s="175"/>
      <c r="V429" s="176" t="str">
        <f t="shared" si="6"/>
        <v/>
      </c>
    </row>
    <row r="430" spans="1:22" x14ac:dyDescent="0.25">
      <c r="A430" s="234"/>
      <c r="B430" s="17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U430" s="175"/>
      <c r="V430" s="176" t="str">
        <f t="shared" si="6"/>
        <v/>
      </c>
    </row>
    <row r="431" spans="1:22" x14ac:dyDescent="0.25">
      <c r="A431" s="234"/>
      <c r="B431" s="17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U431" s="175"/>
      <c r="V431" s="176" t="str">
        <f t="shared" si="6"/>
        <v/>
      </c>
    </row>
    <row r="432" spans="1:22" x14ac:dyDescent="0.25">
      <c r="A432" s="234"/>
      <c r="B432" s="17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U432" s="175"/>
      <c r="V432" s="176" t="str">
        <f t="shared" si="6"/>
        <v/>
      </c>
    </row>
    <row r="433" spans="1:22" x14ac:dyDescent="0.25">
      <c r="A433" s="234"/>
      <c r="B433" s="17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U433" s="175"/>
      <c r="V433" s="176" t="str">
        <f t="shared" si="6"/>
        <v/>
      </c>
    </row>
    <row r="434" spans="1:22" x14ac:dyDescent="0.25">
      <c r="A434" s="234"/>
      <c r="B434" s="17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U434" s="175"/>
      <c r="V434" s="176" t="str">
        <f t="shared" si="6"/>
        <v/>
      </c>
    </row>
    <row r="435" spans="1:22" x14ac:dyDescent="0.25">
      <c r="A435" s="234"/>
      <c r="B435" s="17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U435" s="175"/>
      <c r="V435" s="176" t="str">
        <f t="shared" si="6"/>
        <v/>
      </c>
    </row>
    <row r="436" spans="1:22" x14ac:dyDescent="0.25">
      <c r="A436" s="234"/>
      <c r="B436" s="17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U436" s="175"/>
      <c r="V436" s="176" t="str">
        <f t="shared" si="6"/>
        <v/>
      </c>
    </row>
    <row r="437" spans="1:22" x14ac:dyDescent="0.25">
      <c r="A437" s="234"/>
      <c r="B437" s="17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U437" s="175"/>
      <c r="V437" s="176" t="str">
        <f t="shared" si="6"/>
        <v/>
      </c>
    </row>
    <row r="438" spans="1:22" x14ac:dyDescent="0.25">
      <c r="A438" s="234"/>
      <c r="B438" s="17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U438" s="175"/>
      <c r="V438" s="176" t="str">
        <f t="shared" si="6"/>
        <v/>
      </c>
    </row>
    <row r="439" spans="1:22" x14ac:dyDescent="0.25">
      <c r="A439" s="234"/>
      <c r="B439" s="17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U439" s="175"/>
      <c r="V439" s="176" t="str">
        <f t="shared" si="6"/>
        <v/>
      </c>
    </row>
    <row r="440" spans="1:22" x14ac:dyDescent="0.25">
      <c r="A440" s="234"/>
      <c r="B440" s="17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U440" s="175"/>
      <c r="V440" s="176" t="str">
        <f t="shared" si="6"/>
        <v/>
      </c>
    </row>
    <row r="441" spans="1:22" x14ac:dyDescent="0.25">
      <c r="A441" s="234"/>
      <c r="B441" s="17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U441" s="175"/>
      <c r="V441" s="176" t="str">
        <f t="shared" si="6"/>
        <v/>
      </c>
    </row>
    <row r="442" spans="1:22" x14ac:dyDescent="0.25">
      <c r="A442" s="234"/>
      <c r="B442" s="17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U442" s="175"/>
      <c r="V442" s="176" t="str">
        <f t="shared" si="6"/>
        <v/>
      </c>
    </row>
    <row r="443" spans="1:22" x14ac:dyDescent="0.25">
      <c r="A443" s="234"/>
      <c r="B443" s="17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U443" s="175"/>
      <c r="V443" s="176" t="str">
        <f t="shared" si="6"/>
        <v/>
      </c>
    </row>
    <row r="444" spans="1:22" x14ac:dyDescent="0.25">
      <c r="A444" s="234"/>
      <c r="B444" s="17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U444" s="175"/>
      <c r="V444" s="176" t="str">
        <f t="shared" si="6"/>
        <v/>
      </c>
    </row>
    <row r="445" spans="1:22" x14ac:dyDescent="0.25">
      <c r="A445" s="234"/>
      <c r="B445" s="17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U445" s="175"/>
      <c r="V445" s="176" t="str">
        <f t="shared" si="6"/>
        <v/>
      </c>
    </row>
    <row r="446" spans="1:22" x14ac:dyDescent="0.25">
      <c r="A446" s="234"/>
      <c r="B446" s="17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U446" s="175"/>
      <c r="V446" s="176" t="str">
        <f t="shared" si="6"/>
        <v/>
      </c>
    </row>
    <row r="447" spans="1:22" x14ac:dyDescent="0.25">
      <c r="A447" s="234"/>
      <c r="B447" s="17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U447" s="175"/>
      <c r="V447" s="176" t="str">
        <f t="shared" si="6"/>
        <v/>
      </c>
    </row>
    <row r="448" spans="1:22" x14ac:dyDescent="0.25">
      <c r="A448" s="234"/>
      <c r="B448" s="17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U448" s="175"/>
      <c r="V448" s="176" t="str">
        <f t="shared" si="6"/>
        <v/>
      </c>
    </row>
    <row r="449" spans="1:22" x14ac:dyDescent="0.25">
      <c r="A449" s="234"/>
      <c r="B449" s="17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U449" s="175"/>
      <c r="V449" s="176" t="str">
        <f t="shared" si="6"/>
        <v/>
      </c>
    </row>
    <row r="450" spans="1:22" x14ac:dyDescent="0.25">
      <c r="A450" s="234"/>
      <c r="B450" s="17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U450" s="175"/>
      <c r="V450" s="176" t="str">
        <f t="shared" si="6"/>
        <v/>
      </c>
    </row>
    <row r="451" spans="1:22" x14ac:dyDescent="0.25">
      <c r="A451" s="234"/>
      <c r="B451" s="17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U451" s="175"/>
      <c r="V451" s="176" t="str">
        <f t="shared" ref="V451:V514" si="7">IFERROR(IF((INT(G451)&gt;1),INT(G451),""),"")</f>
        <v/>
      </c>
    </row>
    <row r="452" spans="1:22" x14ac:dyDescent="0.25">
      <c r="A452" s="234"/>
      <c r="B452" s="17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U452" s="175"/>
      <c r="V452" s="176" t="str">
        <f t="shared" si="7"/>
        <v/>
      </c>
    </row>
    <row r="453" spans="1:22" x14ac:dyDescent="0.25">
      <c r="A453" s="234"/>
      <c r="B453" s="17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U453" s="175"/>
      <c r="V453" s="176" t="str">
        <f t="shared" si="7"/>
        <v/>
      </c>
    </row>
    <row r="454" spans="1:22" x14ac:dyDescent="0.25">
      <c r="A454" s="234"/>
      <c r="B454" s="17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U454" s="175"/>
      <c r="V454" s="176" t="str">
        <f t="shared" si="7"/>
        <v/>
      </c>
    </row>
    <row r="455" spans="1:22" x14ac:dyDescent="0.25">
      <c r="A455" s="234"/>
      <c r="B455" s="175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U455" s="175"/>
      <c r="V455" s="176" t="str">
        <f t="shared" si="7"/>
        <v/>
      </c>
    </row>
    <row r="456" spans="1:22" x14ac:dyDescent="0.25">
      <c r="A456" s="234"/>
      <c r="B456" s="175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U456" s="175"/>
      <c r="V456" s="176" t="str">
        <f t="shared" si="7"/>
        <v/>
      </c>
    </row>
    <row r="457" spans="1:22" x14ac:dyDescent="0.25">
      <c r="A457" s="234"/>
      <c r="B457" s="175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U457" s="175"/>
      <c r="V457" s="176" t="str">
        <f t="shared" si="7"/>
        <v/>
      </c>
    </row>
    <row r="458" spans="1:22" x14ac:dyDescent="0.25">
      <c r="A458" s="234"/>
      <c r="B458" s="175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U458" s="175"/>
      <c r="V458" s="176" t="str">
        <f t="shared" si="7"/>
        <v/>
      </c>
    </row>
    <row r="459" spans="1:22" x14ac:dyDescent="0.25">
      <c r="A459" s="234"/>
      <c r="B459" s="175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U459" s="175"/>
      <c r="V459" s="176" t="str">
        <f t="shared" si="7"/>
        <v/>
      </c>
    </row>
    <row r="460" spans="1:22" x14ac:dyDescent="0.25">
      <c r="A460" s="234"/>
      <c r="B460" s="175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U460" s="175"/>
      <c r="V460" s="176" t="str">
        <f t="shared" si="7"/>
        <v/>
      </c>
    </row>
    <row r="461" spans="1:22" x14ac:dyDescent="0.25">
      <c r="A461" s="234"/>
      <c r="B461" s="175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U461" s="175"/>
      <c r="V461" s="176" t="str">
        <f t="shared" si="7"/>
        <v/>
      </c>
    </row>
    <row r="462" spans="1:22" x14ac:dyDescent="0.25">
      <c r="A462" s="234"/>
      <c r="B462" s="175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U462" s="175"/>
      <c r="V462" s="176" t="str">
        <f t="shared" si="7"/>
        <v/>
      </c>
    </row>
    <row r="463" spans="1:22" x14ac:dyDescent="0.25">
      <c r="A463" s="234"/>
      <c r="B463" s="175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U463" s="175"/>
      <c r="V463" s="176" t="str">
        <f t="shared" si="7"/>
        <v/>
      </c>
    </row>
    <row r="464" spans="1:22" x14ac:dyDescent="0.25">
      <c r="A464" s="234"/>
      <c r="B464" s="175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U464" s="175"/>
      <c r="V464" s="176" t="str">
        <f t="shared" si="7"/>
        <v/>
      </c>
    </row>
    <row r="465" spans="1:22" x14ac:dyDescent="0.25">
      <c r="A465" s="234"/>
      <c r="B465" s="175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U465" s="175"/>
      <c r="V465" s="176" t="str">
        <f t="shared" si="7"/>
        <v/>
      </c>
    </row>
    <row r="466" spans="1:22" x14ac:dyDescent="0.25">
      <c r="A466" s="234"/>
      <c r="B466" s="175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U466" s="175"/>
      <c r="V466" s="176" t="str">
        <f t="shared" si="7"/>
        <v/>
      </c>
    </row>
    <row r="467" spans="1:22" x14ac:dyDescent="0.25">
      <c r="A467" s="234"/>
      <c r="B467" s="175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U467" s="175"/>
      <c r="V467" s="176" t="str">
        <f t="shared" si="7"/>
        <v/>
      </c>
    </row>
    <row r="468" spans="1:22" x14ac:dyDescent="0.25">
      <c r="A468" s="234"/>
      <c r="B468" s="175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U468" s="175"/>
      <c r="V468" s="176" t="str">
        <f t="shared" si="7"/>
        <v/>
      </c>
    </row>
    <row r="469" spans="1:22" x14ac:dyDescent="0.25">
      <c r="A469" s="234"/>
      <c r="B469" s="175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U469" s="175"/>
      <c r="V469" s="176" t="str">
        <f t="shared" si="7"/>
        <v/>
      </c>
    </row>
    <row r="470" spans="1:22" x14ac:dyDescent="0.25">
      <c r="A470" s="234"/>
      <c r="B470" s="175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U470" s="175"/>
      <c r="V470" s="176" t="str">
        <f t="shared" si="7"/>
        <v/>
      </c>
    </row>
    <row r="471" spans="1:22" x14ac:dyDescent="0.25">
      <c r="A471" s="234"/>
      <c r="B471" s="175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U471" s="175"/>
      <c r="V471" s="176" t="str">
        <f t="shared" si="7"/>
        <v/>
      </c>
    </row>
    <row r="472" spans="1:22" x14ac:dyDescent="0.25">
      <c r="A472" s="234"/>
      <c r="B472" s="175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U472" s="175"/>
      <c r="V472" s="176" t="str">
        <f t="shared" si="7"/>
        <v/>
      </c>
    </row>
    <row r="473" spans="1:22" x14ac:dyDescent="0.25">
      <c r="A473" s="234"/>
      <c r="B473" s="175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U473" s="175"/>
      <c r="V473" s="176" t="str">
        <f t="shared" si="7"/>
        <v/>
      </c>
    </row>
    <row r="474" spans="1:22" x14ac:dyDescent="0.25">
      <c r="A474" s="234"/>
      <c r="B474" s="175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U474" s="175"/>
      <c r="V474" s="176" t="str">
        <f t="shared" si="7"/>
        <v/>
      </c>
    </row>
    <row r="475" spans="1:22" x14ac:dyDescent="0.25">
      <c r="A475" s="234"/>
      <c r="B475" s="175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U475" s="175"/>
      <c r="V475" s="176" t="str">
        <f t="shared" si="7"/>
        <v/>
      </c>
    </row>
    <row r="476" spans="1:22" x14ac:dyDescent="0.25">
      <c r="A476" s="234"/>
      <c r="B476" s="175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U476" s="175"/>
      <c r="V476" s="176" t="str">
        <f t="shared" si="7"/>
        <v/>
      </c>
    </row>
    <row r="477" spans="1:22" x14ac:dyDescent="0.25">
      <c r="A477" s="234"/>
      <c r="B477" s="175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U477" s="175"/>
      <c r="V477" s="176" t="str">
        <f t="shared" si="7"/>
        <v/>
      </c>
    </row>
    <row r="478" spans="1:22" x14ac:dyDescent="0.25">
      <c r="A478" s="234"/>
      <c r="B478" s="175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U478" s="175"/>
      <c r="V478" s="176" t="str">
        <f t="shared" si="7"/>
        <v/>
      </c>
    </row>
    <row r="479" spans="1:22" x14ac:dyDescent="0.25">
      <c r="A479" s="234"/>
      <c r="B479" s="175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U479" s="175"/>
      <c r="V479" s="176" t="str">
        <f t="shared" si="7"/>
        <v/>
      </c>
    </row>
    <row r="480" spans="1:22" x14ac:dyDescent="0.25">
      <c r="A480" s="234"/>
      <c r="B480" s="175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U480" s="175"/>
      <c r="V480" s="176" t="str">
        <f t="shared" si="7"/>
        <v/>
      </c>
    </row>
    <row r="481" spans="1:22" x14ac:dyDescent="0.25">
      <c r="A481" s="234"/>
      <c r="B481" s="175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U481" s="175"/>
      <c r="V481" s="176" t="str">
        <f t="shared" si="7"/>
        <v/>
      </c>
    </row>
    <row r="482" spans="1:22" x14ac:dyDescent="0.25">
      <c r="A482" s="234"/>
      <c r="B482" s="175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U482" s="175"/>
      <c r="V482" s="176" t="str">
        <f t="shared" si="7"/>
        <v/>
      </c>
    </row>
    <row r="483" spans="1:22" x14ac:dyDescent="0.25">
      <c r="A483" s="234"/>
      <c r="B483" s="175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U483" s="175"/>
      <c r="V483" s="176" t="str">
        <f t="shared" si="7"/>
        <v/>
      </c>
    </row>
    <row r="484" spans="1:22" x14ac:dyDescent="0.25">
      <c r="A484" s="234"/>
      <c r="B484" s="175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U484" s="175"/>
      <c r="V484" s="176" t="str">
        <f t="shared" si="7"/>
        <v/>
      </c>
    </row>
    <row r="485" spans="1:22" x14ac:dyDescent="0.25">
      <c r="A485" s="234"/>
      <c r="B485" s="175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U485" s="175"/>
      <c r="V485" s="176" t="str">
        <f t="shared" si="7"/>
        <v/>
      </c>
    </row>
    <row r="486" spans="1:22" x14ac:dyDescent="0.25">
      <c r="A486" s="234"/>
      <c r="B486" s="175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U486" s="175"/>
      <c r="V486" s="176" t="str">
        <f t="shared" si="7"/>
        <v/>
      </c>
    </row>
    <row r="487" spans="1:22" x14ac:dyDescent="0.25">
      <c r="A487" s="234"/>
      <c r="B487" s="175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U487" s="175"/>
      <c r="V487" s="176" t="str">
        <f t="shared" si="7"/>
        <v/>
      </c>
    </row>
    <row r="488" spans="1:22" x14ac:dyDescent="0.25">
      <c r="A488" s="234"/>
      <c r="B488" s="175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U488" s="175"/>
      <c r="V488" s="176" t="str">
        <f t="shared" si="7"/>
        <v/>
      </c>
    </row>
    <row r="489" spans="1:22" x14ac:dyDescent="0.25">
      <c r="A489" s="234"/>
      <c r="B489" s="175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U489" s="175"/>
      <c r="V489" s="176" t="str">
        <f t="shared" si="7"/>
        <v/>
      </c>
    </row>
    <row r="490" spans="1:22" x14ac:dyDescent="0.25">
      <c r="A490" s="234"/>
      <c r="B490" s="175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U490" s="175"/>
      <c r="V490" s="176" t="str">
        <f t="shared" si="7"/>
        <v/>
      </c>
    </row>
    <row r="491" spans="1:22" x14ac:dyDescent="0.25">
      <c r="A491" s="234"/>
      <c r="B491" s="17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U491" s="175"/>
      <c r="V491" s="176" t="str">
        <f t="shared" si="7"/>
        <v/>
      </c>
    </row>
    <row r="492" spans="1:22" x14ac:dyDescent="0.25">
      <c r="A492" s="234"/>
      <c r="B492" s="17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U492" s="175"/>
      <c r="V492" s="176" t="str">
        <f t="shared" si="7"/>
        <v/>
      </c>
    </row>
    <row r="493" spans="1:22" x14ac:dyDescent="0.25">
      <c r="A493" s="234"/>
      <c r="B493" s="17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U493" s="175"/>
      <c r="V493" s="176" t="str">
        <f t="shared" si="7"/>
        <v/>
      </c>
    </row>
    <row r="494" spans="1:22" x14ac:dyDescent="0.25">
      <c r="A494" s="234"/>
      <c r="B494" s="17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U494" s="175"/>
      <c r="V494" s="176" t="str">
        <f t="shared" si="7"/>
        <v/>
      </c>
    </row>
    <row r="495" spans="1:22" x14ac:dyDescent="0.25">
      <c r="A495" s="234"/>
      <c r="B495" s="17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U495" s="175"/>
      <c r="V495" s="176" t="str">
        <f t="shared" si="7"/>
        <v/>
      </c>
    </row>
    <row r="496" spans="1:22" x14ac:dyDescent="0.25">
      <c r="A496" s="234"/>
      <c r="B496" s="17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U496" s="175"/>
      <c r="V496" s="176" t="str">
        <f t="shared" si="7"/>
        <v/>
      </c>
    </row>
    <row r="497" spans="1:22" x14ac:dyDescent="0.25">
      <c r="A497" s="234"/>
      <c r="B497" s="17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U497" s="175"/>
      <c r="V497" s="176" t="str">
        <f t="shared" si="7"/>
        <v/>
      </c>
    </row>
    <row r="498" spans="1:22" x14ac:dyDescent="0.25">
      <c r="A498" s="234"/>
      <c r="B498" s="17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U498" s="175"/>
      <c r="V498" s="176" t="str">
        <f t="shared" si="7"/>
        <v/>
      </c>
    </row>
    <row r="499" spans="1:22" x14ac:dyDescent="0.25">
      <c r="A499" s="234"/>
      <c r="B499" s="17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U499" s="175"/>
      <c r="V499" s="176" t="str">
        <f t="shared" si="7"/>
        <v/>
      </c>
    </row>
    <row r="500" spans="1:22" x14ac:dyDescent="0.25">
      <c r="A500" s="234"/>
      <c r="B500" s="17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U500" s="175"/>
      <c r="V500" s="176" t="str">
        <f t="shared" si="7"/>
        <v/>
      </c>
    </row>
    <row r="501" spans="1:22" x14ac:dyDescent="0.25">
      <c r="A501" s="234"/>
      <c r="B501" s="17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U501" s="175"/>
      <c r="V501" s="176" t="str">
        <f t="shared" si="7"/>
        <v/>
      </c>
    </row>
    <row r="502" spans="1:22" x14ac:dyDescent="0.25">
      <c r="A502" s="234"/>
      <c r="B502" s="17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U502" s="175"/>
      <c r="V502" s="176" t="str">
        <f t="shared" si="7"/>
        <v/>
      </c>
    </row>
    <row r="503" spans="1:22" x14ac:dyDescent="0.25">
      <c r="A503" s="234"/>
      <c r="B503" s="17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U503" s="175"/>
      <c r="V503" s="176" t="str">
        <f t="shared" si="7"/>
        <v/>
      </c>
    </row>
    <row r="504" spans="1:22" x14ac:dyDescent="0.25">
      <c r="A504" s="234"/>
      <c r="B504" s="17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U504" s="175"/>
      <c r="V504" s="176" t="str">
        <f t="shared" si="7"/>
        <v/>
      </c>
    </row>
    <row r="505" spans="1:22" x14ac:dyDescent="0.25">
      <c r="A505" s="234"/>
      <c r="B505" s="17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U505" s="175"/>
      <c r="V505" s="176" t="str">
        <f t="shared" si="7"/>
        <v/>
      </c>
    </row>
    <row r="506" spans="1:22" x14ac:dyDescent="0.25">
      <c r="A506" s="234"/>
      <c r="B506" s="17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U506" s="175"/>
      <c r="V506" s="176" t="str">
        <f t="shared" si="7"/>
        <v/>
      </c>
    </row>
    <row r="507" spans="1:22" x14ac:dyDescent="0.25">
      <c r="A507" s="234"/>
      <c r="B507" s="17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U507" s="175"/>
      <c r="V507" s="176" t="str">
        <f t="shared" si="7"/>
        <v/>
      </c>
    </row>
    <row r="508" spans="1:22" x14ac:dyDescent="0.25">
      <c r="A508" s="234"/>
      <c r="B508" s="17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U508" s="175"/>
      <c r="V508" s="176" t="str">
        <f t="shared" si="7"/>
        <v/>
      </c>
    </row>
    <row r="509" spans="1:22" x14ac:dyDescent="0.25">
      <c r="A509" s="234"/>
      <c r="B509" s="17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U509" s="175"/>
      <c r="V509" s="176" t="str">
        <f t="shared" si="7"/>
        <v/>
      </c>
    </row>
    <row r="510" spans="1:22" x14ac:dyDescent="0.25">
      <c r="A510" s="234"/>
      <c r="B510" s="17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U510" s="175"/>
      <c r="V510" s="176" t="str">
        <f t="shared" si="7"/>
        <v/>
      </c>
    </row>
    <row r="511" spans="1:22" x14ac:dyDescent="0.25">
      <c r="A511" s="234"/>
      <c r="B511" s="17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U511" s="175"/>
      <c r="V511" s="176" t="str">
        <f t="shared" si="7"/>
        <v/>
      </c>
    </row>
    <row r="512" spans="1:22" x14ac:dyDescent="0.25">
      <c r="A512" s="234"/>
      <c r="B512" s="17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U512" s="175"/>
      <c r="V512" s="176" t="str">
        <f t="shared" si="7"/>
        <v/>
      </c>
    </row>
    <row r="513" spans="1:22" x14ac:dyDescent="0.25">
      <c r="A513" s="234"/>
      <c r="B513" s="17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U513" s="175"/>
      <c r="V513" s="176" t="str">
        <f t="shared" si="7"/>
        <v/>
      </c>
    </row>
    <row r="514" spans="1:22" x14ac:dyDescent="0.25">
      <c r="A514" s="234"/>
      <c r="B514" s="17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U514" s="175"/>
      <c r="V514" s="176" t="str">
        <f t="shared" si="7"/>
        <v/>
      </c>
    </row>
    <row r="515" spans="1:22" x14ac:dyDescent="0.25">
      <c r="A515" s="234"/>
      <c r="B515" s="17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U515" s="175"/>
      <c r="V515" s="176" t="str">
        <f t="shared" ref="V515:V578" si="8">IFERROR(IF((INT(G515)&gt;1),INT(G515),""),"")</f>
        <v/>
      </c>
    </row>
    <row r="516" spans="1:22" x14ac:dyDescent="0.25">
      <c r="A516" s="234"/>
      <c r="B516" s="17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U516" s="175"/>
      <c r="V516" s="176" t="str">
        <f t="shared" si="8"/>
        <v/>
      </c>
    </row>
    <row r="517" spans="1:22" x14ac:dyDescent="0.25">
      <c r="A517" s="234"/>
      <c r="B517" s="17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U517" s="175"/>
      <c r="V517" s="176" t="str">
        <f t="shared" si="8"/>
        <v/>
      </c>
    </row>
    <row r="518" spans="1:22" x14ac:dyDescent="0.25">
      <c r="A518" s="234"/>
      <c r="B518" s="17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U518" s="175"/>
      <c r="V518" s="176" t="str">
        <f t="shared" si="8"/>
        <v/>
      </c>
    </row>
    <row r="519" spans="1:22" x14ac:dyDescent="0.25">
      <c r="A519" s="234"/>
      <c r="B519" s="17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U519" s="175"/>
      <c r="V519" s="176" t="str">
        <f t="shared" si="8"/>
        <v/>
      </c>
    </row>
    <row r="520" spans="1:22" x14ac:dyDescent="0.25">
      <c r="A520" s="234"/>
      <c r="B520" s="17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U520" s="175"/>
      <c r="V520" s="176" t="str">
        <f t="shared" si="8"/>
        <v/>
      </c>
    </row>
    <row r="521" spans="1:22" x14ac:dyDescent="0.25">
      <c r="A521" s="234"/>
      <c r="B521" s="17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U521" s="175"/>
      <c r="V521" s="176" t="str">
        <f t="shared" si="8"/>
        <v/>
      </c>
    </row>
    <row r="522" spans="1:22" x14ac:dyDescent="0.25">
      <c r="A522" s="234"/>
      <c r="B522" s="17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U522" s="175"/>
      <c r="V522" s="176" t="str">
        <f t="shared" si="8"/>
        <v/>
      </c>
    </row>
    <row r="523" spans="1:22" x14ac:dyDescent="0.25">
      <c r="A523" s="234"/>
      <c r="B523" s="17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U523" s="175"/>
      <c r="V523" s="176" t="str">
        <f t="shared" si="8"/>
        <v/>
      </c>
    </row>
    <row r="524" spans="1:22" x14ac:dyDescent="0.25">
      <c r="A524" s="234"/>
      <c r="B524" s="17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U524" s="175"/>
      <c r="V524" s="176" t="str">
        <f t="shared" si="8"/>
        <v/>
      </c>
    </row>
    <row r="525" spans="1:22" x14ac:dyDescent="0.25">
      <c r="A525" s="234"/>
      <c r="B525" s="17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U525" s="175"/>
      <c r="V525" s="176" t="str">
        <f t="shared" si="8"/>
        <v/>
      </c>
    </row>
    <row r="526" spans="1:22" x14ac:dyDescent="0.25">
      <c r="A526" s="234"/>
      <c r="B526" s="17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U526" s="175"/>
      <c r="V526" s="176" t="str">
        <f t="shared" si="8"/>
        <v/>
      </c>
    </row>
    <row r="527" spans="1:22" x14ac:dyDescent="0.25">
      <c r="A527" s="234"/>
      <c r="B527" s="17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U527" s="175"/>
      <c r="V527" s="176" t="str">
        <f t="shared" si="8"/>
        <v/>
      </c>
    </row>
    <row r="528" spans="1:22" x14ac:dyDescent="0.25">
      <c r="A528" s="234"/>
      <c r="B528" s="17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U528" s="175"/>
      <c r="V528" s="176" t="str">
        <f t="shared" si="8"/>
        <v/>
      </c>
    </row>
    <row r="529" spans="1:22" x14ac:dyDescent="0.25">
      <c r="A529" s="234"/>
      <c r="B529" s="17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U529" s="175"/>
      <c r="V529" s="176" t="str">
        <f t="shared" si="8"/>
        <v/>
      </c>
    </row>
    <row r="530" spans="1:22" x14ac:dyDescent="0.25">
      <c r="A530" s="234"/>
      <c r="B530" s="17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U530" s="175"/>
      <c r="V530" s="176" t="str">
        <f t="shared" si="8"/>
        <v/>
      </c>
    </row>
    <row r="531" spans="1:22" x14ac:dyDescent="0.25">
      <c r="A531" s="234"/>
      <c r="B531" s="17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U531" s="175"/>
      <c r="V531" s="176" t="str">
        <f t="shared" si="8"/>
        <v/>
      </c>
    </row>
    <row r="532" spans="1:22" x14ac:dyDescent="0.25">
      <c r="A532" s="234"/>
      <c r="B532" s="17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U532" s="175"/>
      <c r="V532" s="176" t="str">
        <f t="shared" si="8"/>
        <v/>
      </c>
    </row>
    <row r="533" spans="1:22" x14ac:dyDescent="0.25">
      <c r="A533" s="234"/>
      <c r="B533" s="17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U533" s="175"/>
      <c r="V533" s="176" t="str">
        <f t="shared" si="8"/>
        <v/>
      </c>
    </row>
    <row r="534" spans="1:22" x14ac:dyDescent="0.25">
      <c r="A534" s="234"/>
      <c r="B534" s="17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U534" s="175"/>
      <c r="V534" s="176" t="str">
        <f t="shared" si="8"/>
        <v/>
      </c>
    </row>
    <row r="535" spans="1:22" x14ac:dyDescent="0.25">
      <c r="A535" s="234"/>
      <c r="B535" s="17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U535" s="175"/>
      <c r="V535" s="176" t="str">
        <f t="shared" si="8"/>
        <v/>
      </c>
    </row>
    <row r="536" spans="1:22" x14ac:dyDescent="0.25">
      <c r="A536" s="234"/>
      <c r="B536" s="17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U536" s="175"/>
      <c r="V536" s="176" t="str">
        <f t="shared" si="8"/>
        <v/>
      </c>
    </row>
    <row r="537" spans="1:22" x14ac:dyDescent="0.25">
      <c r="A537" s="234"/>
      <c r="B537" s="17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U537" s="175"/>
      <c r="V537" s="176" t="str">
        <f t="shared" si="8"/>
        <v/>
      </c>
    </row>
    <row r="538" spans="1:22" x14ac:dyDescent="0.25">
      <c r="A538" s="234"/>
      <c r="B538" s="17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U538" s="175"/>
      <c r="V538" s="176" t="str">
        <f t="shared" si="8"/>
        <v/>
      </c>
    </row>
    <row r="539" spans="1:22" x14ac:dyDescent="0.25">
      <c r="A539" s="234"/>
      <c r="B539" s="17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U539" s="175"/>
      <c r="V539" s="176" t="str">
        <f t="shared" si="8"/>
        <v/>
      </c>
    </row>
    <row r="540" spans="1:22" x14ac:dyDescent="0.25">
      <c r="A540" s="234"/>
      <c r="B540" s="17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U540" s="175"/>
      <c r="V540" s="176" t="str">
        <f t="shared" si="8"/>
        <v/>
      </c>
    </row>
    <row r="541" spans="1:22" x14ac:dyDescent="0.25">
      <c r="A541" s="234"/>
      <c r="B541" s="17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U541" s="175"/>
      <c r="V541" s="176" t="str">
        <f t="shared" si="8"/>
        <v/>
      </c>
    </row>
    <row r="542" spans="1:22" x14ac:dyDescent="0.25">
      <c r="A542" s="234"/>
      <c r="B542" s="17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U542" s="175"/>
      <c r="V542" s="176" t="str">
        <f t="shared" si="8"/>
        <v/>
      </c>
    </row>
    <row r="543" spans="1:22" x14ac:dyDescent="0.25">
      <c r="A543" s="234"/>
      <c r="B543" s="17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U543" s="175"/>
      <c r="V543" s="176" t="str">
        <f t="shared" si="8"/>
        <v/>
      </c>
    </row>
    <row r="544" spans="1:22" x14ac:dyDescent="0.25">
      <c r="A544" s="234"/>
      <c r="B544" s="17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U544" s="175"/>
      <c r="V544" s="176" t="str">
        <f t="shared" si="8"/>
        <v/>
      </c>
    </row>
    <row r="545" spans="1:22" x14ac:dyDescent="0.25">
      <c r="A545" s="234"/>
      <c r="B545" s="17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U545" s="175"/>
      <c r="V545" s="176" t="str">
        <f t="shared" si="8"/>
        <v/>
      </c>
    </row>
    <row r="546" spans="1:22" x14ac:dyDescent="0.25">
      <c r="A546" s="234"/>
      <c r="B546" s="17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U546" s="175"/>
      <c r="V546" s="176" t="str">
        <f t="shared" si="8"/>
        <v/>
      </c>
    </row>
    <row r="547" spans="1:22" x14ac:dyDescent="0.25">
      <c r="A547" s="234"/>
      <c r="B547" s="17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U547" s="175"/>
      <c r="V547" s="176" t="str">
        <f t="shared" si="8"/>
        <v/>
      </c>
    </row>
    <row r="548" spans="1:22" x14ac:dyDescent="0.25">
      <c r="A548" s="234"/>
      <c r="B548" s="17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U548" s="175"/>
      <c r="V548" s="176" t="str">
        <f t="shared" si="8"/>
        <v/>
      </c>
    </row>
    <row r="549" spans="1:22" x14ac:dyDescent="0.25">
      <c r="A549" s="234"/>
      <c r="B549" s="17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U549" s="175"/>
      <c r="V549" s="176" t="str">
        <f t="shared" si="8"/>
        <v/>
      </c>
    </row>
    <row r="550" spans="1:22" x14ac:dyDescent="0.25">
      <c r="A550" s="234"/>
      <c r="B550" s="17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U550" s="175"/>
      <c r="V550" s="176" t="str">
        <f t="shared" si="8"/>
        <v/>
      </c>
    </row>
    <row r="551" spans="1:22" x14ac:dyDescent="0.25">
      <c r="A551" s="234"/>
      <c r="B551" s="17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U551" s="175"/>
      <c r="V551" s="176" t="str">
        <f t="shared" si="8"/>
        <v/>
      </c>
    </row>
    <row r="552" spans="1:22" x14ac:dyDescent="0.25">
      <c r="A552" s="234"/>
      <c r="B552" s="17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U552" s="175"/>
      <c r="V552" s="176" t="str">
        <f t="shared" si="8"/>
        <v/>
      </c>
    </row>
    <row r="553" spans="1:22" x14ac:dyDescent="0.25">
      <c r="A553" s="234"/>
      <c r="B553" s="17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U553" s="175"/>
      <c r="V553" s="176" t="str">
        <f t="shared" si="8"/>
        <v/>
      </c>
    </row>
    <row r="554" spans="1:22" x14ac:dyDescent="0.25">
      <c r="A554" s="234"/>
      <c r="B554" s="17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U554" s="175"/>
      <c r="V554" s="176" t="str">
        <f t="shared" si="8"/>
        <v/>
      </c>
    </row>
    <row r="555" spans="1:22" x14ac:dyDescent="0.25">
      <c r="A555" s="234"/>
      <c r="B555" s="17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U555" s="175"/>
      <c r="V555" s="176" t="str">
        <f t="shared" si="8"/>
        <v/>
      </c>
    </row>
    <row r="556" spans="1:22" x14ac:dyDescent="0.25">
      <c r="A556" s="234"/>
      <c r="B556" s="17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U556" s="175"/>
      <c r="V556" s="176" t="str">
        <f t="shared" si="8"/>
        <v/>
      </c>
    </row>
    <row r="557" spans="1:22" x14ac:dyDescent="0.25">
      <c r="A557" s="234"/>
      <c r="B557" s="17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U557" s="175"/>
      <c r="V557" s="176" t="str">
        <f t="shared" si="8"/>
        <v/>
      </c>
    </row>
    <row r="558" spans="1:22" x14ac:dyDescent="0.25">
      <c r="A558" s="234"/>
      <c r="B558" s="17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U558" s="175"/>
      <c r="V558" s="176" t="str">
        <f t="shared" si="8"/>
        <v/>
      </c>
    </row>
    <row r="559" spans="1:22" x14ac:dyDescent="0.25">
      <c r="A559" s="234"/>
      <c r="B559" s="17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U559" s="175"/>
      <c r="V559" s="176" t="str">
        <f t="shared" si="8"/>
        <v/>
      </c>
    </row>
    <row r="560" spans="1:22" x14ac:dyDescent="0.25">
      <c r="A560" s="234"/>
      <c r="B560" s="17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U560" s="175"/>
      <c r="V560" s="176" t="str">
        <f t="shared" si="8"/>
        <v/>
      </c>
    </row>
    <row r="561" spans="1:22" x14ac:dyDescent="0.25">
      <c r="A561" s="234"/>
      <c r="B561" s="17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U561" s="175"/>
      <c r="V561" s="176" t="str">
        <f t="shared" si="8"/>
        <v/>
      </c>
    </row>
    <row r="562" spans="1:22" x14ac:dyDescent="0.25">
      <c r="A562" s="234"/>
      <c r="B562" s="17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U562" s="175"/>
      <c r="V562" s="176" t="str">
        <f t="shared" si="8"/>
        <v/>
      </c>
    </row>
    <row r="563" spans="1:22" x14ac:dyDescent="0.25">
      <c r="A563" s="234"/>
      <c r="B563" s="17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U563" s="175"/>
      <c r="V563" s="176" t="str">
        <f t="shared" si="8"/>
        <v/>
      </c>
    </row>
    <row r="564" spans="1:22" x14ac:dyDescent="0.25">
      <c r="A564" s="234"/>
      <c r="B564" s="17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U564" s="175"/>
      <c r="V564" s="176" t="str">
        <f t="shared" si="8"/>
        <v/>
      </c>
    </row>
    <row r="565" spans="1:22" x14ac:dyDescent="0.25">
      <c r="A565" s="234"/>
      <c r="B565" s="17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U565" s="175"/>
      <c r="V565" s="176" t="str">
        <f t="shared" si="8"/>
        <v/>
      </c>
    </row>
    <row r="566" spans="1:22" x14ac:dyDescent="0.25">
      <c r="A566" s="234"/>
      <c r="B566" s="17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U566" s="175"/>
      <c r="V566" s="176" t="str">
        <f t="shared" si="8"/>
        <v/>
      </c>
    </row>
    <row r="567" spans="1:22" x14ac:dyDescent="0.25">
      <c r="A567" s="234"/>
      <c r="B567" s="17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U567" s="175"/>
      <c r="V567" s="176" t="str">
        <f t="shared" si="8"/>
        <v/>
      </c>
    </row>
    <row r="568" spans="1:22" x14ac:dyDescent="0.25">
      <c r="A568" s="234"/>
      <c r="B568" s="17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U568" s="175"/>
      <c r="V568" s="176" t="str">
        <f t="shared" si="8"/>
        <v/>
      </c>
    </row>
    <row r="569" spans="1:22" x14ac:dyDescent="0.25">
      <c r="A569" s="234"/>
      <c r="B569" s="17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U569" s="175"/>
      <c r="V569" s="176" t="str">
        <f t="shared" si="8"/>
        <v/>
      </c>
    </row>
    <row r="570" spans="1:22" x14ac:dyDescent="0.25">
      <c r="A570" s="234"/>
      <c r="B570" s="17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U570" s="175"/>
      <c r="V570" s="176" t="str">
        <f t="shared" si="8"/>
        <v/>
      </c>
    </row>
    <row r="571" spans="1:22" x14ac:dyDescent="0.25">
      <c r="A571" s="234"/>
      <c r="B571" s="17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U571" s="175"/>
      <c r="V571" s="176" t="str">
        <f t="shared" si="8"/>
        <v/>
      </c>
    </row>
    <row r="572" spans="1:22" x14ac:dyDescent="0.25">
      <c r="A572" s="234"/>
      <c r="B572" s="17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U572" s="175"/>
      <c r="V572" s="176" t="str">
        <f t="shared" si="8"/>
        <v/>
      </c>
    </row>
    <row r="573" spans="1:22" x14ac:dyDescent="0.25">
      <c r="A573" s="234"/>
      <c r="B573" s="17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U573" s="175"/>
      <c r="V573" s="176" t="str">
        <f t="shared" si="8"/>
        <v/>
      </c>
    </row>
    <row r="574" spans="1:22" x14ac:dyDescent="0.25">
      <c r="A574" s="234"/>
      <c r="B574" s="17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U574" s="175"/>
      <c r="V574" s="176" t="str">
        <f t="shared" si="8"/>
        <v/>
      </c>
    </row>
    <row r="575" spans="1:22" x14ac:dyDescent="0.25">
      <c r="A575" s="234"/>
      <c r="B575" s="17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U575" s="175"/>
      <c r="V575" s="176" t="str">
        <f t="shared" si="8"/>
        <v/>
      </c>
    </row>
    <row r="576" spans="1:22" x14ac:dyDescent="0.25">
      <c r="A576" s="234"/>
      <c r="B576" s="17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U576" s="175"/>
      <c r="V576" s="176" t="str">
        <f t="shared" si="8"/>
        <v/>
      </c>
    </row>
    <row r="577" spans="1:22" x14ac:dyDescent="0.25">
      <c r="A577" s="234"/>
      <c r="B577" s="17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U577" s="175"/>
      <c r="V577" s="176" t="str">
        <f t="shared" si="8"/>
        <v/>
      </c>
    </row>
    <row r="578" spans="1:22" x14ac:dyDescent="0.25">
      <c r="A578" s="234"/>
      <c r="B578" s="17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U578" s="175"/>
      <c r="V578" s="176" t="str">
        <f t="shared" si="8"/>
        <v/>
      </c>
    </row>
    <row r="579" spans="1:22" x14ac:dyDescent="0.25">
      <c r="A579" s="234"/>
      <c r="B579" s="17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U579" s="175"/>
      <c r="V579" s="176" t="str">
        <f t="shared" ref="V579:V642" si="9">IFERROR(IF((INT(G579)&gt;1),INT(G579),""),"")</f>
        <v/>
      </c>
    </row>
    <row r="580" spans="1:22" x14ac:dyDescent="0.25">
      <c r="A580" s="234"/>
      <c r="B580" s="17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U580" s="175"/>
      <c r="V580" s="176" t="str">
        <f t="shared" si="9"/>
        <v/>
      </c>
    </row>
    <row r="581" spans="1:22" x14ac:dyDescent="0.25">
      <c r="A581" s="234"/>
      <c r="B581" s="17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U581" s="175"/>
      <c r="V581" s="176" t="str">
        <f t="shared" si="9"/>
        <v/>
      </c>
    </row>
    <row r="582" spans="1:22" x14ac:dyDescent="0.25">
      <c r="A582" s="234"/>
      <c r="B582" s="17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U582" s="175"/>
      <c r="V582" s="176" t="str">
        <f t="shared" si="9"/>
        <v/>
      </c>
    </row>
    <row r="583" spans="1:22" x14ac:dyDescent="0.25">
      <c r="A583" s="234"/>
      <c r="B583" s="17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U583" s="175"/>
      <c r="V583" s="176" t="str">
        <f t="shared" si="9"/>
        <v/>
      </c>
    </row>
    <row r="584" spans="1:22" x14ac:dyDescent="0.25">
      <c r="A584" s="234"/>
      <c r="B584" s="17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U584" s="175"/>
      <c r="V584" s="176" t="str">
        <f t="shared" si="9"/>
        <v/>
      </c>
    </row>
    <row r="585" spans="1:22" x14ac:dyDescent="0.25">
      <c r="A585" s="234"/>
      <c r="B585" s="17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U585" s="175"/>
      <c r="V585" s="176" t="str">
        <f t="shared" si="9"/>
        <v/>
      </c>
    </row>
    <row r="586" spans="1:22" x14ac:dyDescent="0.25">
      <c r="A586" s="234"/>
      <c r="B586" s="17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U586" s="175"/>
      <c r="V586" s="176" t="str">
        <f t="shared" si="9"/>
        <v/>
      </c>
    </row>
    <row r="587" spans="1:22" x14ac:dyDescent="0.25">
      <c r="A587" s="234"/>
      <c r="B587" s="17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U587" s="175"/>
      <c r="V587" s="176" t="str">
        <f t="shared" si="9"/>
        <v/>
      </c>
    </row>
    <row r="588" spans="1:22" x14ac:dyDescent="0.25">
      <c r="A588" s="234"/>
      <c r="B588" s="17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U588" s="175"/>
      <c r="V588" s="176" t="str">
        <f t="shared" si="9"/>
        <v/>
      </c>
    </row>
    <row r="589" spans="1:22" x14ac:dyDescent="0.25">
      <c r="A589" s="234"/>
      <c r="B589" s="17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U589" s="175"/>
      <c r="V589" s="176" t="str">
        <f t="shared" si="9"/>
        <v/>
      </c>
    </row>
    <row r="590" spans="1:22" x14ac:dyDescent="0.25">
      <c r="A590" s="234"/>
      <c r="B590" s="17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U590" s="175"/>
      <c r="V590" s="176" t="str">
        <f t="shared" si="9"/>
        <v/>
      </c>
    </row>
    <row r="591" spans="1:22" x14ac:dyDescent="0.25">
      <c r="A591" s="234"/>
      <c r="B591" s="17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U591" s="175"/>
      <c r="V591" s="176" t="str">
        <f t="shared" si="9"/>
        <v/>
      </c>
    </row>
    <row r="592" spans="1:22" x14ac:dyDescent="0.25">
      <c r="A592" s="234"/>
      <c r="B592" s="17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U592" s="175"/>
      <c r="V592" s="176" t="str">
        <f t="shared" si="9"/>
        <v/>
      </c>
    </row>
    <row r="593" spans="1:22" x14ac:dyDescent="0.25">
      <c r="A593" s="234"/>
      <c r="B593" s="17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U593" s="175"/>
      <c r="V593" s="176" t="str">
        <f t="shared" si="9"/>
        <v/>
      </c>
    </row>
    <row r="594" spans="1:22" x14ac:dyDescent="0.25">
      <c r="A594" s="234"/>
      <c r="B594" s="17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U594" s="175"/>
      <c r="V594" s="176" t="str">
        <f t="shared" si="9"/>
        <v/>
      </c>
    </row>
    <row r="595" spans="1:22" x14ac:dyDescent="0.25">
      <c r="A595" s="234"/>
      <c r="B595" s="17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U595" s="175"/>
      <c r="V595" s="176" t="str">
        <f t="shared" si="9"/>
        <v/>
      </c>
    </row>
    <row r="596" spans="1:22" x14ac:dyDescent="0.25">
      <c r="A596" s="234"/>
      <c r="B596" s="17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U596" s="175"/>
      <c r="V596" s="176" t="str">
        <f t="shared" si="9"/>
        <v/>
      </c>
    </row>
    <row r="597" spans="1:22" x14ac:dyDescent="0.25">
      <c r="A597" s="234"/>
      <c r="B597" s="17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U597" s="175"/>
      <c r="V597" s="176" t="str">
        <f t="shared" si="9"/>
        <v/>
      </c>
    </row>
    <row r="598" spans="1:22" x14ac:dyDescent="0.25">
      <c r="A598" s="234"/>
      <c r="B598" s="17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U598" s="175"/>
      <c r="V598" s="176" t="str">
        <f t="shared" si="9"/>
        <v/>
      </c>
    </row>
    <row r="599" spans="1:22" x14ac:dyDescent="0.25">
      <c r="A599" s="234"/>
      <c r="B599" s="17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U599" s="175"/>
      <c r="V599" s="176" t="str">
        <f t="shared" si="9"/>
        <v/>
      </c>
    </row>
    <row r="600" spans="1:22" x14ac:dyDescent="0.25">
      <c r="A600" s="234"/>
      <c r="B600" s="17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U600" s="175"/>
      <c r="V600" s="176" t="str">
        <f t="shared" si="9"/>
        <v/>
      </c>
    </row>
    <row r="601" spans="1:22" x14ac:dyDescent="0.25">
      <c r="A601" s="234"/>
      <c r="B601" s="17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U601" s="175"/>
      <c r="V601" s="176" t="str">
        <f t="shared" si="9"/>
        <v/>
      </c>
    </row>
    <row r="602" spans="1:22" x14ac:dyDescent="0.25">
      <c r="A602" s="234"/>
      <c r="B602" s="17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U602" s="175"/>
      <c r="V602" s="176" t="str">
        <f t="shared" si="9"/>
        <v/>
      </c>
    </row>
    <row r="603" spans="1:22" x14ac:dyDescent="0.25">
      <c r="A603" s="234"/>
      <c r="B603" s="17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U603" s="175"/>
      <c r="V603" s="176" t="str">
        <f t="shared" si="9"/>
        <v/>
      </c>
    </row>
    <row r="604" spans="1:22" x14ac:dyDescent="0.25">
      <c r="A604" s="234"/>
      <c r="B604" s="17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U604" s="175"/>
      <c r="V604" s="176" t="str">
        <f t="shared" si="9"/>
        <v/>
      </c>
    </row>
    <row r="605" spans="1:22" x14ac:dyDescent="0.25">
      <c r="A605" s="234"/>
      <c r="B605" s="17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U605" s="175"/>
      <c r="V605" s="176" t="str">
        <f t="shared" si="9"/>
        <v/>
      </c>
    </row>
    <row r="606" spans="1:22" x14ac:dyDescent="0.25">
      <c r="A606" s="234"/>
      <c r="B606" s="17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U606" s="175"/>
      <c r="V606" s="176" t="str">
        <f t="shared" si="9"/>
        <v/>
      </c>
    </row>
    <row r="607" spans="1:22" x14ac:dyDescent="0.25">
      <c r="A607" s="234"/>
      <c r="B607" s="17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U607" s="175"/>
      <c r="V607" s="176" t="str">
        <f t="shared" si="9"/>
        <v/>
      </c>
    </row>
    <row r="608" spans="1:22" x14ac:dyDescent="0.25">
      <c r="A608" s="234"/>
      <c r="B608" s="17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U608" s="175"/>
      <c r="V608" s="176" t="str">
        <f t="shared" si="9"/>
        <v/>
      </c>
    </row>
    <row r="609" spans="1:22" x14ac:dyDescent="0.25">
      <c r="A609" s="234"/>
      <c r="B609" s="17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U609" s="175"/>
      <c r="V609" s="176" t="str">
        <f t="shared" si="9"/>
        <v/>
      </c>
    </row>
    <row r="610" spans="1:22" x14ac:dyDescent="0.25">
      <c r="A610" s="234"/>
      <c r="B610" s="17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U610" s="175"/>
      <c r="V610" s="176" t="str">
        <f t="shared" si="9"/>
        <v/>
      </c>
    </row>
    <row r="611" spans="1:22" x14ac:dyDescent="0.25">
      <c r="A611" s="234"/>
      <c r="B611" s="17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U611" s="175"/>
      <c r="V611" s="176" t="str">
        <f t="shared" si="9"/>
        <v/>
      </c>
    </row>
    <row r="612" spans="1:22" x14ac:dyDescent="0.25">
      <c r="A612" s="234"/>
      <c r="B612" s="17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U612" s="175"/>
      <c r="V612" s="176" t="str">
        <f t="shared" si="9"/>
        <v/>
      </c>
    </row>
    <row r="613" spans="1:22" x14ac:dyDescent="0.25">
      <c r="A613" s="234"/>
      <c r="B613" s="17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U613" s="175"/>
      <c r="V613" s="176" t="str">
        <f t="shared" si="9"/>
        <v/>
      </c>
    </row>
    <row r="614" spans="1:22" x14ac:dyDescent="0.25">
      <c r="A614" s="234"/>
      <c r="B614" s="17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U614" s="175"/>
      <c r="V614" s="176" t="str">
        <f t="shared" si="9"/>
        <v/>
      </c>
    </row>
    <row r="615" spans="1:22" x14ac:dyDescent="0.25">
      <c r="A615" s="234"/>
      <c r="B615" s="17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U615" s="175"/>
      <c r="V615" s="176" t="str">
        <f t="shared" si="9"/>
        <v/>
      </c>
    </row>
    <row r="616" spans="1:22" x14ac:dyDescent="0.25">
      <c r="A616" s="234"/>
      <c r="B616" s="17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U616" s="175"/>
      <c r="V616" s="176" t="str">
        <f t="shared" si="9"/>
        <v/>
      </c>
    </row>
    <row r="617" spans="1:22" x14ac:dyDescent="0.25">
      <c r="A617" s="234"/>
      <c r="B617" s="17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U617" s="175"/>
      <c r="V617" s="176" t="str">
        <f t="shared" si="9"/>
        <v/>
      </c>
    </row>
    <row r="618" spans="1:22" x14ac:dyDescent="0.25">
      <c r="A618" s="234"/>
      <c r="B618" s="17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U618" s="175"/>
      <c r="V618" s="176" t="str">
        <f t="shared" si="9"/>
        <v/>
      </c>
    </row>
    <row r="619" spans="1:22" x14ac:dyDescent="0.25">
      <c r="A619" s="234"/>
      <c r="B619" s="17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U619" s="175"/>
      <c r="V619" s="176" t="str">
        <f t="shared" si="9"/>
        <v/>
      </c>
    </row>
    <row r="620" spans="1:22" x14ac:dyDescent="0.25">
      <c r="A620" s="234"/>
      <c r="B620" s="17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U620" s="175"/>
      <c r="V620" s="176" t="str">
        <f t="shared" si="9"/>
        <v/>
      </c>
    </row>
    <row r="621" spans="1:22" x14ac:dyDescent="0.25">
      <c r="A621" s="234"/>
      <c r="B621" s="17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U621" s="175"/>
      <c r="V621" s="176" t="str">
        <f t="shared" si="9"/>
        <v/>
      </c>
    </row>
    <row r="622" spans="1:22" x14ac:dyDescent="0.25">
      <c r="A622" s="234"/>
      <c r="B622" s="17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U622" s="175"/>
      <c r="V622" s="176" t="str">
        <f t="shared" si="9"/>
        <v/>
      </c>
    </row>
    <row r="623" spans="1:22" x14ac:dyDescent="0.25">
      <c r="A623" s="234"/>
      <c r="B623" s="17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U623" s="175"/>
      <c r="V623" s="176" t="str">
        <f t="shared" si="9"/>
        <v/>
      </c>
    </row>
    <row r="624" spans="1:22" x14ac:dyDescent="0.25">
      <c r="A624" s="234"/>
      <c r="B624" s="17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U624" s="175"/>
      <c r="V624" s="176" t="str">
        <f t="shared" si="9"/>
        <v/>
      </c>
    </row>
    <row r="625" spans="1:22" x14ac:dyDescent="0.25">
      <c r="A625" s="234"/>
      <c r="B625" s="17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U625" s="175"/>
      <c r="V625" s="176" t="str">
        <f t="shared" si="9"/>
        <v/>
      </c>
    </row>
    <row r="626" spans="1:22" x14ac:dyDescent="0.25">
      <c r="A626" s="234"/>
      <c r="B626" s="17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U626" s="175"/>
      <c r="V626" s="176" t="str">
        <f t="shared" si="9"/>
        <v/>
      </c>
    </row>
    <row r="627" spans="1:22" x14ac:dyDescent="0.25">
      <c r="A627" s="234"/>
      <c r="B627" s="17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U627" s="175"/>
      <c r="V627" s="176" t="str">
        <f t="shared" si="9"/>
        <v/>
      </c>
    </row>
    <row r="628" spans="1:22" x14ac:dyDescent="0.25">
      <c r="A628" s="234"/>
      <c r="B628" s="17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U628" s="175"/>
      <c r="V628" s="176" t="str">
        <f t="shared" si="9"/>
        <v/>
      </c>
    </row>
    <row r="629" spans="1:22" x14ac:dyDescent="0.25">
      <c r="A629" s="234"/>
      <c r="B629" s="17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U629" s="175"/>
      <c r="V629" s="176" t="str">
        <f t="shared" si="9"/>
        <v/>
      </c>
    </row>
    <row r="630" spans="1:22" x14ac:dyDescent="0.25">
      <c r="A630" s="234"/>
      <c r="B630" s="17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U630" s="175"/>
      <c r="V630" s="176" t="str">
        <f t="shared" si="9"/>
        <v/>
      </c>
    </row>
    <row r="631" spans="1:22" x14ac:dyDescent="0.25">
      <c r="A631" s="234"/>
      <c r="B631" s="17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U631" s="175"/>
      <c r="V631" s="176" t="str">
        <f t="shared" si="9"/>
        <v/>
      </c>
    </row>
    <row r="632" spans="1:22" x14ac:dyDescent="0.25">
      <c r="A632" s="234"/>
      <c r="B632" s="17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U632" s="175"/>
      <c r="V632" s="176" t="str">
        <f t="shared" si="9"/>
        <v/>
      </c>
    </row>
    <row r="633" spans="1:22" x14ac:dyDescent="0.25">
      <c r="A633" s="234"/>
      <c r="B633" s="17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U633" s="175"/>
      <c r="V633" s="176" t="str">
        <f t="shared" si="9"/>
        <v/>
      </c>
    </row>
    <row r="634" spans="1:22" x14ac:dyDescent="0.25">
      <c r="A634" s="234"/>
      <c r="B634" s="17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U634" s="175"/>
      <c r="V634" s="176" t="str">
        <f t="shared" si="9"/>
        <v/>
      </c>
    </row>
    <row r="635" spans="1:22" x14ac:dyDescent="0.25">
      <c r="A635" s="234"/>
      <c r="B635" s="17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U635" s="175"/>
      <c r="V635" s="176" t="str">
        <f t="shared" si="9"/>
        <v/>
      </c>
    </row>
    <row r="636" spans="1:22" x14ac:dyDescent="0.25">
      <c r="A636" s="234"/>
      <c r="B636" s="17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U636" s="175"/>
      <c r="V636" s="176" t="str">
        <f t="shared" si="9"/>
        <v/>
      </c>
    </row>
    <row r="637" spans="1:22" x14ac:dyDescent="0.25">
      <c r="A637" s="234"/>
      <c r="B637" s="17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U637" s="175"/>
      <c r="V637" s="176" t="str">
        <f t="shared" si="9"/>
        <v/>
      </c>
    </row>
    <row r="638" spans="1:22" x14ac:dyDescent="0.25">
      <c r="A638" s="234"/>
      <c r="B638" s="17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U638" s="175"/>
      <c r="V638" s="176" t="str">
        <f t="shared" si="9"/>
        <v/>
      </c>
    </row>
    <row r="639" spans="1:22" x14ac:dyDescent="0.25">
      <c r="A639" s="234"/>
      <c r="B639" s="17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U639" s="175"/>
      <c r="V639" s="176" t="str">
        <f t="shared" si="9"/>
        <v/>
      </c>
    </row>
    <row r="640" spans="1:22" x14ac:dyDescent="0.25">
      <c r="A640" s="234"/>
      <c r="B640" s="17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U640" s="175"/>
      <c r="V640" s="176" t="str">
        <f t="shared" si="9"/>
        <v/>
      </c>
    </row>
    <row r="641" spans="1:22" x14ac:dyDescent="0.25">
      <c r="A641" s="234"/>
      <c r="B641" s="17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U641" s="175"/>
      <c r="V641" s="176" t="str">
        <f t="shared" si="9"/>
        <v/>
      </c>
    </row>
    <row r="642" spans="1:22" x14ac:dyDescent="0.25">
      <c r="A642" s="234"/>
      <c r="B642" s="17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U642" s="175"/>
      <c r="V642" s="176" t="str">
        <f t="shared" si="9"/>
        <v/>
      </c>
    </row>
    <row r="643" spans="1:22" x14ac:dyDescent="0.25">
      <c r="A643" s="234"/>
      <c r="B643" s="17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U643" s="175"/>
      <c r="V643" s="176" t="str">
        <f t="shared" ref="V643:V706" si="10">IFERROR(IF((INT(G643)&gt;1),INT(G643),""),"")</f>
        <v/>
      </c>
    </row>
    <row r="644" spans="1:22" x14ac:dyDescent="0.25">
      <c r="A644" s="234"/>
      <c r="B644" s="17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U644" s="175"/>
      <c r="V644" s="176" t="str">
        <f t="shared" si="10"/>
        <v/>
      </c>
    </row>
    <row r="645" spans="1:22" x14ac:dyDescent="0.25">
      <c r="A645" s="234"/>
      <c r="B645" s="17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U645" s="175"/>
      <c r="V645" s="176" t="str">
        <f t="shared" si="10"/>
        <v/>
      </c>
    </row>
    <row r="646" spans="1:22" x14ac:dyDescent="0.25">
      <c r="A646" s="234"/>
      <c r="B646" s="17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U646" s="175"/>
      <c r="V646" s="176" t="str">
        <f t="shared" si="10"/>
        <v/>
      </c>
    </row>
    <row r="647" spans="1:22" x14ac:dyDescent="0.25">
      <c r="A647" s="234"/>
      <c r="B647" s="17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U647" s="175"/>
      <c r="V647" s="176" t="str">
        <f t="shared" si="10"/>
        <v/>
      </c>
    </row>
    <row r="648" spans="1:22" x14ac:dyDescent="0.25">
      <c r="A648" s="234"/>
      <c r="B648" s="17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U648" s="175"/>
      <c r="V648" s="176" t="str">
        <f t="shared" si="10"/>
        <v/>
      </c>
    </row>
    <row r="649" spans="1:22" x14ac:dyDescent="0.25">
      <c r="A649" s="234"/>
      <c r="B649" s="17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U649" s="175"/>
      <c r="V649" s="176" t="str">
        <f t="shared" si="10"/>
        <v/>
      </c>
    </row>
    <row r="650" spans="1:22" x14ac:dyDescent="0.25">
      <c r="A650" s="234"/>
      <c r="B650" s="17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U650" s="175"/>
      <c r="V650" s="176" t="str">
        <f t="shared" si="10"/>
        <v/>
      </c>
    </row>
    <row r="651" spans="1:22" x14ac:dyDescent="0.25">
      <c r="A651" s="234"/>
      <c r="B651" s="17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U651" s="175"/>
      <c r="V651" s="176" t="str">
        <f t="shared" si="10"/>
        <v/>
      </c>
    </row>
    <row r="652" spans="1:22" x14ac:dyDescent="0.25">
      <c r="A652" s="234"/>
      <c r="B652" s="17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U652" s="175"/>
      <c r="V652" s="176" t="str">
        <f t="shared" si="10"/>
        <v/>
      </c>
    </row>
    <row r="653" spans="1:22" x14ac:dyDescent="0.25">
      <c r="A653" s="234"/>
      <c r="B653" s="17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U653" s="175"/>
      <c r="V653" s="176" t="str">
        <f t="shared" si="10"/>
        <v/>
      </c>
    </row>
    <row r="654" spans="1:22" x14ac:dyDescent="0.25">
      <c r="A654" s="234"/>
      <c r="B654" s="17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U654" s="175"/>
      <c r="V654" s="176" t="str">
        <f t="shared" si="10"/>
        <v/>
      </c>
    </row>
    <row r="655" spans="1:22" x14ac:dyDescent="0.25">
      <c r="A655" s="234"/>
      <c r="B655" s="17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U655" s="175"/>
      <c r="V655" s="176" t="str">
        <f t="shared" si="10"/>
        <v/>
      </c>
    </row>
    <row r="656" spans="1:22" x14ac:dyDescent="0.25">
      <c r="A656" s="234"/>
      <c r="B656" s="17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U656" s="175"/>
      <c r="V656" s="176" t="str">
        <f t="shared" si="10"/>
        <v/>
      </c>
    </row>
    <row r="657" spans="1:22" x14ac:dyDescent="0.25">
      <c r="A657" s="234"/>
      <c r="B657" s="17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U657" s="175"/>
      <c r="V657" s="176" t="str">
        <f t="shared" si="10"/>
        <v/>
      </c>
    </row>
    <row r="658" spans="1:22" x14ac:dyDescent="0.25">
      <c r="A658" s="234"/>
      <c r="B658" s="17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U658" s="175"/>
      <c r="V658" s="176" t="str">
        <f t="shared" si="10"/>
        <v/>
      </c>
    </row>
    <row r="659" spans="1:22" x14ac:dyDescent="0.25">
      <c r="A659" s="234"/>
      <c r="B659" s="17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U659" s="175"/>
      <c r="V659" s="176" t="str">
        <f t="shared" si="10"/>
        <v/>
      </c>
    </row>
    <row r="660" spans="1:22" x14ac:dyDescent="0.25">
      <c r="A660" s="234"/>
      <c r="B660" s="175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U660" s="175"/>
      <c r="V660" s="176" t="str">
        <f t="shared" si="10"/>
        <v/>
      </c>
    </row>
    <row r="661" spans="1:22" x14ac:dyDescent="0.25">
      <c r="A661" s="234"/>
      <c r="B661" s="17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U661" s="175"/>
      <c r="V661" s="176" t="str">
        <f t="shared" si="10"/>
        <v/>
      </c>
    </row>
    <row r="662" spans="1:22" x14ac:dyDescent="0.25">
      <c r="A662" s="234"/>
      <c r="B662" s="17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U662" s="175"/>
      <c r="V662" s="176" t="str">
        <f t="shared" si="10"/>
        <v/>
      </c>
    </row>
    <row r="663" spans="1:22" x14ac:dyDescent="0.25">
      <c r="A663" s="234"/>
      <c r="B663" s="17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U663" s="175"/>
      <c r="V663" s="176" t="str">
        <f t="shared" si="10"/>
        <v/>
      </c>
    </row>
    <row r="664" spans="1:22" x14ac:dyDescent="0.25">
      <c r="A664" s="234"/>
      <c r="B664" s="17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U664" s="175"/>
      <c r="V664" s="176" t="str">
        <f t="shared" si="10"/>
        <v/>
      </c>
    </row>
    <row r="665" spans="1:22" x14ac:dyDescent="0.25">
      <c r="A665" s="234"/>
      <c r="B665" s="17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U665" s="175"/>
      <c r="V665" s="176" t="str">
        <f t="shared" si="10"/>
        <v/>
      </c>
    </row>
    <row r="666" spans="1:22" x14ac:dyDescent="0.25">
      <c r="A666" s="234"/>
      <c r="B666" s="17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U666" s="175"/>
      <c r="V666" s="176" t="str">
        <f t="shared" si="10"/>
        <v/>
      </c>
    </row>
    <row r="667" spans="1:22" x14ac:dyDescent="0.25">
      <c r="A667" s="234"/>
      <c r="B667" s="17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U667" s="175"/>
      <c r="V667" s="176" t="str">
        <f t="shared" si="10"/>
        <v/>
      </c>
    </row>
    <row r="668" spans="1:22" x14ac:dyDescent="0.25">
      <c r="A668" s="234"/>
      <c r="B668" s="17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U668" s="175"/>
      <c r="V668" s="176" t="str">
        <f t="shared" si="10"/>
        <v/>
      </c>
    </row>
    <row r="669" spans="1:22" x14ac:dyDescent="0.25">
      <c r="A669" s="234"/>
      <c r="B669" s="17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U669" s="175"/>
      <c r="V669" s="176" t="str">
        <f t="shared" si="10"/>
        <v/>
      </c>
    </row>
    <row r="670" spans="1:22" x14ac:dyDescent="0.25">
      <c r="A670" s="234"/>
      <c r="B670" s="17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U670" s="175"/>
      <c r="V670" s="176" t="str">
        <f t="shared" si="10"/>
        <v/>
      </c>
    </row>
    <row r="671" spans="1:22" x14ac:dyDescent="0.25">
      <c r="A671" s="234"/>
      <c r="B671" s="17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U671" s="175"/>
      <c r="V671" s="176" t="str">
        <f t="shared" si="10"/>
        <v/>
      </c>
    </row>
    <row r="672" spans="1:22" x14ac:dyDescent="0.25">
      <c r="A672" s="234"/>
      <c r="B672" s="17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U672" s="175"/>
      <c r="V672" s="176" t="str">
        <f t="shared" si="10"/>
        <v/>
      </c>
    </row>
    <row r="673" spans="1:22" x14ac:dyDescent="0.25">
      <c r="A673" s="234"/>
      <c r="B673" s="17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U673" s="175"/>
      <c r="V673" s="176" t="str">
        <f t="shared" si="10"/>
        <v/>
      </c>
    </row>
    <row r="674" spans="1:22" x14ac:dyDescent="0.25">
      <c r="A674" s="234"/>
      <c r="B674" s="17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U674" s="175"/>
      <c r="V674" s="176" t="str">
        <f t="shared" si="10"/>
        <v/>
      </c>
    </row>
    <row r="675" spans="1:22" x14ac:dyDescent="0.25">
      <c r="A675" s="234"/>
      <c r="B675" s="17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U675" s="175"/>
      <c r="V675" s="176" t="str">
        <f t="shared" si="10"/>
        <v/>
      </c>
    </row>
    <row r="676" spans="1:22" x14ac:dyDescent="0.25">
      <c r="A676" s="234"/>
      <c r="B676" s="17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U676" s="175"/>
      <c r="V676" s="176" t="str">
        <f t="shared" si="10"/>
        <v/>
      </c>
    </row>
    <row r="677" spans="1:22" x14ac:dyDescent="0.25">
      <c r="A677" s="234"/>
      <c r="B677" s="17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U677" s="175"/>
      <c r="V677" s="176" t="str">
        <f t="shared" si="10"/>
        <v/>
      </c>
    </row>
    <row r="678" spans="1:22" x14ac:dyDescent="0.25">
      <c r="A678" s="234"/>
      <c r="B678" s="17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U678" s="175"/>
      <c r="V678" s="176" t="str">
        <f t="shared" si="10"/>
        <v/>
      </c>
    </row>
    <row r="679" spans="1:22" x14ac:dyDescent="0.25">
      <c r="A679" s="234"/>
      <c r="B679" s="17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U679" s="175"/>
      <c r="V679" s="176" t="str">
        <f t="shared" si="10"/>
        <v/>
      </c>
    </row>
    <row r="680" spans="1:22" x14ac:dyDescent="0.25">
      <c r="A680" s="234"/>
      <c r="B680" s="17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U680" s="175"/>
      <c r="V680" s="176" t="str">
        <f t="shared" si="10"/>
        <v/>
      </c>
    </row>
    <row r="681" spans="1:22" x14ac:dyDescent="0.25">
      <c r="A681" s="234"/>
      <c r="B681" s="17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U681" s="175"/>
      <c r="V681" s="176" t="str">
        <f t="shared" si="10"/>
        <v/>
      </c>
    </row>
    <row r="682" spans="1:22" x14ac:dyDescent="0.25">
      <c r="A682" s="234"/>
      <c r="B682" s="17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U682" s="175"/>
      <c r="V682" s="176" t="str">
        <f t="shared" si="10"/>
        <v/>
      </c>
    </row>
    <row r="683" spans="1:22" x14ac:dyDescent="0.25">
      <c r="A683" s="234"/>
      <c r="B683" s="17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U683" s="175"/>
      <c r="V683" s="176" t="str">
        <f t="shared" si="10"/>
        <v/>
      </c>
    </row>
    <row r="684" spans="1:22" x14ac:dyDescent="0.25">
      <c r="A684" s="234"/>
      <c r="B684" s="17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U684" s="175"/>
      <c r="V684" s="176" t="str">
        <f t="shared" si="10"/>
        <v/>
      </c>
    </row>
    <row r="685" spans="1:22" x14ac:dyDescent="0.25">
      <c r="A685" s="234"/>
      <c r="B685" s="17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U685" s="175"/>
      <c r="V685" s="176" t="str">
        <f t="shared" si="10"/>
        <v/>
      </c>
    </row>
    <row r="686" spans="1:22" x14ac:dyDescent="0.25">
      <c r="A686" s="234"/>
      <c r="B686" s="17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U686" s="175"/>
      <c r="V686" s="176" t="str">
        <f t="shared" si="10"/>
        <v/>
      </c>
    </row>
    <row r="687" spans="1:22" x14ac:dyDescent="0.25">
      <c r="A687" s="234"/>
      <c r="B687" s="17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U687" s="175"/>
      <c r="V687" s="176" t="str">
        <f t="shared" si="10"/>
        <v/>
      </c>
    </row>
    <row r="688" spans="1:22" x14ac:dyDescent="0.25">
      <c r="A688" s="234"/>
      <c r="B688" s="17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U688" s="175"/>
      <c r="V688" s="176" t="str">
        <f t="shared" si="10"/>
        <v/>
      </c>
    </row>
    <row r="689" spans="1:22" x14ac:dyDescent="0.25">
      <c r="A689" s="234"/>
      <c r="B689" s="17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U689" s="175"/>
      <c r="V689" s="176" t="str">
        <f t="shared" si="10"/>
        <v/>
      </c>
    </row>
    <row r="690" spans="1:22" x14ac:dyDescent="0.25">
      <c r="A690" s="234"/>
      <c r="B690" s="17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U690" s="175"/>
      <c r="V690" s="176" t="str">
        <f t="shared" si="10"/>
        <v/>
      </c>
    </row>
    <row r="691" spans="1:22" x14ac:dyDescent="0.25">
      <c r="A691" s="234"/>
      <c r="B691" s="17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U691" s="175"/>
      <c r="V691" s="176" t="str">
        <f t="shared" si="10"/>
        <v/>
      </c>
    </row>
    <row r="692" spans="1:22" x14ac:dyDescent="0.25">
      <c r="A692" s="234"/>
      <c r="B692" s="17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U692" s="175"/>
      <c r="V692" s="176" t="str">
        <f t="shared" si="10"/>
        <v/>
      </c>
    </row>
    <row r="693" spans="1:22" x14ac:dyDescent="0.25">
      <c r="A693" s="237"/>
      <c r="B693" s="17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U693" s="175"/>
      <c r="V693" s="176" t="str">
        <f t="shared" si="10"/>
        <v/>
      </c>
    </row>
    <row r="694" spans="1:22" x14ac:dyDescent="0.25">
      <c r="A694" s="237"/>
      <c r="B694" s="17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U694" s="175"/>
      <c r="V694" s="176" t="str">
        <f t="shared" si="10"/>
        <v/>
      </c>
    </row>
    <row r="695" spans="1:22" x14ac:dyDescent="0.25">
      <c r="A695" s="237"/>
      <c r="B695" s="17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U695" s="175"/>
      <c r="V695" s="176" t="str">
        <f t="shared" si="10"/>
        <v/>
      </c>
    </row>
    <row r="696" spans="1:22" x14ac:dyDescent="0.25">
      <c r="A696" s="237"/>
      <c r="B696" s="17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U696" s="175"/>
      <c r="V696" s="176" t="str">
        <f t="shared" si="10"/>
        <v/>
      </c>
    </row>
    <row r="697" spans="1:22" x14ac:dyDescent="0.25">
      <c r="A697" s="237"/>
      <c r="B697" s="17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U697" s="175"/>
      <c r="V697" s="176" t="str">
        <f t="shared" si="10"/>
        <v/>
      </c>
    </row>
    <row r="698" spans="1:22" x14ac:dyDescent="0.25">
      <c r="A698" s="237"/>
      <c r="B698" s="17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U698" s="175"/>
      <c r="V698" s="176" t="str">
        <f t="shared" si="10"/>
        <v/>
      </c>
    </row>
    <row r="699" spans="1:22" x14ac:dyDescent="0.25">
      <c r="A699" s="237"/>
      <c r="B699" s="17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U699" s="175"/>
      <c r="V699" s="176" t="str">
        <f t="shared" si="10"/>
        <v/>
      </c>
    </row>
    <row r="700" spans="1:22" x14ac:dyDescent="0.25">
      <c r="A700" s="237"/>
      <c r="B700" s="17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U700" s="175"/>
      <c r="V700" s="176" t="str">
        <f t="shared" si="10"/>
        <v/>
      </c>
    </row>
    <row r="701" spans="1:22" x14ac:dyDescent="0.25">
      <c r="A701" s="237"/>
      <c r="B701" s="175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U701" s="175"/>
      <c r="V701" s="176" t="str">
        <f t="shared" si="10"/>
        <v/>
      </c>
    </row>
    <row r="702" spans="1:22" x14ac:dyDescent="0.25">
      <c r="A702" s="237"/>
      <c r="B702" s="175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U702" s="175"/>
      <c r="V702" s="176" t="str">
        <f t="shared" si="10"/>
        <v/>
      </c>
    </row>
    <row r="703" spans="1:22" x14ac:dyDescent="0.25">
      <c r="A703" s="237"/>
      <c r="B703" s="175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U703" s="175"/>
      <c r="V703" s="176" t="str">
        <f t="shared" si="10"/>
        <v/>
      </c>
    </row>
    <row r="704" spans="1:22" x14ac:dyDescent="0.25">
      <c r="A704" s="237"/>
      <c r="B704" s="175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U704" s="175"/>
      <c r="V704" s="176" t="str">
        <f t="shared" si="10"/>
        <v/>
      </c>
    </row>
    <row r="705" spans="1:22" x14ac:dyDescent="0.25">
      <c r="A705" s="237"/>
      <c r="B705" s="175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U705" s="175"/>
      <c r="V705" s="176" t="str">
        <f t="shared" si="10"/>
        <v/>
      </c>
    </row>
    <row r="706" spans="1:22" x14ac:dyDescent="0.25">
      <c r="A706" s="237"/>
      <c r="B706" s="175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U706" s="175"/>
      <c r="V706" s="176" t="str">
        <f t="shared" si="10"/>
        <v/>
      </c>
    </row>
    <row r="707" spans="1:22" x14ac:dyDescent="0.25">
      <c r="A707" s="237"/>
      <c r="B707" s="175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U707" s="175"/>
      <c r="V707" s="176" t="str">
        <f t="shared" ref="V707:V770" si="11">IFERROR(IF((INT(G707)&gt;1),INT(G707),""),"")</f>
        <v/>
      </c>
    </row>
    <row r="708" spans="1:22" x14ac:dyDescent="0.25">
      <c r="A708" s="237"/>
      <c r="B708" s="175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U708" s="175"/>
      <c r="V708" s="176" t="str">
        <f t="shared" si="11"/>
        <v/>
      </c>
    </row>
    <row r="709" spans="1:22" x14ac:dyDescent="0.25">
      <c r="A709" s="237"/>
      <c r="B709" s="175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U709" s="175"/>
      <c r="V709" s="176" t="str">
        <f t="shared" si="11"/>
        <v/>
      </c>
    </row>
    <row r="710" spans="1:22" x14ac:dyDescent="0.25">
      <c r="A710" s="237"/>
      <c r="B710" s="175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U710" s="175"/>
      <c r="V710" s="176" t="str">
        <f t="shared" si="11"/>
        <v/>
      </c>
    </row>
    <row r="711" spans="1:22" x14ac:dyDescent="0.25">
      <c r="A711" s="237"/>
      <c r="B711" s="175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U711" s="175"/>
      <c r="V711" s="176" t="str">
        <f t="shared" si="11"/>
        <v/>
      </c>
    </row>
    <row r="712" spans="1:22" x14ac:dyDescent="0.25">
      <c r="A712" s="237"/>
      <c r="B712" s="175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U712" s="175"/>
      <c r="V712" s="176" t="str">
        <f t="shared" si="11"/>
        <v/>
      </c>
    </row>
    <row r="713" spans="1:22" x14ac:dyDescent="0.25">
      <c r="A713" s="237"/>
      <c r="B713" s="175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U713" s="175"/>
      <c r="V713" s="176" t="str">
        <f t="shared" si="11"/>
        <v/>
      </c>
    </row>
    <row r="714" spans="1:22" x14ac:dyDescent="0.25">
      <c r="A714" s="237"/>
      <c r="B714" s="175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U714" s="175"/>
      <c r="V714" s="176" t="str">
        <f t="shared" si="11"/>
        <v/>
      </c>
    </row>
    <row r="715" spans="1:22" x14ac:dyDescent="0.25">
      <c r="A715" s="237"/>
      <c r="B715" s="175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U715" s="175"/>
      <c r="V715" s="176" t="str">
        <f t="shared" si="11"/>
        <v/>
      </c>
    </row>
    <row r="716" spans="1:22" x14ac:dyDescent="0.25">
      <c r="A716" s="237"/>
      <c r="B716" s="175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U716" s="175"/>
      <c r="V716" s="176" t="str">
        <f t="shared" si="11"/>
        <v/>
      </c>
    </row>
    <row r="717" spans="1:22" x14ac:dyDescent="0.25">
      <c r="A717" s="237"/>
      <c r="B717" s="175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U717" s="175"/>
      <c r="V717" s="176" t="str">
        <f t="shared" si="11"/>
        <v/>
      </c>
    </row>
    <row r="718" spans="1:22" x14ac:dyDescent="0.25">
      <c r="A718" s="237"/>
      <c r="B718" s="175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U718" s="175"/>
      <c r="V718" s="176" t="str">
        <f t="shared" si="11"/>
        <v/>
      </c>
    </row>
    <row r="719" spans="1:22" x14ac:dyDescent="0.25">
      <c r="A719" s="237"/>
      <c r="B719" s="175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U719" s="175"/>
      <c r="V719" s="176" t="str">
        <f t="shared" si="11"/>
        <v/>
      </c>
    </row>
    <row r="720" spans="1:22" x14ac:dyDescent="0.25">
      <c r="A720" s="237"/>
      <c r="B720" s="175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U720" s="175"/>
      <c r="V720" s="176" t="str">
        <f t="shared" si="11"/>
        <v/>
      </c>
    </row>
    <row r="721" spans="1:22" x14ac:dyDescent="0.25">
      <c r="A721" s="237"/>
      <c r="B721" s="175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U721" s="175"/>
      <c r="V721" s="176" t="str">
        <f t="shared" si="11"/>
        <v/>
      </c>
    </row>
    <row r="722" spans="1:22" x14ac:dyDescent="0.25">
      <c r="A722" s="237"/>
      <c r="B722" s="175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U722" s="175"/>
      <c r="V722" s="176" t="str">
        <f t="shared" si="11"/>
        <v/>
      </c>
    </row>
    <row r="723" spans="1:22" x14ac:dyDescent="0.25">
      <c r="A723" s="237"/>
      <c r="B723" s="175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U723" s="175"/>
      <c r="V723" s="176" t="str">
        <f t="shared" si="11"/>
        <v/>
      </c>
    </row>
    <row r="724" spans="1:22" x14ac:dyDescent="0.25">
      <c r="A724" s="237"/>
      <c r="B724" s="175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U724" s="175"/>
      <c r="V724" s="176" t="str">
        <f t="shared" si="11"/>
        <v/>
      </c>
    </row>
    <row r="725" spans="1:22" x14ac:dyDescent="0.25">
      <c r="A725" s="237"/>
      <c r="B725" s="175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U725" s="175"/>
      <c r="V725" s="176" t="str">
        <f t="shared" si="11"/>
        <v/>
      </c>
    </row>
    <row r="726" spans="1:22" x14ac:dyDescent="0.25">
      <c r="A726" s="237"/>
      <c r="B726" s="175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U726" s="175"/>
      <c r="V726" s="176" t="str">
        <f t="shared" si="11"/>
        <v/>
      </c>
    </row>
    <row r="727" spans="1:22" x14ac:dyDescent="0.25">
      <c r="A727" s="237"/>
      <c r="B727" s="175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U727" s="175"/>
      <c r="V727" s="176" t="str">
        <f t="shared" si="11"/>
        <v/>
      </c>
    </row>
    <row r="728" spans="1:22" x14ac:dyDescent="0.25">
      <c r="A728" s="237"/>
      <c r="B728" s="175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U728" s="175"/>
      <c r="V728" s="176" t="str">
        <f t="shared" si="11"/>
        <v/>
      </c>
    </row>
    <row r="729" spans="1:22" x14ac:dyDescent="0.25">
      <c r="A729" s="237"/>
      <c r="B729" s="175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U729" s="175"/>
      <c r="V729" s="176" t="str">
        <f t="shared" si="11"/>
        <v/>
      </c>
    </row>
    <row r="730" spans="1:22" x14ac:dyDescent="0.25">
      <c r="A730" s="237"/>
      <c r="B730" s="175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U730" s="175"/>
      <c r="V730" s="176" t="str">
        <f t="shared" si="11"/>
        <v/>
      </c>
    </row>
    <row r="731" spans="1:22" x14ac:dyDescent="0.25">
      <c r="A731" s="237"/>
      <c r="B731" s="175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U731" s="175"/>
      <c r="V731" s="176" t="str">
        <f t="shared" si="11"/>
        <v/>
      </c>
    </row>
    <row r="732" spans="1:22" x14ac:dyDescent="0.25">
      <c r="A732" s="237"/>
      <c r="B732" s="175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U732" s="175"/>
      <c r="V732" s="176" t="str">
        <f t="shared" si="11"/>
        <v/>
      </c>
    </row>
    <row r="733" spans="1:22" x14ac:dyDescent="0.25">
      <c r="A733" s="237"/>
      <c r="B733" s="175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U733" s="175"/>
      <c r="V733" s="176" t="str">
        <f t="shared" si="11"/>
        <v/>
      </c>
    </row>
    <row r="734" spans="1:22" x14ac:dyDescent="0.25">
      <c r="A734" s="237"/>
      <c r="B734" s="17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U734" s="175"/>
      <c r="V734" s="176" t="str">
        <f t="shared" si="11"/>
        <v/>
      </c>
    </row>
    <row r="735" spans="1:22" x14ac:dyDescent="0.25">
      <c r="A735" s="237"/>
      <c r="B735" s="17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U735" s="175"/>
      <c r="V735" s="176" t="str">
        <f t="shared" si="11"/>
        <v/>
      </c>
    </row>
    <row r="736" spans="1:22" x14ac:dyDescent="0.25">
      <c r="A736" s="237"/>
      <c r="B736" s="17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U736" s="175"/>
      <c r="V736" s="176" t="str">
        <f t="shared" si="11"/>
        <v/>
      </c>
    </row>
    <row r="737" spans="1:22" x14ac:dyDescent="0.25">
      <c r="A737" s="237"/>
      <c r="B737" s="17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U737" s="175"/>
      <c r="V737" s="176" t="str">
        <f t="shared" si="11"/>
        <v/>
      </c>
    </row>
    <row r="738" spans="1:22" x14ac:dyDescent="0.25">
      <c r="A738" s="237"/>
      <c r="B738" s="17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U738" s="175"/>
      <c r="V738" s="176" t="str">
        <f t="shared" si="11"/>
        <v/>
      </c>
    </row>
    <row r="739" spans="1:22" x14ac:dyDescent="0.25">
      <c r="A739" s="237"/>
      <c r="B739" s="17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U739" s="175"/>
      <c r="V739" s="176" t="str">
        <f t="shared" si="11"/>
        <v/>
      </c>
    </row>
    <row r="740" spans="1:22" x14ac:dyDescent="0.25">
      <c r="A740" s="237"/>
      <c r="B740" s="17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U740" s="175"/>
      <c r="V740" s="176" t="str">
        <f t="shared" si="11"/>
        <v/>
      </c>
    </row>
    <row r="741" spans="1:22" x14ac:dyDescent="0.25">
      <c r="A741" s="237"/>
      <c r="B741" s="17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U741" s="175"/>
      <c r="V741" s="176" t="str">
        <f t="shared" si="11"/>
        <v/>
      </c>
    </row>
    <row r="742" spans="1:22" x14ac:dyDescent="0.25">
      <c r="A742" s="237"/>
      <c r="B742" s="17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U742" s="175"/>
      <c r="V742" s="176" t="str">
        <f t="shared" si="11"/>
        <v/>
      </c>
    </row>
    <row r="743" spans="1:22" x14ac:dyDescent="0.25">
      <c r="A743" s="237"/>
      <c r="B743" s="17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U743" s="175"/>
      <c r="V743" s="176" t="str">
        <f t="shared" si="11"/>
        <v/>
      </c>
    </row>
    <row r="744" spans="1:22" x14ac:dyDescent="0.25">
      <c r="A744" s="237"/>
      <c r="B744" s="17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U744" s="175"/>
      <c r="V744" s="176" t="str">
        <f t="shared" si="11"/>
        <v/>
      </c>
    </row>
    <row r="745" spans="1:22" x14ac:dyDescent="0.25">
      <c r="A745" s="237"/>
      <c r="B745" s="17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U745" s="175"/>
      <c r="V745" s="176" t="str">
        <f t="shared" si="11"/>
        <v/>
      </c>
    </row>
    <row r="746" spans="1:22" x14ac:dyDescent="0.25">
      <c r="A746" s="237"/>
      <c r="B746" s="17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U746" s="175"/>
      <c r="V746" s="176" t="str">
        <f t="shared" si="11"/>
        <v/>
      </c>
    </row>
    <row r="747" spans="1:22" x14ac:dyDescent="0.25">
      <c r="A747" s="237"/>
      <c r="B747" s="17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U747" s="175"/>
      <c r="V747" s="176" t="str">
        <f t="shared" si="11"/>
        <v/>
      </c>
    </row>
    <row r="748" spans="1:22" x14ac:dyDescent="0.25">
      <c r="A748" s="237"/>
      <c r="B748" s="17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U748" s="175"/>
      <c r="V748" s="176" t="str">
        <f t="shared" si="11"/>
        <v/>
      </c>
    </row>
    <row r="749" spans="1:22" x14ac:dyDescent="0.25">
      <c r="A749" s="237"/>
      <c r="B749" s="17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U749" s="175"/>
      <c r="V749" s="176" t="str">
        <f t="shared" si="11"/>
        <v/>
      </c>
    </row>
    <row r="750" spans="1:22" x14ac:dyDescent="0.25">
      <c r="A750" s="237"/>
      <c r="B750" s="17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U750" s="175"/>
      <c r="V750" s="176" t="str">
        <f t="shared" si="11"/>
        <v/>
      </c>
    </row>
    <row r="751" spans="1:22" x14ac:dyDescent="0.25">
      <c r="A751" s="237"/>
      <c r="B751" s="17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U751" s="175"/>
      <c r="V751" s="176" t="str">
        <f t="shared" si="11"/>
        <v/>
      </c>
    </row>
    <row r="752" spans="1:22" x14ac:dyDescent="0.25">
      <c r="A752" s="237"/>
      <c r="B752" s="17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U752" s="175"/>
      <c r="V752" s="176" t="str">
        <f t="shared" si="11"/>
        <v/>
      </c>
    </row>
    <row r="753" spans="1:22" x14ac:dyDescent="0.25">
      <c r="A753" s="237"/>
      <c r="B753" s="17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U753" s="175"/>
      <c r="V753" s="176" t="str">
        <f t="shared" si="11"/>
        <v/>
      </c>
    </row>
    <row r="754" spans="1:22" x14ac:dyDescent="0.25">
      <c r="A754" s="237"/>
      <c r="B754" s="17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U754" s="175"/>
      <c r="V754" s="176" t="str">
        <f t="shared" si="11"/>
        <v/>
      </c>
    </row>
    <row r="755" spans="1:22" x14ac:dyDescent="0.25">
      <c r="A755" s="237"/>
      <c r="B755" s="17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U755" s="175"/>
      <c r="V755" s="176" t="str">
        <f t="shared" si="11"/>
        <v/>
      </c>
    </row>
    <row r="756" spans="1:22" x14ac:dyDescent="0.25">
      <c r="A756" s="237"/>
      <c r="B756" s="17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U756" s="175"/>
      <c r="V756" s="176" t="str">
        <f t="shared" si="11"/>
        <v/>
      </c>
    </row>
    <row r="757" spans="1:22" x14ac:dyDescent="0.25">
      <c r="A757" s="237"/>
      <c r="B757" s="17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U757" s="175"/>
      <c r="V757" s="176" t="str">
        <f t="shared" si="11"/>
        <v/>
      </c>
    </row>
    <row r="758" spans="1:22" x14ac:dyDescent="0.25">
      <c r="A758" s="237"/>
      <c r="B758" s="17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U758" s="175"/>
      <c r="V758" s="176" t="str">
        <f t="shared" si="11"/>
        <v/>
      </c>
    </row>
    <row r="759" spans="1:22" x14ac:dyDescent="0.25">
      <c r="A759" s="237"/>
      <c r="B759" s="17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U759" s="175"/>
      <c r="V759" s="176" t="str">
        <f t="shared" si="11"/>
        <v/>
      </c>
    </row>
    <row r="760" spans="1:22" x14ac:dyDescent="0.25">
      <c r="A760" s="237"/>
      <c r="B760" s="17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U760" s="175"/>
      <c r="V760" s="176" t="str">
        <f t="shared" si="11"/>
        <v/>
      </c>
    </row>
    <row r="761" spans="1:22" x14ac:dyDescent="0.25">
      <c r="A761" s="237"/>
      <c r="B761" s="17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U761" s="175"/>
      <c r="V761" s="176" t="str">
        <f t="shared" si="11"/>
        <v/>
      </c>
    </row>
    <row r="762" spans="1:22" x14ac:dyDescent="0.25">
      <c r="A762" s="237"/>
      <c r="B762" s="17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U762" s="175"/>
      <c r="V762" s="176" t="str">
        <f t="shared" si="11"/>
        <v/>
      </c>
    </row>
    <row r="763" spans="1:22" x14ac:dyDescent="0.25">
      <c r="A763" s="237"/>
      <c r="B763" s="17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U763" s="175"/>
      <c r="V763" s="176" t="str">
        <f t="shared" si="11"/>
        <v/>
      </c>
    </row>
    <row r="764" spans="1:22" x14ac:dyDescent="0.25">
      <c r="A764" s="237"/>
      <c r="B764" s="17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U764" s="175"/>
      <c r="V764" s="176" t="str">
        <f t="shared" si="11"/>
        <v/>
      </c>
    </row>
    <row r="765" spans="1:22" x14ac:dyDescent="0.25">
      <c r="A765" s="237"/>
      <c r="B765" s="17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U765" s="175"/>
      <c r="V765" s="176" t="str">
        <f t="shared" si="11"/>
        <v/>
      </c>
    </row>
    <row r="766" spans="1:22" x14ac:dyDescent="0.25">
      <c r="A766" s="237"/>
      <c r="B766" s="17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U766" s="175"/>
      <c r="V766" s="176" t="str">
        <f t="shared" si="11"/>
        <v/>
      </c>
    </row>
    <row r="767" spans="1:22" x14ac:dyDescent="0.25">
      <c r="A767" s="237"/>
      <c r="B767" s="17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U767" s="175"/>
      <c r="V767" s="176" t="str">
        <f t="shared" si="11"/>
        <v/>
      </c>
    </row>
    <row r="768" spans="1:22" x14ac:dyDescent="0.25">
      <c r="A768" s="237"/>
      <c r="B768" s="17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U768" s="175"/>
      <c r="V768" s="176" t="str">
        <f t="shared" si="11"/>
        <v/>
      </c>
    </row>
    <row r="769" spans="1:22" x14ac:dyDescent="0.25">
      <c r="A769" s="237"/>
      <c r="B769" s="17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U769" s="175"/>
      <c r="V769" s="176" t="str">
        <f t="shared" si="11"/>
        <v/>
      </c>
    </row>
    <row r="770" spans="1:22" x14ac:dyDescent="0.25">
      <c r="A770" s="237"/>
      <c r="B770" s="17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U770" s="175"/>
      <c r="V770" s="176" t="str">
        <f t="shared" si="11"/>
        <v/>
      </c>
    </row>
    <row r="771" spans="1:22" x14ac:dyDescent="0.25">
      <c r="A771" s="237"/>
      <c r="B771" s="17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U771" s="175"/>
      <c r="V771" s="176" t="str">
        <f t="shared" ref="V771:V834" si="12">IFERROR(IF((INT(G771)&gt;1),INT(G771),""),"")</f>
        <v/>
      </c>
    </row>
    <row r="772" spans="1:22" x14ac:dyDescent="0.25">
      <c r="A772" s="237"/>
      <c r="B772" s="17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U772" s="175"/>
      <c r="V772" s="176" t="str">
        <f t="shared" si="12"/>
        <v/>
      </c>
    </row>
    <row r="773" spans="1:22" x14ac:dyDescent="0.25">
      <c r="A773" s="237"/>
      <c r="B773" s="17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U773" s="175"/>
      <c r="V773" s="176" t="str">
        <f t="shared" si="12"/>
        <v/>
      </c>
    </row>
    <row r="774" spans="1:22" x14ac:dyDescent="0.25">
      <c r="A774" s="237"/>
      <c r="B774" s="17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U774" s="175"/>
      <c r="V774" s="176" t="str">
        <f t="shared" si="12"/>
        <v/>
      </c>
    </row>
    <row r="775" spans="1:22" x14ac:dyDescent="0.25">
      <c r="A775" s="237"/>
      <c r="B775" s="17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U775" s="175"/>
      <c r="V775" s="176" t="str">
        <f t="shared" si="12"/>
        <v/>
      </c>
    </row>
    <row r="776" spans="1:22" x14ac:dyDescent="0.25">
      <c r="A776" s="237"/>
      <c r="B776" s="17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U776" s="175"/>
      <c r="V776" s="176" t="str">
        <f t="shared" si="12"/>
        <v/>
      </c>
    </row>
    <row r="777" spans="1:22" x14ac:dyDescent="0.25">
      <c r="A777" s="237"/>
      <c r="B777" s="17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U777" s="175"/>
      <c r="V777" s="176" t="str">
        <f t="shared" si="12"/>
        <v/>
      </c>
    </row>
    <row r="778" spans="1:22" x14ac:dyDescent="0.25">
      <c r="A778" s="237"/>
      <c r="B778" s="17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U778" s="175"/>
      <c r="V778" s="176" t="str">
        <f t="shared" si="12"/>
        <v/>
      </c>
    </row>
    <row r="779" spans="1:22" x14ac:dyDescent="0.25">
      <c r="A779" s="237"/>
      <c r="B779" s="17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U779" s="175"/>
      <c r="V779" s="176" t="str">
        <f t="shared" si="12"/>
        <v/>
      </c>
    </row>
    <row r="780" spans="1:22" x14ac:dyDescent="0.25">
      <c r="A780" s="237"/>
      <c r="B780" s="17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U780" s="175"/>
      <c r="V780" s="176" t="str">
        <f t="shared" si="12"/>
        <v/>
      </c>
    </row>
    <row r="781" spans="1:22" x14ac:dyDescent="0.25">
      <c r="A781" s="237"/>
      <c r="B781" s="17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U781" s="175"/>
      <c r="V781" s="176" t="str">
        <f t="shared" si="12"/>
        <v/>
      </c>
    </row>
    <row r="782" spans="1:22" x14ac:dyDescent="0.25">
      <c r="A782" s="237"/>
      <c r="B782" s="17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U782" s="175"/>
      <c r="V782" s="176" t="str">
        <f t="shared" si="12"/>
        <v/>
      </c>
    </row>
    <row r="783" spans="1:22" x14ac:dyDescent="0.25">
      <c r="A783" s="237"/>
      <c r="B783" s="17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U783" s="175"/>
      <c r="V783" s="176" t="str">
        <f t="shared" si="12"/>
        <v/>
      </c>
    </row>
    <row r="784" spans="1:22" x14ac:dyDescent="0.25">
      <c r="A784" s="237"/>
      <c r="B784" s="17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U784" s="175"/>
      <c r="V784" s="176" t="str">
        <f t="shared" si="12"/>
        <v/>
      </c>
    </row>
    <row r="785" spans="1:22" x14ac:dyDescent="0.25">
      <c r="A785" s="237"/>
      <c r="B785" s="17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U785" s="175"/>
      <c r="V785" s="176" t="str">
        <f t="shared" si="12"/>
        <v/>
      </c>
    </row>
    <row r="786" spans="1:22" x14ac:dyDescent="0.25">
      <c r="A786" s="237"/>
      <c r="B786" s="17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U786" s="175"/>
      <c r="V786" s="176" t="str">
        <f t="shared" si="12"/>
        <v/>
      </c>
    </row>
    <row r="787" spans="1:22" x14ac:dyDescent="0.25">
      <c r="A787" s="237"/>
      <c r="B787" s="17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U787" s="175"/>
      <c r="V787" s="176" t="str">
        <f t="shared" si="12"/>
        <v/>
      </c>
    </row>
    <row r="788" spans="1:22" x14ac:dyDescent="0.25">
      <c r="A788" s="237"/>
      <c r="B788" s="17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U788" s="175"/>
      <c r="V788" s="176" t="str">
        <f t="shared" si="12"/>
        <v/>
      </c>
    </row>
    <row r="789" spans="1:22" x14ac:dyDescent="0.25">
      <c r="A789" s="237"/>
      <c r="B789" s="17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U789" s="175"/>
      <c r="V789" s="176" t="str">
        <f t="shared" si="12"/>
        <v/>
      </c>
    </row>
    <row r="790" spans="1:22" x14ac:dyDescent="0.25">
      <c r="A790" s="237"/>
      <c r="B790" s="17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U790" s="175"/>
      <c r="V790" s="176" t="str">
        <f t="shared" si="12"/>
        <v/>
      </c>
    </row>
    <row r="791" spans="1:22" x14ac:dyDescent="0.25">
      <c r="A791" s="237"/>
      <c r="B791" s="17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U791" s="175"/>
      <c r="V791" s="176" t="str">
        <f t="shared" si="12"/>
        <v/>
      </c>
    </row>
    <row r="792" spans="1:22" x14ac:dyDescent="0.25">
      <c r="A792" s="237"/>
      <c r="B792" s="17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U792" s="175"/>
      <c r="V792" s="176" t="str">
        <f t="shared" si="12"/>
        <v/>
      </c>
    </row>
    <row r="793" spans="1:22" x14ac:dyDescent="0.25">
      <c r="A793" s="237"/>
      <c r="B793" s="17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U793" s="175"/>
      <c r="V793" s="176" t="str">
        <f t="shared" si="12"/>
        <v/>
      </c>
    </row>
    <row r="794" spans="1:22" x14ac:dyDescent="0.25">
      <c r="A794" s="237"/>
      <c r="B794" s="17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U794" s="175"/>
      <c r="V794" s="176" t="str">
        <f t="shared" si="12"/>
        <v/>
      </c>
    </row>
    <row r="795" spans="1:22" x14ac:dyDescent="0.25">
      <c r="A795" s="237"/>
      <c r="B795" s="17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U795" s="175"/>
      <c r="V795" s="176" t="str">
        <f t="shared" si="12"/>
        <v/>
      </c>
    </row>
    <row r="796" spans="1:22" x14ac:dyDescent="0.25">
      <c r="A796" s="237"/>
      <c r="B796" s="17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U796" s="175"/>
      <c r="V796" s="176" t="str">
        <f t="shared" si="12"/>
        <v/>
      </c>
    </row>
    <row r="797" spans="1:22" x14ac:dyDescent="0.25">
      <c r="A797" s="237"/>
      <c r="B797" s="17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U797" s="175"/>
      <c r="V797" s="176" t="str">
        <f t="shared" si="12"/>
        <v/>
      </c>
    </row>
    <row r="798" spans="1:22" x14ac:dyDescent="0.25">
      <c r="A798" s="237"/>
      <c r="B798" s="17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U798" s="175"/>
      <c r="V798" s="176" t="str">
        <f t="shared" si="12"/>
        <v/>
      </c>
    </row>
    <row r="799" spans="1:22" x14ac:dyDescent="0.25">
      <c r="A799" s="237"/>
      <c r="B799" s="17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U799" s="175"/>
      <c r="V799" s="176" t="str">
        <f t="shared" si="12"/>
        <v/>
      </c>
    </row>
    <row r="800" spans="1:22" x14ac:dyDescent="0.25">
      <c r="A800" s="237"/>
      <c r="B800" s="17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U800" s="175"/>
      <c r="V800" s="176" t="str">
        <f t="shared" si="12"/>
        <v/>
      </c>
    </row>
    <row r="801" spans="1:22" x14ac:dyDescent="0.25">
      <c r="A801" s="237"/>
      <c r="B801" s="17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U801" s="175"/>
      <c r="V801" s="176" t="str">
        <f t="shared" si="12"/>
        <v/>
      </c>
    </row>
    <row r="802" spans="1:22" x14ac:dyDescent="0.25">
      <c r="A802" s="237"/>
      <c r="B802" s="17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U802" s="175"/>
      <c r="V802" s="176" t="str">
        <f t="shared" si="12"/>
        <v/>
      </c>
    </row>
    <row r="803" spans="1:22" x14ac:dyDescent="0.25">
      <c r="A803" s="237"/>
      <c r="B803" s="17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U803" s="175"/>
      <c r="V803" s="176" t="str">
        <f t="shared" si="12"/>
        <v/>
      </c>
    </row>
    <row r="804" spans="1:22" x14ac:dyDescent="0.25">
      <c r="A804" s="237"/>
      <c r="B804" s="17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U804" s="175"/>
      <c r="V804" s="176" t="str">
        <f t="shared" si="12"/>
        <v/>
      </c>
    </row>
    <row r="805" spans="1:22" x14ac:dyDescent="0.25">
      <c r="A805" s="237"/>
      <c r="B805" s="17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U805" s="175"/>
      <c r="V805" s="176" t="str">
        <f t="shared" si="12"/>
        <v/>
      </c>
    </row>
    <row r="806" spans="1:22" x14ac:dyDescent="0.25">
      <c r="A806" s="237"/>
      <c r="B806" s="17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U806" s="175"/>
      <c r="V806" s="176" t="str">
        <f t="shared" si="12"/>
        <v/>
      </c>
    </row>
    <row r="807" spans="1:22" x14ac:dyDescent="0.25">
      <c r="A807" s="237"/>
      <c r="B807" s="17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U807" s="175"/>
      <c r="V807" s="176" t="str">
        <f t="shared" si="12"/>
        <v/>
      </c>
    </row>
    <row r="808" spans="1:22" x14ac:dyDescent="0.25">
      <c r="A808" s="237"/>
      <c r="B808" s="17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U808" s="175"/>
      <c r="V808" s="176" t="str">
        <f t="shared" si="12"/>
        <v/>
      </c>
    </row>
    <row r="809" spans="1:22" x14ac:dyDescent="0.25">
      <c r="A809" s="237"/>
      <c r="B809" s="17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U809" s="175"/>
      <c r="V809" s="176" t="str">
        <f t="shared" si="12"/>
        <v/>
      </c>
    </row>
    <row r="810" spans="1:22" x14ac:dyDescent="0.25">
      <c r="A810" s="237"/>
      <c r="B810" s="17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U810" s="175"/>
      <c r="V810" s="176" t="str">
        <f t="shared" si="12"/>
        <v/>
      </c>
    </row>
    <row r="811" spans="1:22" x14ac:dyDescent="0.25">
      <c r="A811" s="237"/>
      <c r="B811" s="17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U811" s="175"/>
      <c r="V811" s="176" t="str">
        <f t="shared" si="12"/>
        <v/>
      </c>
    </row>
    <row r="812" spans="1:22" x14ac:dyDescent="0.25">
      <c r="A812" s="237"/>
      <c r="B812" s="17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U812" s="175"/>
      <c r="V812" s="176" t="str">
        <f t="shared" si="12"/>
        <v/>
      </c>
    </row>
    <row r="813" spans="1:22" x14ac:dyDescent="0.25">
      <c r="A813" s="237"/>
      <c r="B813" s="17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U813" s="175"/>
      <c r="V813" s="176" t="str">
        <f t="shared" si="12"/>
        <v/>
      </c>
    </row>
    <row r="814" spans="1:22" x14ac:dyDescent="0.25">
      <c r="A814" s="237"/>
      <c r="B814" s="17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U814" s="175"/>
      <c r="V814" s="176" t="str">
        <f t="shared" si="12"/>
        <v/>
      </c>
    </row>
    <row r="815" spans="1:22" x14ac:dyDescent="0.25">
      <c r="A815" s="237"/>
      <c r="B815" s="17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U815" s="175"/>
      <c r="V815" s="176" t="str">
        <f t="shared" si="12"/>
        <v/>
      </c>
    </row>
    <row r="816" spans="1:22" x14ac:dyDescent="0.25">
      <c r="A816" s="237"/>
      <c r="B816" s="17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U816" s="175"/>
      <c r="V816" s="176" t="str">
        <f t="shared" si="12"/>
        <v/>
      </c>
    </row>
    <row r="817" spans="1:22" x14ac:dyDescent="0.25">
      <c r="A817" s="237"/>
      <c r="B817" s="17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U817" s="175"/>
      <c r="V817" s="176" t="str">
        <f t="shared" si="12"/>
        <v/>
      </c>
    </row>
    <row r="818" spans="1:22" x14ac:dyDescent="0.25">
      <c r="A818" s="237"/>
      <c r="B818" s="17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U818" s="175"/>
      <c r="V818" s="176" t="str">
        <f t="shared" si="12"/>
        <v/>
      </c>
    </row>
    <row r="819" spans="1:22" x14ac:dyDescent="0.25">
      <c r="A819" s="237"/>
      <c r="B819" s="17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U819" s="175"/>
      <c r="V819" s="176" t="str">
        <f t="shared" si="12"/>
        <v/>
      </c>
    </row>
    <row r="820" spans="1:22" x14ac:dyDescent="0.25">
      <c r="A820" s="237"/>
      <c r="B820" s="17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U820" s="175"/>
      <c r="V820" s="176" t="str">
        <f t="shared" si="12"/>
        <v/>
      </c>
    </row>
    <row r="821" spans="1:22" x14ac:dyDescent="0.25">
      <c r="A821" s="237"/>
      <c r="B821" s="17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U821" s="175"/>
      <c r="V821" s="176" t="str">
        <f t="shared" si="12"/>
        <v/>
      </c>
    </row>
    <row r="822" spans="1:22" x14ac:dyDescent="0.25">
      <c r="A822" s="237"/>
      <c r="B822" s="17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U822" s="175"/>
      <c r="V822" s="176" t="str">
        <f t="shared" si="12"/>
        <v/>
      </c>
    </row>
    <row r="823" spans="1:22" x14ac:dyDescent="0.25">
      <c r="A823" s="237"/>
      <c r="B823" s="17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U823" s="175"/>
      <c r="V823" s="176" t="str">
        <f t="shared" si="12"/>
        <v/>
      </c>
    </row>
    <row r="824" spans="1:22" x14ac:dyDescent="0.25">
      <c r="A824" s="237"/>
      <c r="B824" s="17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U824" s="175"/>
      <c r="V824" s="176" t="str">
        <f t="shared" si="12"/>
        <v/>
      </c>
    </row>
    <row r="825" spans="1:22" x14ac:dyDescent="0.25">
      <c r="A825" s="237"/>
      <c r="B825" s="17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U825" s="175"/>
      <c r="V825" s="176" t="str">
        <f t="shared" si="12"/>
        <v/>
      </c>
    </row>
    <row r="826" spans="1:22" x14ac:dyDescent="0.25">
      <c r="A826" s="237"/>
      <c r="B826" s="17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U826" s="175"/>
      <c r="V826" s="176" t="str">
        <f t="shared" si="12"/>
        <v/>
      </c>
    </row>
    <row r="827" spans="1:22" x14ac:dyDescent="0.25">
      <c r="A827" s="237"/>
      <c r="B827" s="17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U827" s="175"/>
      <c r="V827" s="176" t="str">
        <f t="shared" si="12"/>
        <v/>
      </c>
    </row>
    <row r="828" spans="1:22" x14ac:dyDescent="0.25">
      <c r="A828" s="237"/>
      <c r="B828" s="17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U828" s="175"/>
      <c r="V828" s="176" t="str">
        <f t="shared" si="12"/>
        <v/>
      </c>
    </row>
    <row r="829" spans="1:22" x14ac:dyDescent="0.25">
      <c r="A829" s="237"/>
      <c r="B829" s="17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U829" s="175"/>
      <c r="V829" s="176" t="str">
        <f t="shared" si="12"/>
        <v/>
      </c>
    </row>
    <row r="830" spans="1:22" x14ac:dyDescent="0.25">
      <c r="A830" s="237"/>
      <c r="B830" s="17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U830" s="175"/>
      <c r="V830" s="176" t="str">
        <f t="shared" si="12"/>
        <v/>
      </c>
    </row>
    <row r="831" spans="1:22" x14ac:dyDescent="0.25">
      <c r="A831" s="237"/>
      <c r="B831" s="17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U831" s="175"/>
      <c r="V831" s="176" t="str">
        <f t="shared" si="12"/>
        <v/>
      </c>
    </row>
    <row r="832" spans="1:22" x14ac:dyDescent="0.25">
      <c r="A832" s="237"/>
      <c r="B832" s="17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U832" s="175"/>
      <c r="V832" s="176" t="str">
        <f t="shared" si="12"/>
        <v/>
      </c>
    </row>
    <row r="833" spans="1:22" x14ac:dyDescent="0.25">
      <c r="A833" s="237"/>
      <c r="B833" s="17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U833" s="175"/>
      <c r="V833" s="176" t="str">
        <f t="shared" si="12"/>
        <v/>
      </c>
    </row>
    <row r="834" spans="1:22" x14ac:dyDescent="0.25">
      <c r="A834" s="237"/>
      <c r="B834" s="17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U834" s="175"/>
      <c r="V834" s="176" t="str">
        <f t="shared" si="12"/>
        <v/>
      </c>
    </row>
    <row r="835" spans="1:22" x14ac:dyDescent="0.25">
      <c r="A835" s="237"/>
      <c r="B835" s="17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U835" s="175"/>
      <c r="V835" s="176" t="str">
        <f t="shared" ref="V835:V898" si="13">IFERROR(IF((INT(G835)&gt;1),INT(G835),""),"")</f>
        <v/>
      </c>
    </row>
    <row r="836" spans="1:22" x14ac:dyDescent="0.25">
      <c r="A836" s="237"/>
      <c r="B836" s="17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U836" s="175"/>
      <c r="V836" s="176" t="str">
        <f t="shared" si="13"/>
        <v/>
      </c>
    </row>
    <row r="837" spans="1:22" x14ac:dyDescent="0.25">
      <c r="A837" s="237"/>
      <c r="B837" s="17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U837" s="175"/>
      <c r="V837" s="176" t="str">
        <f t="shared" si="13"/>
        <v/>
      </c>
    </row>
    <row r="838" spans="1:22" x14ac:dyDescent="0.25">
      <c r="A838" s="237"/>
      <c r="B838" s="17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U838" s="175"/>
      <c r="V838" s="176" t="str">
        <f t="shared" si="13"/>
        <v/>
      </c>
    </row>
    <row r="839" spans="1:22" x14ac:dyDescent="0.25">
      <c r="A839" s="237"/>
      <c r="B839" s="17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U839" s="175"/>
      <c r="V839" s="176" t="str">
        <f t="shared" si="13"/>
        <v/>
      </c>
    </row>
    <row r="840" spans="1:22" x14ac:dyDescent="0.25">
      <c r="A840" s="237"/>
      <c r="B840" s="17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U840" s="175"/>
      <c r="V840" s="176" t="str">
        <f t="shared" si="13"/>
        <v/>
      </c>
    </row>
    <row r="841" spans="1:22" x14ac:dyDescent="0.25">
      <c r="A841" s="237"/>
      <c r="B841" s="17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U841" s="175"/>
      <c r="V841" s="176" t="str">
        <f t="shared" si="13"/>
        <v/>
      </c>
    </row>
    <row r="842" spans="1:22" x14ac:dyDescent="0.25">
      <c r="A842" s="237"/>
      <c r="B842" s="17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U842" s="175"/>
      <c r="V842" s="176" t="str">
        <f t="shared" si="13"/>
        <v/>
      </c>
    </row>
    <row r="843" spans="1:22" x14ac:dyDescent="0.25">
      <c r="A843" s="237"/>
      <c r="B843" s="17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U843" s="175"/>
      <c r="V843" s="176" t="str">
        <f t="shared" si="13"/>
        <v/>
      </c>
    </row>
    <row r="844" spans="1:22" x14ac:dyDescent="0.25">
      <c r="A844" s="237"/>
      <c r="B844" s="17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U844" s="175"/>
      <c r="V844" s="176" t="str">
        <f t="shared" si="13"/>
        <v/>
      </c>
    </row>
    <row r="845" spans="1:22" x14ac:dyDescent="0.25">
      <c r="A845" s="237"/>
      <c r="B845" s="17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U845" s="175"/>
      <c r="V845" s="176" t="str">
        <f t="shared" si="13"/>
        <v/>
      </c>
    </row>
    <row r="846" spans="1:22" x14ac:dyDescent="0.25">
      <c r="A846" s="237"/>
      <c r="B846" s="17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U846" s="175"/>
      <c r="V846" s="176" t="str">
        <f t="shared" si="13"/>
        <v/>
      </c>
    </row>
    <row r="847" spans="1:22" x14ac:dyDescent="0.25">
      <c r="A847" s="237"/>
      <c r="B847" s="17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U847" s="175"/>
      <c r="V847" s="176" t="str">
        <f t="shared" si="13"/>
        <v/>
      </c>
    </row>
    <row r="848" spans="1:22" x14ac:dyDescent="0.25">
      <c r="A848" s="237"/>
      <c r="B848" s="17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U848" s="175"/>
      <c r="V848" s="176" t="str">
        <f t="shared" si="13"/>
        <v/>
      </c>
    </row>
    <row r="849" spans="1:22" x14ac:dyDescent="0.25">
      <c r="A849" s="237"/>
      <c r="B849" s="17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U849" s="175"/>
      <c r="V849" s="176" t="str">
        <f t="shared" si="13"/>
        <v/>
      </c>
    </row>
    <row r="850" spans="1:22" x14ac:dyDescent="0.25">
      <c r="A850" s="237"/>
      <c r="B850" s="17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U850" s="175"/>
      <c r="V850" s="176" t="str">
        <f t="shared" si="13"/>
        <v/>
      </c>
    </row>
    <row r="851" spans="1:22" x14ac:dyDescent="0.25">
      <c r="A851" s="237"/>
      <c r="B851" s="17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U851" s="175"/>
      <c r="V851" s="176" t="str">
        <f t="shared" si="13"/>
        <v/>
      </c>
    </row>
    <row r="852" spans="1:22" x14ac:dyDescent="0.25">
      <c r="A852" s="237"/>
      <c r="B852" s="17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U852" s="175"/>
      <c r="V852" s="176" t="str">
        <f t="shared" si="13"/>
        <v/>
      </c>
    </row>
    <row r="853" spans="1:22" x14ac:dyDescent="0.25">
      <c r="A853" s="237"/>
      <c r="B853" s="17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U853" s="175"/>
      <c r="V853" s="176" t="str">
        <f t="shared" si="13"/>
        <v/>
      </c>
    </row>
    <row r="854" spans="1:22" x14ac:dyDescent="0.25">
      <c r="A854" s="237"/>
      <c r="B854" s="17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U854" s="175"/>
      <c r="V854" s="176" t="str">
        <f t="shared" si="13"/>
        <v/>
      </c>
    </row>
    <row r="855" spans="1:22" x14ac:dyDescent="0.25">
      <c r="A855" s="234"/>
      <c r="B855" s="17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U855" s="175"/>
      <c r="V855" s="176" t="str">
        <f t="shared" si="13"/>
        <v/>
      </c>
    </row>
    <row r="856" spans="1:22" x14ac:dyDescent="0.25">
      <c r="A856" s="234"/>
      <c r="B856" s="17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U856" s="175"/>
      <c r="V856" s="176" t="str">
        <f t="shared" si="13"/>
        <v/>
      </c>
    </row>
    <row r="857" spans="1:22" x14ac:dyDescent="0.25">
      <c r="A857" s="234"/>
      <c r="B857" s="17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U857" s="175"/>
      <c r="V857" s="176" t="str">
        <f t="shared" si="13"/>
        <v/>
      </c>
    </row>
    <row r="858" spans="1:22" x14ac:dyDescent="0.25">
      <c r="A858" s="234"/>
      <c r="B858" s="17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U858" s="175"/>
      <c r="V858" s="176" t="str">
        <f t="shared" si="13"/>
        <v/>
      </c>
    </row>
    <row r="859" spans="1:22" x14ac:dyDescent="0.25">
      <c r="A859" s="234"/>
      <c r="B859" s="17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U859" s="175"/>
      <c r="V859" s="176" t="str">
        <f t="shared" si="13"/>
        <v/>
      </c>
    </row>
    <row r="860" spans="1:22" x14ac:dyDescent="0.25">
      <c r="A860" s="234"/>
      <c r="B860" s="17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U860" s="175"/>
      <c r="V860" s="176" t="str">
        <f t="shared" si="13"/>
        <v/>
      </c>
    </row>
    <row r="861" spans="1:22" x14ac:dyDescent="0.25">
      <c r="A861" s="234"/>
      <c r="B861" s="17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U861" s="175"/>
      <c r="V861" s="176" t="str">
        <f t="shared" si="13"/>
        <v/>
      </c>
    </row>
    <row r="862" spans="1:22" x14ac:dyDescent="0.25">
      <c r="A862" s="234"/>
      <c r="B862" s="17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U862" s="175"/>
      <c r="V862" s="176" t="str">
        <f t="shared" si="13"/>
        <v/>
      </c>
    </row>
    <row r="863" spans="1:22" x14ac:dyDescent="0.25">
      <c r="A863" s="234"/>
      <c r="B863" s="17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U863" s="175"/>
      <c r="V863" s="176" t="str">
        <f t="shared" si="13"/>
        <v/>
      </c>
    </row>
    <row r="864" spans="1:22" x14ac:dyDescent="0.25">
      <c r="A864" s="234"/>
      <c r="B864" s="17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U864" s="175"/>
      <c r="V864" s="176" t="str">
        <f t="shared" si="13"/>
        <v/>
      </c>
    </row>
    <row r="865" spans="1:22" x14ac:dyDescent="0.25">
      <c r="A865" s="234"/>
      <c r="B865" s="17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U865" s="175"/>
      <c r="V865" s="176" t="str">
        <f t="shared" si="13"/>
        <v/>
      </c>
    </row>
    <row r="866" spans="1:22" x14ac:dyDescent="0.25">
      <c r="A866" s="234"/>
      <c r="B866" s="17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U866" s="175"/>
      <c r="V866" s="176" t="str">
        <f t="shared" si="13"/>
        <v/>
      </c>
    </row>
    <row r="867" spans="1:22" x14ac:dyDescent="0.25">
      <c r="A867" s="234"/>
      <c r="B867" s="17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U867" s="175"/>
      <c r="V867" s="176" t="str">
        <f t="shared" si="13"/>
        <v/>
      </c>
    </row>
    <row r="868" spans="1:22" x14ac:dyDescent="0.25">
      <c r="A868" s="234"/>
      <c r="B868" s="17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U868" s="175"/>
      <c r="V868" s="176" t="str">
        <f t="shared" si="13"/>
        <v/>
      </c>
    </row>
    <row r="869" spans="1:22" x14ac:dyDescent="0.25">
      <c r="A869" s="234"/>
      <c r="B869" s="17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U869" s="175"/>
      <c r="V869" s="176" t="str">
        <f t="shared" si="13"/>
        <v/>
      </c>
    </row>
    <row r="870" spans="1:22" x14ac:dyDescent="0.25">
      <c r="A870" s="234"/>
      <c r="B870" s="17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U870" s="175"/>
      <c r="V870" s="176" t="str">
        <f t="shared" si="13"/>
        <v/>
      </c>
    </row>
    <row r="871" spans="1:22" x14ac:dyDescent="0.25">
      <c r="A871" s="234"/>
      <c r="B871" s="17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U871" s="175"/>
      <c r="V871" s="176" t="str">
        <f t="shared" si="13"/>
        <v/>
      </c>
    </row>
    <row r="872" spans="1:22" x14ac:dyDescent="0.25">
      <c r="A872" s="234"/>
      <c r="B872" s="17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U872" s="175"/>
      <c r="V872" s="176" t="str">
        <f t="shared" si="13"/>
        <v/>
      </c>
    </row>
    <row r="873" spans="1:22" x14ac:dyDescent="0.25">
      <c r="A873" s="234"/>
      <c r="B873" s="17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U873" s="175"/>
      <c r="V873" s="176" t="str">
        <f t="shared" si="13"/>
        <v/>
      </c>
    </row>
    <row r="874" spans="1:22" x14ac:dyDescent="0.25">
      <c r="A874" s="234"/>
      <c r="B874" s="17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U874" s="175"/>
      <c r="V874" s="176" t="str">
        <f t="shared" si="13"/>
        <v/>
      </c>
    </row>
    <row r="875" spans="1:22" x14ac:dyDescent="0.25">
      <c r="A875" s="234"/>
      <c r="B875" s="17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U875" s="175"/>
      <c r="V875" s="176" t="str">
        <f t="shared" si="13"/>
        <v/>
      </c>
    </row>
    <row r="876" spans="1:22" x14ac:dyDescent="0.25">
      <c r="A876" s="234"/>
      <c r="B876" s="17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U876" s="175"/>
      <c r="V876" s="176" t="str">
        <f t="shared" si="13"/>
        <v/>
      </c>
    </row>
    <row r="877" spans="1:22" x14ac:dyDescent="0.25">
      <c r="A877" s="234"/>
      <c r="B877" s="17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U877" s="175"/>
      <c r="V877" s="176" t="str">
        <f t="shared" si="13"/>
        <v/>
      </c>
    </row>
    <row r="878" spans="1:22" x14ac:dyDescent="0.25">
      <c r="A878" s="234"/>
      <c r="B878" s="17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U878" s="175"/>
      <c r="V878" s="176" t="str">
        <f t="shared" si="13"/>
        <v/>
      </c>
    </row>
    <row r="879" spans="1:22" x14ac:dyDescent="0.25">
      <c r="A879" s="234"/>
      <c r="B879" s="17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U879" s="175"/>
      <c r="V879" s="176" t="str">
        <f t="shared" si="13"/>
        <v/>
      </c>
    </row>
    <row r="880" spans="1:22" x14ac:dyDescent="0.25">
      <c r="A880" s="234"/>
      <c r="B880" s="17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U880" s="175"/>
      <c r="V880" s="176" t="str">
        <f t="shared" si="13"/>
        <v/>
      </c>
    </row>
    <row r="881" spans="1:22" x14ac:dyDescent="0.25">
      <c r="A881" s="234"/>
      <c r="B881" s="17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U881" s="175"/>
      <c r="V881" s="176" t="str">
        <f t="shared" si="13"/>
        <v/>
      </c>
    </row>
    <row r="882" spans="1:22" x14ac:dyDescent="0.25">
      <c r="A882" s="234"/>
      <c r="B882" s="17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U882" s="175"/>
      <c r="V882" s="176" t="str">
        <f t="shared" si="13"/>
        <v/>
      </c>
    </row>
    <row r="883" spans="1:22" x14ac:dyDescent="0.25">
      <c r="A883" s="234"/>
      <c r="B883" s="17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U883" s="175"/>
      <c r="V883" s="176" t="str">
        <f t="shared" si="13"/>
        <v/>
      </c>
    </row>
    <row r="884" spans="1:22" x14ac:dyDescent="0.25">
      <c r="A884" s="234"/>
      <c r="B884" s="17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U884" s="175"/>
      <c r="V884" s="176" t="str">
        <f t="shared" si="13"/>
        <v/>
      </c>
    </row>
    <row r="885" spans="1:22" x14ac:dyDescent="0.25">
      <c r="A885" s="234"/>
      <c r="B885" s="17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U885" s="175"/>
      <c r="V885" s="176" t="str">
        <f t="shared" si="13"/>
        <v/>
      </c>
    </row>
    <row r="886" spans="1:22" x14ac:dyDescent="0.25">
      <c r="A886" s="234"/>
      <c r="B886" s="17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U886" s="175"/>
      <c r="V886" s="176" t="str">
        <f t="shared" si="13"/>
        <v/>
      </c>
    </row>
    <row r="887" spans="1:22" x14ac:dyDescent="0.25">
      <c r="A887" s="234"/>
      <c r="B887" s="17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U887" s="175"/>
      <c r="V887" s="176" t="str">
        <f t="shared" si="13"/>
        <v/>
      </c>
    </row>
    <row r="888" spans="1:22" x14ac:dyDescent="0.25">
      <c r="A888" s="234"/>
      <c r="B888" s="17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U888" s="175"/>
      <c r="V888" s="176" t="str">
        <f t="shared" si="13"/>
        <v/>
      </c>
    </row>
    <row r="889" spans="1:22" x14ac:dyDescent="0.25">
      <c r="A889" s="234"/>
      <c r="B889" s="17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U889" s="175"/>
      <c r="V889" s="176" t="str">
        <f t="shared" si="13"/>
        <v/>
      </c>
    </row>
    <row r="890" spans="1:22" x14ac:dyDescent="0.25">
      <c r="A890" s="234"/>
      <c r="B890" s="17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U890" s="175"/>
      <c r="V890" s="176" t="str">
        <f t="shared" si="13"/>
        <v/>
      </c>
    </row>
    <row r="891" spans="1:22" x14ac:dyDescent="0.25">
      <c r="A891" s="234"/>
      <c r="B891" s="17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U891" s="175"/>
      <c r="V891" s="176" t="str">
        <f t="shared" si="13"/>
        <v/>
      </c>
    </row>
    <row r="892" spans="1:22" x14ac:dyDescent="0.25">
      <c r="A892" s="234"/>
      <c r="B892" s="17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U892" s="175"/>
      <c r="V892" s="176" t="str">
        <f t="shared" si="13"/>
        <v/>
      </c>
    </row>
    <row r="893" spans="1:22" x14ac:dyDescent="0.25">
      <c r="A893" s="234"/>
      <c r="B893" s="17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U893" s="175"/>
      <c r="V893" s="176" t="str">
        <f t="shared" si="13"/>
        <v/>
      </c>
    </row>
    <row r="894" spans="1:22" x14ac:dyDescent="0.25">
      <c r="A894" s="234"/>
      <c r="B894" s="17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U894" s="175"/>
      <c r="V894" s="176" t="str">
        <f t="shared" si="13"/>
        <v/>
      </c>
    </row>
    <row r="895" spans="1:22" x14ac:dyDescent="0.25">
      <c r="A895" s="234"/>
      <c r="B895" s="17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U895" s="175"/>
      <c r="V895" s="176" t="str">
        <f t="shared" si="13"/>
        <v/>
      </c>
    </row>
    <row r="896" spans="1:22" x14ac:dyDescent="0.25">
      <c r="A896" s="234"/>
      <c r="B896" s="17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U896" s="175"/>
      <c r="V896" s="176" t="str">
        <f t="shared" si="13"/>
        <v/>
      </c>
    </row>
    <row r="897" spans="1:22" x14ac:dyDescent="0.25">
      <c r="A897" s="234"/>
      <c r="B897" s="17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U897" s="175"/>
      <c r="V897" s="176" t="str">
        <f t="shared" si="13"/>
        <v/>
      </c>
    </row>
    <row r="898" spans="1:22" x14ac:dyDescent="0.25">
      <c r="A898" s="234"/>
      <c r="B898" s="17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U898" s="175"/>
      <c r="V898" s="176" t="str">
        <f t="shared" si="13"/>
        <v/>
      </c>
    </row>
    <row r="899" spans="1:22" x14ac:dyDescent="0.25">
      <c r="A899" s="234"/>
      <c r="B899" s="17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U899" s="175"/>
      <c r="V899" s="176" t="str">
        <f t="shared" ref="V899:V962" si="14">IFERROR(IF((INT(G899)&gt;1),INT(G899),""),"")</f>
        <v/>
      </c>
    </row>
    <row r="900" spans="1:22" x14ac:dyDescent="0.25">
      <c r="A900" s="234"/>
      <c r="B900" s="17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U900" s="175"/>
      <c r="V900" s="176" t="str">
        <f t="shared" si="14"/>
        <v/>
      </c>
    </row>
    <row r="901" spans="1:22" x14ac:dyDescent="0.25">
      <c r="A901" s="234"/>
      <c r="B901" s="17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U901" s="175"/>
      <c r="V901" s="176" t="str">
        <f t="shared" si="14"/>
        <v/>
      </c>
    </row>
    <row r="902" spans="1:22" x14ac:dyDescent="0.25">
      <c r="A902" s="234"/>
      <c r="B902" s="17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U902" s="175"/>
      <c r="V902" s="176" t="str">
        <f t="shared" si="14"/>
        <v/>
      </c>
    </row>
    <row r="903" spans="1:22" x14ac:dyDescent="0.25">
      <c r="A903" s="234"/>
      <c r="B903" s="17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U903" s="175"/>
      <c r="V903" s="176" t="str">
        <f t="shared" si="14"/>
        <v/>
      </c>
    </row>
    <row r="904" spans="1:22" x14ac:dyDescent="0.25">
      <c r="A904" s="234"/>
      <c r="B904" s="17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U904" s="175"/>
      <c r="V904" s="176" t="str">
        <f t="shared" si="14"/>
        <v/>
      </c>
    </row>
    <row r="905" spans="1:22" x14ac:dyDescent="0.25">
      <c r="A905" s="234"/>
      <c r="B905" s="17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U905" s="175"/>
      <c r="V905" s="176" t="str">
        <f t="shared" si="14"/>
        <v/>
      </c>
    </row>
    <row r="906" spans="1:22" x14ac:dyDescent="0.25">
      <c r="A906" s="234"/>
      <c r="B906" s="175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U906" s="175"/>
      <c r="V906" s="176" t="str">
        <f t="shared" si="14"/>
        <v/>
      </c>
    </row>
    <row r="907" spans="1:22" x14ac:dyDescent="0.25">
      <c r="A907" s="234"/>
      <c r="B907" s="17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U907" s="175"/>
      <c r="V907" s="176" t="str">
        <f t="shared" si="14"/>
        <v/>
      </c>
    </row>
    <row r="908" spans="1:22" x14ac:dyDescent="0.25">
      <c r="A908" s="234"/>
      <c r="B908" s="17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U908" s="175"/>
      <c r="V908" s="176" t="str">
        <f t="shared" si="14"/>
        <v/>
      </c>
    </row>
    <row r="909" spans="1:22" x14ac:dyDescent="0.25">
      <c r="A909" s="234"/>
      <c r="B909" s="17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U909" s="175"/>
      <c r="V909" s="176" t="str">
        <f t="shared" si="14"/>
        <v/>
      </c>
    </row>
    <row r="910" spans="1:22" x14ac:dyDescent="0.25">
      <c r="A910" s="234"/>
      <c r="B910" s="17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U910" s="175"/>
      <c r="V910" s="176" t="str">
        <f t="shared" si="14"/>
        <v/>
      </c>
    </row>
    <row r="911" spans="1:22" x14ac:dyDescent="0.25">
      <c r="A911" s="237"/>
      <c r="B911" s="17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U911" s="175"/>
      <c r="V911" s="176" t="str">
        <f t="shared" si="14"/>
        <v/>
      </c>
    </row>
    <row r="912" spans="1:22" x14ac:dyDescent="0.25">
      <c r="A912" s="237"/>
      <c r="B912" s="17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U912" s="175"/>
      <c r="V912" s="176" t="str">
        <f t="shared" si="14"/>
        <v/>
      </c>
    </row>
    <row r="913" spans="1:22" x14ac:dyDescent="0.25">
      <c r="A913" s="237"/>
      <c r="B913" s="17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U913" s="175"/>
      <c r="V913" s="176" t="str">
        <f t="shared" si="14"/>
        <v/>
      </c>
    </row>
    <row r="914" spans="1:22" x14ac:dyDescent="0.25">
      <c r="A914" s="237"/>
      <c r="B914" s="17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U914" s="175"/>
      <c r="V914" s="176" t="str">
        <f t="shared" si="14"/>
        <v/>
      </c>
    </row>
    <row r="915" spans="1:22" x14ac:dyDescent="0.25">
      <c r="A915" s="237"/>
      <c r="B915" s="17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U915" s="175"/>
      <c r="V915" s="176" t="str">
        <f t="shared" si="14"/>
        <v/>
      </c>
    </row>
    <row r="916" spans="1:22" x14ac:dyDescent="0.25">
      <c r="A916" s="237"/>
      <c r="B916" s="17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U916" s="175"/>
      <c r="V916" s="176" t="str">
        <f t="shared" si="14"/>
        <v/>
      </c>
    </row>
    <row r="917" spans="1:22" x14ac:dyDescent="0.25">
      <c r="A917" s="237"/>
      <c r="B917" s="17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U917" s="175"/>
      <c r="V917" s="176" t="str">
        <f t="shared" si="14"/>
        <v/>
      </c>
    </row>
    <row r="918" spans="1:22" x14ac:dyDescent="0.25">
      <c r="A918" s="237"/>
      <c r="B918" s="17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U918" s="175"/>
      <c r="V918" s="176" t="str">
        <f t="shared" si="14"/>
        <v/>
      </c>
    </row>
    <row r="919" spans="1:22" x14ac:dyDescent="0.25">
      <c r="A919" s="237"/>
      <c r="B919" s="17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U919" s="175"/>
      <c r="V919" s="176" t="str">
        <f t="shared" si="14"/>
        <v/>
      </c>
    </row>
    <row r="920" spans="1:22" x14ac:dyDescent="0.25">
      <c r="A920" s="237"/>
      <c r="B920" s="17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U920" s="175"/>
      <c r="V920" s="176" t="str">
        <f t="shared" si="14"/>
        <v/>
      </c>
    </row>
    <row r="921" spans="1:22" x14ac:dyDescent="0.25">
      <c r="A921" s="237"/>
      <c r="B921" s="17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U921" s="175"/>
      <c r="V921" s="176" t="str">
        <f t="shared" si="14"/>
        <v/>
      </c>
    </row>
    <row r="922" spans="1:22" x14ac:dyDescent="0.25">
      <c r="A922" s="237"/>
      <c r="B922" s="17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U922" s="175"/>
      <c r="V922" s="176" t="str">
        <f t="shared" si="14"/>
        <v/>
      </c>
    </row>
    <row r="923" spans="1:22" x14ac:dyDescent="0.25">
      <c r="A923" s="237"/>
      <c r="B923" s="17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U923" s="175"/>
      <c r="V923" s="176" t="str">
        <f t="shared" si="14"/>
        <v/>
      </c>
    </row>
    <row r="924" spans="1:22" x14ac:dyDescent="0.25">
      <c r="A924" s="237"/>
      <c r="B924" s="17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U924" s="175"/>
      <c r="V924" s="176" t="str">
        <f t="shared" si="14"/>
        <v/>
      </c>
    </row>
    <row r="925" spans="1:22" x14ac:dyDescent="0.25">
      <c r="A925" s="237"/>
      <c r="B925" s="17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U925" s="175"/>
      <c r="V925" s="176" t="str">
        <f t="shared" si="14"/>
        <v/>
      </c>
    </row>
    <row r="926" spans="1:22" x14ac:dyDescent="0.25">
      <c r="A926" s="237"/>
      <c r="B926" s="17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U926" s="175"/>
      <c r="V926" s="176" t="str">
        <f t="shared" si="14"/>
        <v/>
      </c>
    </row>
    <row r="927" spans="1:22" x14ac:dyDescent="0.25">
      <c r="A927" s="237"/>
      <c r="B927" s="17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U927" s="175"/>
      <c r="V927" s="176" t="str">
        <f t="shared" si="14"/>
        <v/>
      </c>
    </row>
    <row r="928" spans="1:22" x14ac:dyDescent="0.25">
      <c r="A928" s="237"/>
      <c r="B928" s="17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U928" s="175"/>
      <c r="V928" s="176" t="str">
        <f t="shared" si="14"/>
        <v/>
      </c>
    </row>
    <row r="929" spans="1:22" x14ac:dyDescent="0.25">
      <c r="A929" s="237"/>
      <c r="B929" s="17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U929" s="175"/>
      <c r="V929" s="176" t="str">
        <f t="shared" si="14"/>
        <v/>
      </c>
    </row>
    <row r="930" spans="1:22" x14ac:dyDescent="0.25">
      <c r="A930" s="237"/>
      <c r="B930" s="17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U930" s="175"/>
      <c r="V930" s="176" t="str">
        <f t="shared" si="14"/>
        <v/>
      </c>
    </row>
    <row r="931" spans="1:22" x14ac:dyDescent="0.25">
      <c r="A931" s="237"/>
      <c r="B931" s="17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U931" s="175"/>
      <c r="V931" s="176" t="str">
        <f t="shared" si="14"/>
        <v/>
      </c>
    </row>
    <row r="932" spans="1:22" x14ac:dyDescent="0.25">
      <c r="A932" s="237"/>
      <c r="B932" s="17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U932" s="175"/>
      <c r="V932" s="176" t="str">
        <f t="shared" si="14"/>
        <v/>
      </c>
    </row>
    <row r="933" spans="1:22" x14ac:dyDescent="0.25">
      <c r="A933" s="237"/>
      <c r="B933" s="17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U933" s="175"/>
      <c r="V933" s="176" t="str">
        <f t="shared" si="14"/>
        <v/>
      </c>
    </row>
    <row r="934" spans="1:22" x14ac:dyDescent="0.25">
      <c r="A934" s="237"/>
      <c r="B934" s="17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U934" s="175"/>
      <c r="V934" s="176" t="str">
        <f t="shared" si="14"/>
        <v/>
      </c>
    </row>
    <row r="935" spans="1:22" x14ac:dyDescent="0.25">
      <c r="A935" s="237"/>
      <c r="B935" s="17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U935" s="175"/>
      <c r="V935" s="176" t="str">
        <f t="shared" si="14"/>
        <v/>
      </c>
    </row>
    <row r="936" spans="1:22" x14ac:dyDescent="0.25">
      <c r="A936" s="237"/>
      <c r="B936" s="17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U936" s="175"/>
      <c r="V936" s="176" t="str">
        <f t="shared" si="14"/>
        <v/>
      </c>
    </row>
    <row r="937" spans="1:22" x14ac:dyDescent="0.25">
      <c r="A937" s="237"/>
      <c r="B937" s="17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U937" s="175"/>
      <c r="V937" s="176" t="str">
        <f t="shared" si="14"/>
        <v/>
      </c>
    </row>
    <row r="938" spans="1:22" x14ac:dyDescent="0.25">
      <c r="A938" s="237"/>
      <c r="B938" s="17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U938" s="175"/>
      <c r="V938" s="176" t="str">
        <f t="shared" si="14"/>
        <v/>
      </c>
    </row>
    <row r="939" spans="1:22" x14ac:dyDescent="0.25">
      <c r="A939" s="237"/>
      <c r="B939" s="17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U939" s="175"/>
      <c r="V939" s="176" t="str">
        <f t="shared" si="14"/>
        <v/>
      </c>
    </row>
    <row r="940" spans="1:22" x14ac:dyDescent="0.25">
      <c r="A940" s="237"/>
      <c r="B940" s="17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U940" s="175"/>
      <c r="V940" s="176" t="str">
        <f t="shared" si="14"/>
        <v/>
      </c>
    </row>
    <row r="941" spans="1:22" x14ac:dyDescent="0.25">
      <c r="A941" s="237"/>
      <c r="B941" s="17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U941" s="175"/>
      <c r="V941" s="176" t="str">
        <f t="shared" si="14"/>
        <v/>
      </c>
    </row>
    <row r="942" spans="1:22" x14ac:dyDescent="0.25">
      <c r="A942" s="237"/>
      <c r="B942" s="17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U942" s="175"/>
      <c r="V942" s="176" t="str">
        <f t="shared" si="14"/>
        <v/>
      </c>
    </row>
    <row r="943" spans="1:22" x14ac:dyDescent="0.25">
      <c r="A943" s="237"/>
      <c r="B943" s="17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U943" s="175"/>
      <c r="V943" s="176" t="str">
        <f t="shared" si="14"/>
        <v/>
      </c>
    </row>
    <row r="944" spans="1:22" x14ac:dyDescent="0.25">
      <c r="A944" s="237"/>
      <c r="B944" s="17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U944" s="175"/>
      <c r="V944" s="176" t="str">
        <f t="shared" si="14"/>
        <v/>
      </c>
    </row>
    <row r="945" spans="1:22" x14ac:dyDescent="0.25">
      <c r="A945" s="237"/>
      <c r="B945" s="17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U945" s="175"/>
      <c r="V945" s="176" t="str">
        <f t="shared" si="14"/>
        <v/>
      </c>
    </row>
    <row r="946" spans="1:22" x14ac:dyDescent="0.25">
      <c r="A946" s="237"/>
      <c r="B946" s="17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U946" s="175"/>
      <c r="V946" s="176" t="str">
        <f t="shared" si="14"/>
        <v/>
      </c>
    </row>
    <row r="947" spans="1:22" x14ac:dyDescent="0.25">
      <c r="A947" s="237"/>
      <c r="B947" s="175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U947" s="175"/>
      <c r="V947" s="176" t="str">
        <f t="shared" si="14"/>
        <v/>
      </c>
    </row>
    <row r="948" spans="1:22" x14ac:dyDescent="0.25">
      <c r="A948" s="237"/>
      <c r="B948" s="175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U948" s="175"/>
      <c r="V948" s="176" t="str">
        <f t="shared" si="14"/>
        <v/>
      </c>
    </row>
    <row r="949" spans="1:22" x14ac:dyDescent="0.25">
      <c r="A949" s="237"/>
      <c r="B949" s="175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U949" s="175"/>
      <c r="V949" s="176" t="str">
        <f t="shared" si="14"/>
        <v/>
      </c>
    </row>
    <row r="950" spans="1:22" x14ac:dyDescent="0.25">
      <c r="A950" s="237"/>
      <c r="B950" s="175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U950" s="175"/>
      <c r="V950" s="176" t="str">
        <f t="shared" si="14"/>
        <v/>
      </c>
    </row>
    <row r="951" spans="1:22" x14ac:dyDescent="0.25">
      <c r="A951" s="237"/>
      <c r="B951" s="175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U951" s="175"/>
      <c r="V951" s="176" t="str">
        <f t="shared" si="14"/>
        <v/>
      </c>
    </row>
    <row r="952" spans="1:22" x14ac:dyDescent="0.25">
      <c r="A952" s="237"/>
      <c r="B952" s="175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U952" s="175"/>
      <c r="V952" s="176" t="str">
        <f t="shared" si="14"/>
        <v/>
      </c>
    </row>
    <row r="953" spans="1:22" x14ac:dyDescent="0.25">
      <c r="A953" s="237"/>
      <c r="B953" s="175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U953" s="175"/>
      <c r="V953" s="176" t="str">
        <f t="shared" si="14"/>
        <v/>
      </c>
    </row>
    <row r="954" spans="1:22" x14ac:dyDescent="0.25">
      <c r="A954" s="237"/>
      <c r="B954" s="175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U954" s="175"/>
      <c r="V954" s="176" t="str">
        <f t="shared" si="14"/>
        <v/>
      </c>
    </row>
    <row r="955" spans="1:22" x14ac:dyDescent="0.25">
      <c r="A955" s="237"/>
      <c r="B955" s="175"/>
      <c r="C955" s="175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U955" s="175"/>
      <c r="V955" s="176" t="str">
        <f t="shared" si="14"/>
        <v/>
      </c>
    </row>
    <row r="956" spans="1:22" x14ac:dyDescent="0.25">
      <c r="A956" s="237"/>
      <c r="B956" s="175"/>
      <c r="C956" s="175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U956" s="175"/>
      <c r="V956" s="176" t="str">
        <f t="shared" si="14"/>
        <v/>
      </c>
    </row>
    <row r="957" spans="1:22" x14ac:dyDescent="0.25">
      <c r="A957" s="237"/>
      <c r="B957" s="175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U957" s="175"/>
      <c r="V957" s="176" t="str">
        <f t="shared" si="14"/>
        <v/>
      </c>
    </row>
    <row r="958" spans="1:22" x14ac:dyDescent="0.25">
      <c r="A958" s="237"/>
      <c r="B958" s="175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U958" s="175"/>
      <c r="V958" s="176" t="str">
        <f t="shared" si="14"/>
        <v/>
      </c>
    </row>
    <row r="959" spans="1:22" x14ac:dyDescent="0.25">
      <c r="A959" s="237"/>
      <c r="B959" s="175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U959" s="175"/>
      <c r="V959" s="176" t="str">
        <f t="shared" si="14"/>
        <v/>
      </c>
    </row>
    <row r="960" spans="1:22" x14ac:dyDescent="0.25">
      <c r="A960" s="237"/>
      <c r="B960" s="175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U960" s="175"/>
      <c r="V960" s="176" t="str">
        <f t="shared" si="14"/>
        <v/>
      </c>
    </row>
    <row r="961" spans="1:22" x14ac:dyDescent="0.25">
      <c r="A961" s="237"/>
      <c r="B961" s="175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U961" s="175"/>
      <c r="V961" s="176" t="str">
        <f t="shared" si="14"/>
        <v/>
      </c>
    </row>
    <row r="962" spans="1:22" x14ac:dyDescent="0.25">
      <c r="A962" s="237"/>
      <c r="B962" s="175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U962" s="175"/>
      <c r="V962" s="176" t="str">
        <f t="shared" si="14"/>
        <v/>
      </c>
    </row>
    <row r="963" spans="1:22" x14ac:dyDescent="0.25">
      <c r="A963" s="237"/>
      <c r="B963" s="175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U963" s="175"/>
      <c r="V963" s="176" t="str">
        <f t="shared" ref="V963:V1025" si="15">IFERROR(IF((INT(G963)&gt;1),INT(G963),""),"")</f>
        <v/>
      </c>
    </row>
    <row r="964" spans="1:22" x14ac:dyDescent="0.25">
      <c r="A964" s="237"/>
      <c r="B964" s="175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U964" s="175"/>
      <c r="V964" s="176" t="str">
        <f t="shared" si="15"/>
        <v/>
      </c>
    </row>
    <row r="965" spans="1:22" x14ac:dyDescent="0.25">
      <c r="A965" s="237"/>
      <c r="B965" s="175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U965" s="175"/>
      <c r="V965" s="176" t="str">
        <f t="shared" si="15"/>
        <v/>
      </c>
    </row>
    <row r="966" spans="1:22" x14ac:dyDescent="0.25">
      <c r="A966" s="237"/>
      <c r="B966" s="175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U966" s="175"/>
      <c r="V966" s="176" t="str">
        <f t="shared" si="15"/>
        <v/>
      </c>
    </row>
    <row r="967" spans="1:22" x14ac:dyDescent="0.25">
      <c r="A967" s="237"/>
      <c r="B967" s="175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U967" s="175"/>
      <c r="V967" s="176" t="str">
        <f t="shared" si="15"/>
        <v/>
      </c>
    </row>
    <row r="968" spans="1:22" x14ac:dyDescent="0.25">
      <c r="A968" s="237"/>
      <c r="B968" s="175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U968" s="175"/>
      <c r="V968" s="176" t="str">
        <f t="shared" si="15"/>
        <v/>
      </c>
    </row>
    <row r="969" spans="1:22" x14ac:dyDescent="0.25">
      <c r="A969" s="237"/>
      <c r="B969" s="175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U969" s="175"/>
      <c r="V969" s="176" t="str">
        <f t="shared" si="15"/>
        <v/>
      </c>
    </row>
    <row r="970" spans="1:22" x14ac:dyDescent="0.25">
      <c r="A970" s="237"/>
      <c r="B970" s="175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U970" s="175"/>
      <c r="V970" s="176" t="str">
        <f t="shared" si="15"/>
        <v/>
      </c>
    </row>
    <row r="971" spans="1:22" x14ac:dyDescent="0.25">
      <c r="A971" s="237"/>
      <c r="B971" s="175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U971" s="175"/>
      <c r="V971" s="176" t="str">
        <f t="shared" si="15"/>
        <v/>
      </c>
    </row>
    <row r="972" spans="1:22" x14ac:dyDescent="0.25">
      <c r="A972" s="237"/>
      <c r="B972" s="175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U972" s="175"/>
      <c r="V972" s="176" t="str">
        <f t="shared" si="15"/>
        <v/>
      </c>
    </row>
    <row r="973" spans="1:22" x14ac:dyDescent="0.25">
      <c r="A973" s="237"/>
      <c r="B973" s="175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U973" s="175"/>
      <c r="V973" s="176" t="str">
        <f t="shared" si="15"/>
        <v/>
      </c>
    </row>
    <row r="974" spans="1:22" x14ac:dyDescent="0.25">
      <c r="A974" s="237"/>
      <c r="B974" s="175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U974" s="175"/>
      <c r="V974" s="176" t="str">
        <f t="shared" si="15"/>
        <v/>
      </c>
    </row>
    <row r="975" spans="1:22" x14ac:dyDescent="0.25">
      <c r="A975" s="237"/>
      <c r="B975" s="175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U975" s="175"/>
      <c r="V975" s="176" t="str">
        <f t="shared" si="15"/>
        <v/>
      </c>
    </row>
    <row r="976" spans="1:22" x14ac:dyDescent="0.25">
      <c r="A976" s="237"/>
      <c r="B976" s="175"/>
      <c r="C976" s="175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U976" s="175"/>
      <c r="V976" s="176" t="str">
        <f t="shared" si="15"/>
        <v/>
      </c>
    </row>
    <row r="977" spans="1:22" x14ac:dyDescent="0.25">
      <c r="A977" s="237"/>
      <c r="B977" s="17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U977" s="175"/>
      <c r="V977" s="176" t="str">
        <f t="shared" si="15"/>
        <v/>
      </c>
    </row>
    <row r="978" spans="1:22" x14ac:dyDescent="0.25">
      <c r="A978" s="234"/>
      <c r="B978" s="17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U978" s="175"/>
      <c r="V978" s="176" t="str">
        <f t="shared" si="15"/>
        <v/>
      </c>
    </row>
    <row r="979" spans="1:22" x14ac:dyDescent="0.25">
      <c r="A979" s="234"/>
      <c r="B979" s="17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U979" s="175"/>
      <c r="V979" s="176" t="str">
        <f t="shared" si="15"/>
        <v/>
      </c>
    </row>
    <row r="980" spans="1:22" x14ac:dyDescent="0.25">
      <c r="A980" s="234"/>
      <c r="B980" s="17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U980" s="175"/>
      <c r="V980" s="176" t="str">
        <f t="shared" si="15"/>
        <v/>
      </c>
    </row>
    <row r="981" spans="1:22" x14ac:dyDescent="0.25">
      <c r="A981" s="234"/>
      <c r="B981" s="17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U981" s="175"/>
      <c r="V981" s="176" t="str">
        <f t="shared" si="15"/>
        <v/>
      </c>
    </row>
    <row r="982" spans="1:22" x14ac:dyDescent="0.25">
      <c r="A982" s="234"/>
      <c r="B982" s="17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U982" s="175"/>
      <c r="V982" s="176" t="str">
        <f t="shared" si="15"/>
        <v/>
      </c>
    </row>
    <row r="983" spans="1:22" x14ac:dyDescent="0.25">
      <c r="A983" s="234"/>
      <c r="B983" s="17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U983" s="175"/>
      <c r="V983" s="176" t="str">
        <f t="shared" si="15"/>
        <v/>
      </c>
    </row>
    <row r="984" spans="1:22" x14ac:dyDescent="0.25">
      <c r="A984" s="234"/>
      <c r="B984" s="17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U984" s="175"/>
      <c r="V984" s="176" t="str">
        <f t="shared" si="15"/>
        <v/>
      </c>
    </row>
    <row r="985" spans="1:22" x14ac:dyDescent="0.25">
      <c r="A985" s="234"/>
      <c r="B985" s="17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U985" s="175"/>
      <c r="V985" s="176" t="str">
        <f t="shared" si="15"/>
        <v/>
      </c>
    </row>
    <row r="986" spans="1:22" x14ac:dyDescent="0.25">
      <c r="A986" s="234"/>
      <c r="B986" s="17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U986" s="175"/>
      <c r="V986" s="176" t="str">
        <f t="shared" si="15"/>
        <v/>
      </c>
    </row>
    <row r="987" spans="1:22" x14ac:dyDescent="0.25">
      <c r="A987" s="234"/>
      <c r="B987" s="17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U987" s="175"/>
      <c r="V987" s="176" t="str">
        <f t="shared" si="15"/>
        <v/>
      </c>
    </row>
    <row r="988" spans="1:22" x14ac:dyDescent="0.25">
      <c r="A988" s="234"/>
      <c r="B988" s="17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U988" s="175"/>
      <c r="V988" s="176" t="str">
        <f t="shared" si="15"/>
        <v/>
      </c>
    </row>
    <row r="989" spans="1:22" x14ac:dyDescent="0.25">
      <c r="A989" s="234"/>
      <c r="B989" s="17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U989" s="175"/>
      <c r="V989" s="176" t="str">
        <f t="shared" si="15"/>
        <v/>
      </c>
    </row>
    <row r="990" spans="1:22" x14ac:dyDescent="0.25">
      <c r="A990" s="234"/>
      <c r="B990" s="17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U990" s="175"/>
      <c r="V990" s="176" t="str">
        <f t="shared" si="15"/>
        <v/>
      </c>
    </row>
    <row r="991" spans="1:22" x14ac:dyDescent="0.25">
      <c r="A991" s="234"/>
      <c r="B991" s="17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U991" s="175"/>
      <c r="V991" s="176" t="str">
        <f t="shared" si="15"/>
        <v/>
      </c>
    </row>
    <row r="992" spans="1:22" x14ac:dyDescent="0.25">
      <c r="A992" s="234"/>
      <c r="B992" s="17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U992" s="175"/>
      <c r="V992" s="176" t="str">
        <f t="shared" si="15"/>
        <v/>
      </c>
    </row>
    <row r="993" spans="1:22" x14ac:dyDescent="0.25">
      <c r="A993" s="234"/>
      <c r="B993" s="17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U993" s="175"/>
      <c r="V993" s="176" t="str">
        <f t="shared" si="15"/>
        <v/>
      </c>
    </row>
    <row r="994" spans="1:22" x14ac:dyDescent="0.25">
      <c r="A994" s="234"/>
      <c r="B994" s="17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U994" s="175"/>
      <c r="V994" s="176" t="str">
        <f t="shared" si="15"/>
        <v/>
      </c>
    </row>
    <row r="995" spans="1:22" x14ac:dyDescent="0.25">
      <c r="A995" s="234"/>
      <c r="B995" s="17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U995" s="175"/>
      <c r="V995" s="176" t="str">
        <f t="shared" si="15"/>
        <v/>
      </c>
    </row>
    <row r="996" spans="1:22" x14ac:dyDescent="0.25">
      <c r="A996" s="234"/>
      <c r="B996" s="17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U996" s="175"/>
      <c r="V996" s="176" t="str">
        <f t="shared" si="15"/>
        <v/>
      </c>
    </row>
    <row r="997" spans="1:22" x14ac:dyDescent="0.25">
      <c r="A997" s="234"/>
      <c r="B997" s="17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U997" s="175"/>
      <c r="V997" s="176" t="str">
        <f t="shared" si="15"/>
        <v/>
      </c>
    </row>
    <row r="998" spans="1:22" x14ac:dyDescent="0.25">
      <c r="A998" s="234"/>
      <c r="B998" s="17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U998" s="175"/>
      <c r="V998" s="176" t="str">
        <f t="shared" si="15"/>
        <v/>
      </c>
    </row>
    <row r="999" spans="1:22" x14ac:dyDescent="0.25">
      <c r="A999" s="234"/>
      <c r="B999" s="17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U999" s="175"/>
      <c r="V999" s="176" t="str">
        <f t="shared" si="15"/>
        <v/>
      </c>
    </row>
    <row r="1000" spans="1:22" x14ac:dyDescent="0.25">
      <c r="A1000" s="234"/>
      <c r="B1000" s="17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U1000" s="175"/>
      <c r="V1000" s="176" t="str">
        <f t="shared" si="15"/>
        <v/>
      </c>
    </row>
    <row r="1001" spans="1:22" x14ac:dyDescent="0.25">
      <c r="A1001" s="234"/>
      <c r="B1001" s="17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U1001" s="175"/>
      <c r="V1001" s="176" t="str">
        <f t="shared" si="15"/>
        <v/>
      </c>
    </row>
    <row r="1002" spans="1:22" x14ac:dyDescent="0.25">
      <c r="A1002" s="234"/>
      <c r="B1002" s="17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U1002" s="175"/>
      <c r="V1002" s="176" t="str">
        <f t="shared" si="15"/>
        <v/>
      </c>
    </row>
    <row r="1003" spans="1:22" x14ac:dyDescent="0.25">
      <c r="A1003" s="234"/>
      <c r="B1003" s="17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U1003" s="175"/>
      <c r="V1003" s="176" t="str">
        <f t="shared" si="15"/>
        <v/>
      </c>
    </row>
    <row r="1004" spans="1:22" x14ac:dyDescent="0.25">
      <c r="A1004" s="234"/>
      <c r="B1004" s="17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U1004" s="175"/>
      <c r="V1004" s="176" t="str">
        <f t="shared" si="15"/>
        <v/>
      </c>
    </row>
    <row r="1005" spans="1:22" x14ac:dyDescent="0.25">
      <c r="A1005" s="234"/>
      <c r="B1005" s="17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U1005" s="175"/>
      <c r="V1005" s="176" t="str">
        <f t="shared" si="15"/>
        <v/>
      </c>
    </row>
    <row r="1006" spans="1:22" x14ac:dyDescent="0.25">
      <c r="A1006" s="234"/>
      <c r="B1006" s="17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U1006" s="175"/>
      <c r="V1006" s="176" t="str">
        <f t="shared" si="15"/>
        <v/>
      </c>
    </row>
    <row r="1007" spans="1:22" x14ac:dyDescent="0.25">
      <c r="A1007" s="234"/>
      <c r="B1007" s="17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U1007" s="175"/>
      <c r="V1007" s="176" t="str">
        <f t="shared" si="15"/>
        <v/>
      </c>
    </row>
    <row r="1008" spans="1:22" x14ac:dyDescent="0.25">
      <c r="A1008" s="234"/>
      <c r="B1008" s="17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U1008" s="175"/>
      <c r="V1008" s="176" t="str">
        <f t="shared" si="15"/>
        <v/>
      </c>
    </row>
    <row r="1009" spans="1:22" x14ac:dyDescent="0.25">
      <c r="A1009" s="234"/>
      <c r="B1009" s="17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U1009" s="175"/>
      <c r="V1009" s="176" t="str">
        <f t="shared" si="15"/>
        <v/>
      </c>
    </row>
    <row r="1010" spans="1:22" x14ac:dyDescent="0.25">
      <c r="A1010" s="234"/>
      <c r="B1010" s="17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U1010" s="175"/>
      <c r="V1010" s="176" t="str">
        <f t="shared" si="15"/>
        <v/>
      </c>
    </row>
    <row r="1011" spans="1:22" x14ac:dyDescent="0.25">
      <c r="A1011" s="234"/>
      <c r="B1011" s="17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U1011" s="175"/>
      <c r="V1011" s="176" t="str">
        <f t="shared" si="15"/>
        <v/>
      </c>
    </row>
    <row r="1012" spans="1:22" x14ac:dyDescent="0.25">
      <c r="A1012" s="234"/>
      <c r="B1012" s="17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U1012" s="175"/>
      <c r="V1012" s="176" t="str">
        <f t="shared" si="15"/>
        <v/>
      </c>
    </row>
    <row r="1013" spans="1:22" x14ac:dyDescent="0.25">
      <c r="A1013" s="234"/>
      <c r="B1013" s="17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U1013" s="175"/>
      <c r="V1013" s="176" t="str">
        <f t="shared" si="15"/>
        <v/>
      </c>
    </row>
    <row r="1014" spans="1:22" x14ac:dyDescent="0.25">
      <c r="A1014" s="234"/>
      <c r="B1014" s="17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U1014" s="175"/>
      <c r="V1014" s="176" t="str">
        <f t="shared" si="15"/>
        <v/>
      </c>
    </row>
    <row r="1015" spans="1:22" x14ac:dyDescent="0.25">
      <c r="A1015" s="234"/>
      <c r="B1015" s="17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U1015" s="175"/>
      <c r="V1015" s="176" t="str">
        <f t="shared" si="15"/>
        <v/>
      </c>
    </row>
    <row r="1016" spans="1:22" x14ac:dyDescent="0.25">
      <c r="A1016" s="234"/>
      <c r="B1016" s="17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U1016" s="175"/>
      <c r="V1016" s="176" t="str">
        <f t="shared" si="15"/>
        <v/>
      </c>
    </row>
    <row r="1017" spans="1:22" x14ac:dyDescent="0.25">
      <c r="A1017" s="234"/>
      <c r="B1017" s="17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U1017" s="175"/>
      <c r="V1017" s="176" t="str">
        <f t="shared" si="15"/>
        <v/>
      </c>
    </row>
    <row r="1018" spans="1:22" x14ac:dyDescent="0.25">
      <c r="A1018" s="234"/>
      <c r="B1018" s="17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U1018" s="175"/>
      <c r="V1018" s="176" t="str">
        <f t="shared" si="15"/>
        <v/>
      </c>
    </row>
    <row r="1019" spans="1:22" x14ac:dyDescent="0.25">
      <c r="A1019" s="234"/>
      <c r="B1019" s="17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U1019" s="175"/>
      <c r="V1019" s="176" t="str">
        <f t="shared" si="15"/>
        <v/>
      </c>
    </row>
    <row r="1020" spans="1:22" x14ac:dyDescent="0.25">
      <c r="A1020" s="234"/>
      <c r="B1020" s="17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U1020" s="175"/>
      <c r="V1020" s="176" t="str">
        <f t="shared" si="15"/>
        <v/>
      </c>
    </row>
    <row r="1021" spans="1:22" x14ac:dyDescent="0.25">
      <c r="A1021" s="234"/>
      <c r="B1021" s="17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U1021" s="175"/>
      <c r="V1021" s="176" t="str">
        <f t="shared" si="15"/>
        <v/>
      </c>
    </row>
    <row r="1022" spans="1:22" x14ac:dyDescent="0.25">
      <c r="A1022" s="234"/>
      <c r="B1022" s="17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U1022" s="175"/>
      <c r="V1022" s="176" t="str">
        <f t="shared" si="15"/>
        <v/>
      </c>
    </row>
    <row r="1023" spans="1:22" x14ac:dyDescent="0.25">
      <c r="A1023" s="234"/>
      <c r="B1023" s="17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U1023" s="175"/>
      <c r="V1023" s="176" t="str">
        <f t="shared" si="15"/>
        <v/>
      </c>
    </row>
    <row r="1024" spans="1:22" x14ac:dyDescent="0.25">
      <c r="A1024" s="234"/>
      <c r="B1024" s="17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U1024" s="175"/>
      <c r="V1024" s="176" t="str">
        <f t="shared" si="15"/>
        <v/>
      </c>
    </row>
    <row r="1025" spans="1:22" x14ac:dyDescent="0.25">
      <c r="A1025" s="234"/>
      <c r="B1025" s="17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U1025" s="175"/>
      <c r="V1025" s="176" t="str">
        <f t="shared" si="15"/>
        <v/>
      </c>
    </row>
    <row r="1026" spans="1:22" x14ac:dyDescent="0.25">
      <c r="A1026" s="234"/>
      <c r="B1026" s="17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U1026" s="175"/>
      <c r="V1026" s="176" t="str">
        <f t="shared" ref="V1026:V1089" si="16">IFERROR(IF((INT(G1026)&gt;1),INT(G1026),""),"")</f>
        <v/>
      </c>
    </row>
    <row r="1027" spans="1:22" x14ac:dyDescent="0.25">
      <c r="A1027" s="234"/>
      <c r="B1027" s="17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U1027" s="175"/>
      <c r="V1027" s="176" t="str">
        <f t="shared" si="16"/>
        <v/>
      </c>
    </row>
    <row r="1028" spans="1:22" x14ac:dyDescent="0.25">
      <c r="A1028" s="234"/>
      <c r="B1028" s="17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U1028" s="175"/>
      <c r="V1028" s="176" t="str">
        <f t="shared" si="16"/>
        <v/>
      </c>
    </row>
    <row r="1029" spans="1:22" x14ac:dyDescent="0.25">
      <c r="A1029" s="234"/>
      <c r="B1029" s="17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U1029" s="175"/>
      <c r="V1029" s="176" t="str">
        <f t="shared" si="16"/>
        <v/>
      </c>
    </row>
    <row r="1030" spans="1:22" x14ac:dyDescent="0.25">
      <c r="A1030" s="234"/>
      <c r="B1030" s="17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U1030" s="175"/>
      <c r="V1030" s="176" t="str">
        <f t="shared" si="16"/>
        <v/>
      </c>
    </row>
    <row r="1031" spans="1:22" x14ac:dyDescent="0.25">
      <c r="A1031" s="234"/>
      <c r="B1031" s="17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U1031" s="175"/>
      <c r="V1031" s="176" t="str">
        <f t="shared" si="16"/>
        <v/>
      </c>
    </row>
    <row r="1032" spans="1:22" x14ac:dyDescent="0.25">
      <c r="A1032" s="234"/>
      <c r="B1032" s="17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U1032" s="175"/>
      <c r="V1032" s="176" t="str">
        <f t="shared" si="16"/>
        <v/>
      </c>
    </row>
    <row r="1033" spans="1:22" x14ac:dyDescent="0.25">
      <c r="A1033" s="234"/>
      <c r="B1033" s="17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U1033" s="175"/>
      <c r="V1033" s="176" t="str">
        <f t="shared" si="16"/>
        <v/>
      </c>
    </row>
    <row r="1034" spans="1:22" x14ac:dyDescent="0.25">
      <c r="A1034" s="234"/>
      <c r="B1034" s="17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U1034" s="175"/>
      <c r="V1034" s="176" t="str">
        <f t="shared" si="16"/>
        <v/>
      </c>
    </row>
    <row r="1035" spans="1:22" x14ac:dyDescent="0.25">
      <c r="A1035" s="234"/>
      <c r="B1035" s="17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U1035" s="175"/>
      <c r="V1035" s="176" t="str">
        <f t="shared" si="16"/>
        <v/>
      </c>
    </row>
    <row r="1036" spans="1:22" x14ac:dyDescent="0.25">
      <c r="A1036" s="234"/>
      <c r="B1036" s="17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U1036" s="175"/>
      <c r="V1036" s="176" t="str">
        <f t="shared" si="16"/>
        <v/>
      </c>
    </row>
    <row r="1037" spans="1:22" x14ac:dyDescent="0.25">
      <c r="A1037" s="234"/>
      <c r="B1037" s="17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U1037" s="175"/>
      <c r="V1037" s="176" t="str">
        <f t="shared" si="16"/>
        <v/>
      </c>
    </row>
    <row r="1038" spans="1:22" x14ac:dyDescent="0.25">
      <c r="A1038" s="234"/>
      <c r="B1038" s="17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U1038" s="175"/>
      <c r="V1038" s="176" t="str">
        <f t="shared" si="16"/>
        <v/>
      </c>
    </row>
    <row r="1039" spans="1:22" x14ac:dyDescent="0.25">
      <c r="A1039" s="234"/>
      <c r="B1039" s="17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U1039" s="175"/>
      <c r="V1039" s="176" t="str">
        <f t="shared" si="16"/>
        <v/>
      </c>
    </row>
    <row r="1040" spans="1:22" x14ac:dyDescent="0.25">
      <c r="A1040" s="234"/>
      <c r="B1040" s="17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U1040" s="175"/>
      <c r="V1040" s="176" t="str">
        <f t="shared" si="16"/>
        <v/>
      </c>
    </row>
    <row r="1041" spans="1:22" x14ac:dyDescent="0.25">
      <c r="A1041" s="234"/>
      <c r="B1041" s="17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U1041" s="175"/>
      <c r="V1041" s="176" t="str">
        <f t="shared" si="16"/>
        <v/>
      </c>
    </row>
    <row r="1042" spans="1:22" x14ac:dyDescent="0.25">
      <c r="A1042" s="234"/>
      <c r="B1042" s="17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U1042" s="175"/>
      <c r="V1042" s="176" t="str">
        <f t="shared" si="16"/>
        <v/>
      </c>
    </row>
    <row r="1043" spans="1:22" x14ac:dyDescent="0.25">
      <c r="A1043" s="234"/>
      <c r="B1043" s="17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U1043" s="175"/>
      <c r="V1043" s="176" t="str">
        <f t="shared" si="16"/>
        <v/>
      </c>
    </row>
    <row r="1044" spans="1:22" x14ac:dyDescent="0.25">
      <c r="A1044" s="234"/>
      <c r="B1044" s="17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U1044" s="175"/>
      <c r="V1044" s="176" t="str">
        <f t="shared" si="16"/>
        <v/>
      </c>
    </row>
    <row r="1045" spans="1:22" x14ac:dyDescent="0.25">
      <c r="A1045" s="234"/>
      <c r="B1045" s="17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U1045" s="175"/>
      <c r="V1045" s="176" t="str">
        <f t="shared" si="16"/>
        <v/>
      </c>
    </row>
    <row r="1046" spans="1:22" x14ac:dyDescent="0.25">
      <c r="A1046" s="234"/>
      <c r="B1046" s="17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U1046" s="175"/>
      <c r="V1046" s="176" t="str">
        <f t="shared" si="16"/>
        <v/>
      </c>
    </row>
    <row r="1047" spans="1:22" x14ac:dyDescent="0.25">
      <c r="A1047" s="234"/>
      <c r="B1047" s="17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U1047" s="175"/>
      <c r="V1047" s="176" t="str">
        <f t="shared" si="16"/>
        <v/>
      </c>
    </row>
    <row r="1048" spans="1:22" x14ac:dyDescent="0.25">
      <c r="A1048" s="234"/>
      <c r="B1048" s="17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U1048" s="175"/>
      <c r="V1048" s="176" t="str">
        <f t="shared" si="16"/>
        <v/>
      </c>
    </row>
    <row r="1049" spans="1:22" x14ac:dyDescent="0.25">
      <c r="A1049" s="234"/>
      <c r="B1049" s="17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U1049" s="175"/>
      <c r="V1049" s="176" t="str">
        <f t="shared" si="16"/>
        <v/>
      </c>
    </row>
    <row r="1050" spans="1:22" x14ac:dyDescent="0.25">
      <c r="A1050" s="234"/>
      <c r="B1050" s="17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U1050" s="175"/>
      <c r="V1050" s="176" t="str">
        <f t="shared" si="16"/>
        <v/>
      </c>
    </row>
    <row r="1051" spans="1:22" x14ac:dyDescent="0.25">
      <c r="A1051" s="234"/>
      <c r="B1051" s="17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U1051" s="175"/>
      <c r="V1051" s="176" t="str">
        <f t="shared" si="16"/>
        <v/>
      </c>
    </row>
    <row r="1052" spans="1:22" x14ac:dyDescent="0.25">
      <c r="A1052" s="234"/>
      <c r="B1052" s="17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U1052" s="175"/>
      <c r="V1052" s="176" t="str">
        <f t="shared" si="16"/>
        <v/>
      </c>
    </row>
    <row r="1053" spans="1:22" x14ac:dyDescent="0.25">
      <c r="A1053" s="234"/>
      <c r="B1053" s="17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U1053" s="175"/>
      <c r="V1053" s="176" t="str">
        <f t="shared" si="16"/>
        <v/>
      </c>
    </row>
    <row r="1054" spans="1:22" x14ac:dyDescent="0.25">
      <c r="A1054" s="234"/>
      <c r="B1054" s="17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U1054" s="175"/>
      <c r="V1054" s="176" t="str">
        <f t="shared" si="16"/>
        <v/>
      </c>
    </row>
    <row r="1055" spans="1:22" x14ac:dyDescent="0.25">
      <c r="A1055" s="234"/>
      <c r="B1055" s="17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U1055" s="175"/>
      <c r="V1055" s="176" t="str">
        <f t="shared" si="16"/>
        <v/>
      </c>
    </row>
    <row r="1056" spans="1:22" x14ac:dyDescent="0.25">
      <c r="A1056" s="234"/>
      <c r="B1056" s="17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U1056" s="175"/>
      <c r="V1056" s="176" t="str">
        <f t="shared" si="16"/>
        <v/>
      </c>
    </row>
    <row r="1057" spans="1:22" x14ac:dyDescent="0.25">
      <c r="A1057" s="234"/>
      <c r="B1057" s="175"/>
      <c r="C1057" s="175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U1057" s="175"/>
      <c r="V1057" s="176" t="str">
        <f t="shared" si="16"/>
        <v/>
      </c>
    </row>
    <row r="1058" spans="1:22" x14ac:dyDescent="0.25">
      <c r="A1058" s="234"/>
      <c r="B1058" s="17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U1058" s="175"/>
      <c r="V1058" s="176" t="str">
        <f t="shared" si="16"/>
        <v/>
      </c>
    </row>
    <row r="1059" spans="1:22" x14ac:dyDescent="0.25">
      <c r="A1059" s="234"/>
      <c r="B1059" s="17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U1059" s="175"/>
      <c r="V1059" s="176" t="str">
        <f t="shared" si="16"/>
        <v/>
      </c>
    </row>
    <row r="1060" spans="1:22" x14ac:dyDescent="0.25">
      <c r="A1060" s="234"/>
      <c r="B1060" s="17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U1060" s="175"/>
      <c r="V1060" s="176" t="str">
        <f t="shared" si="16"/>
        <v/>
      </c>
    </row>
    <row r="1061" spans="1:22" x14ac:dyDescent="0.25">
      <c r="A1061" s="234"/>
      <c r="B1061" s="17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U1061" s="175"/>
      <c r="V1061" s="176" t="str">
        <f t="shared" si="16"/>
        <v/>
      </c>
    </row>
    <row r="1062" spans="1:22" x14ac:dyDescent="0.25">
      <c r="A1062" s="234"/>
      <c r="B1062" s="17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U1062" s="175"/>
      <c r="V1062" s="176" t="str">
        <f t="shared" si="16"/>
        <v/>
      </c>
    </row>
    <row r="1063" spans="1:22" x14ac:dyDescent="0.25">
      <c r="A1063" s="234"/>
      <c r="B1063" s="17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U1063" s="175"/>
      <c r="V1063" s="176" t="str">
        <f t="shared" si="16"/>
        <v/>
      </c>
    </row>
    <row r="1064" spans="1:22" x14ac:dyDescent="0.25">
      <c r="A1064" s="234"/>
      <c r="B1064" s="17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U1064" s="175"/>
      <c r="V1064" s="176" t="str">
        <f t="shared" si="16"/>
        <v/>
      </c>
    </row>
    <row r="1065" spans="1:22" x14ac:dyDescent="0.25">
      <c r="A1065" s="234"/>
      <c r="B1065" s="17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U1065" s="175"/>
      <c r="V1065" s="176" t="str">
        <f t="shared" si="16"/>
        <v/>
      </c>
    </row>
    <row r="1066" spans="1:22" x14ac:dyDescent="0.25">
      <c r="A1066" s="234"/>
      <c r="B1066" s="17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U1066" s="175"/>
      <c r="V1066" s="176" t="str">
        <f t="shared" si="16"/>
        <v/>
      </c>
    </row>
    <row r="1067" spans="1:22" x14ac:dyDescent="0.25">
      <c r="A1067" s="234"/>
      <c r="B1067" s="17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U1067" s="175"/>
      <c r="V1067" s="176" t="str">
        <f t="shared" si="16"/>
        <v/>
      </c>
    </row>
    <row r="1068" spans="1:22" x14ac:dyDescent="0.25">
      <c r="A1068" s="234"/>
      <c r="B1068" s="17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U1068" s="175"/>
      <c r="V1068" s="176" t="str">
        <f t="shared" si="16"/>
        <v/>
      </c>
    </row>
    <row r="1069" spans="1:22" x14ac:dyDescent="0.25">
      <c r="A1069" s="234"/>
      <c r="B1069" s="17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U1069" s="175"/>
      <c r="V1069" s="176" t="str">
        <f t="shared" si="16"/>
        <v/>
      </c>
    </row>
    <row r="1070" spans="1:22" x14ac:dyDescent="0.25">
      <c r="A1070" s="234"/>
      <c r="B1070" s="17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U1070" s="175"/>
      <c r="V1070" s="176" t="str">
        <f t="shared" si="16"/>
        <v/>
      </c>
    </row>
    <row r="1071" spans="1:22" x14ac:dyDescent="0.25">
      <c r="A1071" s="234"/>
      <c r="B1071" s="17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U1071" s="175"/>
      <c r="V1071" s="176" t="str">
        <f t="shared" si="16"/>
        <v/>
      </c>
    </row>
    <row r="1072" spans="1:22" x14ac:dyDescent="0.25">
      <c r="A1072" s="234"/>
      <c r="B1072" s="17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U1072" s="175"/>
      <c r="V1072" s="176" t="str">
        <f t="shared" si="16"/>
        <v/>
      </c>
    </row>
    <row r="1073" spans="1:22" x14ac:dyDescent="0.25">
      <c r="A1073" s="234"/>
      <c r="B1073" s="17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U1073" s="175"/>
      <c r="V1073" s="176" t="str">
        <f t="shared" si="16"/>
        <v/>
      </c>
    </row>
    <row r="1074" spans="1:22" x14ac:dyDescent="0.25">
      <c r="A1074" s="234"/>
      <c r="B1074" s="17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U1074" s="175"/>
      <c r="V1074" s="176" t="str">
        <f t="shared" si="16"/>
        <v/>
      </c>
    </row>
    <row r="1075" spans="1:22" x14ac:dyDescent="0.25">
      <c r="A1075" s="234"/>
      <c r="B1075" s="17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U1075" s="175"/>
      <c r="V1075" s="176" t="str">
        <f t="shared" si="16"/>
        <v/>
      </c>
    </row>
    <row r="1076" spans="1:22" x14ac:dyDescent="0.25">
      <c r="A1076" s="234"/>
      <c r="B1076" s="17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U1076" s="175"/>
      <c r="V1076" s="176" t="str">
        <f t="shared" si="16"/>
        <v/>
      </c>
    </row>
    <row r="1077" spans="1:22" x14ac:dyDescent="0.25">
      <c r="A1077" s="234"/>
      <c r="B1077" s="17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U1077" s="175"/>
      <c r="V1077" s="176" t="str">
        <f t="shared" si="16"/>
        <v/>
      </c>
    </row>
    <row r="1078" spans="1:22" x14ac:dyDescent="0.25">
      <c r="A1078" s="234"/>
      <c r="B1078" s="17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U1078" s="175"/>
      <c r="V1078" s="176" t="str">
        <f t="shared" si="16"/>
        <v/>
      </c>
    </row>
    <row r="1079" spans="1:22" x14ac:dyDescent="0.25">
      <c r="A1079" s="234"/>
      <c r="B1079" s="17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U1079" s="175"/>
      <c r="V1079" s="176" t="str">
        <f t="shared" si="16"/>
        <v/>
      </c>
    </row>
    <row r="1080" spans="1:22" x14ac:dyDescent="0.25">
      <c r="A1080" s="234"/>
      <c r="B1080" s="17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U1080" s="175"/>
      <c r="V1080" s="176" t="str">
        <f t="shared" si="16"/>
        <v/>
      </c>
    </row>
    <row r="1081" spans="1:22" x14ac:dyDescent="0.25">
      <c r="A1081" s="234"/>
      <c r="B1081" s="17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U1081" s="175"/>
      <c r="V1081" s="176" t="str">
        <f t="shared" si="16"/>
        <v/>
      </c>
    </row>
    <row r="1082" spans="1:22" x14ac:dyDescent="0.25">
      <c r="A1082" s="234"/>
      <c r="B1082" s="17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U1082" s="175"/>
      <c r="V1082" s="176" t="str">
        <f t="shared" si="16"/>
        <v/>
      </c>
    </row>
    <row r="1083" spans="1:22" x14ac:dyDescent="0.25">
      <c r="A1083" s="234"/>
      <c r="B1083" s="17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U1083" s="175"/>
      <c r="V1083" s="176" t="str">
        <f t="shared" si="16"/>
        <v/>
      </c>
    </row>
    <row r="1084" spans="1:22" x14ac:dyDescent="0.25">
      <c r="A1084" s="234"/>
      <c r="B1084" s="17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U1084" s="175"/>
      <c r="V1084" s="176" t="str">
        <f t="shared" si="16"/>
        <v/>
      </c>
    </row>
    <row r="1085" spans="1:22" x14ac:dyDescent="0.25">
      <c r="A1085" s="234"/>
      <c r="B1085" s="17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U1085" s="175"/>
      <c r="V1085" s="176" t="str">
        <f t="shared" si="16"/>
        <v/>
      </c>
    </row>
    <row r="1086" spans="1:22" x14ac:dyDescent="0.25">
      <c r="A1086" s="234"/>
      <c r="B1086" s="17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U1086" s="175"/>
      <c r="V1086" s="176" t="str">
        <f t="shared" si="16"/>
        <v/>
      </c>
    </row>
    <row r="1087" spans="1:22" x14ac:dyDescent="0.25">
      <c r="A1087" s="234"/>
      <c r="B1087" s="17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U1087" s="175"/>
      <c r="V1087" s="176" t="str">
        <f t="shared" si="16"/>
        <v/>
      </c>
    </row>
    <row r="1088" spans="1:22" x14ac:dyDescent="0.25">
      <c r="A1088" s="234"/>
      <c r="B1088" s="17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U1088" s="175"/>
      <c r="V1088" s="176" t="str">
        <f t="shared" si="16"/>
        <v/>
      </c>
    </row>
    <row r="1089" spans="1:22" x14ac:dyDescent="0.25">
      <c r="A1089" s="234"/>
      <c r="B1089" s="17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U1089" s="175"/>
      <c r="V1089" s="176" t="str">
        <f t="shared" si="16"/>
        <v/>
      </c>
    </row>
    <row r="1090" spans="1:22" x14ac:dyDescent="0.25">
      <c r="A1090" s="234"/>
      <c r="B1090" s="17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U1090" s="175"/>
      <c r="V1090" s="176" t="str">
        <f t="shared" ref="V1090:V1153" si="17">IFERROR(IF((INT(G1090)&gt;1),INT(G1090),""),"")</f>
        <v/>
      </c>
    </row>
    <row r="1091" spans="1:22" x14ac:dyDescent="0.25">
      <c r="A1091" s="234"/>
      <c r="B1091" s="17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U1091" s="175"/>
      <c r="V1091" s="176" t="str">
        <f t="shared" si="17"/>
        <v/>
      </c>
    </row>
    <row r="1092" spans="1:22" x14ac:dyDescent="0.25">
      <c r="A1092" s="234"/>
      <c r="B1092" s="17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U1092" s="175"/>
      <c r="V1092" s="176" t="str">
        <f t="shared" si="17"/>
        <v/>
      </c>
    </row>
    <row r="1093" spans="1:22" x14ac:dyDescent="0.25">
      <c r="A1093" s="234"/>
      <c r="B1093" s="17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U1093" s="175"/>
      <c r="V1093" s="176" t="str">
        <f t="shared" si="17"/>
        <v/>
      </c>
    </row>
    <row r="1094" spans="1:22" x14ac:dyDescent="0.25">
      <c r="A1094" s="234"/>
      <c r="B1094" s="17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U1094" s="175"/>
      <c r="V1094" s="176" t="str">
        <f t="shared" si="17"/>
        <v/>
      </c>
    </row>
    <row r="1095" spans="1:22" x14ac:dyDescent="0.25">
      <c r="A1095" s="234"/>
      <c r="B1095" s="17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U1095" s="175"/>
      <c r="V1095" s="176" t="str">
        <f t="shared" si="17"/>
        <v/>
      </c>
    </row>
    <row r="1096" spans="1:22" x14ac:dyDescent="0.25">
      <c r="A1096" s="234"/>
      <c r="B1096" s="17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U1096" s="175"/>
      <c r="V1096" s="176" t="str">
        <f t="shared" si="17"/>
        <v/>
      </c>
    </row>
    <row r="1097" spans="1:22" x14ac:dyDescent="0.25">
      <c r="A1097" s="234"/>
      <c r="B1097" s="17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U1097" s="175"/>
      <c r="V1097" s="176" t="str">
        <f t="shared" si="17"/>
        <v/>
      </c>
    </row>
    <row r="1098" spans="1:22" x14ac:dyDescent="0.25">
      <c r="A1098" s="234"/>
      <c r="B1098" s="17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U1098" s="175"/>
      <c r="V1098" s="176" t="str">
        <f t="shared" si="17"/>
        <v/>
      </c>
    </row>
    <row r="1099" spans="1:22" x14ac:dyDescent="0.25">
      <c r="A1099" s="234"/>
      <c r="B1099" s="17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U1099" s="175"/>
      <c r="V1099" s="176" t="str">
        <f t="shared" si="17"/>
        <v/>
      </c>
    </row>
    <row r="1100" spans="1:22" x14ac:dyDescent="0.25">
      <c r="A1100" s="234"/>
      <c r="B1100" s="17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U1100" s="175"/>
      <c r="V1100" s="176" t="str">
        <f t="shared" si="17"/>
        <v/>
      </c>
    </row>
    <row r="1101" spans="1:22" x14ac:dyDescent="0.25">
      <c r="A1101" s="234"/>
      <c r="B1101" s="17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U1101" s="175"/>
      <c r="V1101" s="176" t="str">
        <f t="shared" si="17"/>
        <v/>
      </c>
    </row>
    <row r="1102" spans="1:22" x14ac:dyDescent="0.25">
      <c r="A1102" s="234"/>
      <c r="B1102" s="17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U1102" s="175"/>
      <c r="V1102" s="176" t="str">
        <f t="shared" si="17"/>
        <v/>
      </c>
    </row>
    <row r="1103" spans="1:22" x14ac:dyDescent="0.25">
      <c r="A1103" s="234"/>
      <c r="B1103" s="17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U1103" s="175"/>
      <c r="V1103" s="176" t="str">
        <f t="shared" si="17"/>
        <v/>
      </c>
    </row>
    <row r="1104" spans="1:22" x14ac:dyDescent="0.25">
      <c r="A1104" s="234"/>
      <c r="B1104" s="17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U1104" s="175"/>
      <c r="V1104" s="176" t="str">
        <f t="shared" si="17"/>
        <v/>
      </c>
    </row>
    <row r="1105" spans="1:22" x14ac:dyDescent="0.25">
      <c r="A1105" s="234"/>
      <c r="B1105" s="17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U1105" s="175"/>
      <c r="V1105" s="176" t="str">
        <f t="shared" si="17"/>
        <v/>
      </c>
    </row>
    <row r="1106" spans="1:22" x14ac:dyDescent="0.25">
      <c r="A1106" s="234"/>
      <c r="B1106" s="17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U1106" s="175"/>
      <c r="V1106" s="176" t="str">
        <f t="shared" si="17"/>
        <v/>
      </c>
    </row>
    <row r="1107" spans="1:22" x14ac:dyDescent="0.25">
      <c r="A1107" s="234"/>
      <c r="B1107" s="17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U1107" s="175"/>
      <c r="V1107" s="176" t="str">
        <f t="shared" si="17"/>
        <v/>
      </c>
    </row>
    <row r="1108" spans="1:22" x14ac:dyDescent="0.25">
      <c r="A1108" s="234"/>
      <c r="B1108" s="17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U1108" s="175"/>
      <c r="V1108" s="176" t="str">
        <f t="shared" si="17"/>
        <v/>
      </c>
    </row>
    <row r="1109" spans="1:22" x14ac:dyDescent="0.25">
      <c r="A1109" s="234"/>
      <c r="B1109" s="17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U1109" s="175"/>
      <c r="V1109" s="176" t="str">
        <f t="shared" si="17"/>
        <v/>
      </c>
    </row>
    <row r="1110" spans="1:22" x14ac:dyDescent="0.25">
      <c r="A1110" s="234"/>
      <c r="B1110" s="17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U1110" s="175"/>
      <c r="V1110" s="176" t="str">
        <f t="shared" si="17"/>
        <v/>
      </c>
    </row>
    <row r="1111" spans="1:22" x14ac:dyDescent="0.25">
      <c r="A1111" s="234"/>
      <c r="B1111" s="17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U1111" s="175"/>
      <c r="V1111" s="176" t="str">
        <f t="shared" si="17"/>
        <v/>
      </c>
    </row>
    <row r="1112" spans="1:22" x14ac:dyDescent="0.25">
      <c r="A1112" s="234"/>
      <c r="B1112" s="17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U1112" s="175"/>
      <c r="V1112" s="176" t="str">
        <f t="shared" si="17"/>
        <v/>
      </c>
    </row>
    <row r="1113" spans="1:22" x14ac:dyDescent="0.25">
      <c r="A1113" s="234"/>
      <c r="B1113" s="17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U1113" s="175"/>
      <c r="V1113" s="176" t="str">
        <f t="shared" si="17"/>
        <v/>
      </c>
    </row>
    <row r="1114" spans="1:22" x14ac:dyDescent="0.25">
      <c r="A1114" s="234"/>
      <c r="B1114" s="17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U1114" s="175"/>
      <c r="V1114" s="176" t="str">
        <f t="shared" si="17"/>
        <v/>
      </c>
    </row>
    <row r="1115" spans="1:22" x14ac:dyDescent="0.25">
      <c r="A1115" s="234"/>
      <c r="B1115" s="17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U1115" s="175"/>
      <c r="V1115" s="176" t="str">
        <f t="shared" si="17"/>
        <v/>
      </c>
    </row>
    <row r="1116" spans="1:22" x14ac:dyDescent="0.25">
      <c r="A1116" s="234"/>
      <c r="B1116" s="17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U1116" s="175"/>
      <c r="V1116" s="176" t="str">
        <f t="shared" si="17"/>
        <v/>
      </c>
    </row>
    <row r="1117" spans="1:22" x14ac:dyDescent="0.25">
      <c r="A1117" s="234"/>
      <c r="B1117" s="175"/>
      <c r="C1117" s="175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U1117" s="175"/>
      <c r="V1117" s="176" t="str">
        <f t="shared" si="17"/>
        <v/>
      </c>
    </row>
    <row r="1118" spans="1:22" x14ac:dyDescent="0.25">
      <c r="A1118" s="234"/>
      <c r="B1118" s="175"/>
      <c r="C1118" s="175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U1118" s="175"/>
      <c r="V1118" s="176" t="str">
        <f t="shared" si="17"/>
        <v/>
      </c>
    </row>
    <row r="1119" spans="1:22" x14ac:dyDescent="0.25">
      <c r="A1119" s="234"/>
      <c r="B1119" s="17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U1119" s="175"/>
      <c r="V1119" s="176" t="str">
        <f t="shared" si="17"/>
        <v/>
      </c>
    </row>
    <row r="1120" spans="1:22" x14ac:dyDescent="0.25">
      <c r="A1120" s="234"/>
      <c r="B1120" s="17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U1120" s="175"/>
      <c r="V1120" s="176" t="str">
        <f t="shared" si="17"/>
        <v/>
      </c>
    </row>
    <row r="1121" spans="1:22" x14ac:dyDescent="0.25">
      <c r="A1121" s="234"/>
      <c r="B1121" s="17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U1121" s="175"/>
      <c r="V1121" s="176" t="str">
        <f t="shared" si="17"/>
        <v/>
      </c>
    </row>
    <row r="1122" spans="1:22" x14ac:dyDescent="0.25">
      <c r="A1122" s="234"/>
      <c r="B1122" s="17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U1122" s="175"/>
      <c r="V1122" s="176" t="str">
        <f t="shared" si="17"/>
        <v/>
      </c>
    </row>
    <row r="1123" spans="1:22" x14ac:dyDescent="0.25">
      <c r="A1123" s="234"/>
      <c r="B1123" s="17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U1123" s="175"/>
      <c r="V1123" s="176" t="str">
        <f t="shared" si="17"/>
        <v/>
      </c>
    </row>
    <row r="1124" spans="1:22" x14ac:dyDescent="0.25">
      <c r="A1124" s="234"/>
      <c r="B1124" s="17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U1124" s="175"/>
      <c r="V1124" s="176" t="str">
        <f t="shared" si="17"/>
        <v/>
      </c>
    </row>
    <row r="1125" spans="1:22" x14ac:dyDescent="0.25">
      <c r="A1125" s="234"/>
      <c r="B1125" s="17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U1125" s="175"/>
      <c r="V1125" s="176" t="str">
        <f t="shared" si="17"/>
        <v/>
      </c>
    </row>
    <row r="1126" spans="1:22" x14ac:dyDescent="0.25">
      <c r="A1126" s="234"/>
      <c r="B1126" s="17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U1126" s="175"/>
      <c r="V1126" s="176" t="str">
        <f t="shared" si="17"/>
        <v/>
      </c>
    </row>
    <row r="1127" spans="1:22" x14ac:dyDescent="0.25">
      <c r="A1127" s="234"/>
      <c r="B1127" s="17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U1127" s="175"/>
      <c r="V1127" s="176" t="str">
        <f t="shared" si="17"/>
        <v/>
      </c>
    </row>
    <row r="1128" spans="1:22" x14ac:dyDescent="0.25">
      <c r="A1128" s="234"/>
      <c r="B1128" s="17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U1128" s="175"/>
      <c r="V1128" s="176" t="str">
        <f t="shared" si="17"/>
        <v/>
      </c>
    </row>
    <row r="1129" spans="1:22" x14ac:dyDescent="0.25">
      <c r="A1129" s="234"/>
      <c r="B1129" s="17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U1129" s="175"/>
      <c r="V1129" s="176" t="str">
        <f t="shared" si="17"/>
        <v/>
      </c>
    </row>
    <row r="1130" spans="1:22" x14ac:dyDescent="0.25">
      <c r="A1130" s="234"/>
      <c r="B1130" s="17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U1130" s="175"/>
      <c r="V1130" s="176" t="str">
        <f t="shared" si="17"/>
        <v/>
      </c>
    </row>
    <row r="1131" spans="1:22" x14ac:dyDescent="0.25">
      <c r="A1131" s="234"/>
      <c r="B1131" s="17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U1131" s="175"/>
      <c r="V1131" s="176" t="str">
        <f t="shared" si="17"/>
        <v/>
      </c>
    </row>
    <row r="1132" spans="1:22" x14ac:dyDescent="0.25">
      <c r="A1132" s="234"/>
      <c r="B1132" s="17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U1132" s="175"/>
      <c r="V1132" s="176" t="str">
        <f t="shared" si="17"/>
        <v/>
      </c>
    </row>
    <row r="1133" spans="1:22" x14ac:dyDescent="0.25">
      <c r="A1133" s="234"/>
      <c r="B1133" s="17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U1133" s="175"/>
      <c r="V1133" s="176" t="str">
        <f t="shared" si="17"/>
        <v/>
      </c>
    </row>
    <row r="1134" spans="1:22" x14ac:dyDescent="0.25">
      <c r="A1134" s="234"/>
      <c r="B1134" s="17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U1134" s="175"/>
      <c r="V1134" s="176" t="str">
        <f t="shared" si="17"/>
        <v/>
      </c>
    </row>
    <row r="1135" spans="1:22" x14ac:dyDescent="0.25">
      <c r="A1135" s="234"/>
      <c r="B1135" s="17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U1135" s="175"/>
      <c r="V1135" s="176" t="str">
        <f t="shared" si="17"/>
        <v/>
      </c>
    </row>
    <row r="1136" spans="1:22" x14ac:dyDescent="0.25">
      <c r="A1136" s="234"/>
      <c r="B1136" s="17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U1136" s="175"/>
      <c r="V1136" s="176" t="str">
        <f t="shared" si="17"/>
        <v/>
      </c>
    </row>
    <row r="1137" spans="1:22" x14ac:dyDescent="0.25">
      <c r="A1137" s="234"/>
      <c r="B1137" s="175"/>
      <c r="C1137" s="175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U1137" s="175"/>
      <c r="V1137" s="176" t="str">
        <f t="shared" si="17"/>
        <v/>
      </c>
    </row>
    <row r="1138" spans="1:22" x14ac:dyDescent="0.25">
      <c r="A1138" s="234"/>
      <c r="B1138" s="175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U1138" s="175"/>
      <c r="V1138" s="176" t="str">
        <f t="shared" si="17"/>
        <v/>
      </c>
    </row>
    <row r="1139" spans="1:22" x14ac:dyDescent="0.25">
      <c r="A1139" s="234"/>
      <c r="B1139" s="175"/>
      <c r="C1139" s="175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U1139" s="175"/>
      <c r="V1139" s="176" t="str">
        <f t="shared" si="17"/>
        <v/>
      </c>
    </row>
    <row r="1140" spans="1:22" x14ac:dyDescent="0.25">
      <c r="A1140" s="234"/>
      <c r="B1140" s="175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U1140" s="175"/>
      <c r="V1140" s="176" t="str">
        <f t="shared" si="17"/>
        <v/>
      </c>
    </row>
    <row r="1141" spans="1:22" x14ac:dyDescent="0.25">
      <c r="A1141" s="234"/>
      <c r="B1141" s="175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U1141" s="175"/>
      <c r="V1141" s="176" t="str">
        <f t="shared" si="17"/>
        <v/>
      </c>
    </row>
    <row r="1142" spans="1:22" x14ac:dyDescent="0.25">
      <c r="A1142" s="234"/>
      <c r="B1142" s="175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U1142" s="175"/>
      <c r="V1142" s="176" t="str">
        <f t="shared" si="17"/>
        <v/>
      </c>
    </row>
    <row r="1143" spans="1:22" x14ac:dyDescent="0.25">
      <c r="A1143" s="234"/>
      <c r="B1143" s="175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U1143" s="175"/>
      <c r="V1143" s="176" t="str">
        <f t="shared" si="17"/>
        <v/>
      </c>
    </row>
    <row r="1144" spans="1:22" x14ac:dyDescent="0.25">
      <c r="A1144" s="234"/>
      <c r="B1144" s="175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U1144" s="175"/>
      <c r="V1144" s="176" t="str">
        <f t="shared" si="17"/>
        <v/>
      </c>
    </row>
    <row r="1145" spans="1:22" x14ac:dyDescent="0.25">
      <c r="A1145" s="234"/>
      <c r="B1145" s="175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U1145" s="175"/>
      <c r="V1145" s="176" t="str">
        <f t="shared" si="17"/>
        <v/>
      </c>
    </row>
    <row r="1146" spans="1:22" x14ac:dyDescent="0.25">
      <c r="A1146" s="234"/>
      <c r="B1146" s="175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U1146" s="175"/>
      <c r="V1146" s="176" t="str">
        <f t="shared" si="17"/>
        <v/>
      </c>
    </row>
    <row r="1147" spans="1:22" x14ac:dyDescent="0.25">
      <c r="A1147" s="234"/>
      <c r="B1147" s="175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U1147" s="175"/>
      <c r="V1147" s="176" t="str">
        <f t="shared" si="17"/>
        <v/>
      </c>
    </row>
    <row r="1148" spans="1:22" x14ac:dyDescent="0.25">
      <c r="A1148" s="234"/>
      <c r="B1148" s="175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U1148" s="175"/>
      <c r="V1148" s="176" t="str">
        <f t="shared" si="17"/>
        <v/>
      </c>
    </row>
    <row r="1149" spans="1:22" x14ac:dyDescent="0.25">
      <c r="A1149" s="234"/>
      <c r="B1149" s="175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U1149" s="175"/>
      <c r="V1149" s="176" t="str">
        <f t="shared" si="17"/>
        <v/>
      </c>
    </row>
    <row r="1150" spans="1:22" x14ac:dyDescent="0.25">
      <c r="A1150" s="234"/>
      <c r="B1150" s="175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U1150" s="175"/>
      <c r="V1150" s="176" t="str">
        <f t="shared" si="17"/>
        <v/>
      </c>
    </row>
    <row r="1151" spans="1:22" x14ac:dyDescent="0.25">
      <c r="A1151" s="234"/>
      <c r="B1151" s="175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U1151" s="175"/>
      <c r="V1151" s="176" t="str">
        <f t="shared" si="17"/>
        <v/>
      </c>
    </row>
    <row r="1152" spans="1:22" x14ac:dyDescent="0.25">
      <c r="A1152" s="234"/>
      <c r="B1152" s="175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U1152" s="175"/>
      <c r="V1152" s="176" t="str">
        <f t="shared" si="17"/>
        <v/>
      </c>
    </row>
    <row r="1153" spans="1:22" x14ac:dyDescent="0.25">
      <c r="A1153" s="234"/>
      <c r="B1153" s="175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U1153" s="175"/>
      <c r="V1153" s="176" t="str">
        <f t="shared" si="17"/>
        <v/>
      </c>
    </row>
    <row r="1154" spans="1:22" x14ac:dyDescent="0.25">
      <c r="A1154" s="234"/>
      <c r="B1154" s="175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U1154" s="175"/>
      <c r="V1154" s="176" t="str">
        <f t="shared" ref="V1154:V1217" si="18">IFERROR(IF((INT(G1154)&gt;1),INT(G1154),""),"")</f>
        <v/>
      </c>
    </row>
    <row r="1155" spans="1:22" x14ac:dyDescent="0.25">
      <c r="A1155" s="234"/>
      <c r="B1155" s="175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U1155" s="175"/>
      <c r="V1155" s="176" t="str">
        <f t="shared" si="18"/>
        <v/>
      </c>
    </row>
    <row r="1156" spans="1:22" x14ac:dyDescent="0.25">
      <c r="A1156" s="234"/>
      <c r="B1156" s="175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U1156" s="175"/>
      <c r="V1156" s="176" t="str">
        <f t="shared" si="18"/>
        <v/>
      </c>
    </row>
    <row r="1157" spans="1:22" x14ac:dyDescent="0.25">
      <c r="A1157" s="234"/>
      <c r="B1157" s="175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U1157" s="175"/>
      <c r="V1157" s="176" t="str">
        <f t="shared" si="18"/>
        <v/>
      </c>
    </row>
    <row r="1158" spans="1:22" x14ac:dyDescent="0.25">
      <c r="A1158" s="234"/>
      <c r="B1158" s="175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U1158" s="175"/>
      <c r="V1158" s="176" t="str">
        <f t="shared" si="18"/>
        <v/>
      </c>
    </row>
    <row r="1159" spans="1:22" x14ac:dyDescent="0.25">
      <c r="A1159" s="234"/>
      <c r="B1159" s="175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U1159" s="175"/>
      <c r="V1159" s="176" t="str">
        <f t="shared" si="18"/>
        <v/>
      </c>
    </row>
    <row r="1160" spans="1:22" x14ac:dyDescent="0.25">
      <c r="A1160" s="234"/>
      <c r="B1160" s="175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U1160" s="175"/>
      <c r="V1160" s="176" t="str">
        <f t="shared" si="18"/>
        <v/>
      </c>
    </row>
    <row r="1161" spans="1:22" x14ac:dyDescent="0.25">
      <c r="A1161" s="234"/>
      <c r="B1161" s="175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U1161" s="175"/>
      <c r="V1161" s="176" t="str">
        <f t="shared" si="18"/>
        <v/>
      </c>
    </row>
    <row r="1162" spans="1:22" x14ac:dyDescent="0.25">
      <c r="A1162" s="234"/>
      <c r="B1162" s="175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U1162" s="175"/>
      <c r="V1162" s="176" t="str">
        <f t="shared" si="18"/>
        <v/>
      </c>
    </row>
    <row r="1163" spans="1:22" x14ac:dyDescent="0.25">
      <c r="A1163" s="234"/>
      <c r="B1163" s="175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U1163" s="175"/>
      <c r="V1163" s="176" t="str">
        <f t="shared" si="18"/>
        <v/>
      </c>
    </row>
    <row r="1164" spans="1:22" x14ac:dyDescent="0.25">
      <c r="A1164" s="234"/>
      <c r="B1164" s="175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U1164" s="175"/>
      <c r="V1164" s="176" t="str">
        <f t="shared" si="18"/>
        <v/>
      </c>
    </row>
    <row r="1165" spans="1:22" x14ac:dyDescent="0.25">
      <c r="A1165" s="234"/>
      <c r="B1165" s="175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U1165" s="175"/>
      <c r="V1165" s="176" t="str">
        <f t="shared" si="18"/>
        <v/>
      </c>
    </row>
    <row r="1166" spans="1:22" x14ac:dyDescent="0.25">
      <c r="A1166" s="234"/>
      <c r="B1166" s="175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U1166" s="175"/>
      <c r="V1166" s="176" t="str">
        <f t="shared" si="18"/>
        <v/>
      </c>
    </row>
    <row r="1167" spans="1:22" x14ac:dyDescent="0.25">
      <c r="A1167" s="234"/>
      <c r="B1167" s="175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U1167" s="175"/>
      <c r="V1167" s="176" t="str">
        <f t="shared" si="18"/>
        <v/>
      </c>
    </row>
    <row r="1168" spans="1:22" x14ac:dyDescent="0.25">
      <c r="A1168" s="234"/>
      <c r="B1168" s="175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U1168" s="175"/>
      <c r="V1168" s="176" t="str">
        <f t="shared" si="18"/>
        <v/>
      </c>
    </row>
    <row r="1169" spans="1:22" x14ac:dyDescent="0.25">
      <c r="A1169" s="234"/>
      <c r="B1169" s="175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U1169" s="175"/>
      <c r="V1169" s="176" t="str">
        <f t="shared" si="18"/>
        <v/>
      </c>
    </row>
    <row r="1170" spans="1:22" x14ac:dyDescent="0.25">
      <c r="A1170" s="234"/>
      <c r="B1170" s="175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U1170" s="175"/>
      <c r="V1170" s="176" t="str">
        <f t="shared" si="18"/>
        <v/>
      </c>
    </row>
    <row r="1171" spans="1:22" x14ac:dyDescent="0.25">
      <c r="A1171" s="234"/>
      <c r="B1171" s="175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U1171" s="175"/>
      <c r="V1171" s="176" t="str">
        <f t="shared" si="18"/>
        <v/>
      </c>
    </row>
    <row r="1172" spans="1:22" x14ac:dyDescent="0.25">
      <c r="A1172" s="234"/>
      <c r="B1172" s="175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U1172" s="175"/>
      <c r="V1172" s="176" t="str">
        <f t="shared" si="18"/>
        <v/>
      </c>
    </row>
    <row r="1173" spans="1:22" x14ac:dyDescent="0.25">
      <c r="A1173" s="234"/>
      <c r="B1173" s="175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U1173" s="175"/>
      <c r="V1173" s="176" t="str">
        <f t="shared" si="18"/>
        <v/>
      </c>
    </row>
    <row r="1174" spans="1:22" x14ac:dyDescent="0.25">
      <c r="A1174" s="234"/>
      <c r="B1174" s="175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U1174" s="175"/>
      <c r="V1174" s="176" t="str">
        <f t="shared" si="18"/>
        <v/>
      </c>
    </row>
    <row r="1175" spans="1:22" x14ac:dyDescent="0.25">
      <c r="A1175" s="234"/>
      <c r="B1175" s="175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U1175" s="175"/>
      <c r="V1175" s="176" t="str">
        <f t="shared" si="18"/>
        <v/>
      </c>
    </row>
    <row r="1176" spans="1:22" x14ac:dyDescent="0.25">
      <c r="A1176" s="234"/>
      <c r="B1176" s="175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U1176" s="175"/>
      <c r="V1176" s="176" t="str">
        <f t="shared" si="18"/>
        <v/>
      </c>
    </row>
    <row r="1177" spans="1:22" x14ac:dyDescent="0.25">
      <c r="A1177" s="234"/>
      <c r="B1177" s="175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U1177" s="175"/>
      <c r="V1177" s="176" t="str">
        <f t="shared" si="18"/>
        <v/>
      </c>
    </row>
    <row r="1178" spans="1:22" x14ac:dyDescent="0.25">
      <c r="A1178" s="234"/>
      <c r="B1178" s="175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U1178" s="175"/>
      <c r="V1178" s="176" t="str">
        <f t="shared" si="18"/>
        <v/>
      </c>
    </row>
    <row r="1179" spans="1:22" x14ac:dyDescent="0.25">
      <c r="A1179" s="234"/>
      <c r="B1179" s="175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U1179" s="175"/>
      <c r="V1179" s="176" t="str">
        <f t="shared" si="18"/>
        <v/>
      </c>
    </row>
    <row r="1180" spans="1:22" x14ac:dyDescent="0.25">
      <c r="A1180" s="234"/>
      <c r="B1180" s="175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U1180" s="175"/>
      <c r="V1180" s="176" t="str">
        <f t="shared" si="18"/>
        <v/>
      </c>
    </row>
    <row r="1181" spans="1:22" x14ac:dyDescent="0.25">
      <c r="A1181" s="234"/>
      <c r="B1181" s="175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U1181" s="175"/>
      <c r="V1181" s="176" t="str">
        <f t="shared" si="18"/>
        <v/>
      </c>
    </row>
    <row r="1182" spans="1:22" x14ac:dyDescent="0.25">
      <c r="A1182" s="234"/>
      <c r="B1182" s="175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U1182" s="175"/>
      <c r="V1182" s="176" t="str">
        <f t="shared" si="18"/>
        <v/>
      </c>
    </row>
    <row r="1183" spans="1:22" x14ac:dyDescent="0.25">
      <c r="A1183" s="234"/>
      <c r="B1183" s="175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U1183" s="175"/>
      <c r="V1183" s="176" t="str">
        <f t="shared" si="18"/>
        <v/>
      </c>
    </row>
    <row r="1184" spans="1:22" x14ac:dyDescent="0.25">
      <c r="A1184" s="234"/>
      <c r="B1184" s="175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U1184" s="175"/>
      <c r="V1184" s="176" t="str">
        <f t="shared" si="18"/>
        <v/>
      </c>
    </row>
    <row r="1185" spans="1:22" x14ac:dyDescent="0.25">
      <c r="A1185" s="234"/>
      <c r="B1185" s="175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U1185" s="175"/>
      <c r="V1185" s="176" t="str">
        <f t="shared" si="18"/>
        <v/>
      </c>
    </row>
    <row r="1186" spans="1:22" x14ac:dyDescent="0.25">
      <c r="A1186" s="234"/>
      <c r="B1186" s="175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U1186" s="175"/>
      <c r="V1186" s="176" t="str">
        <f t="shared" si="18"/>
        <v/>
      </c>
    </row>
    <row r="1187" spans="1:22" x14ac:dyDescent="0.25">
      <c r="A1187" s="234"/>
      <c r="B1187" s="175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U1187" s="175"/>
      <c r="V1187" s="176" t="str">
        <f t="shared" si="18"/>
        <v/>
      </c>
    </row>
    <row r="1188" spans="1:22" x14ac:dyDescent="0.25">
      <c r="A1188" s="234"/>
      <c r="B1188" s="175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U1188" s="175"/>
      <c r="V1188" s="176" t="str">
        <f t="shared" si="18"/>
        <v/>
      </c>
    </row>
    <row r="1189" spans="1:22" x14ac:dyDescent="0.25">
      <c r="A1189" s="234"/>
      <c r="B1189" s="175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U1189" s="175"/>
      <c r="V1189" s="176" t="str">
        <f t="shared" si="18"/>
        <v/>
      </c>
    </row>
    <row r="1190" spans="1:22" x14ac:dyDescent="0.25">
      <c r="A1190" s="234"/>
      <c r="B1190" s="175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U1190" s="175"/>
      <c r="V1190" s="176" t="str">
        <f t="shared" si="18"/>
        <v/>
      </c>
    </row>
    <row r="1191" spans="1:22" x14ac:dyDescent="0.25">
      <c r="A1191" s="234"/>
      <c r="B1191" s="175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U1191" s="175"/>
      <c r="V1191" s="176" t="str">
        <f t="shared" si="18"/>
        <v/>
      </c>
    </row>
    <row r="1192" spans="1:22" x14ac:dyDescent="0.25">
      <c r="A1192" s="234"/>
      <c r="B1192" s="175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U1192" s="175"/>
      <c r="V1192" s="176" t="str">
        <f t="shared" si="18"/>
        <v/>
      </c>
    </row>
    <row r="1193" spans="1:22" x14ac:dyDescent="0.25">
      <c r="A1193" s="234"/>
      <c r="B1193" s="175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U1193" s="175"/>
      <c r="V1193" s="176" t="str">
        <f t="shared" si="18"/>
        <v/>
      </c>
    </row>
    <row r="1194" spans="1:22" x14ac:dyDescent="0.25">
      <c r="A1194" s="234"/>
      <c r="B1194" s="175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U1194" s="175"/>
      <c r="V1194" s="176" t="str">
        <f t="shared" si="18"/>
        <v/>
      </c>
    </row>
    <row r="1195" spans="1:22" x14ac:dyDescent="0.25">
      <c r="A1195" s="234"/>
      <c r="B1195" s="175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U1195" s="175"/>
      <c r="V1195" s="176" t="str">
        <f t="shared" si="18"/>
        <v/>
      </c>
    </row>
    <row r="1196" spans="1:22" x14ac:dyDescent="0.25">
      <c r="A1196" s="234"/>
      <c r="B1196" s="175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U1196" s="175"/>
      <c r="V1196" s="176" t="str">
        <f t="shared" si="18"/>
        <v/>
      </c>
    </row>
    <row r="1197" spans="1:22" x14ac:dyDescent="0.25">
      <c r="A1197" s="234"/>
      <c r="B1197" s="175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U1197" s="175"/>
      <c r="V1197" s="176" t="str">
        <f t="shared" si="18"/>
        <v/>
      </c>
    </row>
    <row r="1198" spans="1:22" x14ac:dyDescent="0.25">
      <c r="A1198" s="234"/>
      <c r="B1198" s="175"/>
      <c r="C1198" s="175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U1198" s="175"/>
      <c r="V1198" s="176" t="str">
        <f t="shared" si="18"/>
        <v/>
      </c>
    </row>
    <row r="1199" spans="1:22" x14ac:dyDescent="0.25">
      <c r="A1199" s="234"/>
      <c r="B1199" s="175"/>
      <c r="C1199" s="175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U1199" s="175"/>
      <c r="V1199" s="176" t="str">
        <f t="shared" si="18"/>
        <v/>
      </c>
    </row>
    <row r="1200" spans="1:22" x14ac:dyDescent="0.25">
      <c r="A1200" s="234"/>
      <c r="B1200" s="175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U1200" s="175"/>
      <c r="V1200" s="176" t="str">
        <f t="shared" si="18"/>
        <v/>
      </c>
    </row>
    <row r="1201" spans="1:22" x14ac:dyDescent="0.25">
      <c r="A1201" s="234"/>
      <c r="B1201" s="175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U1201" s="175"/>
      <c r="V1201" s="176" t="str">
        <f t="shared" si="18"/>
        <v/>
      </c>
    </row>
    <row r="1202" spans="1:22" x14ac:dyDescent="0.25">
      <c r="A1202" s="234"/>
      <c r="B1202" s="175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U1202" s="175"/>
      <c r="V1202" s="176" t="str">
        <f t="shared" si="18"/>
        <v/>
      </c>
    </row>
    <row r="1203" spans="1:22" x14ac:dyDescent="0.25">
      <c r="A1203" s="234"/>
      <c r="B1203" s="175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U1203" s="175"/>
      <c r="V1203" s="176" t="str">
        <f t="shared" si="18"/>
        <v/>
      </c>
    </row>
    <row r="1204" spans="1:22" x14ac:dyDescent="0.25">
      <c r="A1204" s="234"/>
      <c r="B1204" s="175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U1204" s="175"/>
      <c r="V1204" s="176" t="str">
        <f t="shared" si="18"/>
        <v/>
      </c>
    </row>
    <row r="1205" spans="1:22" x14ac:dyDescent="0.25">
      <c r="A1205" s="234"/>
      <c r="B1205" s="175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U1205" s="175"/>
      <c r="V1205" s="176" t="str">
        <f t="shared" si="18"/>
        <v/>
      </c>
    </row>
    <row r="1206" spans="1:22" x14ac:dyDescent="0.25">
      <c r="A1206" s="234"/>
      <c r="B1206" s="175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U1206" s="175"/>
      <c r="V1206" s="176" t="str">
        <f t="shared" si="18"/>
        <v/>
      </c>
    </row>
    <row r="1207" spans="1:22" x14ac:dyDescent="0.25">
      <c r="A1207" s="234"/>
      <c r="B1207" s="175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U1207" s="175"/>
      <c r="V1207" s="176" t="str">
        <f t="shared" si="18"/>
        <v/>
      </c>
    </row>
    <row r="1208" spans="1:22" x14ac:dyDescent="0.25">
      <c r="A1208" s="234"/>
      <c r="B1208" s="175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U1208" s="175"/>
      <c r="V1208" s="176" t="str">
        <f t="shared" si="18"/>
        <v/>
      </c>
    </row>
    <row r="1209" spans="1:22" x14ac:dyDescent="0.25">
      <c r="A1209" s="234"/>
      <c r="B1209" s="175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U1209" s="175"/>
      <c r="V1209" s="176" t="str">
        <f t="shared" si="18"/>
        <v/>
      </c>
    </row>
    <row r="1210" spans="1:22" x14ac:dyDescent="0.25">
      <c r="A1210" s="234"/>
      <c r="B1210" s="175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U1210" s="175"/>
      <c r="V1210" s="176" t="str">
        <f t="shared" si="18"/>
        <v/>
      </c>
    </row>
    <row r="1211" spans="1:22" x14ac:dyDescent="0.25">
      <c r="A1211" s="234"/>
      <c r="B1211" s="175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U1211" s="175"/>
      <c r="V1211" s="176" t="str">
        <f t="shared" si="18"/>
        <v/>
      </c>
    </row>
    <row r="1212" spans="1:22" x14ac:dyDescent="0.25">
      <c r="A1212" s="234"/>
      <c r="B1212" s="175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U1212" s="175"/>
      <c r="V1212" s="176" t="str">
        <f t="shared" si="18"/>
        <v/>
      </c>
    </row>
    <row r="1213" spans="1:22" x14ac:dyDescent="0.25">
      <c r="A1213" s="234"/>
      <c r="B1213" s="175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U1213" s="175"/>
      <c r="V1213" s="176" t="str">
        <f t="shared" si="18"/>
        <v/>
      </c>
    </row>
    <row r="1214" spans="1:22" x14ac:dyDescent="0.25">
      <c r="A1214" s="234"/>
      <c r="B1214" s="175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U1214" s="175"/>
      <c r="V1214" s="176" t="str">
        <f t="shared" si="18"/>
        <v/>
      </c>
    </row>
    <row r="1215" spans="1:22" x14ac:dyDescent="0.25">
      <c r="A1215" s="234"/>
      <c r="B1215" s="175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U1215" s="175"/>
      <c r="V1215" s="176" t="str">
        <f t="shared" si="18"/>
        <v/>
      </c>
    </row>
    <row r="1216" spans="1:22" x14ac:dyDescent="0.25">
      <c r="A1216" s="234"/>
      <c r="B1216" s="175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U1216" s="175"/>
      <c r="V1216" s="176" t="str">
        <f t="shared" si="18"/>
        <v/>
      </c>
    </row>
    <row r="1217" spans="1:22" x14ac:dyDescent="0.25">
      <c r="A1217" s="234"/>
      <c r="B1217" s="175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U1217" s="175"/>
      <c r="V1217" s="176" t="str">
        <f t="shared" si="18"/>
        <v/>
      </c>
    </row>
    <row r="1218" spans="1:22" x14ac:dyDescent="0.25">
      <c r="A1218" s="234"/>
      <c r="B1218" s="175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U1218" s="175"/>
      <c r="V1218" s="176" t="str">
        <f t="shared" ref="V1218:V1281" si="19">IFERROR(IF((INT(G1218)&gt;1),INT(G1218),""),"")</f>
        <v/>
      </c>
    </row>
    <row r="1219" spans="1:22" x14ac:dyDescent="0.25">
      <c r="A1219" s="234"/>
      <c r="B1219" s="175"/>
      <c r="C1219" s="175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U1219" s="175"/>
      <c r="V1219" s="176" t="str">
        <f t="shared" si="19"/>
        <v/>
      </c>
    </row>
    <row r="1220" spans="1:22" x14ac:dyDescent="0.25">
      <c r="A1220" s="234"/>
      <c r="B1220" s="17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U1220" s="175"/>
      <c r="V1220" s="176" t="str">
        <f t="shared" si="19"/>
        <v/>
      </c>
    </row>
    <row r="1221" spans="1:22" x14ac:dyDescent="0.25">
      <c r="A1221" s="234"/>
      <c r="B1221" s="17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U1221" s="175"/>
      <c r="V1221" s="176" t="str">
        <f t="shared" si="19"/>
        <v/>
      </c>
    </row>
    <row r="1222" spans="1:22" x14ac:dyDescent="0.25">
      <c r="A1222" s="234"/>
      <c r="B1222" s="17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U1222" s="175"/>
      <c r="V1222" s="176" t="str">
        <f t="shared" si="19"/>
        <v/>
      </c>
    </row>
    <row r="1223" spans="1:22" x14ac:dyDescent="0.25">
      <c r="A1223" s="234"/>
      <c r="B1223" s="17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U1223" s="175"/>
      <c r="V1223" s="176" t="str">
        <f t="shared" si="19"/>
        <v/>
      </c>
    </row>
    <row r="1224" spans="1:22" x14ac:dyDescent="0.25">
      <c r="A1224" s="234"/>
      <c r="B1224" s="17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U1224" s="175"/>
      <c r="V1224" s="176" t="str">
        <f t="shared" si="19"/>
        <v/>
      </c>
    </row>
    <row r="1225" spans="1:22" x14ac:dyDescent="0.25">
      <c r="A1225" s="234"/>
      <c r="B1225" s="17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U1225" s="175"/>
      <c r="V1225" s="176" t="str">
        <f t="shared" si="19"/>
        <v/>
      </c>
    </row>
    <row r="1226" spans="1:22" x14ac:dyDescent="0.25">
      <c r="A1226" s="234"/>
      <c r="B1226" s="17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U1226" s="175"/>
      <c r="V1226" s="176" t="str">
        <f t="shared" si="19"/>
        <v/>
      </c>
    </row>
    <row r="1227" spans="1:22" x14ac:dyDescent="0.25">
      <c r="A1227" s="234"/>
      <c r="B1227" s="17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U1227" s="175"/>
      <c r="V1227" s="176" t="str">
        <f t="shared" si="19"/>
        <v/>
      </c>
    </row>
    <row r="1228" spans="1:22" x14ac:dyDescent="0.25">
      <c r="A1228" s="234"/>
      <c r="B1228" s="17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U1228" s="175"/>
      <c r="V1228" s="176" t="str">
        <f t="shared" si="19"/>
        <v/>
      </c>
    </row>
    <row r="1229" spans="1:22" x14ac:dyDescent="0.25">
      <c r="A1229" s="234"/>
      <c r="B1229" s="17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U1229" s="175"/>
      <c r="V1229" s="176" t="str">
        <f t="shared" si="19"/>
        <v/>
      </c>
    </row>
    <row r="1230" spans="1:22" x14ac:dyDescent="0.25">
      <c r="A1230" s="234"/>
      <c r="B1230" s="17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U1230" s="175"/>
      <c r="V1230" s="176" t="str">
        <f t="shared" si="19"/>
        <v/>
      </c>
    </row>
    <row r="1231" spans="1:22" x14ac:dyDescent="0.25">
      <c r="A1231" s="234"/>
      <c r="B1231" s="17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U1231" s="175"/>
      <c r="V1231" s="176" t="str">
        <f t="shared" si="19"/>
        <v/>
      </c>
    </row>
    <row r="1232" spans="1:22" x14ac:dyDescent="0.25">
      <c r="A1232" s="234"/>
      <c r="B1232" s="17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U1232" s="175"/>
      <c r="V1232" s="176" t="str">
        <f t="shared" si="19"/>
        <v/>
      </c>
    </row>
    <row r="1233" spans="1:22" x14ac:dyDescent="0.25">
      <c r="A1233" s="234"/>
      <c r="B1233" s="17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U1233" s="175"/>
      <c r="V1233" s="176" t="str">
        <f t="shared" si="19"/>
        <v/>
      </c>
    </row>
    <row r="1234" spans="1:22" x14ac:dyDescent="0.25">
      <c r="A1234" s="234"/>
      <c r="B1234" s="17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U1234" s="175"/>
      <c r="V1234" s="176" t="str">
        <f t="shared" si="19"/>
        <v/>
      </c>
    </row>
    <row r="1235" spans="1:22" x14ac:dyDescent="0.25">
      <c r="A1235" s="234"/>
      <c r="B1235" s="17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U1235" s="175"/>
      <c r="V1235" s="176" t="str">
        <f t="shared" si="19"/>
        <v/>
      </c>
    </row>
    <row r="1236" spans="1:22" x14ac:dyDescent="0.25">
      <c r="A1236" s="234"/>
      <c r="B1236" s="17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U1236" s="175"/>
      <c r="V1236" s="176" t="str">
        <f t="shared" si="19"/>
        <v/>
      </c>
    </row>
    <row r="1237" spans="1:22" x14ac:dyDescent="0.25">
      <c r="A1237" s="234"/>
      <c r="B1237" s="17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U1237" s="175"/>
      <c r="V1237" s="176" t="str">
        <f t="shared" si="19"/>
        <v/>
      </c>
    </row>
    <row r="1238" spans="1:22" x14ac:dyDescent="0.25">
      <c r="A1238" s="234"/>
      <c r="B1238" s="17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U1238" s="175"/>
      <c r="V1238" s="176" t="str">
        <f t="shared" si="19"/>
        <v/>
      </c>
    </row>
    <row r="1239" spans="1:22" x14ac:dyDescent="0.25">
      <c r="A1239" s="234"/>
      <c r="B1239" s="17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U1239" s="175"/>
      <c r="V1239" s="176" t="str">
        <f t="shared" si="19"/>
        <v/>
      </c>
    </row>
    <row r="1240" spans="1:22" x14ac:dyDescent="0.25">
      <c r="A1240" s="234"/>
      <c r="B1240" s="17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U1240" s="175"/>
      <c r="V1240" s="176" t="str">
        <f t="shared" si="19"/>
        <v/>
      </c>
    </row>
    <row r="1241" spans="1:22" x14ac:dyDescent="0.25">
      <c r="A1241" s="234"/>
      <c r="B1241" s="17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U1241" s="175"/>
      <c r="V1241" s="176" t="str">
        <f t="shared" si="19"/>
        <v/>
      </c>
    </row>
    <row r="1242" spans="1:22" x14ac:dyDescent="0.25">
      <c r="A1242" s="234"/>
      <c r="B1242" s="17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U1242" s="175"/>
      <c r="V1242" s="176" t="str">
        <f t="shared" si="19"/>
        <v/>
      </c>
    </row>
    <row r="1243" spans="1:22" x14ac:dyDescent="0.25">
      <c r="A1243" s="234"/>
      <c r="B1243" s="17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U1243" s="175"/>
      <c r="V1243" s="176" t="str">
        <f t="shared" si="19"/>
        <v/>
      </c>
    </row>
    <row r="1244" spans="1:22" x14ac:dyDescent="0.25">
      <c r="A1244" s="234"/>
      <c r="B1244" s="17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U1244" s="175"/>
      <c r="V1244" s="176" t="str">
        <f t="shared" si="19"/>
        <v/>
      </c>
    </row>
    <row r="1245" spans="1:22" x14ac:dyDescent="0.25">
      <c r="A1245" s="234"/>
      <c r="B1245" s="17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U1245" s="175"/>
      <c r="V1245" s="176" t="str">
        <f t="shared" si="19"/>
        <v/>
      </c>
    </row>
    <row r="1246" spans="1:22" x14ac:dyDescent="0.25">
      <c r="A1246" s="234"/>
      <c r="B1246" s="17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U1246" s="175"/>
      <c r="V1246" s="176" t="str">
        <f t="shared" si="19"/>
        <v/>
      </c>
    </row>
    <row r="1247" spans="1:22" x14ac:dyDescent="0.25">
      <c r="A1247" s="234"/>
      <c r="B1247" s="17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U1247" s="175"/>
      <c r="V1247" s="176" t="str">
        <f t="shared" si="19"/>
        <v/>
      </c>
    </row>
    <row r="1248" spans="1:22" x14ac:dyDescent="0.25">
      <c r="A1248" s="234"/>
      <c r="B1248" s="17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U1248" s="175"/>
      <c r="V1248" s="176" t="str">
        <f t="shared" si="19"/>
        <v/>
      </c>
    </row>
    <row r="1249" spans="1:22" x14ac:dyDescent="0.25">
      <c r="A1249" s="234"/>
      <c r="B1249" s="17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U1249" s="175"/>
      <c r="V1249" s="176" t="str">
        <f t="shared" si="19"/>
        <v/>
      </c>
    </row>
    <row r="1250" spans="1:22" x14ac:dyDescent="0.25">
      <c r="A1250" s="234"/>
      <c r="B1250" s="17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U1250" s="175"/>
      <c r="V1250" s="176" t="str">
        <f t="shared" si="19"/>
        <v/>
      </c>
    </row>
    <row r="1251" spans="1:22" x14ac:dyDescent="0.25">
      <c r="A1251" s="234"/>
      <c r="B1251" s="17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U1251" s="175"/>
      <c r="V1251" s="176" t="str">
        <f t="shared" si="19"/>
        <v/>
      </c>
    </row>
    <row r="1252" spans="1:22" x14ac:dyDescent="0.25">
      <c r="A1252" s="234"/>
      <c r="B1252" s="17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U1252" s="175"/>
      <c r="V1252" s="176" t="str">
        <f t="shared" si="19"/>
        <v/>
      </c>
    </row>
    <row r="1253" spans="1:22" x14ac:dyDescent="0.25">
      <c r="A1253" s="234"/>
      <c r="B1253" s="17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U1253" s="175"/>
      <c r="V1253" s="176" t="str">
        <f t="shared" si="19"/>
        <v/>
      </c>
    </row>
    <row r="1254" spans="1:22" x14ac:dyDescent="0.25">
      <c r="A1254" s="234"/>
      <c r="B1254" s="17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U1254" s="175"/>
      <c r="V1254" s="176" t="str">
        <f t="shared" si="19"/>
        <v/>
      </c>
    </row>
    <row r="1255" spans="1:22" x14ac:dyDescent="0.25">
      <c r="A1255" s="234"/>
      <c r="B1255" s="17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U1255" s="175"/>
      <c r="V1255" s="176" t="str">
        <f t="shared" si="19"/>
        <v/>
      </c>
    </row>
    <row r="1256" spans="1:22" x14ac:dyDescent="0.25">
      <c r="A1256" s="234"/>
      <c r="B1256" s="17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U1256" s="175"/>
      <c r="V1256" s="176" t="str">
        <f t="shared" si="19"/>
        <v/>
      </c>
    </row>
    <row r="1257" spans="1:22" x14ac:dyDescent="0.25">
      <c r="A1257" s="234"/>
      <c r="B1257" s="17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U1257" s="175"/>
      <c r="V1257" s="176" t="str">
        <f t="shared" si="19"/>
        <v/>
      </c>
    </row>
    <row r="1258" spans="1:22" x14ac:dyDescent="0.25">
      <c r="A1258" s="234"/>
      <c r="B1258" s="17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U1258" s="175"/>
      <c r="V1258" s="176" t="str">
        <f t="shared" si="19"/>
        <v/>
      </c>
    </row>
    <row r="1259" spans="1:22" x14ac:dyDescent="0.25">
      <c r="A1259" s="234"/>
      <c r="B1259" s="17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U1259" s="175"/>
      <c r="V1259" s="176" t="str">
        <f t="shared" si="19"/>
        <v/>
      </c>
    </row>
    <row r="1260" spans="1:22" x14ac:dyDescent="0.25">
      <c r="A1260" s="234"/>
      <c r="B1260" s="17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U1260" s="175"/>
      <c r="V1260" s="176" t="str">
        <f t="shared" si="19"/>
        <v/>
      </c>
    </row>
    <row r="1261" spans="1:22" x14ac:dyDescent="0.25">
      <c r="A1261" s="234"/>
      <c r="B1261" s="17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U1261" s="175"/>
      <c r="V1261" s="176" t="str">
        <f t="shared" si="19"/>
        <v/>
      </c>
    </row>
    <row r="1262" spans="1:22" x14ac:dyDescent="0.25">
      <c r="A1262" s="234"/>
      <c r="B1262" s="17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U1262" s="175"/>
      <c r="V1262" s="176" t="str">
        <f t="shared" si="19"/>
        <v/>
      </c>
    </row>
    <row r="1263" spans="1:22" x14ac:dyDescent="0.25">
      <c r="A1263" s="234"/>
      <c r="B1263" s="17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U1263" s="175"/>
      <c r="V1263" s="176" t="str">
        <f t="shared" si="19"/>
        <v/>
      </c>
    </row>
    <row r="1264" spans="1:22" x14ac:dyDescent="0.25">
      <c r="A1264" s="234"/>
      <c r="B1264" s="17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U1264" s="175"/>
      <c r="V1264" s="176" t="str">
        <f t="shared" si="19"/>
        <v/>
      </c>
    </row>
    <row r="1265" spans="1:22" x14ac:dyDescent="0.25">
      <c r="A1265" s="234"/>
      <c r="B1265" s="17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U1265" s="175"/>
      <c r="V1265" s="176" t="str">
        <f t="shared" si="19"/>
        <v/>
      </c>
    </row>
    <row r="1266" spans="1:22" x14ac:dyDescent="0.25">
      <c r="A1266" s="234"/>
      <c r="B1266" s="17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U1266" s="175"/>
      <c r="V1266" s="176" t="str">
        <f t="shared" si="19"/>
        <v/>
      </c>
    </row>
    <row r="1267" spans="1:22" x14ac:dyDescent="0.25">
      <c r="A1267" s="234"/>
      <c r="B1267" s="17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U1267" s="175"/>
      <c r="V1267" s="176" t="str">
        <f t="shared" si="19"/>
        <v/>
      </c>
    </row>
    <row r="1268" spans="1:22" x14ac:dyDescent="0.25">
      <c r="A1268" s="234"/>
      <c r="B1268" s="17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U1268" s="175"/>
      <c r="V1268" s="176" t="str">
        <f t="shared" si="19"/>
        <v/>
      </c>
    </row>
    <row r="1269" spans="1:22" x14ac:dyDescent="0.25">
      <c r="A1269" s="234"/>
      <c r="B1269" s="17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U1269" s="175"/>
      <c r="V1269" s="176" t="str">
        <f t="shared" si="19"/>
        <v/>
      </c>
    </row>
    <row r="1270" spans="1:22" x14ac:dyDescent="0.25">
      <c r="A1270" s="234"/>
      <c r="B1270" s="17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U1270" s="175"/>
      <c r="V1270" s="176" t="str">
        <f t="shared" si="19"/>
        <v/>
      </c>
    </row>
    <row r="1271" spans="1:22" x14ac:dyDescent="0.25">
      <c r="A1271" s="234"/>
      <c r="B1271" s="17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U1271" s="175"/>
      <c r="V1271" s="176" t="str">
        <f t="shared" si="19"/>
        <v/>
      </c>
    </row>
    <row r="1272" spans="1:22" x14ac:dyDescent="0.25">
      <c r="A1272" s="234"/>
      <c r="B1272" s="17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U1272" s="175"/>
      <c r="V1272" s="176" t="str">
        <f t="shared" si="19"/>
        <v/>
      </c>
    </row>
    <row r="1273" spans="1:22" x14ac:dyDescent="0.25">
      <c r="A1273" s="234"/>
      <c r="B1273" s="17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U1273" s="175"/>
      <c r="V1273" s="176" t="str">
        <f t="shared" si="19"/>
        <v/>
      </c>
    </row>
    <row r="1274" spans="1:22" x14ac:dyDescent="0.25">
      <c r="A1274" s="234"/>
      <c r="B1274" s="17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U1274" s="175"/>
      <c r="V1274" s="176" t="str">
        <f t="shared" si="19"/>
        <v/>
      </c>
    </row>
    <row r="1275" spans="1:22" x14ac:dyDescent="0.25">
      <c r="A1275" s="234"/>
      <c r="B1275" s="17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U1275" s="175"/>
      <c r="V1275" s="176" t="str">
        <f t="shared" si="19"/>
        <v/>
      </c>
    </row>
    <row r="1276" spans="1:22" x14ac:dyDescent="0.25">
      <c r="A1276" s="234"/>
      <c r="B1276" s="17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U1276" s="175"/>
      <c r="V1276" s="176" t="str">
        <f t="shared" si="19"/>
        <v/>
      </c>
    </row>
    <row r="1277" spans="1:22" x14ac:dyDescent="0.25">
      <c r="A1277" s="234"/>
      <c r="B1277" s="17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U1277" s="175"/>
      <c r="V1277" s="176" t="str">
        <f t="shared" si="19"/>
        <v/>
      </c>
    </row>
    <row r="1278" spans="1:22" x14ac:dyDescent="0.25">
      <c r="A1278" s="234"/>
      <c r="B1278" s="17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U1278" s="175"/>
      <c r="V1278" s="176" t="str">
        <f t="shared" si="19"/>
        <v/>
      </c>
    </row>
    <row r="1279" spans="1:22" x14ac:dyDescent="0.25">
      <c r="A1279" s="234"/>
      <c r="B1279" s="17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U1279" s="175"/>
      <c r="V1279" s="176" t="str">
        <f t="shared" si="19"/>
        <v/>
      </c>
    </row>
    <row r="1280" spans="1:22" x14ac:dyDescent="0.25">
      <c r="A1280" s="234"/>
      <c r="B1280" s="17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U1280" s="175"/>
      <c r="V1280" s="176" t="str">
        <f t="shared" si="19"/>
        <v/>
      </c>
    </row>
    <row r="1281" spans="1:22" x14ac:dyDescent="0.25">
      <c r="A1281" s="234"/>
      <c r="B1281" s="17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U1281" s="175"/>
      <c r="V1281" s="176" t="str">
        <f t="shared" si="19"/>
        <v/>
      </c>
    </row>
    <row r="1282" spans="1:22" x14ac:dyDescent="0.25">
      <c r="A1282" s="234"/>
      <c r="B1282" s="17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U1282" s="175"/>
      <c r="V1282" s="176" t="str">
        <f t="shared" ref="V1282:V1344" si="20">IFERROR(IF((INT(G1282)&gt;1),INT(G1282),""),"")</f>
        <v/>
      </c>
    </row>
    <row r="1283" spans="1:22" x14ac:dyDescent="0.25">
      <c r="A1283" s="234"/>
      <c r="B1283" s="17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U1283" s="175"/>
      <c r="V1283" s="176" t="str">
        <f t="shared" si="20"/>
        <v/>
      </c>
    </row>
    <row r="1284" spans="1:22" x14ac:dyDescent="0.25">
      <c r="A1284" s="234"/>
      <c r="B1284" s="17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U1284" s="175"/>
      <c r="V1284" s="176" t="str">
        <f t="shared" si="20"/>
        <v/>
      </c>
    </row>
    <row r="1285" spans="1:22" x14ac:dyDescent="0.25">
      <c r="A1285" s="234"/>
      <c r="B1285" s="17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U1285" s="175"/>
      <c r="V1285" s="176" t="str">
        <f t="shared" si="20"/>
        <v/>
      </c>
    </row>
    <row r="1286" spans="1:22" x14ac:dyDescent="0.25">
      <c r="A1286" s="234"/>
      <c r="B1286" s="17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U1286" s="175"/>
      <c r="V1286" s="176" t="str">
        <f t="shared" si="20"/>
        <v/>
      </c>
    </row>
    <row r="1287" spans="1:22" x14ac:dyDescent="0.25">
      <c r="A1287" s="234"/>
      <c r="B1287" s="17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U1287" s="175"/>
      <c r="V1287" s="176" t="str">
        <f t="shared" si="20"/>
        <v/>
      </c>
    </row>
    <row r="1288" spans="1:22" x14ac:dyDescent="0.25">
      <c r="A1288" s="234"/>
      <c r="B1288" s="17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U1288" s="175"/>
      <c r="V1288" s="176" t="str">
        <f t="shared" si="20"/>
        <v/>
      </c>
    </row>
    <row r="1289" spans="1:22" x14ac:dyDescent="0.25">
      <c r="A1289" s="234"/>
      <c r="B1289" s="17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U1289" s="175"/>
      <c r="V1289" s="176" t="str">
        <f t="shared" si="20"/>
        <v/>
      </c>
    </row>
    <row r="1290" spans="1:22" x14ac:dyDescent="0.25">
      <c r="A1290" s="234"/>
      <c r="B1290" s="17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U1290" s="175"/>
      <c r="V1290" s="176" t="str">
        <f t="shared" si="20"/>
        <v/>
      </c>
    </row>
    <row r="1291" spans="1:22" x14ac:dyDescent="0.25">
      <c r="A1291" s="234"/>
      <c r="B1291" s="17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U1291" s="175"/>
      <c r="V1291" s="176" t="str">
        <f t="shared" si="20"/>
        <v/>
      </c>
    </row>
    <row r="1292" spans="1:22" x14ac:dyDescent="0.25">
      <c r="A1292" s="234"/>
      <c r="B1292" s="17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U1292" s="175"/>
      <c r="V1292" s="176" t="str">
        <f t="shared" si="20"/>
        <v/>
      </c>
    </row>
    <row r="1293" spans="1:22" x14ac:dyDescent="0.25">
      <c r="A1293" s="234"/>
      <c r="B1293" s="17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U1293" s="175"/>
      <c r="V1293" s="176" t="str">
        <f t="shared" si="20"/>
        <v/>
      </c>
    </row>
    <row r="1294" spans="1:22" x14ac:dyDescent="0.25">
      <c r="A1294" s="234"/>
      <c r="B1294" s="17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U1294" s="175"/>
      <c r="V1294" s="176" t="str">
        <f t="shared" si="20"/>
        <v/>
      </c>
    </row>
    <row r="1295" spans="1:22" x14ac:dyDescent="0.25">
      <c r="A1295" s="234"/>
      <c r="B1295" s="17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U1295" s="175"/>
      <c r="V1295" s="176" t="str">
        <f t="shared" si="20"/>
        <v/>
      </c>
    </row>
    <row r="1296" spans="1:22" x14ac:dyDescent="0.25">
      <c r="A1296" s="234"/>
      <c r="B1296" s="17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U1296" s="175"/>
      <c r="V1296" s="176" t="str">
        <f t="shared" si="20"/>
        <v/>
      </c>
    </row>
    <row r="1297" spans="1:22" x14ac:dyDescent="0.25">
      <c r="A1297" s="234"/>
      <c r="B1297" s="17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U1297" s="175"/>
      <c r="V1297" s="176" t="str">
        <f t="shared" si="20"/>
        <v/>
      </c>
    </row>
    <row r="1298" spans="1:22" x14ac:dyDescent="0.25">
      <c r="A1298" s="234"/>
      <c r="B1298" s="17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U1298" s="175"/>
      <c r="V1298" s="176" t="str">
        <f t="shared" si="20"/>
        <v/>
      </c>
    </row>
    <row r="1299" spans="1:22" x14ac:dyDescent="0.25">
      <c r="A1299" s="234"/>
      <c r="B1299" s="17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U1299" s="175"/>
      <c r="V1299" s="176" t="str">
        <f t="shared" si="20"/>
        <v/>
      </c>
    </row>
    <row r="1300" spans="1:22" x14ac:dyDescent="0.25">
      <c r="A1300" s="234"/>
      <c r="B1300" s="175"/>
      <c r="C1300" s="175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U1300" s="175"/>
      <c r="V1300" s="176" t="str">
        <f t="shared" si="20"/>
        <v/>
      </c>
    </row>
    <row r="1301" spans="1:22" x14ac:dyDescent="0.25">
      <c r="A1301" s="234"/>
      <c r="B1301" s="17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U1301" s="175"/>
      <c r="V1301" s="176" t="str">
        <f t="shared" si="20"/>
        <v/>
      </c>
    </row>
    <row r="1302" spans="1:22" x14ac:dyDescent="0.25">
      <c r="A1302" s="234"/>
      <c r="B1302" s="17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U1302" s="175"/>
      <c r="V1302" s="176" t="str">
        <f t="shared" si="20"/>
        <v/>
      </c>
    </row>
    <row r="1303" spans="1:22" x14ac:dyDescent="0.25">
      <c r="A1303" s="234"/>
      <c r="B1303" s="17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U1303" s="175"/>
      <c r="V1303" s="176" t="str">
        <f t="shared" si="20"/>
        <v/>
      </c>
    </row>
    <row r="1304" spans="1:22" x14ac:dyDescent="0.25">
      <c r="A1304" s="234"/>
      <c r="B1304" s="17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U1304" s="175"/>
      <c r="V1304" s="176" t="str">
        <f t="shared" si="20"/>
        <v/>
      </c>
    </row>
    <row r="1305" spans="1:22" x14ac:dyDescent="0.25">
      <c r="A1305" s="234"/>
      <c r="B1305" s="17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U1305" s="175"/>
      <c r="V1305" s="176" t="str">
        <f t="shared" si="20"/>
        <v/>
      </c>
    </row>
    <row r="1306" spans="1:22" x14ac:dyDescent="0.25">
      <c r="A1306" s="234"/>
      <c r="B1306" s="17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U1306" s="175"/>
      <c r="V1306" s="176" t="str">
        <f t="shared" si="20"/>
        <v/>
      </c>
    </row>
    <row r="1307" spans="1:22" x14ac:dyDescent="0.25">
      <c r="A1307" s="234"/>
      <c r="B1307" s="17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U1307" s="175"/>
      <c r="V1307" s="176" t="str">
        <f t="shared" si="20"/>
        <v/>
      </c>
    </row>
    <row r="1308" spans="1:22" x14ac:dyDescent="0.25">
      <c r="A1308" s="234"/>
      <c r="B1308" s="17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U1308" s="175"/>
      <c r="V1308" s="176" t="str">
        <f t="shared" si="20"/>
        <v/>
      </c>
    </row>
    <row r="1309" spans="1:22" x14ac:dyDescent="0.25">
      <c r="A1309" s="234"/>
      <c r="B1309" s="17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U1309" s="175"/>
      <c r="V1309" s="176" t="str">
        <f t="shared" si="20"/>
        <v/>
      </c>
    </row>
    <row r="1310" spans="1:22" x14ac:dyDescent="0.25">
      <c r="A1310" s="234"/>
      <c r="B1310" s="17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U1310" s="175"/>
      <c r="V1310" s="176" t="str">
        <f t="shared" si="20"/>
        <v/>
      </c>
    </row>
    <row r="1311" spans="1:22" x14ac:dyDescent="0.25">
      <c r="A1311" s="234"/>
      <c r="B1311" s="17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U1311" s="175"/>
      <c r="V1311" s="176" t="str">
        <f t="shared" si="20"/>
        <v/>
      </c>
    </row>
    <row r="1312" spans="1:22" x14ac:dyDescent="0.25">
      <c r="A1312" s="234"/>
      <c r="B1312" s="17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U1312" s="175"/>
      <c r="V1312" s="176" t="str">
        <f t="shared" si="20"/>
        <v/>
      </c>
    </row>
    <row r="1313" spans="1:22" x14ac:dyDescent="0.25">
      <c r="A1313" s="234"/>
      <c r="B1313" s="17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U1313" s="175"/>
      <c r="V1313" s="176" t="str">
        <f t="shared" si="20"/>
        <v/>
      </c>
    </row>
    <row r="1314" spans="1:22" x14ac:dyDescent="0.25">
      <c r="A1314" s="234"/>
      <c r="B1314" s="17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U1314" s="175"/>
      <c r="V1314" s="176" t="str">
        <f t="shared" si="20"/>
        <v/>
      </c>
    </row>
    <row r="1315" spans="1:22" x14ac:dyDescent="0.25">
      <c r="A1315" s="234"/>
      <c r="B1315" s="17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U1315" s="175"/>
      <c r="V1315" s="176" t="str">
        <f t="shared" si="20"/>
        <v/>
      </c>
    </row>
    <row r="1316" spans="1:22" x14ac:dyDescent="0.25">
      <c r="A1316" s="234"/>
      <c r="B1316" s="17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U1316" s="175"/>
      <c r="V1316" s="176" t="str">
        <f t="shared" si="20"/>
        <v/>
      </c>
    </row>
    <row r="1317" spans="1:22" x14ac:dyDescent="0.25">
      <c r="A1317" s="234"/>
      <c r="B1317" s="17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U1317" s="175"/>
      <c r="V1317" s="176" t="str">
        <f t="shared" si="20"/>
        <v/>
      </c>
    </row>
    <row r="1318" spans="1:22" x14ac:dyDescent="0.25">
      <c r="A1318" s="234"/>
      <c r="B1318" s="17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U1318" s="175"/>
      <c r="V1318" s="176" t="str">
        <f t="shared" si="20"/>
        <v/>
      </c>
    </row>
    <row r="1319" spans="1:22" x14ac:dyDescent="0.25">
      <c r="A1319" s="234"/>
      <c r="B1319" s="17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U1319" s="175"/>
      <c r="V1319" s="176" t="str">
        <f t="shared" si="20"/>
        <v/>
      </c>
    </row>
    <row r="1320" spans="1:22" x14ac:dyDescent="0.25">
      <c r="A1320" s="234"/>
      <c r="B1320" s="17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U1320" s="175"/>
      <c r="V1320" s="176" t="str">
        <f t="shared" si="20"/>
        <v/>
      </c>
    </row>
    <row r="1321" spans="1:22" x14ac:dyDescent="0.25">
      <c r="A1321" s="234"/>
      <c r="B1321" s="17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U1321" s="175"/>
      <c r="V1321" s="176" t="str">
        <f t="shared" si="20"/>
        <v/>
      </c>
    </row>
    <row r="1322" spans="1:22" x14ac:dyDescent="0.25">
      <c r="A1322" s="234"/>
      <c r="B1322" s="17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U1322" s="175"/>
      <c r="V1322" s="176" t="str">
        <f t="shared" si="20"/>
        <v/>
      </c>
    </row>
    <row r="1323" spans="1:22" x14ac:dyDescent="0.25">
      <c r="A1323" s="234"/>
      <c r="B1323" s="17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U1323" s="175"/>
      <c r="V1323" s="176" t="str">
        <f t="shared" si="20"/>
        <v/>
      </c>
    </row>
    <row r="1324" spans="1:22" x14ac:dyDescent="0.25">
      <c r="A1324" s="234"/>
      <c r="B1324" s="17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U1324" s="175"/>
      <c r="V1324" s="176" t="str">
        <f t="shared" si="20"/>
        <v/>
      </c>
    </row>
    <row r="1325" spans="1:22" x14ac:dyDescent="0.25">
      <c r="A1325" s="234"/>
      <c r="B1325" s="17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U1325" s="175"/>
      <c r="V1325" s="176" t="str">
        <f t="shared" si="20"/>
        <v/>
      </c>
    </row>
    <row r="1326" spans="1:22" x14ac:dyDescent="0.25">
      <c r="A1326" s="234"/>
      <c r="B1326" s="17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U1326" s="175"/>
      <c r="V1326" s="176" t="str">
        <f t="shared" si="20"/>
        <v/>
      </c>
    </row>
    <row r="1327" spans="1:22" x14ac:dyDescent="0.25">
      <c r="A1327" s="234"/>
      <c r="B1327" s="17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U1327" s="175"/>
      <c r="V1327" s="176" t="str">
        <f t="shared" si="20"/>
        <v/>
      </c>
    </row>
    <row r="1328" spans="1:22" x14ac:dyDescent="0.25">
      <c r="A1328" s="234"/>
      <c r="B1328" s="17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U1328" s="175"/>
      <c r="V1328" s="176" t="str">
        <f t="shared" si="20"/>
        <v/>
      </c>
    </row>
    <row r="1329" spans="1:22" x14ac:dyDescent="0.25">
      <c r="A1329" s="234"/>
      <c r="B1329" s="17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U1329" s="175"/>
      <c r="V1329" s="176" t="str">
        <f t="shared" si="20"/>
        <v/>
      </c>
    </row>
    <row r="1330" spans="1:22" x14ac:dyDescent="0.25">
      <c r="A1330" s="234"/>
      <c r="B1330" s="17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U1330" s="175"/>
      <c r="V1330" s="176" t="str">
        <f t="shared" si="20"/>
        <v/>
      </c>
    </row>
    <row r="1331" spans="1:22" x14ac:dyDescent="0.25">
      <c r="A1331" s="234"/>
      <c r="B1331" s="17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U1331" s="175"/>
      <c r="V1331" s="176" t="str">
        <f t="shared" si="20"/>
        <v/>
      </c>
    </row>
    <row r="1332" spans="1:22" x14ac:dyDescent="0.25">
      <c r="A1332" s="234"/>
      <c r="B1332" s="17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U1332" s="175"/>
      <c r="V1332" s="176" t="str">
        <f t="shared" si="20"/>
        <v/>
      </c>
    </row>
    <row r="1333" spans="1:22" x14ac:dyDescent="0.25">
      <c r="A1333" s="234"/>
      <c r="B1333" s="17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U1333" s="175"/>
      <c r="V1333" s="176" t="str">
        <f t="shared" si="20"/>
        <v/>
      </c>
    </row>
    <row r="1334" spans="1:22" x14ac:dyDescent="0.25">
      <c r="A1334" s="234"/>
      <c r="B1334" s="17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U1334" s="175"/>
      <c r="V1334" s="176" t="str">
        <f t="shared" si="20"/>
        <v/>
      </c>
    </row>
    <row r="1335" spans="1:22" x14ac:dyDescent="0.25">
      <c r="A1335" s="234"/>
      <c r="B1335" s="17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U1335" s="175"/>
      <c r="V1335" s="176" t="str">
        <f t="shared" si="20"/>
        <v/>
      </c>
    </row>
    <row r="1336" spans="1:22" x14ac:dyDescent="0.25">
      <c r="A1336" s="234"/>
      <c r="B1336" s="17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U1336" s="175"/>
      <c r="V1336" s="176" t="str">
        <f t="shared" si="20"/>
        <v/>
      </c>
    </row>
    <row r="1337" spans="1:22" x14ac:dyDescent="0.25">
      <c r="A1337" s="234"/>
      <c r="B1337" s="17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U1337" s="175"/>
      <c r="V1337" s="176" t="str">
        <f t="shared" si="20"/>
        <v/>
      </c>
    </row>
    <row r="1338" spans="1:22" x14ac:dyDescent="0.25">
      <c r="A1338" s="234"/>
      <c r="B1338" s="17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U1338" s="175"/>
      <c r="V1338" s="176" t="str">
        <f t="shared" si="20"/>
        <v/>
      </c>
    </row>
    <row r="1339" spans="1:22" x14ac:dyDescent="0.25">
      <c r="A1339" s="234"/>
      <c r="B1339" s="17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U1339" s="175"/>
      <c r="V1339" s="176" t="str">
        <f t="shared" si="20"/>
        <v/>
      </c>
    </row>
    <row r="1340" spans="1:22" x14ac:dyDescent="0.25">
      <c r="A1340" s="234"/>
      <c r="B1340" s="17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U1340" s="175"/>
      <c r="V1340" s="176" t="str">
        <f t="shared" si="20"/>
        <v/>
      </c>
    </row>
    <row r="1341" spans="1:22" x14ac:dyDescent="0.25">
      <c r="A1341" s="234"/>
      <c r="B1341" s="17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U1341" s="175"/>
      <c r="V1341" s="176" t="str">
        <f t="shared" si="20"/>
        <v/>
      </c>
    </row>
    <row r="1342" spans="1:22" x14ac:dyDescent="0.25">
      <c r="A1342" s="234"/>
      <c r="B1342" s="17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U1342" s="175"/>
      <c r="V1342" s="176" t="str">
        <f t="shared" si="20"/>
        <v/>
      </c>
    </row>
    <row r="1343" spans="1:22" x14ac:dyDescent="0.25">
      <c r="A1343" s="234"/>
      <c r="B1343" s="17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U1343" s="175"/>
      <c r="V1343" s="176" t="str">
        <f t="shared" si="20"/>
        <v/>
      </c>
    </row>
    <row r="1344" spans="1:22" x14ac:dyDescent="0.25">
      <c r="A1344" s="234"/>
      <c r="B1344" s="17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U1344" s="175"/>
      <c r="V1344" s="176" t="str">
        <f t="shared" si="20"/>
        <v/>
      </c>
    </row>
    <row r="1345" spans="1:22" x14ac:dyDescent="0.25">
      <c r="A1345" s="234"/>
      <c r="B1345" s="17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U1345" s="175"/>
      <c r="V1345" s="176" t="str">
        <f t="shared" ref="V1345:V1408" si="21">IFERROR(IF((INT(G1345)&gt;1),INT(G1345),""),"")</f>
        <v/>
      </c>
    </row>
    <row r="1346" spans="1:22" x14ac:dyDescent="0.25">
      <c r="A1346" s="234"/>
      <c r="B1346" s="17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U1346" s="175"/>
      <c r="V1346" s="176" t="str">
        <f t="shared" si="21"/>
        <v/>
      </c>
    </row>
    <row r="1347" spans="1:22" x14ac:dyDescent="0.25">
      <c r="A1347" s="234"/>
      <c r="B1347" s="17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U1347" s="175"/>
      <c r="V1347" s="176" t="str">
        <f t="shared" si="21"/>
        <v/>
      </c>
    </row>
    <row r="1348" spans="1:22" x14ac:dyDescent="0.25">
      <c r="A1348" s="234"/>
      <c r="B1348" s="17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U1348" s="175"/>
      <c r="V1348" s="176" t="str">
        <f t="shared" si="21"/>
        <v/>
      </c>
    </row>
    <row r="1349" spans="1:22" x14ac:dyDescent="0.25">
      <c r="A1349" s="234"/>
      <c r="B1349" s="17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U1349" s="175"/>
      <c r="V1349" s="176" t="str">
        <f t="shared" si="21"/>
        <v/>
      </c>
    </row>
    <row r="1350" spans="1:22" x14ac:dyDescent="0.25">
      <c r="A1350" s="234"/>
      <c r="B1350" s="17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U1350" s="175"/>
      <c r="V1350" s="176" t="str">
        <f t="shared" si="21"/>
        <v/>
      </c>
    </row>
    <row r="1351" spans="1:22" x14ac:dyDescent="0.25">
      <c r="A1351" s="234"/>
      <c r="B1351" s="17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U1351" s="175"/>
      <c r="V1351" s="176" t="str">
        <f t="shared" si="21"/>
        <v/>
      </c>
    </row>
    <row r="1352" spans="1:22" x14ac:dyDescent="0.25">
      <c r="A1352" s="234"/>
      <c r="B1352" s="17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U1352" s="175"/>
      <c r="V1352" s="176" t="str">
        <f t="shared" si="21"/>
        <v/>
      </c>
    </row>
    <row r="1353" spans="1:22" x14ac:dyDescent="0.25">
      <c r="A1353" s="234"/>
      <c r="B1353" s="17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U1353" s="175"/>
      <c r="V1353" s="176" t="str">
        <f t="shared" si="21"/>
        <v/>
      </c>
    </row>
    <row r="1354" spans="1:22" x14ac:dyDescent="0.25">
      <c r="A1354" s="234"/>
      <c r="B1354" s="17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U1354" s="175"/>
      <c r="V1354" s="176" t="str">
        <f t="shared" si="21"/>
        <v/>
      </c>
    </row>
    <row r="1355" spans="1:22" x14ac:dyDescent="0.25">
      <c r="A1355" s="234"/>
      <c r="B1355" s="17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U1355" s="175"/>
      <c r="V1355" s="176" t="str">
        <f t="shared" si="21"/>
        <v/>
      </c>
    </row>
    <row r="1356" spans="1:22" x14ac:dyDescent="0.25">
      <c r="A1356" s="234"/>
      <c r="B1356" s="17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U1356" s="175"/>
      <c r="V1356" s="176" t="str">
        <f t="shared" si="21"/>
        <v/>
      </c>
    </row>
    <row r="1357" spans="1:22" x14ac:dyDescent="0.25">
      <c r="A1357" s="234"/>
      <c r="B1357" s="17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U1357" s="175"/>
      <c r="V1357" s="176" t="str">
        <f t="shared" si="21"/>
        <v/>
      </c>
    </row>
    <row r="1358" spans="1:22" x14ac:dyDescent="0.25">
      <c r="A1358" s="234"/>
      <c r="B1358" s="17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U1358" s="175"/>
      <c r="V1358" s="176" t="str">
        <f t="shared" si="21"/>
        <v/>
      </c>
    </row>
    <row r="1359" spans="1:22" x14ac:dyDescent="0.25">
      <c r="A1359" s="234"/>
      <c r="B1359" s="17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U1359" s="175"/>
      <c r="V1359" s="176" t="str">
        <f t="shared" si="21"/>
        <v/>
      </c>
    </row>
    <row r="1360" spans="1:22" x14ac:dyDescent="0.25">
      <c r="A1360" s="234"/>
      <c r="B1360" s="175"/>
      <c r="C1360" s="175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U1360" s="175"/>
      <c r="V1360" s="176" t="str">
        <f t="shared" si="21"/>
        <v/>
      </c>
    </row>
    <row r="1361" spans="1:22" x14ac:dyDescent="0.25">
      <c r="A1361" s="234"/>
      <c r="B1361" s="175"/>
      <c r="C1361" s="175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U1361" s="175"/>
      <c r="V1361" s="176" t="str">
        <f t="shared" si="21"/>
        <v/>
      </c>
    </row>
    <row r="1362" spans="1:22" x14ac:dyDescent="0.25">
      <c r="A1362" s="234"/>
      <c r="B1362" s="17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U1362" s="175"/>
      <c r="V1362" s="176" t="str">
        <f t="shared" si="21"/>
        <v/>
      </c>
    </row>
    <row r="1363" spans="1:22" x14ac:dyDescent="0.25">
      <c r="A1363" s="234"/>
      <c r="B1363" s="17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U1363" s="175"/>
      <c r="V1363" s="176" t="str">
        <f t="shared" si="21"/>
        <v/>
      </c>
    </row>
    <row r="1364" spans="1:22" x14ac:dyDescent="0.25">
      <c r="A1364" s="234"/>
      <c r="B1364" s="17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U1364" s="175"/>
      <c r="V1364" s="176" t="str">
        <f t="shared" si="21"/>
        <v/>
      </c>
    </row>
    <row r="1365" spans="1:22" x14ac:dyDescent="0.25">
      <c r="A1365" s="234"/>
      <c r="B1365" s="17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U1365" s="175"/>
      <c r="V1365" s="176" t="str">
        <f t="shared" si="21"/>
        <v/>
      </c>
    </row>
    <row r="1366" spans="1:22" x14ac:dyDescent="0.25">
      <c r="A1366" s="234"/>
      <c r="B1366" s="17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U1366" s="175"/>
      <c r="V1366" s="176" t="str">
        <f t="shared" si="21"/>
        <v/>
      </c>
    </row>
    <row r="1367" spans="1:22" x14ac:dyDescent="0.25">
      <c r="A1367" s="234"/>
      <c r="B1367" s="17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U1367" s="175"/>
      <c r="V1367" s="176" t="str">
        <f t="shared" si="21"/>
        <v/>
      </c>
    </row>
    <row r="1368" spans="1:22" x14ac:dyDescent="0.25">
      <c r="A1368" s="234"/>
      <c r="B1368" s="17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U1368" s="175"/>
      <c r="V1368" s="176" t="str">
        <f t="shared" si="21"/>
        <v/>
      </c>
    </row>
    <row r="1369" spans="1:22" x14ac:dyDescent="0.25">
      <c r="A1369" s="234"/>
      <c r="B1369" s="17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U1369" s="175"/>
      <c r="V1369" s="176" t="str">
        <f t="shared" si="21"/>
        <v/>
      </c>
    </row>
    <row r="1370" spans="1:22" x14ac:dyDescent="0.25">
      <c r="A1370" s="234"/>
      <c r="B1370" s="17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U1370" s="175"/>
      <c r="V1370" s="176" t="str">
        <f t="shared" si="21"/>
        <v/>
      </c>
    </row>
    <row r="1371" spans="1:22" x14ac:dyDescent="0.25">
      <c r="A1371" s="234"/>
      <c r="B1371" s="17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U1371" s="175"/>
      <c r="V1371" s="176" t="str">
        <f t="shared" si="21"/>
        <v/>
      </c>
    </row>
    <row r="1372" spans="1:22" x14ac:dyDescent="0.25">
      <c r="A1372" s="234"/>
      <c r="B1372" s="17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U1372" s="175"/>
      <c r="V1372" s="176" t="str">
        <f t="shared" si="21"/>
        <v/>
      </c>
    </row>
    <row r="1373" spans="1:22" x14ac:dyDescent="0.25">
      <c r="A1373" s="234"/>
      <c r="B1373" s="17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U1373" s="175"/>
      <c r="V1373" s="176" t="str">
        <f t="shared" si="21"/>
        <v/>
      </c>
    </row>
    <row r="1374" spans="1:22" x14ac:dyDescent="0.25">
      <c r="A1374" s="234"/>
      <c r="B1374" s="17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U1374" s="175"/>
      <c r="V1374" s="176" t="str">
        <f t="shared" si="21"/>
        <v/>
      </c>
    </row>
    <row r="1375" spans="1:22" x14ac:dyDescent="0.25">
      <c r="A1375" s="234"/>
      <c r="B1375" s="17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U1375" s="175"/>
      <c r="V1375" s="176" t="str">
        <f t="shared" si="21"/>
        <v/>
      </c>
    </row>
    <row r="1376" spans="1:22" x14ac:dyDescent="0.25">
      <c r="A1376" s="234"/>
      <c r="B1376" s="17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U1376" s="175"/>
      <c r="V1376" s="176" t="str">
        <f t="shared" si="21"/>
        <v/>
      </c>
    </row>
    <row r="1377" spans="1:22" x14ac:dyDescent="0.25">
      <c r="A1377" s="234"/>
      <c r="B1377" s="17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U1377" s="175"/>
      <c r="V1377" s="176" t="str">
        <f t="shared" si="21"/>
        <v/>
      </c>
    </row>
    <row r="1378" spans="1:22" x14ac:dyDescent="0.25">
      <c r="A1378" s="234"/>
      <c r="B1378" s="17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U1378" s="175"/>
      <c r="V1378" s="176" t="str">
        <f t="shared" si="21"/>
        <v/>
      </c>
    </row>
    <row r="1379" spans="1:22" x14ac:dyDescent="0.25">
      <c r="A1379" s="234"/>
      <c r="B1379" s="17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U1379" s="175"/>
      <c r="V1379" s="176" t="str">
        <f t="shared" si="21"/>
        <v/>
      </c>
    </row>
    <row r="1380" spans="1:22" x14ac:dyDescent="0.25">
      <c r="A1380" s="234"/>
      <c r="B1380" s="175"/>
      <c r="C1380" s="175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U1380" s="175"/>
      <c r="V1380" s="176" t="str">
        <f t="shared" si="21"/>
        <v/>
      </c>
    </row>
    <row r="1381" spans="1:22" x14ac:dyDescent="0.25">
      <c r="A1381" s="234"/>
      <c r="B1381" s="175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U1381" s="175"/>
      <c r="V1381" s="176" t="str">
        <f t="shared" si="21"/>
        <v/>
      </c>
    </row>
    <row r="1382" spans="1:22" x14ac:dyDescent="0.25">
      <c r="A1382" s="234"/>
      <c r="B1382" s="175"/>
      <c r="C1382" s="175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U1382" s="175"/>
      <c r="V1382" s="176" t="str">
        <f t="shared" si="21"/>
        <v/>
      </c>
    </row>
    <row r="1383" spans="1:22" x14ac:dyDescent="0.25">
      <c r="A1383" s="234"/>
      <c r="B1383" s="175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U1383" s="175"/>
      <c r="V1383" s="176" t="str">
        <f t="shared" si="21"/>
        <v/>
      </c>
    </row>
    <row r="1384" spans="1:22" x14ac:dyDescent="0.25">
      <c r="A1384" s="234"/>
      <c r="B1384" s="175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U1384" s="175"/>
      <c r="V1384" s="176" t="str">
        <f t="shared" si="21"/>
        <v/>
      </c>
    </row>
    <row r="1385" spans="1:22" x14ac:dyDescent="0.25">
      <c r="A1385" s="234"/>
      <c r="B1385" s="175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U1385" s="175"/>
      <c r="V1385" s="176" t="str">
        <f t="shared" si="21"/>
        <v/>
      </c>
    </row>
    <row r="1386" spans="1:22" x14ac:dyDescent="0.25">
      <c r="A1386" s="234"/>
      <c r="B1386" s="175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U1386" s="175"/>
      <c r="V1386" s="176" t="str">
        <f t="shared" si="21"/>
        <v/>
      </c>
    </row>
    <row r="1387" spans="1:22" x14ac:dyDescent="0.25">
      <c r="A1387" s="234"/>
      <c r="B1387" s="175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U1387" s="175"/>
      <c r="V1387" s="176" t="str">
        <f t="shared" si="21"/>
        <v/>
      </c>
    </row>
    <row r="1388" spans="1:22" x14ac:dyDescent="0.25">
      <c r="A1388" s="234"/>
      <c r="B1388" s="175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U1388" s="175"/>
      <c r="V1388" s="176" t="str">
        <f t="shared" si="21"/>
        <v/>
      </c>
    </row>
    <row r="1389" spans="1:22" x14ac:dyDescent="0.25">
      <c r="A1389" s="234"/>
      <c r="B1389" s="175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U1389" s="175"/>
      <c r="V1389" s="176" t="str">
        <f t="shared" si="21"/>
        <v/>
      </c>
    </row>
    <row r="1390" spans="1:22" x14ac:dyDescent="0.25">
      <c r="A1390" s="234"/>
      <c r="B1390" s="175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U1390" s="175"/>
      <c r="V1390" s="176" t="str">
        <f t="shared" si="21"/>
        <v/>
      </c>
    </row>
    <row r="1391" spans="1:22" x14ac:dyDescent="0.25">
      <c r="A1391" s="234"/>
      <c r="B1391" s="175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U1391" s="175"/>
      <c r="V1391" s="176" t="str">
        <f t="shared" si="21"/>
        <v/>
      </c>
    </row>
    <row r="1392" spans="1:22" x14ac:dyDescent="0.25">
      <c r="A1392" s="234"/>
      <c r="B1392" s="175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U1392" s="175"/>
      <c r="V1392" s="176" t="str">
        <f t="shared" si="21"/>
        <v/>
      </c>
    </row>
    <row r="1393" spans="1:22" x14ac:dyDescent="0.25">
      <c r="A1393" s="234"/>
      <c r="B1393" s="175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U1393" s="175"/>
      <c r="V1393" s="176" t="str">
        <f t="shared" si="21"/>
        <v/>
      </c>
    </row>
    <row r="1394" spans="1:22" x14ac:dyDescent="0.25">
      <c r="A1394" s="234"/>
      <c r="B1394" s="175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U1394" s="175"/>
      <c r="V1394" s="176" t="str">
        <f t="shared" si="21"/>
        <v/>
      </c>
    </row>
    <row r="1395" spans="1:22" x14ac:dyDescent="0.25">
      <c r="A1395" s="234"/>
      <c r="B1395" s="175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U1395" s="175"/>
      <c r="V1395" s="176" t="str">
        <f t="shared" si="21"/>
        <v/>
      </c>
    </row>
    <row r="1396" spans="1:22" x14ac:dyDescent="0.25">
      <c r="A1396" s="234"/>
      <c r="B1396" s="175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U1396" s="175"/>
      <c r="V1396" s="176" t="str">
        <f t="shared" si="21"/>
        <v/>
      </c>
    </row>
    <row r="1397" spans="1:22" x14ac:dyDescent="0.25">
      <c r="A1397" s="234"/>
      <c r="B1397" s="175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U1397" s="175"/>
      <c r="V1397" s="176" t="str">
        <f t="shared" si="21"/>
        <v/>
      </c>
    </row>
    <row r="1398" spans="1:22" x14ac:dyDescent="0.25">
      <c r="A1398" s="234"/>
      <c r="B1398" s="175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U1398" s="175"/>
      <c r="V1398" s="176" t="str">
        <f t="shared" si="21"/>
        <v/>
      </c>
    </row>
    <row r="1399" spans="1:22" x14ac:dyDescent="0.25">
      <c r="A1399" s="234"/>
      <c r="B1399" s="175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U1399" s="175"/>
      <c r="V1399" s="176" t="str">
        <f t="shared" si="21"/>
        <v/>
      </c>
    </row>
    <row r="1400" spans="1:22" x14ac:dyDescent="0.25">
      <c r="A1400" s="234"/>
      <c r="B1400" s="175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U1400" s="175"/>
      <c r="V1400" s="176" t="str">
        <f t="shared" si="21"/>
        <v/>
      </c>
    </row>
    <row r="1401" spans="1:22" x14ac:dyDescent="0.25">
      <c r="V1401" s="176" t="str">
        <f t="shared" si="21"/>
        <v/>
      </c>
    </row>
    <row r="1402" spans="1:22" x14ac:dyDescent="0.25">
      <c r="V1402" s="176" t="str">
        <f t="shared" si="21"/>
        <v/>
      </c>
    </row>
    <row r="1403" spans="1:22" x14ac:dyDescent="0.25">
      <c r="V1403" s="176" t="str">
        <f t="shared" si="21"/>
        <v/>
      </c>
    </row>
    <row r="1404" spans="1:22" x14ac:dyDescent="0.25">
      <c r="V1404" s="176" t="str">
        <f t="shared" si="21"/>
        <v/>
      </c>
    </row>
    <row r="1405" spans="1:22" x14ac:dyDescent="0.25">
      <c r="V1405" s="176" t="str">
        <f t="shared" si="21"/>
        <v/>
      </c>
    </row>
    <row r="1406" spans="1:22" x14ac:dyDescent="0.25">
      <c r="V1406" s="176" t="str">
        <f t="shared" si="21"/>
        <v/>
      </c>
    </row>
    <row r="1407" spans="1:22" x14ac:dyDescent="0.25">
      <c r="V1407" s="176" t="str">
        <f t="shared" si="21"/>
        <v/>
      </c>
    </row>
    <row r="1408" spans="1:22" x14ac:dyDescent="0.25">
      <c r="V1408" s="176" t="str">
        <f t="shared" si="21"/>
        <v/>
      </c>
    </row>
    <row r="1409" spans="22:22" x14ac:dyDescent="0.25">
      <c r="V1409" s="176" t="str">
        <f t="shared" ref="V1409:V1472" si="22">IFERROR(IF((INT(G1409)&gt;1),INT(G1409),""),"")</f>
        <v/>
      </c>
    </row>
    <row r="1410" spans="22:22" x14ac:dyDescent="0.25">
      <c r="V1410" s="176" t="str">
        <f t="shared" si="22"/>
        <v/>
      </c>
    </row>
    <row r="1411" spans="22:22" x14ac:dyDescent="0.25">
      <c r="V1411" s="176" t="str">
        <f t="shared" si="22"/>
        <v/>
      </c>
    </row>
    <row r="1412" spans="22:22" x14ac:dyDescent="0.25">
      <c r="V1412" s="176" t="str">
        <f t="shared" si="22"/>
        <v/>
      </c>
    </row>
    <row r="1413" spans="22:22" x14ac:dyDescent="0.25">
      <c r="V1413" s="176" t="str">
        <f t="shared" si="22"/>
        <v/>
      </c>
    </row>
    <row r="1414" spans="22:22" x14ac:dyDescent="0.25">
      <c r="V1414" s="176" t="str">
        <f t="shared" si="22"/>
        <v/>
      </c>
    </row>
    <row r="1415" spans="22:22" x14ac:dyDescent="0.25">
      <c r="V1415" s="176" t="str">
        <f t="shared" si="22"/>
        <v/>
      </c>
    </row>
    <row r="1416" spans="22:22" x14ac:dyDescent="0.25">
      <c r="V1416" s="176" t="str">
        <f t="shared" si="22"/>
        <v/>
      </c>
    </row>
    <row r="1417" spans="22:22" x14ac:dyDescent="0.25">
      <c r="V1417" s="176" t="str">
        <f t="shared" si="22"/>
        <v/>
      </c>
    </row>
    <row r="1418" spans="22:22" x14ac:dyDescent="0.25">
      <c r="V1418" s="176" t="str">
        <f t="shared" si="22"/>
        <v/>
      </c>
    </row>
    <row r="1419" spans="22:22" x14ac:dyDescent="0.25">
      <c r="V1419" s="176" t="str">
        <f t="shared" si="22"/>
        <v/>
      </c>
    </row>
    <row r="1420" spans="22:22" x14ac:dyDescent="0.25">
      <c r="V1420" s="176" t="str">
        <f t="shared" si="22"/>
        <v/>
      </c>
    </row>
    <row r="1421" spans="22:22" x14ac:dyDescent="0.25">
      <c r="V1421" s="176" t="str">
        <f t="shared" si="22"/>
        <v/>
      </c>
    </row>
    <row r="1422" spans="22:22" x14ac:dyDescent="0.25">
      <c r="V1422" s="176" t="str">
        <f t="shared" si="22"/>
        <v/>
      </c>
    </row>
    <row r="1423" spans="22:22" x14ac:dyDescent="0.25">
      <c r="V1423" s="176" t="str">
        <f t="shared" si="22"/>
        <v/>
      </c>
    </row>
    <row r="1424" spans="22:22" x14ac:dyDescent="0.25">
      <c r="V1424" s="176" t="str">
        <f t="shared" si="22"/>
        <v/>
      </c>
    </row>
    <row r="1425" spans="22:22" x14ac:dyDescent="0.25">
      <c r="V1425" s="176" t="str">
        <f t="shared" si="22"/>
        <v/>
      </c>
    </row>
    <row r="1426" spans="22:22" x14ac:dyDescent="0.25">
      <c r="V1426" s="176" t="str">
        <f t="shared" si="22"/>
        <v/>
      </c>
    </row>
    <row r="1427" spans="22:22" x14ac:dyDescent="0.25">
      <c r="V1427" s="176" t="str">
        <f t="shared" si="22"/>
        <v/>
      </c>
    </row>
    <row r="1428" spans="22:22" x14ac:dyDescent="0.25">
      <c r="V1428" s="176" t="str">
        <f t="shared" si="22"/>
        <v/>
      </c>
    </row>
    <row r="1429" spans="22:22" x14ac:dyDescent="0.25">
      <c r="V1429" s="176" t="str">
        <f t="shared" si="22"/>
        <v/>
      </c>
    </row>
    <row r="1430" spans="22:22" x14ac:dyDescent="0.25">
      <c r="V1430" s="176" t="str">
        <f t="shared" si="22"/>
        <v/>
      </c>
    </row>
    <row r="1431" spans="22:22" x14ac:dyDescent="0.25">
      <c r="V1431" s="176" t="str">
        <f t="shared" si="22"/>
        <v/>
      </c>
    </row>
    <row r="1432" spans="22:22" x14ac:dyDescent="0.25">
      <c r="V1432" s="176" t="str">
        <f t="shared" si="22"/>
        <v/>
      </c>
    </row>
    <row r="1433" spans="22:22" x14ac:dyDescent="0.25">
      <c r="V1433" s="176" t="str">
        <f t="shared" si="22"/>
        <v/>
      </c>
    </row>
    <row r="1434" spans="22:22" x14ac:dyDescent="0.25">
      <c r="V1434" s="176" t="str">
        <f t="shared" si="22"/>
        <v/>
      </c>
    </row>
    <row r="1435" spans="22:22" x14ac:dyDescent="0.25">
      <c r="V1435" s="176" t="str">
        <f t="shared" si="22"/>
        <v/>
      </c>
    </row>
    <row r="1436" spans="22:22" x14ac:dyDescent="0.25">
      <c r="V1436" s="176" t="str">
        <f t="shared" si="22"/>
        <v/>
      </c>
    </row>
    <row r="1437" spans="22:22" x14ac:dyDescent="0.25">
      <c r="V1437" s="176" t="str">
        <f t="shared" si="22"/>
        <v/>
      </c>
    </row>
    <row r="1438" spans="22:22" x14ac:dyDescent="0.25">
      <c r="V1438" s="176" t="str">
        <f t="shared" si="22"/>
        <v/>
      </c>
    </row>
    <row r="1439" spans="22:22" x14ac:dyDescent="0.25">
      <c r="V1439" s="176" t="str">
        <f t="shared" si="22"/>
        <v/>
      </c>
    </row>
    <row r="1440" spans="22:22" x14ac:dyDescent="0.25">
      <c r="V1440" s="176" t="str">
        <f t="shared" si="22"/>
        <v/>
      </c>
    </row>
    <row r="1441" spans="22:22" x14ac:dyDescent="0.25">
      <c r="V1441" s="176" t="str">
        <f t="shared" si="22"/>
        <v/>
      </c>
    </row>
    <row r="1442" spans="22:22" x14ac:dyDescent="0.25">
      <c r="V1442" s="176" t="str">
        <f t="shared" si="22"/>
        <v/>
      </c>
    </row>
    <row r="1443" spans="22:22" x14ac:dyDescent="0.25">
      <c r="V1443" s="176" t="str">
        <f t="shared" si="22"/>
        <v/>
      </c>
    </row>
    <row r="1444" spans="22:22" x14ac:dyDescent="0.25">
      <c r="V1444" s="176" t="str">
        <f t="shared" si="22"/>
        <v/>
      </c>
    </row>
    <row r="1445" spans="22:22" x14ac:dyDescent="0.25">
      <c r="V1445" s="176" t="str">
        <f t="shared" si="22"/>
        <v/>
      </c>
    </row>
    <row r="1446" spans="22:22" x14ac:dyDescent="0.25">
      <c r="V1446" s="176" t="str">
        <f t="shared" si="22"/>
        <v/>
      </c>
    </row>
    <row r="1447" spans="22:22" x14ac:dyDescent="0.25">
      <c r="V1447" s="176" t="str">
        <f t="shared" si="22"/>
        <v/>
      </c>
    </row>
    <row r="1448" spans="22:22" x14ac:dyDescent="0.25">
      <c r="V1448" s="176" t="str">
        <f t="shared" si="22"/>
        <v/>
      </c>
    </row>
    <row r="1449" spans="22:22" x14ac:dyDescent="0.25">
      <c r="V1449" s="176" t="str">
        <f t="shared" si="22"/>
        <v/>
      </c>
    </row>
    <row r="1450" spans="22:22" x14ac:dyDescent="0.25">
      <c r="V1450" s="176" t="str">
        <f t="shared" si="22"/>
        <v/>
      </c>
    </row>
    <row r="1451" spans="22:22" x14ac:dyDescent="0.25">
      <c r="V1451" s="176" t="str">
        <f t="shared" si="22"/>
        <v/>
      </c>
    </row>
    <row r="1452" spans="22:22" x14ac:dyDescent="0.25">
      <c r="V1452" s="176" t="str">
        <f t="shared" si="22"/>
        <v/>
      </c>
    </row>
    <row r="1453" spans="22:22" x14ac:dyDescent="0.25">
      <c r="V1453" s="176" t="str">
        <f t="shared" si="22"/>
        <v/>
      </c>
    </row>
    <row r="1454" spans="22:22" x14ac:dyDescent="0.25">
      <c r="V1454" s="176" t="str">
        <f t="shared" si="22"/>
        <v/>
      </c>
    </row>
    <row r="1455" spans="22:22" x14ac:dyDescent="0.25">
      <c r="V1455" s="176" t="str">
        <f t="shared" si="22"/>
        <v/>
      </c>
    </row>
    <row r="1456" spans="22:22" x14ac:dyDescent="0.25">
      <c r="V1456" s="176" t="str">
        <f t="shared" si="22"/>
        <v/>
      </c>
    </row>
    <row r="1457" spans="22:22" x14ac:dyDescent="0.25">
      <c r="V1457" s="176" t="str">
        <f t="shared" si="22"/>
        <v/>
      </c>
    </row>
    <row r="1458" spans="22:22" x14ac:dyDescent="0.25">
      <c r="V1458" s="176" t="str">
        <f t="shared" si="22"/>
        <v/>
      </c>
    </row>
    <row r="1459" spans="22:22" x14ac:dyDescent="0.25">
      <c r="V1459" s="176" t="str">
        <f t="shared" si="22"/>
        <v/>
      </c>
    </row>
    <row r="1460" spans="22:22" x14ac:dyDescent="0.25">
      <c r="V1460" s="176" t="str">
        <f t="shared" si="22"/>
        <v/>
      </c>
    </row>
    <row r="1461" spans="22:22" x14ac:dyDescent="0.25">
      <c r="V1461" s="176" t="str">
        <f t="shared" si="22"/>
        <v/>
      </c>
    </row>
    <row r="1462" spans="22:22" x14ac:dyDescent="0.25">
      <c r="V1462" s="176" t="str">
        <f t="shared" si="22"/>
        <v/>
      </c>
    </row>
    <row r="1463" spans="22:22" x14ac:dyDescent="0.25">
      <c r="V1463" s="176" t="str">
        <f t="shared" si="22"/>
        <v/>
      </c>
    </row>
    <row r="1464" spans="22:22" x14ac:dyDescent="0.25">
      <c r="V1464" s="176" t="str">
        <f t="shared" si="22"/>
        <v/>
      </c>
    </row>
    <row r="1465" spans="22:22" x14ac:dyDescent="0.25">
      <c r="V1465" s="176" t="str">
        <f t="shared" si="22"/>
        <v/>
      </c>
    </row>
    <row r="1466" spans="22:22" x14ac:dyDescent="0.25">
      <c r="V1466" s="176" t="str">
        <f t="shared" si="22"/>
        <v/>
      </c>
    </row>
    <row r="1467" spans="22:22" x14ac:dyDescent="0.25">
      <c r="V1467" s="176" t="str">
        <f t="shared" si="22"/>
        <v/>
      </c>
    </row>
    <row r="1468" spans="22:22" x14ac:dyDescent="0.25">
      <c r="V1468" s="176" t="str">
        <f t="shared" si="22"/>
        <v/>
      </c>
    </row>
    <row r="1469" spans="22:22" x14ac:dyDescent="0.25">
      <c r="V1469" s="176" t="str">
        <f t="shared" si="22"/>
        <v/>
      </c>
    </row>
    <row r="1470" spans="22:22" x14ac:dyDescent="0.25">
      <c r="V1470" s="176" t="str">
        <f t="shared" si="22"/>
        <v/>
      </c>
    </row>
    <row r="1471" spans="22:22" x14ac:dyDescent="0.25">
      <c r="V1471" s="176" t="str">
        <f t="shared" si="22"/>
        <v/>
      </c>
    </row>
    <row r="1472" spans="22:22" x14ac:dyDescent="0.25">
      <c r="V1472" s="176" t="str">
        <f t="shared" si="22"/>
        <v/>
      </c>
    </row>
    <row r="1473" spans="22:22" x14ac:dyDescent="0.25">
      <c r="V1473" s="176" t="str">
        <f t="shared" ref="V1473:V1536" si="23">IFERROR(IF((INT(G1473)&gt;1),INT(G1473),""),"")</f>
        <v/>
      </c>
    </row>
    <row r="1474" spans="22:22" x14ac:dyDescent="0.25">
      <c r="V1474" s="176" t="str">
        <f t="shared" si="23"/>
        <v/>
      </c>
    </row>
    <row r="1475" spans="22:22" x14ac:dyDescent="0.25">
      <c r="V1475" s="176" t="str">
        <f t="shared" si="23"/>
        <v/>
      </c>
    </row>
    <row r="1476" spans="22:22" x14ac:dyDescent="0.25">
      <c r="V1476" s="176" t="str">
        <f t="shared" si="23"/>
        <v/>
      </c>
    </row>
    <row r="1477" spans="22:22" x14ac:dyDescent="0.25">
      <c r="V1477" s="176" t="str">
        <f t="shared" si="23"/>
        <v/>
      </c>
    </row>
    <row r="1478" spans="22:22" x14ac:dyDescent="0.25">
      <c r="V1478" s="176" t="str">
        <f t="shared" si="23"/>
        <v/>
      </c>
    </row>
    <row r="1479" spans="22:22" x14ac:dyDescent="0.25">
      <c r="V1479" s="176" t="str">
        <f t="shared" si="23"/>
        <v/>
      </c>
    </row>
    <row r="1480" spans="22:22" x14ac:dyDescent="0.25">
      <c r="V1480" s="176" t="str">
        <f t="shared" si="23"/>
        <v/>
      </c>
    </row>
    <row r="1481" spans="22:22" x14ac:dyDescent="0.25">
      <c r="V1481" s="176" t="str">
        <f t="shared" si="23"/>
        <v/>
      </c>
    </row>
    <row r="1482" spans="22:22" x14ac:dyDescent="0.25">
      <c r="V1482" s="176" t="str">
        <f t="shared" si="23"/>
        <v/>
      </c>
    </row>
    <row r="1483" spans="22:22" x14ac:dyDescent="0.25">
      <c r="V1483" s="176" t="str">
        <f t="shared" si="23"/>
        <v/>
      </c>
    </row>
    <row r="1484" spans="22:22" x14ac:dyDescent="0.25">
      <c r="V1484" s="176" t="str">
        <f t="shared" si="23"/>
        <v/>
      </c>
    </row>
    <row r="1485" spans="22:22" x14ac:dyDescent="0.25">
      <c r="V1485" s="176" t="str">
        <f t="shared" si="23"/>
        <v/>
      </c>
    </row>
    <row r="1486" spans="22:22" x14ac:dyDescent="0.25">
      <c r="V1486" s="176" t="str">
        <f t="shared" si="23"/>
        <v/>
      </c>
    </row>
    <row r="1487" spans="22:22" x14ac:dyDescent="0.25">
      <c r="V1487" s="176" t="str">
        <f t="shared" si="23"/>
        <v/>
      </c>
    </row>
    <row r="1488" spans="22:22" x14ac:dyDescent="0.25">
      <c r="V1488" s="176" t="str">
        <f t="shared" si="23"/>
        <v/>
      </c>
    </row>
    <row r="1489" spans="22:22" x14ac:dyDescent="0.25">
      <c r="V1489" s="176" t="str">
        <f t="shared" si="23"/>
        <v/>
      </c>
    </row>
    <row r="1490" spans="22:22" x14ac:dyDescent="0.25">
      <c r="V1490" s="176" t="str">
        <f t="shared" si="23"/>
        <v/>
      </c>
    </row>
    <row r="1491" spans="22:22" x14ac:dyDescent="0.25">
      <c r="V1491" s="176" t="str">
        <f t="shared" si="23"/>
        <v/>
      </c>
    </row>
    <row r="1492" spans="22:22" x14ac:dyDescent="0.25">
      <c r="V1492" s="176" t="str">
        <f t="shared" si="23"/>
        <v/>
      </c>
    </row>
    <row r="1493" spans="22:22" x14ac:dyDescent="0.25">
      <c r="V1493" s="176" t="str">
        <f t="shared" si="23"/>
        <v/>
      </c>
    </row>
    <row r="1494" spans="22:22" x14ac:dyDescent="0.25">
      <c r="V1494" s="176" t="str">
        <f t="shared" si="23"/>
        <v/>
      </c>
    </row>
    <row r="1495" spans="22:22" x14ac:dyDescent="0.25">
      <c r="V1495" s="176" t="str">
        <f t="shared" si="23"/>
        <v/>
      </c>
    </row>
    <row r="1496" spans="22:22" x14ac:dyDescent="0.25">
      <c r="V1496" s="176" t="str">
        <f t="shared" si="23"/>
        <v/>
      </c>
    </row>
    <row r="1497" spans="22:22" x14ac:dyDescent="0.25">
      <c r="V1497" s="176" t="str">
        <f t="shared" si="23"/>
        <v/>
      </c>
    </row>
    <row r="1498" spans="22:22" x14ac:dyDescent="0.25">
      <c r="V1498" s="176" t="str">
        <f t="shared" si="23"/>
        <v/>
      </c>
    </row>
    <row r="1499" spans="22:22" x14ac:dyDescent="0.25">
      <c r="V1499" s="176" t="str">
        <f t="shared" si="23"/>
        <v/>
      </c>
    </row>
    <row r="1500" spans="22:22" x14ac:dyDescent="0.25">
      <c r="V1500" s="176" t="str">
        <f t="shared" si="23"/>
        <v/>
      </c>
    </row>
    <row r="1501" spans="22:22" x14ac:dyDescent="0.25">
      <c r="V1501" s="176" t="str">
        <f t="shared" si="23"/>
        <v/>
      </c>
    </row>
    <row r="1502" spans="22:22" x14ac:dyDescent="0.25">
      <c r="V1502" s="176" t="str">
        <f t="shared" si="23"/>
        <v/>
      </c>
    </row>
    <row r="1503" spans="22:22" x14ac:dyDescent="0.25">
      <c r="V1503" s="176" t="str">
        <f t="shared" si="23"/>
        <v/>
      </c>
    </row>
    <row r="1504" spans="22:22" x14ac:dyDescent="0.25">
      <c r="V1504" s="176" t="str">
        <f t="shared" si="23"/>
        <v/>
      </c>
    </row>
    <row r="1505" spans="22:22" x14ac:dyDescent="0.25">
      <c r="V1505" s="176" t="str">
        <f t="shared" si="23"/>
        <v/>
      </c>
    </row>
    <row r="1506" spans="22:22" x14ac:dyDescent="0.25">
      <c r="V1506" s="176" t="str">
        <f t="shared" si="23"/>
        <v/>
      </c>
    </row>
    <row r="1507" spans="22:22" x14ac:dyDescent="0.25">
      <c r="V1507" s="176" t="str">
        <f t="shared" si="23"/>
        <v/>
      </c>
    </row>
    <row r="1508" spans="22:22" x14ac:dyDescent="0.25">
      <c r="V1508" s="176" t="str">
        <f t="shared" si="23"/>
        <v/>
      </c>
    </row>
    <row r="1509" spans="22:22" x14ac:dyDescent="0.25">
      <c r="V1509" s="176" t="str">
        <f t="shared" si="23"/>
        <v/>
      </c>
    </row>
    <row r="1510" spans="22:22" x14ac:dyDescent="0.25">
      <c r="V1510" s="176" t="str">
        <f t="shared" si="23"/>
        <v/>
      </c>
    </row>
    <row r="1511" spans="22:22" x14ac:dyDescent="0.25">
      <c r="V1511" s="176" t="str">
        <f t="shared" si="23"/>
        <v/>
      </c>
    </row>
    <row r="1512" spans="22:22" x14ac:dyDescent="0.25">
      <c r="V1512" s="176" t="str">
        <f t="shared" si="23"/>
        <v/>
      </c>
    </row>
    <row r="1513" spans="22:22" x14ac:dyDescent="0.25">
      <c r="V1513" s="176" t="str">
        <f t="shared" si="23"/>
        <v/>
      </c>
    </row>
    <row r="1514" spans="22:22" x14ac:dyDescent="0.25">
      <c r="V1514" s="176" t="str">
        <f t="shared" si="23"/>
        <v/>
      </c>
    </row>
    <row r="1515" spans="22:22" x14ac:dyDescent="0.25">
      <c r="V1515" s="176" t="str">
        <f t="shared" si="23"/>
        <v/>
      </c>
    </row>
    <row r="1516" spans="22:22" x14ac:dyDescent="0.25">
      <c r="V1516" s="176" t="str">
        <f t="shared" si="23"/>
        <v/>
      </c>
    </row>
    <row r="1517" spans="22:22" x14ac:dyDescent="0.25">
      <c r="V1517" s="176" t="str">
        <f t="shared" si="23"/>
        <v/>
      </c>
    </row>
    <row r="1518" spans="22:22" x14ac:dyDescent="0.25">
      <c r="V1518" s="176" t="str">
        <f t="shared" si="23"/>
        <v/>
      </c>
    </row>
    <row r="1519" spans="22:22" x14ac:dyDescent="0.25">
      <c r="V1519" s="176" t="str">
        <f t="shared" si="23"/>
        <v/>
      </c>
    </row>
    <row r="1520" spans="22:22" x14ac:dyDescent="0.25">
      <c r="V1520" s="176" t="str">
        <f t="shared" si="23"/>
        <v/>
      </c>
    </row>
    <row r="1521" spans="22:22" x14ac:dyDescent="0.25">
      <c r="V1521" s="176" t="str">
        <f t="shared" si="23"/>
        <v/>
      </c>
    </row>
    <row r="1522" spans="22:22" x14ac:dyDescent="0.25">
      <c r="V1522" s="176" t="str">
        <f t="shared" si="23"/>
        <v/>
      </c>
    </row>
    <row r="1523" spans="22:22" x14ac:dyDescent="0.25">
      <c r="V1523" s="176" t="str">
        <f t="shared" si="23"/>
        <v/>
      </c>
    </row>
    <row r="1524" spans="22:22" x14ac:dyDescent="0.25">
      <c r="V1524" s="176" t="str">
        <f t="shared" si="23"/>
        <v/>
      </c>
    </row>
    <row r="1525" spans="22:22" x14ac:dyDescent="0.25">
      <c r="V1525" s="176" t="str">
        <f t="shared" si="23"/>
        <v/>
      </c>
    </row>
    <row r="1526" spans="22:22" x14ac:dyDescent="0.25">
      <c r="V1526" s="176" t="str">
        <f t="shared" si="23"/>
        <v/>
      </c>
    </row>
    <row r="1527" spans="22:22" x14ac:dyDescent="0.25">
      <c r="V1527" s="176" t="str">
        <f t="shared" si="23"/>
        <v/>
      </c>
    </row>
    <row r="1528" spans="22:22" x14ac:dyDescent="0.25">
      <c r="V1528" s="176" t="str">
        <f t="shared" si="23"/>
        <v/>
      </c>
    </row>
    <row r="1529" spans="22:22" x14ac:dyDescent="0.25">
      <c r="V1529" s="176" t="str">
        <f t="shared" si="23"/>
        <v/>
      </c>
    </row>
    <row r="1530" spans="22:22" x14ac:dyDescent="0.25">
      <c r="V1530" s="176" t="str">
        <f t="shared" si="23"/>
        <v/>
      </c>
    </row>
    <row r="1531" spans="22:22" x14ac:dyDescent="0.25">
      <c r="V1531" s="176" t="str">
        <f t="shared" si="23"/>
        <v/>
      </c>
    </row>
    <row r="1532" spans="22:22" x14ac:dyDescent="0.25">
      <c r="V1532" s="176" t="str">
        <f t="shared" si="23"/>
        <v/>
      </c>
    </row>
    <row r="1533" spans="22:22" x14ac:dyDescent="0.25">
      <c r="V1533" s="176" t="str">
        <f t="shared" si="23"/>
        <v/>
      </c>
    </row>
    <row r="1534" spans="22:22" x14ac:dyDescent="0.25">
      <c r="V1534" s="176" t="str">
        <f t="shared" si="23"/>
        <v/>
      </c>
    </row>
    <row r="1535" spans="22:22" x14ac:dyDescent="0.25">
      <c r="V1535" s="176" t="str">
        <f t="shared" si="23"/>
        <v/>
      </c>
    </row>
    <row r="1536" spans="22:22" x14ac:dyDescent="0.25">
      <c r="V1536" s="176" t="str">
        <f t="shared" si="23"/>
        <v/>
      </c>
    </row>
    <row r="1537" spans="22:22" x14ac:dyDescent="0.25">
      <c r="V1537" s="176" t="str">
        <f t="shared" ref="V1537:V1600" si="24">IFERROR(IF((INT(G1537)&gt;1),INT(G1537),""),"")</f>
        <v/>
      </c>
    </row>
    <row r="1538" spans="22:22" x14ac:dyDescent="0.25">
      <c r="V1538" s="176" t="str">
        <f t="shared" si="24"/>
        <v/>
      </c>
    </row>
    <row r="1539" spans="22:22" x14ac:dyDescent="0.25">
      <c r="V1539" s="176" t="str">
        <f t="shared" si="24"/>
        <v/>
      </c>
    </row>
    <row r="1540" spans="22:22" x14ac:dyDescent="0.25">
      <c r="V1540" s="176" t="str">
        <f t="shared" si="24"/>
        <v/>
      </c>
    </row>
    <row r="1541" spans="22:22" x14ac:dyDescent="0.25">
      <c r="V1541" s="176" t="str">
        <f t="shared" si="24"/>
        <v/>
      </c>
    </row>
    <row r="1542" spans="22:22" x14ac:dyDescent="0.25">
      <c r="V1542" s="176" t="str">
        <f t="shared" si="24"/>
        <v/>
      </c>
    </row>
    <row r="1543" spans="22:22" x14ac:dyDescent="0.25">
      <c r="V1543" s="176" t="str">
        <f t="shared" si="24"/>
        <v/>
      </c>
    </row>
    <row r="1544" spans="22:22" x14ac:dyDescent="0.25">
      <c r="V1544" s="176" t="str">
        <f t="shared" si="24"/>
        <v/>
      </c>
    </row>
    <row r="1545" spans="22:22" x14ac:dyDescent="0.25">
      <c r="V1545" s="176" t="str">
        <f t="shared" si="24"/>
        <v/>
      </c>
    </row>
    <row r="1546" spans="22:22" x14ac:dyDescent="0.25">
      <c r="V1546" s="176" t="str">
        <f t="shared" si="24"/>
        <v/>
      </c>
    </row>
    <row r="1547" spans="22:22" x14ac:dyDescent="0.25">
      <c r="V1547" s="176" t="str">
        <f t="shared" si="24"/>
        <v/>
      </c>
    </row>
    <row r="1548" spans="22:22" x14ac:dyDescent="0.25">
      <c r="V1548" s="176" t="str">
        <f t="shared" si="24"/>
        <v/>
      </c>
    </row>
    <row r="1549" spans="22:22" x14ac:dyDescent="0.25">
      <c r="V1549" s="176" t="str">
        <f t="shared" si="24"/>
        <v/>
      </c>
    </row>
    <row r="1550" spans="22:22" x14ac:dyDescent="0.25">
      <c r="V1550" s="176" t="str">
        <f t="shared" si="24"/>
        <v/>
      </c>
    </row>
    <row r="1551" spans="22:22" x14ac:dyDescent="0.25">
      <c r="V1551" s="176" t="str">
        <f t="shared" si="24"/>
        <v/>
      </c>
    </row>
    <row r="1552" spans="22:22" x14ac:dyDescent="0.25">
      <c r="V1552" s="176" t="str">
        <f t="shared" si="24"/>
        <v/>
      </c>
    </row>
    <row r="1553" spans="22:22" x14ac:dyDescent="0.25">
      <c r="V1553" s="176" t="str">
        <f t="shared" si="24"/>
        <v/>
      </c>
    </row>
    <row r="1554" spans="22:22" x14ac:dyDescent="0.25">
      <c r="V1554" s="176" t="str">
        <f t="shared" si="24"/>
        <v/>
      </c>
    </row>
    <row r="1555" spans="22:22" x14ac:dyDescent="0.25">
      <c r="V1555" s="176" t="str">
        <f t="shared" si="24"/>
        <v/>
      </c>
    </row>
    <row r="1556" spans="22:22" x14ac:dyDescent="0.25">
      <c r="V1556" s="176" t="str">
        <f t="shared" si="24"/>
        <v/>
      </c>
    </row>
    <row r="1557" spans="22:22" x14ac:dyDescent="0.25">
      <c r="V1557" s="176" t="str">
        <f t="shared" si="24"/>
        <v/>
      </c>
    </row>
    <row r="1558" spans="22:22" x14ac:dyDescent="0.25">
      <c r="V1558" s="176" t="str">
        <f t="shared" si="24"/>
        <v/>
      </c>
    </row>
    <row r="1559" spans="22:22" x14ac:dyDescent="0.25">
      <c r="V1559" s="176" t="str">
        <f t="shared" si="24"/>
        <v/>
      </c>
    </row>
    <row r="1560" spans="22:22" x14ac:dyDescent="0.25">
      <c r="V1560" s="176" t="str">
        <f t="shared" si="24"/>
        <v/>
      </c>
    </row>
    <row r="1561" spans="22:22" x14ac:dyDescent="0.25">
      <c r="V1561" s="176" t="str">
        <f t="shared" si="24"/>
        <v/>
      </c>
    </row>
    <row r="1562" spans="22:22" x14ac:dyDescent="0.25">
      <c r="V1562" s="176" t="str">
        <f t="shared" si="24"/>
        <v/>
      </c>
    </row>
    <row r="1563" spans="22:22" x14ac:dyDescent="0.25">
      <c r="V1563" s="176" t="str">
        <f t="shared" si="24"/>
        <v/>
      </c>
    </row>
    <row r="1564" spans="22:22" x14ac:dyDescent="0.25">
      <c r="V1564" s="176" t="str">
        <f t="shared" si="24"/>
        <v/>
      </c>
    </row>
    <row r="1565" spans="22:22" x14ac:dyDescent="0.25">
      <c r="V1565" s="176" t="str">
        <f t="shared" si="24"/>
        <v/>
      </c>
    </row>
    <row r="1566" spans="22:22" x14ac:dyDescent="0.25">
      <c r="V1566" s="176" t="str">
        <f t="shared" si="24"/>
        <v/>
      </c>
    </row>
    <row r="1567" spans="22:22" x14ac:dyDescent="0.25">
      <c r="V1567" s="176" t="str">
        <f t="shared" si="24"/>
        <v/>
      </c>
    </row>
    <row r="1568" spans="22:22" x14ac:dyDescent="0.25">
      <c r="V1568" s="176" t="str">
        <f t="shared" si="24"/>
        <v/>
      </c>
    </row>
    <row r="1569" spans="22:22" x14ac:dyDescent="0.25">
      <c r="V1569" s="176" t="str">
        <f t="shared" si="24"/>
        <v/>
      </c>
    </row>
    <row r="1570" spans="22:22" x14ac:dyDescent="0.25">
      <c r="V1570" s="176" t="str">
        <f t="shared" si="24"/>
        <v/>
      </c>
    </row>
    <row r="1571" spans="22:22" x14ac:dyDescent="0.25">
      <c r="V1571" s="176" t="str">
        <f t="shared" si="24"/>
        <v/>
      </c>
    </row>
    <row r="1572" spans="22:22" x14ac:dyDescent="0.25">
      <c r="V1572" s="176" t="str">
        <f t="shared" si="24"/>
        <v/>
      </c>
    </row>
    <row r="1573" spans="22:22" x14ac:dyDescent="0.25">
      <c r="V1573" s="176" t="str">
        <f t="shared" si="24"/>
        <v/>
      </c>
    </row>
    <row r="1574" spans="22:22" x14ac:dyDescent="0.25">
      <c r="V1574" s="176" t="str">
        <f t="shared" si="24"/>
        <v/>
      </c>
    </row>
    <row r="1575" spans="22:22" x14ac:dyDescent="0.25">
      <c r="V1575" s="176" t="str">
        <f t="shared" si="24"/>
        <v/>
      </c>
    </row>
    <row r="1576" spans="22:22" x14ac:dyDescent="0.25">
      <c r="V1576" s="176" t="str">
        <f t="shared" si="24"/>
        <v/>
      </c>
    </row>
    <row r="1577" spans="22:22" x14ac:dyDescent="0.25">
      <c r="V1577" s="176" t="str">
        <f t="shared" si="24"/>
        <v/>
      </c>
    </row>
    <row r="1578" spans="22:22" x14ac:dyDescent="0.25">
      <c r="V1578" s="176" t="str">
        <f t="shared" si="24"/>
        <v/>
      </c>
    </row>
    <row r="1579" spans="22:22" x14ac:dyDescent="0.25">
      <c r="V1579" s="176" t="str">
        <f t="shared" si="24"/>
        <v/>
      </c>
    </row>
    <row r="1580" spans="22:22" x14ac:dyDescent="0.25">
      <c r="V1580" s="176" t="str">
        <f t="shared" si="24"/>
        <v/>
      </c>
    </row>
    <row r="1581" spans="22:22" x14ac:dyDescent="0.25">
      <c r="V1581" s="176" t="str">
        <f t="shared" si="24"/>
        <v/>
      </c>
    </row>
    <row r="1582" spans="22:22" x14ac:dyDescent="0.25">
      <c r="V1582" s="176" t="str">
        <f t="shared" si="24"/>
        <v/>
      </c>
    </row>
    <row r="1583" spans="22:22" x14ac:dyDescent="0.25">
      <c r="V1583" s="176" t="str">
        <f t="shared" si="24"/>
        <v/>
      </c>
    </row>
    <row r="1584" spans="22:22" x14ac:dyDescent="0.25">
      <c r="V1584" s="176" t="str">
        <f t="shared" si="24"/>
        <v/>
      </c>
    </row>
    <row r="1585" spans="22:22" x14ac:dyDescent="0.25">
      <c r="V1585" s="176" t="str">
        <f t="shared" si="24"/>
        <v/>
      </c>
    </row>
    <row r="1586" spans="22:22" x14ac:dyDescent="0.25">
      <c r="V1586" s="176" t="str">
        <f t="shared" si="24"/>
        <v/>
      </c>
    </row>
    <row r="1587" spans="22:22" x14ac:dyDescent="0.25">
      <c r="V1587" s="176" t="str">
        <f t="shared" si="24"/>
        <v/>
      </c>
    </row>
    <row r="1588" spans="22:22" x14ac:dyDescent="0.25">
      <c r="V1588" s="176" t="str">
        <f t="shared" si="24"/>
        <v/>
      </c>
    </row>
    <row r="1589" spans="22:22" x14ac:dyDescent="0.25">
      <c r="V1589" s="176" t="str">
        <f t="shared" si="24"/>
        <v/>
      </c>
    </row>
    <row r="1590" spans="22:22" x14ac:dyDescent="0.25">
      <c r="V1590" s="176" t="str">
        <f t="shared" si="24"/>
        <v/>
      </c>
    </row>
    <row r="1591" spans="22:22" x14ac:dyDescent="0.25">
      <c r="V1591" s="176" t="str">
        <f t="shared" si="24"/>
        <v/>
      </c>
    </row>
    <row r="1592" spans="22:22" x14ac:dyDescent="0.25">
      <c r="V1592" s="176" t="str">
        <f t="shared" si="24"/>
        <v/>
      </c>
    </row>
    <row r="1593" spans="22:22" x14ac:dyDescent="0.25">
      <c r="V1593" s="176" t="str">
        <f t="shared" si="24"/>
        <v/>
      </c>
    </row>
    <row r="1594" spans="22:22" x14ac:dyDescent="0.25">
      <c r="V1594" s="176" t="str">
        <f t="shared" si="24"/>
        <v/>
      </c>
    </row>
    <row r="1595" spans="22:22" x14ac:dyDescent="0.25">
      <c r="V1595" s="176" t="str">
        <f t="shared" si="24"/>
        <v/>
      </c>
    </row>
    <row r="1596" spans="22:22" x14ac:dyDescent="0.25">
      <c r="V1596" s="176" t="str">
        <f t="shared" si="24"/>
        <v/>
      </c>
    </row>
    <row r="1597" spans="22:22" x14ac:dyDescent="0.25">
      <c r="V1597" s="176" t="str">
        <f t="shared" si="24"/>
        <v/>
      </c>
    </row>
    <row r="1598" spans="22:22" x14ac:dyDescent="0.25">
      <c r="V1598" s="176" t="str">
        <f t="shared" si="24"/>
        <v/>
      </c>
    </row>
    <row r="1599" spans="22:22" x14ac:dyDescent="0.25">
      <c r="V1599" s="176" t="str">
        <f t="shared" si="24"/>
        <v/>
      </c>
    </row>
    <row r="1600" spans="22:22" x14ac:dyDescent="0.25">
      <c r="V1600" s="176" t="str">
        <f t="shared" si="24"/>
        <v/>
      </c>
    </row>
    <row r="1601" spans="22:22" x14ac:dyDescent="0.25">
      <c r="V1601" s="176" t="str">
        <f t="shared" ref="V1601:V1664" si="25">IFERROR(IF((INT(G1601)&gt;1),INT(G1601),""),"")</f>
        <v/>
      </c>
    </row>
    <row r="1602" spans="22:22" x14ac:dyDescent="0.25">
      <c r="V1602" s="176" t="str">
        <f t="shared" si="25"/>
        <v/>
      </c>
    </row>
    <row r="1603" spans="22:22" x14ac:dyDescent="0.25">
      <c r="V1603" s="176" t="str">
        <f t="shared" si="25"/>
        <v/>
      </c>
    </row>
    <row r="1604" spans="22:22" x14ac:dyDescent="0.25">
      <c r="V1604" s="176" t="str">
        <f t="shared" si="25"/>
        <v/>
      </c>
    </row>
    <row r="1605" spans="22:22" x14ac:dyDescent="0.25">
      <c r="V1605" s="176" t="str">
        <f t="shared" si="25"/>
        <v/>
      </c>
    </row>
    <row r="1606" spans="22:22" x14ac:dyDescent="0.25">
      <c r="V1606" s="176" t="str">
        <f t="shared" si="25"/>
        <v/>
      </c>
    </row>
    <row r="1607" spans="22:22" x14ac:dyDescent="0.25">
      <c r="V1607" s="176" t="str">
        <f t="shared" si="25"/>
        <v/>
      </c>
    </row>
    <row r="1608" spans="22:22" x14ac:dyDescent="0.25">
      <c r="V1608" s="176" t="str">
        <f t="shared" si="25"/>
        <v/>
      </c>
    </row>
    <row r="1609" spans="22:22" x14ac:dyDescent="0.25">
      <c r="V1609" s="176" t="str">
        <f t="shared" si="25"/>
        <v/>
      </c>
    </row>
    <row r="1610" spans="22:22" x14ac:dyDescent="0.25">
      <c r="V1610" s="176" t="str">
        <f t="shared" si="25"/>
        <v/>
      </c>
    </row>
    <row r="1611" spans="22:22" x14ac:dyDescent="0.25">
      <c r="V1611" s="176" t="str">
        <f t="shared" si="25"/>
        <v/>
      </c>
    </row>
    <row r="1612" spans="22:22" x14ac:dyDescent="0.25">
      <c r="V1612" s="176" t="str">
        <f t="shared" si="25"/>
        <v/>
      </c>
    </row>
    <row r="1613" spans="22:22" x14ac:dyDescent="0.25">
      <c r="V1613" s="176" t="str">
        <f t="shared" si="25"/>
        <v/>
      </c>
    </row>
    <row r="1614" spans="22:22" x14ac:dyDescent="0.25">
      <c r="V1614" s="176" t="str">
        <f t="shared" si="25"/>
        <v/>
      </c>
    </row>
    <row r="1615" spans="22:22" x14ac:dyDescent="0.25">
      <c r="V1615" s="176" t="str">
        <f t="shared" si="25"/>
        <v/>
      </c>
    </row>
    <row r="1616" spans="22:22" x14ac:dyDescent="0.25">
      <c r="V1616" s="176" t="str">
        <f t="shared" si="25"/>
        <v/>
      </c>
    </row>
    <row r="1617" spans="22:22" x14ac:dyDescent="0.25">
      <c r="V1617" s="176" t="str">
        <f t="shared" si="25"/>
        <v/>
      </c>
    </row>
    <row r="1618" spans="22:22" x14ac:dyDescent="0.25">
      <c r="V1618" s="176" t="str">
        <f t="shared" si="25"/>
        <v/>
      </c>
    </row>
    <row r="1619" spans="22:22" x14ac:dyDescent="0.25">
      <c r="V1619" s="176" t="str">
        <f t="shared" si="25"/>
        <v/>
      </c>
    </row>
    <row r="1620" spans="22:22" x14ac:dyDescent="0.25">
      <c r="V1620" s="176" t="str">
        <f t="shared" si="25"/>
        <v/>
      </c>
    </row>
    <row r="1621" spans="22:22" x14ac:dyDescent="0.25">
      <c r="V1621" s="176" t="str">
        <f t="shared" si="25"/>
        <v/>
      </c>
    </row>
    <row r="1622" spans="22:22" x14ac:dyDescent="0.25">
      <c r="V1622" s="176" t="str">
        <f t="shared" si="25"/>
        <v/>
      </c>
    </row>
    <row r="1623" spans="22:22" x14ac:dyDescent="0.25">
      <c r="V1623" s="176" t="str">
        <f t="shared" si="25"/>
        <v/>
      </c>
    </row>
    <row r="1624" spans="22:22" x14ac:dyDescent="0.25">
      <c r="V1624" s="176" t="str">
        <f t="shared" si="25"/>
        <v/>
      </c>
    </row>
    <row r="1625" spans="22:22" x14ac:dyDescent="0.25">
      <c r="V1625" s="176" t="str">
        <f t="shared" si="25"/>
        <v/>
      </c>
    </row>
    <row r="1626" spans="22:22" x14ac:dyDescent="0.25">
      <c r="V1626" s="176" t="str">
        <f t="shared" si="25"/>
        <v/>
      </c>
    </row>
    <row r="1627" spans="22:22" x14ac:dyDescent="0.25">
      <c r="V1627" s="176" t="str">
        <f t="shared" si="25"/>
        <v/>
      </c>
    </row>
    <row r="1628" spans="22:22" x14ac:dyDescent="0.25">
      <c r="V1628" s="176" t="str">
        <f t="shared" si="25"/>
        <v/>
      </c>
    </row>
    <row r="1629" spans="22:22" x14ac:dyDescent="0.25">
      <c r="V1629" s="176" t="str">
        <f t="shared" si="25"/>
        <v/>
      </c>
    </row>
    <row r="1630" spans="22:22" x14ac:dyDescent="0.25">
      <c r="V1630" s="176" t="str">
        <f t="shared" si="25"/>
        <v/>
      </c>
    </row>
    <row r="1631" spans="22:22" x14ac:dyDescent="0.25">
      <c r="V1631" s="176" t="str">
        <f t="shared" si="25"/>
        <v/>
      </c>
    </row>
    <row r="1632" spans="22:22" x14ac:dyDescent="0.25">
      <c r="V1632" s="176" t="str">
        <f t="shared" si="25"/>
        <v/>
      </c>
    </row>
    <row r="1633" spans="22:22" x14ac:dyDescent="0.25">
      <c r="V1633" s="176" t="str">
        <f t="shared" si="25"/>
        <v/>
      </c>
    </row>
    <row r="1634" spans="22:22" x14ac:dyDescent="0.25">
      <c r="V1634" s="176" t="str">
        <f t="shared" si="25"/>
        <v/>
      </c>
    </row>
    <row r="1635" spans="22:22" x14ac:dyDescent="0.25">
      <c r="V1635" s="176" t="str">
        <f t="shared" si="25"/>
        <v/>
      </c>
    </row>
    <row r="1636" spans="22:22" x14ac:dyDescent="0.25">
      <c r="V1636" s="176" t="str">
        <f t="shared" si="25"/>
        <v/>
      </c>
    </row>
    <row r="1637" spans="22:22" x14ac:dyDescent="0.25">
      <c r="V1637" s="176" t="str">
        <f t="shared" si="25"/>
        <v/>
      </c>
    </row>
    <row r="1638" spans="22:22" x14ac:dyDescent="0.25">
      <c r="V1638" s="176" t="str">
        <f t="shared" si="25"/>
        <v/>
      </c>
    </row>
    <row r="1639" spans="22:22" x14ac:dyDescent="0.25">
      <c r="V1639" s="176" t="str">
        <f t="shared" si="25"/>
        <v/>
      </c>
    </row>
    <row r="1640" spans="22:22" x14ac:dyDescent="0.25">
      <c r="V1640" s="176" t="str">
        <f t="shared" si="25"/>
        <v/>
      </c>
    </row>
    <row r="1641" spans="22:22" x14ac:dyDescent="0.25">
      <c r="V1641" s="176" t="str">
        <f t="shared" si="25"/>
        <v/>
      </c>
    </row>
    <row r="1642" spans="22:22" x14ac:dyDescent="0.25">
      <c r="V1642" s="176" t="str">
        <f t="shared" si="25"/>
        <v/>
      </c>
    </row>
    <row r="1643" spans="22:22" x14ac:dyDescent="0.25">
      <c r="V1643" s="176" t="str">
        <f t="shared" si="25"/>
        <v/>
      </c>
    </row>
    <row r="1644" spans="22:22" x14ac:dyDescent="0.25">
      <c r="V1644" s="176" t="str">
        <f t="shared" si="25"/>
        <v/>
      </c>
    </row>
    <row r="1645" spans="22:22" x14ac:dyDescent="0.25">
      <c r="V1645" s="176" t="str">
        <f t="shared" si="25"/>
        <v/>
      </c>
    </row>
    <row r="1646" spans="22:22" x14ac:dyDescent="0.25">
      <c r="V1646" s="176" t="str">
        <f t="shared" si="25"/>
        <v/>
      </c>
    </row>
    <row r="1647" spans="22:22" x14ac:dyDescent="0.25">
      <c r="V1647" s="176" t="str">
        <f t="shared" si="25"/>
        <v/>
      </c>
    </row>
    <row r="1648" spans="22:22" x14ac:dyDescent="0.25">
      <c r="V1648" s="176" t="str">
        <f t="shared" si="25"/>
        <v/>
      </c>
    </row>
    <row r="1649" spans="22:22" x14ac:dyDescent="0.25">
      <c r="V1649" s="176" t="str">
        <f t="shared" si="25"/>
        <v/>
      </c>
    </row>
    <row r="1650" spans="22:22" x14ac:dyDescent="0.25">
      <c r="V1650" s="176" t="str">
        <f t="shared" si="25"/>
        <v/>
      </c>
    </row>
    <row r="1651" spans="22:22" x14ac:dyDescent="0.25">
      <c r="V1651" s="176" t="str">
        <f t="shared" si="25"/>
        <v/>
      </c>
    </row>
    <row r="1652" spans="22:22" x14ac:dyDescent="0.25">
      <c r="V1652" s="176" t="str">
        <f t="shared" si="25"/>
        <v/>
      </c>
    </row>
    <row r="1653" spans="22:22" x14ac:dyDescent="0.25">
      <c r="V1653" s="176" t="str">
        <f t="shared" si="25"/>
        <v/>
      </c>
    </row>
    <row r="1654" spans="22:22" x14ac:dyDescent="0.25">
      <c r="V1654" s="176" t="str">
        <f t="shared" si="25"/>
        <v/>
      </c>
    </row>
    <row r="1655" spans="22:22" x14ac:dyDescent="0.25">
      <c r="V1655" s="176" t="str">
        <f t="shared" si="25"/>
        <v/>
      </c>
    </row>
    <row r="1656" spans="22:22" x14ac:dyDescent="0.25">
      <c r="V1656" s="176" t="str">
        <f t="shared" si="25"/>
        <v/>
      </c>
    </row>
    <row r="1657" spans="22:22" x14ac:dyDescent="0.25">
      <c r="V1657" s="176" t="str">
        <f t="shared" si="25"/>
        <v/>
      </c>
    </row>
    <row r="1658" spans="22:22" x14ac:dyDescent="0.25">
      <c r="V1658" s="176" t="str">
        <f t="shared" si="25"/>
        <v/>
      </c>
    </row>
    <row r="1659" spans="22:22" x14ac:dyDescent="0.25">
      <c r="V1659" s="176" t="str">
        <f t="shared" si="25"/>
        <v/>
      </c>
    </row>
    <row r="1660" spans="22:22" x14ac:dyDescent="0.25">
      <c r="V1660" s="176" t="str">
        <f t="shared" si="25"/>
        <v/>
      </c>
    </row>
    <row r="1661" spans="22:22" x14ac:dyDescent="0.25">
      <c r="V1661" s="176" t="str">
        <f t="shared" si="25"/>
        <v/>
      </c>
    </row>
    <row r="1662" spans="22:22" x14ac:dyDescent="0.25">
      <c r="V1662" s="176" t="str">
        <f t="shared" si="25"/>
        <v/>
      </c>
    </row>
    <row r="1663" spans="22:22" x14ac:dyDescent="0.25">
      <c r="V1663" s="176" t="str">
        <f t="shared" si="25"/>
        <v/>
      </c>
    </row>
    <row r="1664" spans="22:22" x14ac:dyDescent="0.25">
      <c r="V1664" s="176" t="str">
        <f t="shared" si="25"/>
        <v/>
      </c>
    </row>
    <row r="1665" spans="22:22" x14ac:dyDescent="0.25">
      <c r="V1665" s="176" t="str">
        <f t="shared" ref="V1665:V1728" si="26">IFERROR(IF((INT(G1665)&gt;1),INT(G1665),""),"")</f>
        <v/>
      </c>
    </row>
    <row r="1666" spans="22:22" x14ac:dyDescent="0.25">
      <c r="V1666" s="176" t="str">
        <f t="shared" si="26"/>
        <v/>
      </c>
    </row>
    <row r="1667" spans="22:22" x14ac:dyDescent="0.25">
      <c r="V1667" s="176" t="str">
        <f t="shared" si="26"/>
        <v/>
      </c>
    </row>
    <row r="1668" spans="22:22" x14ac:dyDescent="0.25">
      <c r="V1668" s="176" t="str">
        <f t="shared" si="26"/>
        <v/>
      </c>
    </row>
    <row r="1669" spans="22:22" x14ac:dyDescent="0.25">
      <c r="V1669" s="176" t="str">
        <f t="shared" si="26"/>
        <v/>
      </c>
    </row>
    <row r="1670" spans="22:22" x14ac:dyDescent="0.25">
      <c r="V1670" s="176" t="str">
        <f t="shared" si="26"/>
        <v/>
      </c>
    </row>
    <row r="1671" spans="22:22" x14ac:dyDescent="0.25">
      <c r="V1671" s="176" t="str">
        <f t="shared" si="26"/>
        <v/>
      </c>
    </row>
    <row r="1672" spans="22:22" x14ac:dyDescent="0.25">
      <c r="V1672" s="176" t="str">
        <f t="shared" si="26"/>
        <v/>
      </c>
    </row>
    <row r="1673" spans="22:22" x14ac:dyDescent="0.25">
      <c r="V1673" s="176" t="str">
        <f t="shared" si="26"/>
        <v/>
      </c>
    </row>
    <row r="1674" spans="22:22" x14ac:dyDescent="0.25">
      <c r="V1674" s="176" t="str">
        <f t="shared" si="26"/>
        <v/>
      </c>
    </row>
    <row r="1675" spans="22:22" x14ac:dyDescent="0.25">
      <c r="V1675" s="176" t="str">
        <f t="shared" si="26"/>
        <v/>
      </c>
    </row>
    <row r="1676" spans="22:22" x14ac:dyDescent="0.25">
      <c r="V1676" s="176" t="str">
        <f t="shared" si="26"/>
        <v/>
      </c>
    </row>
    <row r="1677" spans="22:22" x14ac:dyDescent="0.25">
      <c r="V1677" s="176" t="str">
        <f t="shared" si="26"/>
        <v/>
      </c>
    </row>
    <row r="1678" spans="22:22" x14ac:dyDescent="0.25">
      <c r="V1678" s="176" t="str">
        <f t="shared" si="26"/>
        <v/>
      </c>
    </row>
    <row r="1679" spans="22:22" x14ac:dyDescent="0.25">
      <c r="V1679" s="176" t="str">
        <f t="shared" si="26"/>
        <v/>
      </c>
    </row>
    <row r="1680" spans="22:22" x14ac:dyDescent="0.25">
      <c r="V1680" s="176" t="str">
        <f t="shared" si="26"/>
        <v/>
      </c>
    </row>
    <row r="1681" spans="22:22" x14ac:dyDescent="0.25">
      <c r="V1681" s="176" t="str">
        <f t="shared" si="26"/>
        <v/>
      </c>
    </row>
    <row r="1682" spans="22:22" x14ac:dyDescent="0.25">
      <c r="V1682" s="176" t="str">
        <f t="shared" si="26"/>
        <v/>
      </c>
    </row>
    <row r="1683" spans="22:22" x14ac:dyDescent="0.25">
      <c r="V1683" s="176" t="str">
        <f t="shared" si="26"/>
        <v/>
      </c>
    </row>
    <row r="1684" spans="22:22" x14ac:dyDescent="0.25">
      <c r="V1684" s="176" t="str">
        <f t="shared" si="26"/>
        <v/>
      </c>
    </row>
    <row r="1685" spans="22:22" x14ac:dyDescent="0.25">
      <c r="V1685" s="176" t="str">
        <f t="shared" si="26"/>
        <v/>
      </c>
    </row>
    <row r="1686" spans="22:22" x14ac:dyDescent="0.25">
      <c r="V1686" s="176" t="str">
        <f t="shared" si="26"/>
        <v/>
      </c>
    </row>
    <row r="1687" spans="22:22" x14ac:dyDescent="0.25">
      <c r="V1687" s="176" t="str">
        <f t="shared" si="26"/>
        <v/>
      </c>
    </row>
    <row r="1688" spans="22:22" x14ac:dyDescent="0.25">
      <c r="V1688" s="176" t="str">
        <f t="shared" si="26"/>
        <v/>
      </c>
    </row>
    <row r="1689" spans="22:22" x14ac:dyDescent="0.25">
      <c r="V1689" s="176" t="str">
        <f t="shared" si="26"/>
        <v/>
      </c>
    </row>
    <row r="1690" spans="22:22" x14ac:dyDescent="0.25">
      <c r="V1690" s="176" t="str">
        <f t="shared" si="26"/>
        <v/>
      </c>
    </row>
    <row r="1691" spans="22:22" x14ac:dyDescent="0.25">
      <c r="V1691" s="176" t="str">
        <f t="shared" si="26"/>
        <v/>
      </c>
    </row>
    <row r="1692" spans="22:22" x14ac:dyDescent="0.25">
      <c r="V1692" s="176" t="str">
        <f t="shared" si="26"/>
        <v/>
      </c>
    </row>
    <row r="1693" spans="22:22" x14ac:dyDescent="0.25">
      <c r="V1693" s="176" t="str">
        <f t="shared" si="26"/>
        <v/>
      </c>
    </row>
    <row r="1694" spans="22:22" x14ac:dyDescent="0.25">
      <c r="V1694" s="176" t="str">
        <f t="shared" si="26"/>
        <v/>
      </c>
    </row>
    <row r="1695" spans="22:22" x14ac:dyDescent="0.25">
      <c r="V1695" s="176" t="str">
        <f t="shared" si="26"/>
        <v/>
      </c>
    </row>
    <row r="1696" spans="22:22" x14ac:dyDescent="0.25">
      <c r="V1696" s="176" t="str">
        <f t="shared" si="26"/>
        <v/>
      </c>
    </row>
    <row r="1697" spans="22:22" x14ac:dyDescent="0.25">
      <c r="V1697" s="176" t="str">
        <f t="shared" si="26"/>
        <v/>
      </c>
    </row>
    <row r="1698" spans="22:22" x14ac:dyDescent="0.25">
      <c r="V1698" s="176" t="str">
        <f t="shared" si="26"/>
        <v/>
      </c>
    </row>
    <row r="1699" spans="22:22" x14ac:dyDescent="0.25">
      <c r="V1699" s="176" t="str">
        <f t="shared" si="26"/>
        <v/>
      </c>
    </row>
    <row r="1700" spans="22:22" x14ac:dyDescent="0.25">
      <c r="V1700" s="176" t="str">
        <f t="shared" si="26"/>
        <v/>
      </c>
    </row>
    <row r="1701" spans="22:22" x14ac:dyDescent="0.25">
      <c r="V1701" s="176" t="str">
        <f t="shared" si="26"/>
        <v/>
      </c>
    </row>
    <row r="1702" spans="22:22" x14ac:dyDescent="0.25">
      <c r="V1702" s="176" t="str">
        <f t="shared" si="26"/>
        <v/>
      </c>
    </row>
    <row r="1703" spans="22:22" x14ac:dyDescent="0.25">
      <c r="V1703" s="176" t="str">
        <f t="shared" si="26"/>
        <v/>
      </c>
    </row>
    <row r="1704" spans="22:22" x14ac:dyDescent="0.25">
      <c r="V1704" s="176" t="str">
        <f t="shared" si="26"/>
        <v/>
      </c>
    </row>
    <row r="1705" spans="22:22" x14ac:dyDescent="0.25">
      <c r="V1705" s="176" t="str">
        <f t="shared" si="26"/>
        <v/>
      </c>
    </row>
    <row r="1706" spans="22:22" x14ac:dyDescent="0.25">
      <c r="V1706" s="176" t="str">
        <f t="shared" si="26"/>
        <v/>
      </c>
    </row>
    <row r="1707" spans="22:22" x14ac:dyDescent="0.25">
      <c r="V1707" s="176" t="str">
        <f t="shared" si="26"/>
        <v/>
      </c>
    </row>
    <row r="1708" spans="22:22" x14ac:dyDescent="0.25">
      <c r="V1708" s="176" t="str">
        <f t="shared" si="26"/>
        <v/>
      </c>
    </row>
    <row r="1709" spans="22:22" x14ac:dyDescent="0.25">
      <c r="V1709" s="176" t="str">
        <f t="shared" si="26"/>
        <v/>
      </c>
    </row>
    <row r="1710" spans="22:22" x14ac:dyDescent="0.25">
      <c r="V1710" s="176" t="str">
        <f t="shared" si="26"/>
        <v/>
      </c>
    </row>
    <row r="1711" spans="22:22" x14ac:dyDescent="0.25">
      <c r="V1711" s="176" t="str">
        <f t="shared" si="26"/>
        <v/>
      </c>
    </row>
    <row r="1712" spans="22:22" x14ac:dyDescent="0.25">
      <c r="V1712" s="176" t="str">
        <f t="shared" si="26"/>
        <v/>
      </c>
    </row>
    <row r="1713" spans="22:22" x14ac:dyDescent="0.25">
      <c r="V1713" s="176" t="str">
        <f t="shared" si="26"/>
        <v/>
      </c>
    </row>
    <row r="1714" spans="22:22" x14ac:dyDescent="0.25">
      <c r="V1714" s="176" t="str">
        <f t="shared" si="26"/>
        <v/>
      </c>
    </row>
    <row r="1715" spans="22:22" x14ac:dyDescent="0.25">
      <c r="V1715" s="176" t="str">
        <f t="shared" si="26"/>
        <v/>
      </c>
    </row>
    <row r="1716" spans="22:22" x14ac:dyDescent="0.25">
      <c r="V1716" s="176" t="str">
        <f t="shared" si="26"/>
        <v/>
      </c>
    </row>
    <row r="1717" spans="22:22" x14ac:dyDescent="0.25">
      <c r="V1717" s="176" t="str">
        <f t="shared" si="26"/>
        <v/>
      </c>
    </row>
    <row r="1718" spans="22:22" x14ac:dyDescent="0.25">
      <c r="V1718" s="176" t="str">
        <f t="shared" si="26"/>
        <v/>
      </c>
    </row>
    <row r="1719" spans="22:22" x14ac:dyDescent="0.25">
      <c r="V1719" s="176" t="str">
        <f t="shared" si="26"/>
        <v/>
      </c>
    </row>
    <row r="1720" spans="22:22" x14ac:dyDescent="0.25">
      <c r="V1720" s="176" t="str">
        <f t="shared" si="26"/>
        <v/>
      </c>
    </row>
    <row r="1721" spans="22:22" x14ac:dyDescent="0.25">
      <c r="V1721" s="176" t="str">
        <f t="shared" si="26"/>
        <v/>
      </c>
    </row>
    <row r="1722" spans="22:22" x14ac:dyDescent="0.25">
      <c r="V1722" s="176" t="str">
        <f t="shared" si="26"/>
        <v/>
      </c>
    </row>
    <row r="1723" spans="22:22" x14ac:dyDescent="0.25">
      <c r="V1723" s="176" t="str">
        <f t="shared" si="26"/>
        <v/>
      </c>
    </row>
    <row r="1724" spans="22:22" x14ac:dyDescent="0.25">
      <c r="V1724" s="176" t="str">
        <f t="shared" si="26"/>
        <v/>
      </c>
    </row>
    <row r="1725" spans="22:22" x14ac:dyDescent="0.25">
      <c r="V1725" s="176" t="str">
        <f t="shared" si="26"/>
        <v/>
      </c>
    </row>
    <row r="1726" spans="22:22" x14ac:dyDescent="0.25">
      <c r="V1726" s="176" t="str">
        <f t="shared" si="26"/>
        <v/>
      </c>
    </row>
    <row r="1727" spans="22:22" x14ac:dyDescent="0.25">
      <c r="V1727" s="176" t="str">
        <f t="shared" si="26"/>
        <v/>
      </c>
    </row>
    <row r="1728" spans="22:22" x14ac:dyDescent="0.25">
      <c r="V1728" s="176" t="str">
        <f t="shared" si="26"/>
        <v/>
      </c>
    </row>
    <row r="1729" spans="22:22" x14ac:dyDescent="0.25">
      <c r="V1729" s="176" t="str">
        <f t="shared" ref="V1729:V1792" si="27">IFERROR(IF((INT(G1729)&gt;1),INT(G1729),""),"")</f>
        <v/>
      </c>
    </row>
    <row r="1730" spans="22:22" x14ac:dyDescent="0.25">
      <c r="V1730" s="176" t="str">
        <f t="shared" si="27"/>
        <v/>
      </c>
    </row>
    <row r="1731" spans="22:22" x14ac:dyDescent="0.25">
      <c r="V1731" s="176" t="str">
        <f t="shared" si="27"/>
        <v/>
      </c>
    </row>
    <row r="1732" spans="22:22" x14ac:dyDescent="0.25">
      <c r="V1732" s="176" t="str">
        <f t="shared" si="27"/>
        <v/>
      </c>
    </row>
    <row r="1733" spans="22:22" x14ac:dyDescent="0.25">
      <c r="V1733" s="176" t="str">
        <f t="shared" si="27"/>
        <v/>
      </c>
    </row>
    <row r="1734" spans="22:22" x14ac:dyDescent="0.25">
      <c r="V1734" s="176" t="str">
        <f t="shared" si="27"/>
        <v/>
      </c>
    </row>
    <row r="1735" spans="22:22" x14ac:dyDescent="0.25">
      <c r="V1735" s="176" t="str">
        <f t="shared" si="27"/>
        <v/>
      </c>
    </row>
    <row r="1736" spans="22:22" x14ac:dyDescent="0.25">
      <c r="V1736" s="176" t="str">
        <f t="shared" si="27"/>
        <v/>
      </c>
    </row>
    <row r="1737" spans="22:22" x14ac:dyDescent="0.25">
      <c r="V1737" s="176" t="str">
        <f t="shared" si="27"/>
        <v/>
      </c>
    </row>
    <row r="1738" spans="22:22" x14ac:dyDescent="0.25">
      <c r="V1738" s="176" t="str">
        <f t="shared" si="27"/>
        <v/>
      </c>
    </row>
    <row r="1739" spans="22:22" x14ac:dyDescent="0.25">
      <c r="V1739" s="176" t="str">
        <f t="shared" si="27"/>
        <v/>
      </c>
    </row>
    <row r="1740" spans="22:22" x14ac:dyDescent="0.25">
      <c r="V1740" s="176" t="str">
        <f t="shared" si="27"/>
        <v/>
      </c>
    </row>
    <row r="1741" spans="22:22" x14ac:dyDescent="0.25">
      <c r="V1741" s="176" t="str">
        <f t="shared" si="27"/>
        <v/>
      </c>
    </row>
    <row r="1742" spans="22:22" x14ac:dyDescent="0.25">
      <c r="V1742" s="176" t="str">
        <f t="shared" si="27"/>
        <v/>
      </c>
    </row>
    <row r="1743" spans="22:22" x14ac:dyDescent="0.25">
      <c r="V1743" s="176" t="str">
        <f t="shared" si="27"/>
        <v/>
      </c>
    </row>
    <row r="1744" spans="22:22" x14ac:dyDescent="0.25">
      <c r="V1744" s="176" t="str">
        <f t="shared" si="27"/>
        <v/>
      </c>
    </row>
    <row r="1745" spans="22:22" x14ac:dyDescent="0.25">
      <c r="V1745" s="176" t="str">
        <f t="shared" si="27"/>
        <v/>
      </c>
    </row>
    <row r="1746" spans="22:22" x14ac:dyDescent="0.25">
      <c r="V1746" s="176" t="str">
        <f t="shared" si="27"/>
        <v/>
      </c>
    </row>
    <row r="1747" spans="22:22" x14ac:dyDescent="0.25">
      <c r="V1747" s="176" t="str">
        <f t="shared" si="27"/>
        <v/>
      </c>
    </row>
    <row r="1748" spans="22:22" x14ac:dyDescent="0.25">
      <c r="V1748" s="176" t="str">
        <f t="shared" si="27"/>
        <v/>
      </c>
    </row>
    <row r="1749" spans="22:22" x14ac:dyDescent="0.25">
      <c r="V1749" s="176" t="str">
        <f t="shared" si="27"/>
        <v/>
      </c>
    </row>
    <row r="1750" spans="22:22" x14ac:dyDescent="0.25">
      <c r="V1750" s="176" t="str">
        <f t="shared" si="27"/>
        <v/>
      </c>
    </row>
    <row r="1751" spans="22:22" x14ac:dyDescent="0.25">
      <c r="V1751" s="176" t="str">
        <f t="shared" si="27"/>
        <v/>
      </c>
    </row>
    <row r="1752" spans="22:22" x14ac:dyDescent="0.25">
      <c r="V1752" s="176" t="str">
        <f t="shared" si="27"/>
        <v/>
      </c>
    </row>
    <row r="1753" spans="22:22" x14ac:dyDescent="0.25">
      <c r="V1753" s="176" t="str">
        <f t="shared" si="27"/>
        <v/>
      </c>
    </row>
    <row r="1754" spans="22:22" x14ac:dyDescent="0.25">
      <c r="V1754" s="176" t="str">
        <f t="shared" si="27"/>
        <v/>
      </c>
    </row>
    <row r="1755" spans="22:22" x14ac:dyDescent="0.25">
      <c r="V1755" s="176" t="str">
        <f t="shared" si="27"/>
        <v/>
      </c>
    </row>
    <row r="1756" spans="22:22" x14ac:dyDescent="0.25">
      <c r="V1756" s="176" t="str">
        <f t="shared" si="27"/>
        <v/>
      </c>
    </row>
    <row r="1757" spans="22:22" x14ac:dyDescent="0.25">
      <c r="V1757" s="176" t="str">
        <f t="shared" si="27"/>
        <v/>
      </c>
    </row>
    <row r="1758" spans="22:22" x14ac:dyDescent="0.25">
      <c r="V1758" s="176" t="str">
        <f t="shared" si="27"/>
        <v/>
      </c>
    </row>
    <row r="1759" spans="22:22" x14ac:dyDescent="0.25">
      <c r="V1759" s="176" t="str">
        <f t="shared" si="27"/>
        <v/>
      </c>
    </row>
    <row r="1760" spans="22:22" x14ac:dyDescent="0.25">
      <c r="V1760" s="176" t="str">
        <f t="shared" si="27"/>
        <v/>
      </c>
    </row>
    <row r="1761" spans="22:22" x14ac:dyDescent="0.25">
      <c r="V1761" s="176" t="str">
        <f t="shared" si="27"/>
        <v/>
      </c>
    </row>
    <row r="1762" spans="22:22" x14ac:dyDescent="0.25">
      <c r="V1762" s="176" t="str">
        <f t="shared" si="27"/>
        <v/>
      </c>
    </row>
    <row r="1763" spans="22:22" x14ac:dyDescent="0.25">
      <c r="V1763" s="176" t="str">
        <f t="shared" si="27"/>
        <v/>
      </c>
    </row>
    <row r="1764" spans="22:22" x14ac:dyDescent="0.25">
      <c r="V1764" s="176" t="str">
        <f t="shared" si="27"/>
        <v/>
      </c>
    </row>
    <row r="1765" spans="22:22" x14ac:dyDescent="0.25">
      <c r="V1765" s="176" t="str">
        <f t="shared" si="27"/>
        <v/>
      </c>
    </row>
    <row r="1766" spans="22:22" x14ac:dyDescent="0.25">
      <c r="V1766" s="176" t="str">
        <f t="shared" si="27"/>
        <v/>
      </c>
    </row>
    <row r="1767" spans="22:22" x14ac:dyDescent="0.25">
      <c r="V1767" s="176" t="str">
        <f t="shared" si="27"/>
        <v/>
      </c>
    </row>
    <row r="1768" spans="22:22" x14ac:dyDescent="0.25">
      <c r="V1768" s="176" t="str">
        <f t="shared" si="27"/>
        <v/>
      </c>
    </row>
    <row r="1769" spans="22:22" x14ac:dyDescent="0.25">
      <c r="V1769" s="176" t="str">
        <f t="shared" si="27"/>
        <v/>
      </c>
    </row>
    <row r="1770" spans="22:22" x14ac:dyDescent="0.25">
      <c r="V1770" s="176" t="str">
        <f t="shared" si="27"/>
        <v/>
      </c>
    </row>
    <row r="1771" spans="22:22" x14ac:dyDescent="0.25">
      <c r="V1771" s="176" t="str">
        <f t="shared" si="27"/>
        <v/>
      </c>
    </row>
    <row r="1772" spans="22:22" x14ac:dyDescent="0.25">
      <c r="V1772" s="176" t="str">
        <f t="shared" si="27"/>
        <v/>
      </c>
    </row>
    <row r="1773" spans="22:22" x14ac:dyDescent="0.25">
      <c r="V1773" s="176" t="str">
        <f t="shared" si="27"/>
        <v/>
      </c>
    </row>
    <row r="1774" spans="22:22" x14ac:dyDescent="0.25">
      <c r="V1774" s="176" t="str">
        <f t="shared" si="27"/>
        <v/>
      </c>
    </row>
    <row r="1775" spans="22:22" x14ac:dyDescent="0.25">
      <c r="V1775" s="176" t="str">
        <f t="shared" si="27"/>
        <v/>
      </c>
    </row>
    <row r="1776" spans="22:22" x14ac:dyDescent="0.25">
      <c r="V1776" s="176" t="str">
        <f t="shared" si="27"/>
        <v/>
      </c>
    </row>
    <row r="1777" spans="22:22" x14ac:dyDescent="0.25">
      <c r="V1777" s="176" t="str">
        <f t="shared" si="27"/>
        <v/>
      </c>
    </row>
    <row r="1778" spans="22:22" x14ac:dyDescent="0.25">
      <c r="V1778" s="176" t="str">
        <f t="shared" si="27"/>
        <v/>
      </c>
    </row>
    <row r="1779" spans="22:22" x14ac:dyDescent="0.25">
      <c r="V1779" s="176" t="str">
        <f t="shared" si="27"/>
        <v/>
      </c>
    </row>
    <row r="1780" spans="22:22" x14ac:dyDescent="0.25">
      <c r="V1780" s="176" t="str">
        <f t="shared" si="27"/>
        <v/>
      </c>
    </row>
    <row r="1781" spans="22:22" x14ac:dyDescent="0.25">
      <c r="V1781" s="176" t="str">
        <f t="shared" si="27"/>
        <v/>
      </c>
    </row>
    <row r="1782" spans="22:22" x14ac:dyDescent="0.25">
      <c r="V1782" s="176" t="str">
        <f t="shared" si="27"/>
        <v/>
      </c>
    </row>
    <row r="1783" spans="22:22" x14ac:dyDescent="0.25">
      <c r="V1783" s="176" t="str">
        <f t="shared" si="27"/>
        <v/>
      </c>
    </row>
    <row r="1784" spans="22:22" x14ac:dyDescent="0.25">
      <c r="V1784" s="176" t="str">
        <f t="shared" si="27"/>
        <v/>
      </c>
    </row>
    <row r="1785" spans="22:22" x14ac:dyDescent="0.25">
      <c r="V1785" s="176" t="str">
        <f t="shared" si="27"/>
        <v/>
      </c>
    </row>
    <row r="1786" spans="22:22" x14ac:dyDescent="0.25">
      <c r="V1786" s="176" t="str">
        <f t="shared" si="27"/>
        <v/>
      </c>
    </row>
    <row r="1787" spans="22:22" x14ac:dyDescent="0.25">
      <c r="V1787" s="176" t="str">
        <f t="shared" si="27"/>
        <v/>
      </c>
    </row>
    <row r="1788" spans="22:22" x14ac:dyDescent="0.25">
      <c r="V1788" s="176" t="str">
        <f t="shared" si="27"/>
        <v/>
      </c>
    </row>
    <row r="1789" spans="22:22" x14ac:dyDescent="0.25">
      <c r="V1789" s="176" t="str">
        <f t="shared" si="27"/>
        <v/>
      </c>
    </row>
    <row r="1790" spans="22:22" x14ac:dyDescent="0.25">
      <c r="V1790" s="176" t="str">
        <f t="shared" si="27"/>
        <v/>
      </c>
    </row>
    <row r="1791" spans="22:22" x14ac:dyDescent="0.25">
      <c r="V1791" s="176" t="str">
        <f t="shared" si="27"/>
        <v/>
      </c>
    </row>
    <row r="1792" spans="22:22" x14ac:dyDescent="0.25">
      <c r="V1792" s="176" t="str">
        <f t="shared" si="27"/>
        <v/>
      </c>
    </row>
    <row r="1793" spans="22:22" x14ac:dyDescent="0.25">
      <c r="V1793" s="176" t="str">
        <f t="shared" ref="V1793:V1856" si="28">IFERROR(IF((INT(G1793)&gt;1),INT(G1793),""),"")</f>
        <v/>
      </c>
    </row>
    <row r="1794" spans="22:22" x14ac:dyDescent="0.25">
      <c r="V1794" s="176" t="str">
        <f t="shared" si="28"/>
        <v/>
      </c>
    </row>
    <row r="1795" spans="22:22" x14ac:dyDescent="0.25">
      <c r="V1795" s="176" t="str">
        <f t="shared" si="28"/>
        <v/>
      </c>
    </row>
    <row r="1796" spans="22:22" x14ac:dyDescent="0.25">
      <c r="V1796" s="176" t="str">
        <f t="shared" si="28"/>
        <v/>
      </c>
    </row>
    <row r="1797" spans="22:22" x14ac:dyDescent="0.25">
      <c r="V1797" s="176" t="str">
        <f t="shared" si="28"/>
        <v/>
      </c>
    </row>
    <row r="1798" spans="22:22" x14ac:dyDescent="0.25">
      <c r="V1798" s="176" t="str">
        <f t="shared" si="28"/>
        <v/>
      </c>
    </row>
    <row r="1799" spans="22:22" x14ac:dyDescent="0.25">
      <c r="V1799" s="176" t="str">
        <f t="shared" si="28"/>
        <v/>
      </c>
    </row>
    <row r="1800" spans="22:22" x14ac:dyDescent="0.25">
      <c r="V1800" s="176" t="str">
        <f t="shared" si="28"/>
        <v/>
      </c>
    </row>
    <row r="1801" spans="22:22" x14ac:dyDescent="0.25">
      <c r="V1801" s="176" t="str">
        <f t="shared" si="28"/>
        <v/>
      </c>
    </row>
    <row r="1802" spans="22:22" x14ac:dyDescent="0.25">
      <c r="V1802" s="176" t="str">
        <f t="shared" si="28"/>
        <v/>
      </c>
    </row>
    <row r="1803" spans="22:22" x14ac:dyDescent="0.25">
      <c r="V1803" s="176" t="str">
        <f t="shared" si="28"/>
        <v/>
      </c>
    </row>
    <row r="1804" spans="22:22" x14ac:dyDescent="0.25">
      <c r="V1804" s="176" t="str">
        <f t="shared" si="28"/>
        <v/>
      </c>
    </row>
    <row r="1805" spans="22:22" x14ac:dyDescent="0.25">
      <c r="V1805" s="176" t="str">
        <f t="shared" si="28"/>
        <v/>
      </c>
    </row>
    <row r="1806" spans="22:22" x14ac:dyDescent="0.25">
      <c r="V1806" s="176" t="str">
        <f t="shared" si="28"/>
        <v/>
      </c>
    </row>
    <row r="1807" spans="22:22" x14ac:dyDescent="0.25">
      <c r="V1807" s="176" t="str">
        <f t="shared" si="28"/>
        <v/>
      </c>
    </row>
    <row r="1808" spans="22:22" x14ac:dyDescent="0.25">
      <c r="V1808" s="176" t="str">
        <f t="shared" si="28"/>
        <v/>
      </c>
    </row>
    <row r="1809" spans="22:22" x14ac:dyDescent="0.25">
      <c r="V1809" s="176" t="str">
        <f t="shared" si="28"/>
        <v/>
      </c>
    </row>
    <row r="1810" spans="22:22" x14ac:dyDescent="0.25">
      <c r="V1810" s="176" t="str">
        <f t="shared" si="28"/>
        <v/>
      </c>
    </row>
    <row r="1811" spans="22:22" x14ac:dyDescent="0.25">
      <c r="V1811" s="176" t="str">
        <f t="shared" si="28"/>
        <v/>
      </c>
    </row>
    <row r="1812" spans="22:22" x14ac:dyDescent="0.25">
      <c r="V1812" s="176" t="str">
        <f t="shared" si="28"/>
        <v/>
      </c>
    </row>
    <row r="1813" spans="22:22" x14ac:dyDescent="0.25">
      <c r="V1813" s="176" t="str">
        <f t="shared" si="28"/>
        <v/>
      </c>
    </row>
    <row r="1814" spans="22:22" x14ac:dyDescent="0.25">
      <c r="V1814" s="176" t="str">
        <f t="shared" si="28"/>
        <v/>
      </c>
    </row>
    <row r="1815" spans="22:22" x14ac:dyDescent="0.25">
      <c r="V1815" s="176" t="str">
        <f t="shared" si="28"/>
        <v/>
      </c>
    </row>
    <row r="1816" spans="22:22" x14ac:dyDescent="0.25">
      <c r="V1816" s="176" t="str">
        <f t="shared" si="28"/>
        <v/>
      </c>
    </row>
    <row r="1817" spans="22:22" x14ac:dyDescent="0.25">
      <c r="V1817" s="176" t="str">
        <f t="shared" si="28"/>
        <v/>
      </c>
    </row>
    <row r="1818" spans="22:22" x14ac:dyDescent="0.25">
      <c r="V1818" s="176" t="str">
        <f t="shared" si="28"/>
        <v/>
      </c>
    </row>
    <row r="1819" spans="22:22" x14ac:dyDescent="0.25">
      <c r="V1819" s="176" t="str">
        <f t="shared" si="28"/>
        <v/>
      </c>
    </row>
    <row r="1820" spans="22:22" x14ac:dyDescent="0.25">
      <c r="V1820" s="176" t="str">
        <f t="shared" si="28"/>
        <v/>
      </c>
    </row>
    <row r="1821" spans="22:22" x14ac:dyDescent="0.25">
      <c r="V1821" s="176" t="str">
        <f t="shared" si="28"/>
        <v/>
      </c>
    </row>
    <row r="1822" spans="22:22" x14ac:dyDescent="0.25">
      <c r="V1822" s="176" t="str">
        <f t="shared" si="28"/>
        <v/>
      </c>
    </row>
    <row r="1823" spans="22:22" x14ac:dyDescent="0.25">
      <c r="V1823" s="176" t="str">
        <f t="shared" si="28"/>
        <v/>
      </c>
    </row>
    <row r="1824" spans="22:22" x14ac:dyDescent="0.25">
      <c r="V1824" s="176" t="str">
        <f t="shared" si="28"/>
        <v/>
      </c>
    </row>
    <row r="1825" spans="22:22" x14ac:dyDescent="0.25">
      <c r="V1825" s="176" t="str">
        <f t="shared" si="28"/>
        <v/>
      </c>
    </row>
    <row r="1826" spans="22:22" x14ac:dyDescent="0.25">
      <c r="V1826" s="176" t="str">
        <f t="shared" si="28"/>
        <v/>
      </c>
    </row>
    <row r="1827" spans="22:22" x14ac:dyDescent="0.25">
      <c r="V1827" s="176" t="str">
        <f t="shared" si="28"/>
        <v/>
      </c>
    </row>
    <row r="1828" spans="22:22" x14ac:dyDescent="0.25">
      <c r="V1828" s="176" t="str">
        <f t="shared" si="28"/>
        <v/>
      </c>
    </row>
    <row r="1829" spans="22:22" x14ac:dyDescent="0.25">
      <c r="V1829" s="176" t="str">
        <f t="shared" si="28"/>
        <v/>
      </c>
    </row>
    <row r="1830" spans="22:22" x14ac:dyDescent="0.25">
      <c r="V1830" s="176" t="str">
        <f t="shared" si="28"/>
        <v/>
      </c>
    </row>
    <row r="1831" spans="22:22" x14ac:dyDescent="0.25">
      <c r="V1831" s="176" t="str">
        <f t="shared" si="28"/>
        <v/>
      </c>
    </row>
    <row r="1832" spans="22:22" x14ac:dyDescent="0.25">
      <c r="V1832" s="176" t="str">
        <f t="shared" si="28"/>
        <v/>
      </c>
    </row>
    <row r="1833" spans="22:22" x14ac:dyDescent="0.25">
      <c r="V1833" s="176" t="str">
        <f t="shared" si="28"/>
        <v/>
      </c>
    </row>
    <row r="1834" spans="22:22" x14ac:dyDescent="0.25">
      <c r="V1834" s="176" t="str">
        <f t="shared" si="28"/>
        <v/>
      </c>
    </row>
    <row r="1835" spans="22:22" x14ac:dyDescent="0.25">
      <c r="V1835" s="176" t="str">
        <f t="shared" si="28"/>
        <v/>
      </c>
    </row>
    <row r="1836" spans="22:22" x14ac:dyDescent="0.25">
      <c r="V1836" s="176" t="str">
        <f t="shared" si="28"/>
        <v/>
      </c>
    </row>
    <row r="1837" spans="22:22" x14ac:dyDescent="0.25">
      <c r="V1837" s="176" t="str">
        <f t="shared" si="28"/>
        <v/>
      </c>
    </row>
    <row r="1838" spans="22:22" x14ac:dyDescent="0.25">
      <c r="V1838" s="176" t="str">
        <f t="shared" si="28"/>
        <v/>
      </c>
    </row>
    <row r="1839" spans="22:22" x14ac:dyDescent="0.25">
      <c r="V1839" s="176" t="str">
        <f t="shared" si="28"/>
        <v/>
      </c>
    </row>
    <row r="1840" spans="22:22" x14ac:dyDescent="0.25">
      <c r="V1840" s="176" t="str">
        <f t="shared" si="28"/>
        <v/>
      </c>
    </row>
    <row r="1841" spans="22:22" x14ac:dyDescent="0.25">
      <c r="V1841" s="176" t="str">
        <f t="shared" si="28"/>
        <v/>
      </c>
    </row>
    <row r="1842" spans="22:22" x14ac:dyDescent="0.25">
      <c r="V1842" s="176" t="str">
        <f t="shared" si="28"/>
        <v/>
      </c>
    </row>
    <row r="1843" spans="22:22" x14ac:dyDescent="0.25">
      <c r="V1843" s="176" t="str">
        <f t="shared" si="28"/>
        <v/>
      </c>
    </row>
    <row r="1844" spans="22:22" x14ac:dyDescent="0.25">
      <c r="V1844" s="176" t="str">
        <f t="shared" si="28"/>
        <v/>
      </c>
    </row>
    <row r="1845" spans="22:22" x14ac:dyDescent="0.25">
      <c r="V1845" s="176" t="str">
        <f t="shared" si="28"/>
        <v/>
      </c>
    </row>
    <row r="1846" spans="22:22" x14ac:dyDescent="0.25">
      <c r="V1846" s="176" t="str">
        <f t="shared" si="28"/>
        <v/>
      </c>
    </row>
    <row r="1847" spans="22:22" x14ac:dyDescent="0.25">
      <c r="V1847" s="176" t="str">
        <f t="shared" si="28"/>
        <v/>
      </c>
    </row>
    <row r="1848" spans="22:22" x14ac:dyDescent="0.25">
      <c r="V1848" s="176" t="str">
        <f t="shared" si="28"/>
        <v/>
      </c>
    </row>
    <row r="1849" spans="22:22" x14ac:dyDescent="0.25">
      <c r="V1849" s="176" t="str">
        <f t="shared" si="28"/>
        <v/>
      </c>
    </row>
    <row r="1850" spans="22:22" x14ac:dyDescent="0.25">
      <c r="V1850" s="176" t="str">
        <f t="shared" si="28"/>
        <v/>
      </c>
    </row>
    <row r="1851" spans="22:22" x14ac:dyDescent="0.25">
      <c r="V1851" s="176" t="str">
        <f t="shared" si="28"/>
        <v/>
      </c>
    </row>
    <row r="1852" spans="22:22" x14ac:dyDescent="0.25">
      <c r="V1852" s="176" t="str">
        <f t="shared" si="28"/>
        <v/>
      </c>
    </row>
    <row r="1853" spans="22:22" x14ac:dyDescent="0.25">
      <c r="V1853" s="176" t="str">
        <f t="shared" si="28"/>
        <v/>
      </c>
    </row>
    <row r="1854" spans="22:22" x14ac:dyDescent="0.25">
      <c r="V1854" s="176" t="str">
        <f t="shared" si="28"/>
        <v/>
      </c>
    </row>
    <row r="1855" spans="22:22" x14ac:dyDescent="0.25">
      <c r="V1855" s="176" t="str">
        <f t="shared" si="28"/>
        <v/>
      </c>
    </row>
    <row r="1856" spans="22:22" x14ac:dyDescent="0.25">
      <c r="V1856" s="176" t="str">
        <f t="shared" si="28"/>
        <v/>
      </c>
    </row>
    <row r="1857" spans="22:22" x14ac:dyDescent="0.25">
      <c r="V1857" s="176" t="str">
        <f t="shared" ref="V1857:V1920" si="29">IFERROR(IF((INT(G1857)&gt;1),INT(G1857),""),"")</f>
        <v/>
      </c>
    </row>
    <row r="1858" spans="22:22" x14ac:dyDescent="0.25">
      <c r="V1858" s="176" t="str">
        <f t="shared" si="29"/>
        <v/>
      </c>
    </row>
    <row r="1859" spans="22:22" x14ac:dyDescent="0.25">
      <c r="V1859" s="176" t="str">
        <f t="shared" si="29"/>
        <v/>
      </c>
    </row>
    <row r="1860" spans="22:22" x14ac:dyDescent="0.25">
      <c r="V1860" s="176" t="str">
        <f t="shared" si="29"/>
        <v/>
      </c>
    </row>
    <row r="1861" spans="22:22" x14ac:dyDescent="0.25">
      <c r="V1861" s="176" t="str">
        <f t="shared" si="29"/>
        <v/>
      </c>
    </row>
    <row r="1862" spans="22:22" x14ac:dyDescent="0.25">
      <c r="V1862" s="176" t="str">
        <f t="shared" si="29"/>
        <v/>
      </c>
    </row>
    <row r="1863" spans="22:22" x14ac:dyDescent="0.25">
      <c r="V1863" s="176" t="str">
        <f t="shared" si="29"/>
        <v/>
      </c>
    </row>
    <row r="1864" spans="22:22" x14ac:dyDescent="0.25">
      <c r="V1864" s="176" t="str">
        <f t="shared" si="29"/>
        <v/>
      </c>
    </row>
    <row r="1865" spans="22:22" x14ac:dyDescent="0.25">
      <c r="V1865" s="176" t="str">
        <f t="shared" si="29"/>
        <v/>
      </c>
    </row>
    <row r="1866" spans="22:22" x14ac:dyDescent="0.25">
      <c r="V1866" s="176" t="str">
        <f t="shared" si="29"/>
        <v/>
      </c>
    </row>
    <row r="1867" spans="22:22" x14ac:dyDescent="0.25">
      <c r="V1867" s="176" t="str">
        <f t="shared" si="29"/>
        <v/>
      </c>
    </row>
    <row r="1868" spans="22:22" x14ac:dyDescent="0.25">
      <c r="V1868" s="176" t="str">
        <f t="shared" si="29"/>
        <v/>
      </c>
    </row>
    <row r="1869" spans="22:22" x14ac:dyDescent="0.25">
      <c r="V1869" s="176" t="str">
        <f t="shared" si="29"/>
        <v/>
      </c>
    </row>
    <row r="1870" spans="22:22" x14ac:dyDescent="0.25">
      <c r="V1870" s="176" t="str">
        <f t="shared" si="29"/>
        <v/>
      </c>
    </row>
    <row r="1871" spans="22:22" x14ac:dyDescent="0.25">
      <c r="V1871" s="176" t="str">
        <f t="shared" si="29"/>
        <v/>
      </c>
    </row>
    <row r="1872" spans="22:22" x14ac:dyDescent="0.25">
      <c r="V1872" s="176" t="str">
        <f t="shared" si="29"/>
        <v/>
      </c>
    </row>
    <row r="1873" spans="22:22" x14ac:dyDescent="0.25">
      <c r="V1873" s="176" t="str">
        <f t="shared" si="29"/>
        <v/>
      </c>
    </row>
    <row r="1874" spans="22:22" x14ac:dyDescent="0.25">
      <c r="V1874" s="176" t="str">
        <f t="shared" si="29"/>
        <v/>
      </c>
    </row>
    <row r="1875" spans="22:22" x14ac:dyDescent="0.25">
      <c r="V1875" s="176" t="str">
        <f t="shared" si="29"/>
        <v/>
      </c>
    </row>
    <row r="1876" spans="22:22" x14ac:dyDescent="0.25">
      <c r="V1876" s="176" t="str">
        <f t="shared" si="29"/>
        <v/>
      </c>
    </row>
    <row r="1877" spans="22:22" x14ac:dyDescent="0.25">
      <c r="V1877" s="176" t="str">
        <f t="shared" si="29"/>
        <v/>
      </c>
    </row>
    <row r="1878" spans="22:22" x14ac:dyDescent="0.25">
      <c r="V1878" s="176" t="str">
        <f t="shared" si="29"/>
        <v/>
      </c>
    </row>
    <row r="1879" spans="22:22" x14ac:dyDescent="0.25">
      <c r="V1879" s="176" t="str">
        <f t="shared" si="29"/>
        <v/>
      </c>
    </row>
    <row r="1880" spans="22:22" x14ac:dyDescent="0.25">
      <c r="V1880" s="176" t="str">
        <f t="shared" si="29"/>
        <v/>
      </c>
    </row>
    <row r="1881" spans="22:22" x14ac:dyDescent="0.25">
      <c r="V1881" s="176" t="str">
        <f t="shared" si="29"/>
        <v/>
      </c>
    </row>
    <row r="1882" spans="22:22" x14ac:dyDescent="0.25">
      <c r="V1882" s="176" t="str">
        <f t="shared" si="29"/>
        <v/>
      </c>
    </row>
    <row r="1883" spans="22:22" x14ac:dyDescent="0.25">
      <c r="V1883" s="176" t="str">
        <f t="shared" si="29"/>
        <v/>
      </c>
    </row>
    <row r="1884" spans="22:22" x14ac:dyDescent="0.25">
      <c r="V1884" s="176" t="str">
        <f t="shared" si="29"/>
        <v/>
      </c>
    </row>
    <row r="1885" spans="22:22" x14ac:dyDescent="0.25">
      <c r="V1885" s="176" t="str">
        <f t="shared" si="29"/>
        <v/>
      </c>
    </row>
    <row r="1886" spans="22:22" x14ac:dyDescent="0.25">
      <c r="V1886" s="176" t="str">
        <f t="shared" si="29"/>
        <v/>
      </c>
    </row>
    <row r="1887" spans="22:22" x14ac:dyDescent="0.25">
      <c r="V1887" s="176" t="str">
        <f t="shared" si="29"/>
        <v/>
      </c>
    </row>
    <row r="1888" spans="22:22" x14ac:dyDescent="0.25">
      <c r="V1888" s="176" t="str">
        <f t="shared" si="29"/>
        <v/>
      </c>
    </row>
    <row r="1889" spans="22:22" x14ac:dyDescent="0.25">
      <c r="V1889" s="176" t="str">
        <f t="shared" si="29"/>
        <v/>
      </c>
    </row>
    <row r="1890" spans="22:22" x14ac:dyDescent="0.25">
      <c r="V1890" s="176" t="str">
        <f t="shared" si="29"/>
        <v/>
      </c>
    </row>
    <row r="1891" spans="22:22" x14ac:dyDescent="0.25">
      <c r="V1891" s="176" t="str">
        <f t="shared" si="29"/>
        <v/>
      </c>
    </row>
    <row r="1892" spans="22:22" x14ac:dyDescent="0.25">
      <c r="V1892" s="176" t="str">
        <f t="shared" si="29"/>
        <v/>
      </c>
    </row>
    <row r="1893" spans="22:22" x14ac:dyDescent="0.25">
      <c r="V1893" s="176" t="str">
        <f t="shared" si="29"/>
        <v/>
      </c>
    </row>
    <row r="1894" spans="22:22" x14ac:dyDescent="0.25">
      <c r="V1894" s="176" t="str">
        <f t="shared" si="29"/>
        <v/>
      </c>
    </row>
    <row r="1895" spans="22:22" x14ac:dyDescent="0.25">
      <c r="V1895" s="176" t="str">
        <f t="shared" si="29"/>
        <v/>
      </c>
    </row>
    <row r="1896" spans="22:22" x14ac:dyDescent="0.25">
      <c r="V1896" s="176" t="str">
        <f t="shared" si="29"/>
        <v/>
      </c>
    </row>
    <row r="1897" spans="22:22" x14ac:dyDescent="0.25">
      <c r="V1897" s="176" t="str">
        <f t="shared" si="29"/>
        <v/>
      </c>
    </row>
    <row r="1898" spans="22:22" x14ac:dyDescent="0.25">
      <c r="V1898" s="176" t="str">
        <f t="shared" si="29"/>
        <v/>
      </c>
    </row>
    <row r="1899" spans="22:22" x14ac:dyDescent="0.25">
      <c r="V1899" s="176" t="str">
        <f t="shared" si="29"/>
        <v/>
      </c>
    </row>
    <row r="1900" spans="22:22" x14ac:dyDescent="0.25">
      <c r="V1900" s="176" t="str">
        <f t="shared" si="29"/>
        <v/>
      </c>
    </row>
    <row r="1901" spans="22:22" x14ac:dyDescent="0.25">
      <c r="V1901" s="176" t="str">
        <f t="shared" si="29"/>
        <v/>
      </c>
    </row>
    <row r="1902" spans="22:22" x14ac:dyDescent="0.25">
      <c r="V1902" s="176" t="str">
        <f t="shared" si="29"/>
        <v/>
      </c>
    </row>
    <row r="1903" spans="22:22" x14ac:dyDescent="0.25">
      <c r="V1903" s="176" t="str">
        <f t="shared" si="29"/>
        <v/>
      </c>
    </row>
    <row r="1904" spans="22:22" x14ac:dyDescent="0.25">
      <c r="V1904" s="176" t="str">
        <f t="shared" si="29"/>
        <v/>
      </c>
    </row>
    <row r="1905" spans="1:22" x14ac:dyDescent="0.25">
      <c r="V1905" s="176" t="str">
        <f t="shared" si="29"/>
        <v/>
      </c>
    </row>
    <row r="1906" spans="1:22" x14ac:dyDescent="0.25">
      <c r="V1906" s="176" t="str">
        <f t="shared" si="29"/>
        <v/>
      </c>
    </row>
    <row r="1907" spans="1:22" x14ac:dyDescent="0.25">
      <c r="V1907" s="176" t="str">
        <f t="shared" si="29"/>
        <v/>
      </c>
    </row>
    <row r="1908" spans="1:22" x14ac:dyDescent="0.25">
      <c r="V1908" s="176" t="str">
        <f t="shared" si="29"/>
        <v/>
      </c>
    </row>
    <row r="1909" spans="1:22" x14ac:dyDescent="0.25">
      <c r="V1909" s="176" t="str">
        <f t="shared" si="29"/>
        <v/>
      </c>
    </row>
    <row r="1910" spans="1:22" x14ac:dyDescent="0.25">
      <c r="V1910" s="176" t="str">
        <f t="shared" si="29"/>
        <v/>
      </c>
    </row>
    <row r="1911" spans="1:22" x14ac:dyDescent="0.25">
      <c r="V1911" s="176" t="str">
        <f t="shared" si="29"/>
        <v/>
      </c>
    </row>
    <row r="1912" spans="1:22" x14ac:dyDescent="0.25">
      <c r="V1912" s="176" t="str">
        <f t="shared" si="29"/>
        <v/>
      </c>
    </row>
    <row r="1913" spans="1:22" x14ac:dyDescent="0.25">
      <c r="V1913" s="176" t="str">
        <f t="shared" si="29"/>
        <v/>
      </c>
    </row>
    <row r="1914" spans="1:22" x14ac:dyDescent="0.25">
      <c r="V1914" s="176" t="str">
        <f t="shared" si="29"/>
        <v/>
      </c>
    </row>
    <row r="1915" spans="1:22" x14ac:dyDescent="0.25">
      <c r="V1915" s="176" t="str">
        <f t="shared" si="29"/>
        <v/>
      </c>
    </row>
    <row r="1916" spans="1:22" x14ac:dyDescent="0.25">
      <c r="V1916" s="176" t="str">
        <f t="shared" si="29"/>
        <v/>
      </c>
    </row>
    <row r="1917" spans="1:22" x14ac:dyDescent="0.25">
      <c r="V1917" s="176" t="str">
        <f t="shared" si="29"/>
        <v/>
      </c>
    </row>
    <row r="1918" spans="1:22" x14ac:dyDescent="0.25">
      <c r="V1918" s="176" t="str">
        <f t="shared" si="29"/>
        <v/>
      </c>
    </row>
    <row r="1919" spans="1:22" x14ac:dyDescent="0.25">
      <c r="V1919" s="176" t="str">
        <f t="shared" si="29"/>
        <v/>
      </c>
    </row>
    <row r="1920" spans="1:22" x14ac:dyDescent="0.25">
      <c r="A1920" s="234"/>
      <c r="B1920" s="175"/>
      <c r="C1920" s="175"/>
      <c r="D1920" s="175"/>
      <c r="E1920" s="175"/>
      <c r="F1920" s="175"/>
      <c r="G1920" s="175"/>
      <c r="H1920" s="175"/>
      <c r="I1920" s="175"/>
      <c r="J1920" s="175"/>
      <c r="K1920" s="175"/>
      <c r="L1920" s="175"/>
      <c r="M1920" s="175"/>
      <c r="N1920" s="175"/>
      <c r="O1920" s="175"/>
      <c r="P1920" s="175"/>
      <c r="Q1920" s="175"/>
      <c r="R1920" s="175"/>
      <c r="S1920" s="175"/>
      <c r="U1920" s="175"/>
      <c r="V1920" s="176" t="str">
        <f t="shared" si="29"/>
        <v/>
      </c>
    </row>
    <row r="1921" spans="1:22" x14ac:dyDescent="0.25">
      <c r="A1921" s="234"/>
      <c r="B1921" s="175"/>
      <c r="C1921" s="175"/>
      <c r="D1921" s="175"/>
      <c r="E1921" s="175"/>
      <c r="F1921" s="175"/>
      <c r="G1921" s="175"/>
      <c r="H1921" s="175"/>
      <c r="I1921" s="175"/>
      <c r="J1921" s="175"/>
      <c r="K1921" s="175"/>
      <c r="L1921" s="175"/>
      <c r="M1921" s="175"/>
      <c r="N1921" s="175"/>
      <c r="O1921" s="175"/>
      <c r="P1921" s="175"/>
      <c r="Q1921" s="175"/>
      <c r="R1921" s="175"/>
      <c r="S1921" s="175"/>
      <c r="U1921" s="175"/>
      <c r="V1921" s="176" t="str">
        <f t="shared" ref="V1921:V1984" si="30">IFERROR(IF((INT(G1921)&gt;1),INT(G1921),""),"")</f>
        <v/>
      </c>
    </row>
    <row r="1922" spans="1:22" x14ac:dyDescent="0.25">
      <c r="A1922" s="234"/>
      <c r="B1922" s="175"/>
      <c r="C1922" s="175"/>
      <c r="D1922" s="175"/>
      <c r="E1922" s="175"/>
      <c r="F1922" s="175"/>
      <c r="G1922" s="175"/>
      <c r="H1922" s="175"/>
      <c r="I1922" s="175"/>
      <c r="J1922" s="175"/>
      <c r="K1922" s="175"/>
      <c r="L1922" s="175"/>
      <c r="M1922" s="175"/>
      <c r="N1922" s="175"/>
      <c r="O1922" s="175"/>
      <c r="P1922" s="175"/>
      <c r="Q1922" s="175"/>
      <c r="R1922" s="175"/>
      <c r="S1922" s="175"/>
      <c r="U1922" s="175"/>
      <c r="V1922" s="176" t="str">
        <f t="shared" si="30"/>
        <v/>
      </c>
    </row>
    <row r="1923" spans="1:22" x14ac:dyDescent="0.25">
      <c r="A1923" s="234"/>
      <c r="B1923" s="175"/>
      <c r="C1923" s="175"/>
      <c r="D1923" s="175"/>
      <c r="E1923" s="175"/>
      <c r="F1923" s="175"/>
      <c r="G1923" s="175"/>
      <c r="H1923" s="175"/>
      <c r="I1923" s="175"/>
      <c r="J1923" s="175"/>
      <c r="K1923" s="175"/>
      <c r="L1923" s="175"/>
      <c r="M1923" s="175"/>
      <c r="N1923" s="175"/>
      <c r="O1923" s="175"/>
      <c r="P1923" s="175"/>
      <c r="Q1923" s="175"/>
      <c r="R1923" s="175"/>
      <c r="S1923" s="175"/>
      <c r="U1923" s="175"/>
      <c r="V1923" s="176" t="str">
        <f t="shared" si="30"/>
        <v/>
      </c>
    </row>
    <row r="1924" spans="1:22" x14ac:dyDescent="0.25">
      <c r="A1924" s="234"/>
      <c r="B1924" s="175"/>
      <c r="C1924" s="175"/>
      <c r="D1924" s="175"/>
      <c r="E1924" s="175"/>
      <c r="F1924" s="175"/>
      <c r="G1924" s="175"/>
      <c r="H1924" s="175"/>
      <c r="I1924" s="175"/>
      <c r="J1924" s="175"/>
      <c r="K1924" s="175"/>
      <c r="L1924" s="175"/>
      <c r="M1924" s="175"/>
      <c r="N1924" s="175"/>
      <c r="O1924" s="175"/>
      <c r="P1924" s="175"/>
      <c r="Q1924" s="175"/>
      <c r="R1924" s="175"/>
      <c r="S1924" s="175"/>
      <c r="U1924" s="175"/>
      <c r="V1924" s="176" t="str">
        <f t="shared" si="30"/>
        <v/>
      </c>
    </row>
    <row r="1925" spans="1:22" x14ac:dyDescent="0.25">
      <c r="A1925" s="234"/>
      <c r="B1925" s="175"/>
      <c r="C1925" s="175"/>
      <c r="D1925" s="175"/>
      <c r="E1925" s="175"/>
      <c r="F1925" s="175"/>
      <c r="G1925" s="175"/>
      <c r="H1925" s="175"/>
      <c r="I1925" s="175"/>
      <c r="J1925" s="175"/>
      <c r="K1925" s="175"/>
      <c r="L1925" s="175"/>
      <c r="M1925" s="175"/>
      <c r="N1925" s="175"/>
      <c r="O1925" s="175"/>
      <c r="P1925" s="175"/>
      <c r="Q1925" s="175"/>
      <c r="R1925" s="175"/>
      <c r="S1925" s="175"/>
      <c r="U1925" s="175"/>
      <c r="V1925" s="176" t="str">
        <f t="shared" si="30"/>
        <v/>
      </c>
    </row>
    <row r="1926" spans="1:22" x14ac:dyDescent="0.25">
      <c r="A1926" s="234"/>
      <c r="B1926" s="175"/>
      <c r="C1926" s="175"/>
      <c r="D1926" s="175"/>
      <c r="E1926" s="175"/>
      <c r="F1926" s="175"/>
      <c r="G1926" s="175"/>
      <c r="H1926" s="175"/>
      <c r="I1926" s="175"/>
      <c r="J1926" s="175"/>
      <c r="K1926" s="175"/>
      <c r="L1926" s="175"/>
      <c r="M1926" s="175"/>
      <c r="N1926" s="175"/>
      <c r="O1926" s="175"/>
      <c r="P1926" s="175"/>
      <c r="Q1926" s="175"/>
      <c r="R1926" s="175"/>
      <c r="S1926" s="175"/>
      <c r="U1926" s="175"/>
      <c r="V1926" s="176" t="str">
        <f t="shared" si="30"/>
        <v/>
      </c>
    </row>
    <row r="1927" spans="1:22" x14ac:dyDescent="0.25">
      <c r="A1927" s="234"/>
      <c r="B1927" s="175"/>
      <c r="C1927" s="175"/>
      <c r="D1927" s="175"/>
      <c r="E1927" s="175"/>
      <c r="F1927" s="175"/>
      <c r="G1927" s="175"/>
      <c r="H1927" s="175"/>
      <c r="I1927" s="175"/>
      <c r="J1927" s="175"/>
      <c r="K1927" s="175"/>
      <c r="L1927" s="175"/>
      <c r="M1927" s="175"/>
      <c r="N1927" s="175"/>
      <c r="O1927" s="175"/>
      <c r="P1927" s="175"/>
      <c r="Q1927" s="175"/>
      <c r="R1927" s="175"/>
      <c r="S1927" s="175"/>
      <c r="U1927" s="175"/>
      <c r="V1927" s="176" t="str">
        <f t="shared" si="30"/>
        <v/>
      </c>
    </row>
    <row r="1928" spans="1:22" x14ac:dyDescent="0.25">
      <c r="A1928" s="234"/>
      <c r="B1928" s="175"/>
      <c r="C1928" s="175"/>
      <c r="D1928" s="175"/>
      <c r="E1928" s="175"/>
      <c r="F1928" s="175"/>
      <c r="G1928" s="175"/>
      <c r="H1928" s="175"/>
      <c r="I1928" s="175"/>
      <c r="J1928" s="175"/>
      <c r="K1928" s="175"/>
      <c r="L1928" s="175"/>
      <c r="M1928" s="175"/>
      <c r="N1928" s="175"/>
      <c r="O1928" s="175"/>
      <c r="P1928" s="175"/>
      <c r="Q1928" s="175"/>
      <c r="R1928" s="175"/>
      <c r="S1928" s="175"/>
      <c r="U1928" s="175"/>
      <c r="V1928" s="176" t="str">
        <f t="shared" si="30"/>
        <v/>
      </c>
    </row>
    <row r="1929" spans="1:22" x14ac:dyDescent="0.25">
      <c r="A1929" s="234"/>
      <c r="B1929" s="175"/>
      <c r="C1929" s="175"/>
      <c r="D1929" s="175"/>
      <c r="E1929" s="175"/>
      <c r="F1929" s="175"/>
      <c r="G1929" s="175"/>
      <c r="H1929" s="175"/>
      <c r="I1929" s="175"/>
      <c r="J1929" s="175"/>
      <c r="K1929" s="175"/>
      <c r="L1929" s="175"/>
      <c r="M1929" s="175"/>
      <c r="N1929" s="175"/>
      <c r="O1929" s="175"/>
      <c r="P1929" s="175"/>
      <c r="Q1929" s="175"/>
      <c r="R1929" s="175"/>
      <c r="S1929" s="175"/>
      <c r="U1929" s="175"/>
      <c r="V1929" s="176" t="str">
        <f t="shared" si="30"/>
        <v/>
      </c>
    </row>
    <row r="1930" spans="1:22" x14ac:dyDescent="0.25">
      <c r="A1930" s="234"/>
      <c r="B1930" s="175"/>
      <c r="C1930" s="175"/>
      <c r="D1930" s="175"/>
      <c r="E1930" s="175"/>
      <c r="F1930" s="175"/>
      <c r="G1930" s="175"/>
      <c r="H1930" s="175"/>
      <c r="I1930" s="175"/>
      <c r="J1930" s="175"/>
      <c r="K1930" s="175"/>
      <c r="L1930" s="175"/>
      <c r="M1930" s="175"/>
      <c r="N1930" s="175"/>
      <c r="O1930" s="175"/>
      <c r="P1930" s="175"/>
      <c r="Q1930" s="175"/>
      <c r="R1930" s="175"/>
      <c r="S1930" s="175"/>
      <c r="U1930" s="175"/>
      <c r="V1930" s="176" t="str">
        <f t="shared" si="30"/>
        <v/>
      </c>
    </row>
    <row r="1931" spans="1:22" x14ac:dyDescent="0.25">
      <c r="A1931" s="234"/>
      <c r="B1931" s="175"/>
      <c r="C1931" s="175"/>
      <c r="D1931" s="175"/>
      <c r="E1931" s="175"/>
      <c r="F1931" s="175"/>
      <c r="G1931" s="175"/>
      <c r="H1931" s="175"/>
      <c r="I1931" s="175"/>
      <c r="J1931" s="175"/>
      <c r="K1931" s="175"/>
      <c r="L1931" s="175"/>
      <c r="M1931" s="175"/>
      <c r="N1931" s="175"/>
      <c r="O1931" s="175"/>
      <c r="P1931" s="175"/>
      <c r="Q1931" s="175"/>
      <c r="R1931" s="175"/>
      <c r="S1931" s="175"/>
      <c r="U1931" s="175"/>
      <c r="V1931" s="176" t="str">
        <f t="shared" si="30"/>
        <v/>
      </c>
    </row>
    <row r="1932" spans="1:22" x14ac:dyDescent="0.25">
      <c r="A1932" s="234"/>
      <c r="B1932" s="175"/>
      <c r="C1932" s="175"/>
      <c r="D1932" s="175"/>
      <c r="E1932" s="175"/>
      <c r="F1932" s="175"/>
      <c r="G1932" s="175"/>
      <c r="H1932" s="175"/>
      <c r="I1932" s="175"/>
      <c r="J1932" s="175"/>
      <c r="K1932" s="175"/>
      <c r="L1932" s="175"/>
      <c r="M1932" s="175"/>
      <c r="N1932" s="175"/>
      <c r="O1932" s="175"/>
      <c r="P1932" s="175"/>
      <c r="Q1932" s="175"/>
      <c r="R1932" s="175"/>
      <c r="S1932" s="175"/>
      <c r="U1932" s="175"/>
      <c r="V1932" s="176" t="str">
        <f t="shared" si="30"/>
        <v/>
      </c>
    </row>
    <row r="1933" spans="1:22" x14ac:dyDescent="0.25">
      <c r="A1933" s="234"/>
      <c r="B1933" s="175"/>
      <c r="C1933" s="175"/>
      <c r="D1933" s="175"/>
      <c r="E1933" s="175"/>
      <c r="F1933" s="175"/>
      <c r="G1933" s="175"/>
      <c r="H1933" s="175"/>
      <c r="I1933" s="175"/>
      <c r="J1933" s="175"/>
      <c r="K1933" s="175"/>
      <c r="L1933" s="175"/>
      <c r="M1933" s="175"/>
      <c r="N1933" s="175"/>
      <c r="O1933" s="175"/>
      <c r="P1933" s="175"/>
      <c r="Q1933" s="175"/>
      <c r="R1933" s="175"/>
      <c r="S1933" s="175"/>
      <c r="U1933" s="175"/>
      <c r="V1933" s="176" t="str">
        <f t="shared" si="30"/>
        <v/>
      </c>
    </row>
    <row r="1934" spans="1:22" x14ac:dyDescent="0.25">
      <c r="A1934" s="234"/>
      <c r="B1934" s="175"/>
      <c r="C1934" s="175"/>
      <c r="D1934" s="175"/>
      <c r="E1934" s="175"/>
      <c r="F1934" s="175"/>
      <c r="G1934" s="175"/>
      <c r="H1934" s="175"/>
      <c r="I1934" s="175"/>
      <c r="J1934" s="175"/>
      <c r="K1934" s="175"/>
      <c r="L1934" s="175"/>
      <c r="M1934" s="175"/>
      <c r="N1934" s="175"/>
      <c r="O1934" s="175"/>
      <c r="P1934" s="175"/>
      <c r="Q1934" s="175"/>
      <c r="R1934" s="175"/>
      <c r="S1934" s="175"/>
      <c r="U1934" s="175"/>
      <c r="V1934" s="176" t="str">
        <f t="shared" si="30"/>
        <v/>
      </c>
    </row>
    <row r="1935" spans="1:22" x14ac:dyDescent="0.25">
      <c r="A1935" s="234"/>
      <c r="B1935" s="175"/>
      <c r="C1935" s="175"/>
      <c r="D1935" s="175"/>
      <c r="E1935" s="175"/>
      <c r="F1935" s="175"/>
      <c r="G1935" s="175"/>
      <c r="H1935" s="175"/>
      <c r="I1935" s="175"/>
      <c r="J1935" s="175"/>
      <c r="K1935" s="175"/>
      <c r="L1935" s="175"/>
      <c r="M1935" s="175"/>
      <c r="N1935" s="175"/>
      <c r="O1935" s="175"/>
      <c r="P1935" s="175"/>
      <c r="Q1935" s="175"/>
      <c r="R1935" s="175"/>
      <c r="S1935" s="175"/>
      <c r="U1935" s="175"/>
      <c r="V1935" s="176" t="str">
        <f t="shared" si="30"/>
        <v/>
      </c>
    </row>
    <row r="1936" spans="1:22" x14ac:dyDescent="0.25">
      <c r="A1936" s="234"/>
      <c r="B1936" s="175"/>
      <c r="C1936" s="175"/>
      <c r="D1936" s="175"/>
      <c r="E1936" s="175"/>
      <c r="F1936" s="175"/>
      <c r="G1936" s="175"/>
      <c r="H1936" s="175"/>
      <c r="I1936" s="175"/>
      <c r="J1936" s="175"/>
      <c r="K1936" s="175"/>
      <c r="L1936" s="175"/>
      <c r="M1936" s="175"/>
      <c r="N1936" s="175"/>
      <c r="O1936" s="175"/>
      <c r="P1936" s="175"/>
      <c r="Q1936" s="175"/>
      <c r="R1936" s="175"/>
      <c r="S1936" s="175"/>
      <c r="U1936" s="175"/>
      <c r="V1936" s="176" t="str">
        <f t="shared" si="30"/>
        <v/>
      </c>
    </row>
    <row r="1937" spans="1:22" x14ac:dyDescent="0.25">
      <c r="A1937" s="234"/>
      <c r="B1937" s="175"/>
      <c r="C1937" s="175"/>
      <c r="D1937" s="175"/>
      <c r="E1937" s="175"/>
      <c r="F1937" s="175"/>
      <c r="G1937" s="175"/>
      <c r="H1937" s="175"/>
      <c r="I1937" s="175"/>
      <c r="J1937" s="175"/>
      <c r="K1937" s="175"/>
      <c r="L1937" s="175"/>
      <c r="M1937" s="175"/>
      <c r="N1937" s="175"/>
      <c r="O1937" s="175"/>
      <c r="P1937" s="175"/>
      <c r="Q1937" s="175"/>
      <c r="R1937" s="175"/>
      <c r="S1937" s="175"/>
      <c r="U1937" s="175"/>
      <c r="V1937" s="176" t="str">
        <f t="shared" si="30"/>
        <v/>
      </c>
    </row>
    <row r="1938" spans="1:22" x14ac:dyDescent="0.25">
      <c r="A1938" s="234"/>
      <c r="B1938" s="175"/>
      <c r="C1938" s="175"/>
      <c r="D1938" s="175"/>
      <c r="E1938" s="175"/>
      <c r="F1938" s="175"/>
      <c r="G1938" s="175"/>
      <c r="H1938" s="175"/>
      <c r="I1938" s="175"/>
      <c r="J1938" s="175"/>
      <c r="K1938" s="175"/>
      <c r="L1938" s="175"/>
      <c r="M1938" s="175"/>
      <c r="N1938" s="175"/>
      <c r="O1938" s="175"/>
      <c r="P1938" s="175"/>
      <c r="Q1938" s="175"/>
      <c r="R1938" s="175"/>
      <c r="S1938" s="175"/>
      <c r="U1938" s="175"/>
      <c r="V1938" s="176" t="str">
        <f t="shared" si="30"/>
        <v/>
      </c>
    </row>
    <row r="1939" spans="1:22" x14ac:dyDescent="0.25">
      <c r="A1939" s="234"/>
      <c r="B1939" s="175"/>
      <c r="C1939" s="175"/>
      <c r="D1939" s="175"/>
      <c r="E1939" s="175"/>
      <c r="F1939" s="175"/>
      <c r="G1939" s="175"/>
      <c r="H1939" s="175"/>
      <c r="I1939" s="175"/>
      <c r="J1939" s="175"/>
      <c r="K1939" s="175"/>
      <c r="L1939" s="175"/>
      <c r="M1939" s="175"/>
      <c r="N1939" s="175"/>
      <c r="O1939" s="175"/>
      <c r="P1939" s="175"/>
      <c r="Q1939" s="175"/>
      <c r="R1939" s="175"/>
      <c r="S1939" s="175"/>
      <c r="U1939" s="175"/>
      <c r="V1939" s="176" t="str">
        <f t="shared" si="30"/>
        <v/>
      </c>
    </row>
    <row r="1940" spans="1:22" x14ac:dyDescent="0.25">
      <c r="A1940" s="234"/>
      <c r="B1940" s="175"/>
      <c r="C1940" s="175"/>
      <c r="D1940" s="175"/>
      <c r="E1940" s="175"/>
      <c r="F1940" s="175"/>
      <c r="G1940" s="175"/>
      <c r="H1940" s="175"/>
      <c r="I1940" s="175"/>
      <c r="J1940" s="175"/>
      <c r="K1940" s="175"/>
      <c r="L1940" s="175"/>
      <c r="M1940" s="175"/>
      <c r="N1940" s="175"/>
      <c r="O1940" s="175"/>
      <c r="P1940" s="175"/>
      <c r="Q1940" s="175"/>
      <c r="R1940" s="175"/>
      <c r="S1940" s="175"/>
      <c r="U1940" s="175"/>
      <c r="V1940" s="176" t="str">
        <f t="shared" si="30"/>
        <v/>
      </c>
    </row>
    <row r="1941" spans="1:22" x14ac:dyDescent="0.25">
      <c r="A1941" s="234"/>
      <c r="B1941" s="175"/>
      <c r="C1941" s="175"/>
      <c r="D1941" s="175"/>
      <c r="E1941" s="175"/>
      <c r="F1941" s="175"/>
      <c r="G1941" s="175"/>
      <c r="H1941" s="175"/>
      <c r="I1941" s="175"/>
      <c r="J1941" s="175"/>
      <c r="K1941" s="175"/>
      <c r="L1941" s="175"/>
      <c r="M1941" s="175"/>
      <c r="N1941" s="175"/>
      <c r="O1941" s="175"/>
      <c r="P1941" s="175"/>
      <c r="Q1941" s="175"/>
      <c r="R1941" s="175"/>
      <c r="S1941" s="175"/>
      <c r="U1941" s="175"/>
      <c r="V1941" s="176" t="str">
        <f t="shared" si="30"/>
        <v/>
      </c>
    </row>
    <row r="1942" spans="1:22" x14ac:dyDescent="0.25">
      <c r="A1942" s="234"/>
      <c r="B1942" s="175"/>
      <c r="C1942" s="175"/>
      <c r="D1942" s="175"/>
      <c r="E1942" s="175"/>
      <c r="F1942" s="175"/>
      <c r="G1942" s="175"/>
      <c r="H1942" s="175"/>
      <c r="I1942" s="175"/>
      <c r="J1942" s="175"/>
      <c r="K1942" s="175"/>
      <c r="L1942" s="175"/>
      <c r="M1942" s="175"/>
      <c r="N1942" s="175"/>
      <c r="O1942" s="175"/>
      <c r="P1942" s="175"/>
      <c r="Q1942" s="175"/>
      <c r="R1942" s="175"/>
      <c r="S1942" s="175"/>
      <c r="U1942" s="175"/>
      <c r="V1942" s="176" t="str">
        <f t="shared" si="30"/>
        <v/>
      </c>
    </row>
    <row r="1943" spans="1:22" x14ac:dyDescent="0.25">
      <c r="A1943" s="234"/>
      <c r="B1943" s="175"/>
      <c r="C1943" s="175"/>
      <c r="D1943" s="175"/>
      <c r="E1943" s="175"/>
      <c r="F1943" s="175"/>
      <c r="G1943" s="175"/>
      <c r="H1943" s="175"/>
      <c r="I1943" s="175"/>
      <c r="J1943" s="175"/>
      <c r="K1943" s="175"/>
      <c r="L1943" s="175"/>
      <c r="M1943" s="175"/>
      <c r="N1943" s="175"/>
      <c r="O1943" s="175"/>
      <c r="P1943" s="175"/>
      <c r="Q1943" s="175"/>
      <c r="R1943" s="175"/>
      <c r="S1943" s="175"/>
      <c r="U1943" s="175"/>
      <c r="V1943" s="176" t="str">
        <f t="shared" si="30"/>
        <v/>
      </c>
    </row>
    <row r="1944" spans="1:22" x14ac:dyDescent="0.25">
      <c r="A1944" s="234"/>
      <c r="B1944" s="175"/>
      <c r="C1944" s="175"/>
      <c r="D1944" s="175"/>
      <c r="E1944" s="175"/>
      <c r="F1944" s="175"/>
      <c r="G1944" s="175"/>
      <c r="H1944" s="175"/>
      <c r="I1944" s="175"/>
      <c r="J1944" s="175"/>
      <c r="K1944" s="175"/>
      <c r="L1944" s="175"/>
      <c r="M1944" s="175"/>
      <c r="N1944" s="175"/>
      <c r="O1944" s="175"/>
      <c r="P1944" s="175"/>
      <c r="Q1944" s="175"/>
      <c r="R1944" s="175"/>
      <c r="S1944" s="175"/>
      <c r="U1944" s="175"/>
      <c r="V1944" s="176" t="str">
        <f t="shared" si="30"/>
        <v/>
      </c>
    </row>
    <row r="1945" spans="1:22" x14ac:dyDescent="0.25">
      <c r="A1945" s="234"/>
      <c r="B1945" s="175"/>
      <c r="C1945" s="175"/>
      <c r="D1945" s="175"/>
      <c r="E1945" s="175"/>
      <c r="F1945" s="175"/>
      <c r="G1945" s="175"/>
      <c r="H1945" s="175"/>
      <c r="I1945" s="175"/>
      <c r="J1945" s="175"/>
      <c r="K1945" s="175"/>
      <c r="L1945" s="175"/>
      <c r="M1945" s="175"/>
      <c r="N1945" s="175"/>
      <c r="O1945" s="175"/>
      <c r="P1945" s="175"/>
      <c r="Q1945" s="175"/>
      <c r="R1945" s="175"/>
      <c r="S1945" s="175"/>
      <c r="U1945" s="175"/>
      <c r="V1945" s="176" t="str">
        <f t="shared" si="30"/>
        <v/>
      </c>
    </row>
    <row r="1946" spans="1:22" x14ac:dyDescent="0.25">
      <c r="A1946" s="234"/>
      <c r="B1946" s="175"/>
      <c r="C1946" s="175"/>
      <c r="D1946" s="175"/>
      <c r="E1946" s="175"/>
      <c r="F1946" s="175"/>
      <c r="G1946" s="175"/>
      <c r="H1946" s="175"/>
      <c r="I1946" s="175"/>
      <c r="J1946" s="175"/>
      <c r="K1946" s="175"/>
      <c r="L1946" s="175"/>
      <c r="M1946" s="175"/>
      <c r="N1946" s="175"/>
      <c r="O1946" s="175"/>
      <c r="P1946" s="175"/>
      <c r="Q1946" s="175"/>
      <c r="R1946" s="175"/>
      <c r="S1946" s="175"/>
      <c r="U1946" s="175"/>
      <c r="V1946" s="176" t="str">
        <f t="shared" si="30"/>
        <v/>
      </c>
    </row>
    <row r="1947" spans="1:22" x14ac:dyDescent="0.25">
      <c r="A1947" s="234"/>
      <c r="B1947" s="175"/>
      <c r="C1947" s="175"/>
      <c r="D1947" s="175"/>
      <c r="E1947" s="175"/>
      <c r="F1947" s="175"/>
      <c r="G1947" s="175"/>
      <c r="H1947" s="175"/>
      <c r="I1947" s="175"/>
      <c r="J1947" s="175"/>
      <c r="K1947" s="175"/>
      <c r="L1947" s="175"/>
      <c r="M1947" s="175"/>
      <c r="N1947" s="175"/>
      <c r="O1947" s="175"/>
      <c r="P1947" s="175"/>
      <c r="Q1947" s="175"/>
      <c r="R1947" s="175"/>
      <c r="S1947" s="175"/>
      <c r="U1947" s="175"/>
      <c r="V1947" s="176" t="str">
        <f t="shared" si="30"/>
        <v/>
      </c>
    </row>
    <row r="1948" spans="1:22" x14ac:dyDescent="0.25">
      <c r="A1948" s="234"/>
      <c r="B1948" s="175"/>
      <c r="C1948" s="175"/>
      <c r="D1948" s="175"/>
      <c r="E1948" s="175"/>
      <c r="F1948" s="175"/>
      <c r="G1948" s="175"/>
      <c r="H1948" s="175"/>
      <c r="I1948" s="175"/>
      <c r="J1948" s="175"/>
      <c r="K1948" s="175"/>
      <c r="L1948" s="175"/>
      <c r="M1948" s="175"/>
      <c r="N1948" s="175"/>
      <c r="O1948" s="175"/>
      <c r="P1948" s="175"/>
      <c r="Q1948" s="175"/>
      <c r="R1948" s="175"/>
      <c r="S1948" s="175"/>
      <c r="U1948" s="175"/>
      <c r="V1948" s="176" t="str">
        <f t="shared" si="30"/>
        <v/>
      </c>
    </row>
    <row r="1949" spans="1:22" x14ac:dyDescent="0.25">
      <c r="A1949" s="234"/>
      <c r="B1949" s="175"/>
      <c r="C1949" s="175"/>
      <c r="D1949" s="175"/>
      <c r="E1949" s="175"/>
      <c r="F1949" s="175"/>
      <c r="G1949" s="175"/>
      <c r="H1949" s="175"/>
      <c r="I1949" s="175"/>
      <c r="J1949" s="175"/>
      <c r="K1949" s="175"/>
      <c r="L1949" s="175"/>
      <c r="M1949" s="175"/>
      <c r="N1949" s="175"/>
      <c r="O1949" s="175"/>
      <c r="P1949" s="175"/>
      <c r="Q1949" s="175"/>
      <c r="R1949" s="175"/>
      <c r="S1949" s="175"/>
      <c r="U1949" s="175"/>
      <c r="V1949" s="176" t="str">
        <f t="shared" si="30"/>
        <v/>
      </c>
    </row>
    <row r="1950" spans="1:22" x14ac:dyDescent="0.25">
      <c r="A1950" s="234"/>
      <c r="B1950" s="175"/>
      <c r="C1950" s="175"/>
      <c r="D1950" s="175"/>
      <c r="E1950" s="175"/>
      <c r="F1950" s="175"/>
      <c r="G1950" s="175"/>
      <c r="H1950" s="175"/>
      <c r="I1950" s="175"/>
      <c r="J1950" s="175"/>
      <c r="K1950" s="175"/>
      <c r="L1950" s="175"/>
      <c r="M1950" s="175"/>
      <c r="N1950" s="175"/>
      <c r="O1950" s="175"/>
      <c r="P1950" s="175"/>
      <c r="Q1950" s="175"/>
      <c r="R1950" s="175"/>
      <c r="S1950" s="175"/>
      <c r="U1950" s="175"/>
      <c r="V1950" s="176" t="str">
        <f t="shared" si="30"/>
        <v/>
      </c>
    </row>
    <row r="1951" spans="1:22" x14ac:dyDescent="0.25">
      <c r="A1951" s="234"/>
      <c r="B1951" s="175"/>
      <c r="C1951" s="175"/>
      <c r="D1951" s="175"/>
      <c r="E1951" s="175"/>
      <c r="F1951" s="175"/>
      <c r="G1951" s="175"/>
      <c r="H1951" s="175"/>
      <c r="I1951" s="175"/>
      <c r="J1951" s="175"/>
      <c r="K1951" s="175"/>
      <c r="L1951" s="175"/>
      <c r="M1951" s="175"/>
      <c r="N1951" s="175"/>
      <c r="O1951" s="175"/>
      <c r="P1951" s="175"/>
      <c r="Q1951" s="175"/>
      <c r="R1951" s="175"/>
      <c r="S1951" s="175"/>
      <c r="U1951" s="175"/>
      <c r="V1951" s="176" t="str">
        <f t="shared" si="30"/>
        <v/>
      </c>
    </row>
    <row r="1952" spans="1:22" x14ac:dyDescent="0.25">
      <c r="A1952" s="234"/>
      <c r="B1952" s="175"/>
      <c r="C1952" s="175"/>
      <c r="D1952" s="175"/>
      <c r="E1952" s="175"/>
      <c r="F1952" s="175"/>
      <c r="G1952" s="175"/>
      <c r="H1952" s="175"/>
      <c r="I1952" s="175"/>
      <c r="J1952" s="175"/>
      <c r="K1952" s="175"/>
      <c r="L1952" s="175"/>
      <c r="M1952" s="175"/>
      <c r="N1952" s="175"/>
      <c r="O1952" s="175"/>
      <c r="P1952" s="175"/>
      <c r="Q1952" s="175"/>
      <c r="R1952" s="175"/>
      <c r="S1952" s="175"/>
      <c r="U1952" s="175"/>
      <c r="V1952" s="176" t="str">
        <f t="shared" si="30"/>
        <v/>
      </c>
    </row>
    <row r="1953" spans="1:22" x14ac:dyDescent="0.25">
      <c r="A1953" s="234"/>
      <c r="B1953" s="175"/>
      <c r="C1953" s="175"/>
      <c r="D1953" s="175"/>
      <c r="E1953" s="175"/>
      <c r="F1953" s="175"/>
      <c r="G1953" s="175"/>
      <c r="H1953" s="175"/>
      <c r="I1953" s="175"/>
      <c r="J1953" s="175"/>
      <c r="K1953" s="175"/>
      <c r="L1953" s="175"/>
      <c r="M1953" s="175"/>
      <c r="N1953" s="175"/>
      <c r="O1953" s="175"/>
      <c r="P1953" s="175"/>
      <c r="Q1953" s="175"/>
      <c r="R1953" s="175"/>
      <c r="S1953" s="175"/>
      <c r="U1953" s="175"/>
      <c r="V1953" s="176" t="str">
        <f t="shared" si="30"/>
        <v/>
      </c>
    </row>
    <row r="1954" spans="1:22" x14ac:dyDescent="0.25">
      <c r="A1954" s="234"/>
      <c r="B1954" s="175"/>
      <c r="C1954" s="175"/>
      <c r="D1954" s="175"/>
      <c r="E1954" s="175"/>
      <c r="F1954" s="175"/>
      <c r="G1954" s="175"/>
      <c r="H1954" s="175"/>
      <c r="I1954" s="175"/>
      <c r="J1954" s="175"/>
      <c r="K1954" s="175"/>
      <c r="L1954" s="175"/>
      <c r="M1954" s="175"/>
      <c r="N1954" s="175"/>
      <c r="O1954" s="175"/>
      <c r="P1954" s="175"/>
      <c r="Q1954" s="175"/>
      <c r="R1954" s="175"/>
      <c r="S1954" s="175"/>
      <c r="U1954" s="175"/>
      <c r="V1954" s="176" t="str">
        <f t="shared" si="30"/>
        <v/>
      </c>
    </row>
    <row r="1955" spans="1:22" x14ac:dyDescent="0.25">
      <c r="A1955" s="234"/>
      <c r="B1955" s="175"/>
      <c r="C1955" s="175"/>
      <c r="D1955" s="175"/>
      <c r="E1955" s="175"/>
      <c r="F1955" s="175"/>
      <c r="G1955" s="175"/>
      <c r="H1955" s="175"/>
      <c r="I1955" s="175"/>
      <c r="J1955" s="175"/>
      <c r="K1955" s="175"/>
      <c r="L1955" s="175"/>
      <c r="M1955" s="175"/>
      <c r="N1955" s="175"/>
      <c r="O1955" s="175"/>
      <c r="P1955" s="175"/>
      <c r="Q1955" s="175"/>
      <c r="R1955" s="175"/>
      <c r="S1955" s="175"/>
      <c r="U1955" s="175"/>
      <c r="V1955" s="176" t="str">
        <f t="shared" si="30"/>
        <v/>
      </c>
    </row>
    <row r="1956" spans="1:22" x14ac:dyDescent="0.25">
      <c r="A1956" s="234"/>
      <c r="B1956" s="175"/>
      <c r="C1956" s="175"/>
      <c r="D1956" s="175"/>
      <c r="E1956" s="175"/>
      <c r="F1956" s="175"/>
      <c r="G1956" s="175"/>
      <c r="H1956" s="175"/>
      <c r="I1956" s="175"/>
      <c r="J1956" s="175"/>
      <c r="K1956" s="175"/>
      <c r="L1956" s="175"/>
      <c r="M1956" s="175"/>
      <c r="N1956" s="175"/>
      <c r="O1956" s="175"/>
      <c r="P1956" s="175"/>
      <c r="Q1956" s="175"/>
      <c r="R1956" s="175"/>
      <c r="S1956" s="175"/>
      <c r="U1956" s="175"/>
      <c r="V1956" s="176" t="str">
        <f t="shared" si="30"/>
        <v/>
      </c>
    </row>
    <row r="1957" spans="1:22" x14ac:dyDescent="0.25">
      <c r="A1957" s="234"/>
      <c r="B1957" s="175"/>
      <c r="C1957" s="175"/>
      <c r="D1957" s="175"/>
      <c r="E1957" s="175"/>
      <c r="F1957" s="175"/>
      <c r="G1957" s="175"/>
      <c r="H1957" s="175"/>
      <c r="I1957" s="175"/>
      <c r="J1957" s="175"/>
      <c r="K1957" s="175"/>
      <c r="L1957" s="175"/>
      <c r="M1957" s="175"/>
      <c r="N1957" s="175"/>
      <c r="O1957" s="175"/>
      <c r="P1957" s="175"/>
      <c r="Q1957" s="175"/>
      <c r="R1957" s="175"/>
      <c r="S1957" s="175"/>
      <c r="U1957" s="175"/>
      <c r="V1957" s="176" t="str">
        <f t="shared" si="30"/>
        <v/>
      </c>
    </row>
    <row r="1958" spans="1:22" x14ac:dyDescent="0.25">
      <c r="A1958" s="234"/>
      <c r="B1958" s="175"/>
      <c r="C1958" s="175"/>
      <c r="D1958" s="175"/>
      <c r="E1958" s="175"/>
      <c r="F1958" s="175"/>
      <c r="G1958" s="175"/>
      <c r="H1958" s="175"/>
      <c r="I1958" s="175"/>
      <c r="J1958" s="175"/>
      <c r="K1958" s="175"/>
      <c r="L1958" s="175"/>
      <c r="M1958" s="175"/>
      <c r="N1958" s="175"/>
      <c r="O1958" s="175"/>
      <c r="P1958" s="175"/>
      <c r="Q1958" s="175"/>
      <c r="R1958" s="175"/>
      <c r="S1958" s="175"/>
      <c r="U1958" s="175"/>
      <c r="V1958" s="176" t="str">
        <f t="shared" si="30"/>
        <v/>
      </c>
    </row>
    <row r="1959" spans="1:22" x14ac:dyDescent="0.25">
      <c r="A1959" s="234"/>
      <c r="B1959" s="175"/>
      <c r="C1959" s="175"/>
      <c r="D1959" s="175"/>
      <c r="E1959" s="175"/>
      <c r="F1959" s="175"/>
      <c r="G1959" s="175"/>
      <c r="H1959" s="175"/>
      <c r="I1959" s="175"/>
      <c r="J1959" s="175"/>
      <c r="K1959" s="175"/>
      <c r="L1959" s="175"/>
      <c r="M1959" s="175"/>
      <c r="N1959" s="175"/>
      <c r="O1959" s="175"/>
      <c r="P1959" s="175"/>
      <c r="Q1959" s="175"/>
      <c r="R1959" s="175"/>
      <c r="S1959" s="175"/>
      <c r="U1959" s="175"/>
      <c r="V1959" s="176" t="str">
        <f t="shared" si="30"/>
        <v/>
      </c>
    </row>
    <row r="1960" spans="1:22" x14ac:dyDescent="0.25">
      <c r="A1960" s="234"/>
      <c r="B1960" s="175"/>
      <c r="C1960" s="175"/>
      <c r="D1960" s="175"/>
      <c r="E1960" s="175"/>
      <c r="F1960" s="175"/>
      <c r="G1960" s="175"/>
      <c r="H1960" s="175"/>
      <c r="I1960" s="175"/>
      <c r="J1960" s="175"/>
      <c r="K1960" s="175"/>
      <c r="L1960" s="175"/>
      <c r="M1960" s="175"/>
      <c r="N1960" s="175"/>
      <c r="O1960" s="175"/>
      <c r="P1960" s="175"/>
      <c r="Q1960" s="175"/>
      <c r="R1960" s="175"/>
      <c r="S1960" s="175"/>
      <c r="U1960" s="175"/>
      <c r="V1960" s="176" t="str">
        <f t="shared" si="30"/>
        <v/>
      </c>
    </row>
    <row r="1961" spans="1:22" x14ac:dyDescent="0.25">
      <c r="A1961" s="234"/>
      <c r="B1961" s="175"/>
      <c r="C1961" s="175"/>
      <c r="D1961" s="175"/>
      <c r="E1961" s="175"/>
      <c r="F1961" s="175"/>
      <c r="G1961" s="175"/>
      <c r="H1961" s="175"/>
      <c r="I1961" s="175"/>
      <c r="J1961" s="175"/>
      <c r="K1961" s="175"/>
      <c r="L1961" s="175"/>
      <c r="M1961" s="175"/>
      <c r="N1961" s="175"/>
      <c r="O1961" s="175"/>
      <c r="P1961" s="175"/>
      <c r="Q1961" s="175"/>
      <c r="R1961" s="175"/>
      <c r="S1961" s="175"/>
      <c r="U1961" s="175"/>
      <c r="V1961" s="176" t="str">
        <f t="shared" si="30"/>
        <v/>
      </c>
    </row>
    <row r="1962" spans="1:22" x14ac:dyDescent="0.25">
      <c r="A1962" s="234"/>
      <c r="B1962" s="175"/>
      <c r="C1962" s="175"/>
      <c r="D1962" s="175"/>
      <c r="E1962" s="175"/>
      <c r="F1962" s="175"/>
      <c r="G1962" s="175"/>
      <c r="H1962" s="175"/>
      <c r="I1962" s="175"/>
      <c r="J1962" s="175"/>
      <c r="K1962" s="175"/>
      <c r="L1962" s="175"/>
      <c r="M1962" s="175"/>
      <c r="N1962" s="175"/>
      <c r="O1962" s="175"/>
      <c r="P1962" s="175"/>
      <c r="Q1962" s="175"/>
      <c r="R1962" s="175"/>
      <c r="S1962" s="175"/>
      <c r="U1962" s="175"/>
      <c r="V1962" s="176" t="str">
        <f t="shared" si="30"/>
        <v/>
      </c>
    </row>
    <row r="1963" spans="1:22" x14ac:dyDescent="0.25">
      <c r="A1963" s="234"/>
      <c r="B1963" s="175"/>
      <c r="C1963" s="175"/>
      <c r="D1963" s="175"/>
      <c r="E1963" s="175"/>
      <c r="F1963" s="175"/>
      <c r="G1963" s="175"/>
      <c r="H1963" s="175"/>
      <c r="I1963" s="175"/>
      <c r="J1963" s="175"/>
      <c r="K1963" s="175"/>
      <c r="L1963" s="175"/>
      <c r="M1963" s="175"/>
      <c r="N1963" s="175"/>
      <c r="O1963" s="175"/>
      <c r="P1963" s="175"/>
      <c r="Q1963" s="175"/>
      <c r="R1963" s="175"/>
      <c r="S1963" s="175"/>
      <c r="U1963" s="175"/>
      <c r="V1963" s="176" t="str">
        <f t="shared" si="30"/>
        <v/>
      </c>
    </row>
    <row r="1964" spans="1:22" x14ac:dyDescent="0.25">
      <c r="A1964" s="234"/>
      <c r="B1964" s="175"/>
      <c r="C1964" s="175"/>
      <c r="D1964" s="175"/>
      <c r="E1964" s="175"/>
      <c r="F1964" s="175"/>
      <c r="G1964" s="175"/>
      <c r="H1964" s="175"/>
      <c r="I1964" s="175"/>
      <c r="J1964" s="175"/>
      <c r="K1964" s="175"/>
      <c r="L1964" s="175"/>
      <c r="M1964" s="175"/>
      <c r="N1964" s="175"/>
      <c r="O1964" s="175"/>
      <c r="P1964" s="175"/>
      <c r="Q1964" s="175"/>
      <c r="R1964" s="175"/>
      <c r="S1964" s="175"/>
      <c r="U1964" s="175"/>
      <c r="V1964" s="176" t="str">
        <f t="shared" si="30"/>
        <v/>
      </c>
    </row>
    <row r="1965" spans="1:22" x14ac:dyDescent="0.25">
      <c r="A1965" s="234"/>
      <c r="B1965" s="175"/>
      <c r="C1965" s="175"/>
      <c r="D1965" s="175"/>
      <c r="E1965" s="175"/>
      <c r="F1965" s="175"/>
      <c r="G1965" s="175"/>
      <c r="H1965" s="175"/>
      <c r="I1965" s="175"/>
      <c r="J1965" s="175"/>
      <c r="K1965" s="175"/>
      <c r="L1965" s="175"/>
      <c r="M1965" s="175"/>
      <c r="N1965" s="175"/>
      <c r="O1965" s="175"/>
      <c r="P1965" s="175"/>
      <c r="Q1965" s="175"/>
      <c r="R1965" s="175"/>
      <c r="S1965" s="175"/>
      <c r="U1965" s="175"/>
      <c r="V1965" s="176" t="str">
        <f t="shared" si="30"/>
        <v/>
      </c>
    </row>
    <row r="1966" spans="1:22" x14ac:dyDescent="0.25">
      <c r="A1966" s="234"/>
      <c r="B1966" s="175"/>
      <c r="C1966" s="175"/>
      <c r="D1966" s="175"/>
      <c r="E1966" s="175"/>
      <c r="F1966" s="175"/>
      <c r="G1966" s="175"/>
      <c r="H1966" s="175"/>
      <c r="I1966" s="175"/>
      <c r="J1966" s="175"/>
      <c r="K1966" s="175"/>
      <c r="L1966" s="175"/>
      <c r="M1966" s="175"/>
      <c r="N1966" s="175"/>
      <c r="O1966" s="175"/>
      <c r="P1966" s="175"/>
      <c r="Q1966" s="175"/>
      <c r="R1966" s="175"/>
      <c r="S1966" s="175"/>
      <c r="U1966" s="175"/>
      <c r="V1966" s="176" t="str">
        <f t="shared" si="30"/>
        <v/>
      </c>
    </row>
    <row r="1967" spans="1:22" x14ac:dyDescent="0.25">
      <c r="A1967" s="234"/>
      <c r="B1967" s="175"/>
      <c r="C1967" s="175"/>
      <c r="D1967" s="175"/>
      <c r="E1967" s="175"/>
      <c r="F1967" s="175"/>
      <c r="G1967" s="175"/>
      <c r="H1967" s="175"/>
      <c r="I1967" s="175"/>
      <c r="J1967" s="175"/>
      <c r="K1967" s="175"/>
      <c r="L1967" s="175"/>
      <c r="M1967" s="175"/>
      <c r="N1967" s="175"/>
      <c r="O1967" s="175"/>
      <c r="P1967" s="175"/>
      <c r="Q1967" s="175"/>
      <c r="R1967" s="175"/>
      <c r="S1967" s="175"/>
      <c r="U1967" s="175"/>
      <c r="V1967" s="176" t="str">
        <f t="shared" si="30"/>
        <v/>
      </c>
    </row>
    <row r="1968" spans="1:22" x14ac:dyDescent="0.25">
      <c r="A1968" s="234"/>
      <c r="B1968" s="175"/>
      <c r="C1968" s="175"/>
      <c r="D1968" s="175"/>
      <c r="E1968" s="175"/>
      <c r="F1968" s="175"/>
      <c r="G1968" s="175"/>
      <c r="H1968" s="175"/>
      <c r="I1968" s="175"/>
      <c r="J1968" s="175"/>
      <c r="K1968" s="175"/>
      <c r="L1968" s="175"/>
      <c r="M1968" s="175"/>
      <c r="N1968" s="175"/>
      <c r="O1968" s="175"/>
      <c r="P1968" s="175"/>
      <c r="Q1968" s="175"/>
      <c r="R1968" s="175"/>
      <c r="S1968" s="175"/>
      <c r="U1968" s="175"/>
      <c r="V1968" s="176" t="str">
        <f t="shared" si="30"/>
        <v/>
      </c>
    </row>
    <row r="1969" spans="1:22" x14ac:dyDescent="0.25">
      <c r="A1969" s="234"/>
      <c r="B1969" s="175"/>
      <c r="C1969" s="175"/>
      <c r="D1969" s="175"/>
      <c r="E1969" s="175"/>
      <c r="F1969" s="175"/>
      <c r="G1969" s="175"/>
      <c r="H1969" s="175"/>
      <c r="I1969" s="175"/>
      <c r="J1969" s="175"/>
      <c r="K1969" s="175"/>
      <c r="L1969" s="175"/>
      <c r="M1969" s="175"/>
      <c r="N1969" s="175"/>
      <c r="O1969" s="175"/>
      <c r="P1969" s="175"/>
      <c r="Q1969" s="175"/>
      <c r="R1969" s="175"/>
      <c r="S1969" s="175"/>
      <c r="U1969" s="175"/>
      <c r="V1969" s="176" t="str">
        <f t="shared" si="30"/>
        <v/>
      </c>
    </row>
    <row r="1970" spans="1:22" x14ac:dyDescent="0.25">
      <c r="A1970" s="234"/>
      <c r="B1970" s="175"/>
      <c r="C1970" s="175"/>
      <c r="D1970" s="175"/>
      <c r="E1970" s="175"/>
      <c r="F1970" s="175"/>
      <c r="G1970" s="175"/>
      <c r="H1970" s="175"/>
      <c r="I1970" s="175"/>
      <c r="J1970" s="175"/>
      <c r="K1970" s="175"/>
      <c r="L1970" s="175"/>
      <c r="M1970" s="175"/>
      <c r="N1970" s="175"/>
      <c r="O1970" s="175"/>
      <c r="P1970" s="175"/>
      <c r="Q1970" s="175"/>
      <c r="R1970" s="175"/>
      <c r="S1970" s="175"/>
      <c r="U1970" s="175"/>
      <c r="V1970" s="176" t="str">
        <f t="shared" si="30"/>
        <v/>
      </c>
    </row>
    <row r="1971" spans="1:22" x14ac:dyDescent="0.25">
      <c r="A1971" s="234"/>
      <c r="B1971" s="175"/>
      <c r="C1971" s="175"/>
      <c r="D1971" s="175"/>
      <c r="E1971" s="175"/>
      <c r="F1971" s="175"/>
      <c r="G1971" s="175"/>
      <c r="H1971" s="175"/>
      <c r="I1971" s="175"/>
      <c r="J1971" s="175"/>
      <c r="K1971" s="175"/>
      <c r="L1971" s="175"/>
      <c r="M1971" s="175"/>
      <c r="N1971" s="175"/>
      <c r="O1971" s="175"/>
      <c r="P1971" s="175"/>
      <c r="Q1971" s="175"/>
      <c r="R1971" s="175"/>
      <c r="S1971" s="175"/>
      <c r="U1971" s="175"/>
      <c r="V1971" s="176" t="str">
        <f t="shared" si="30"/>
        <v/>
      </c>
    </row>
    <row r="1972" spans="1:22" x14ac:dyDescent="0.25">
      <c r="A1972" s="234"/>
      <c r="B1972" s="175"/>
      <c r="C1972" s="175"/>
      <c r="D1972" s="175"/>
      <c r="E1972" s="175"/>
      <c r="F1972" s="175"/>
      <c r="G1972" s="175"/>
      <c r="H1972" s="175"/>
      <c r="I1972" s="175"/>
      <c r="J1972" s="175"/>
      <c r="K1972" s="175"/>
      <c r="L1972" s="175"/>
      <c r="M1972" s="175"/>
      <c r="N1972" s="175"/>
      <c r="O1972" s="175"/>
      <c r="P1972" s="175"/>
      <c r="Q1972" s="175"/>
      <c r="R1972" s="175"/>
      <c r="S1972" s="175"/>
      <c r="U1972" s="175"/>
      <c r="V1972" s="176" t="str">
        <f t="shared" si="30"/>
        <v/>
      </c>
    </row>
    <row r="1973" spans="1:22" x14ac:dyDescent="0.25">
      <c r="A1973" s="234"/>
      <c r="B1973" s="175"/>
      <c r="C1973" s="175"/>
      <c r="D1973" s="175"/>
      <c r="E1973" s="175"/>
      <c r="F1973" s="175"/>
      <c r="G1973" s="175"/>
      <c r="H1973" s="175"/>
      <c r="I1973" s="175"/>
      <c r="J1973" s="175"/>
      <c r="K1973" s="175"/>
      <c r="L1973" s="175"/>
      <c r="M1973" s="175"/>
      <c r="N1973" s="175"/>
      <c r="O1973" s="175"/>
      <c r="P1973" s="175"/>
      <c r="Q1973" s="175"/>
      <c r="R1973" s="175"/>
      <c r="S1973" s="175"/>
      <c r="U1973" s="175"/>
      <c r="V1973" s="176" t="str">
        <f t="shared" si="30"/>
        <v/>
      </c>
    </row>
    <row r="1974" spans="1:22" x14ac:dyDescent="0.25">
      <c r="A1974" s="234"/>
      <c r="B1974" s="175"/>
      <c r="C1974" s="175"/>
      <c r="D1974" s="175"/>
      <c r="E1974" s="175"/>
      <c r="F1974" s="175"/>
      <c r="G1974" s="175"/>
      <c r="H1974" s="175"/>
      <c r="I1974" s="175"/>
      <c r="J1974" s="175"/>
      <c r="K1974" s="175"/>
      <c r="L1974" s="175"/>
      <c r="M1974" s="175"/>
      <c r="N1974" s="175"/>
      <c r="O1974" s="175"/>
      <c r="P1974" s="175"/>
      <c r="Q1974" s="175"/>
      <c r="R1974" s="175"/>
      <c r="S1974" s="175"/>
      <c r="U1974" s="175"/>
      <c r="V1974" s="176" t="str">
        <f t="shared" si="30"/>
        <v/>
      </c>
    </row>
    <row r="1975" spans="1:22" x14ac:dyDescent="0.25">
      <c r="A1975" s="234"/>
      <c r="B1975" s="175"/>
      <c r="C1975" s="175"/>
      <c r="D1975" s="175"/>
      <c r="E1975" s="175"/>
      <c r="F1975" s="175"/>
      <c r="G1975" s="175"/>
      <c r="H1975" s="175"/>
      <c r="I1975" s="175"/>
      <c r="J1975" s="175"/>
      <c r="K1975" s="175"/>
      <c r="L1975" s="175"/>
      <c r="M1975" s="175"/>
      <c r="N1975" s="175"/>
      <c r="O1975" s="175"/>
      <c r="P1975" s="175"/>
      <c r="Q1975" s="175"/>
      <c r="R1975" s="175"/>
      <c r="S1975" s="175"/>
      <c r="U1975" s="175"/>
      <c r="V1975" s="176" t="str">
        <f t="shared" si="30"/>
        <v/>
      </c>
    </row>
    <row r="1976" spans="1:22" x14ac:dyDescent="0.25">
      <c r="A1976" s="234"/>
      <c r="B1976" s="175"/>
      <c r="C1976" s="175"/>
      <c r="D1976" s="175"/>
      <c r="E1976" s="175"/>
      <c r="F1976" s="175"/>
      <c r="G1976" s="175"/>
      <c r="H1976" s="175"/>
      <c r="I1976" s="175"/>
      <c r="J1976" s="175"/>
      <c r="K1976" s="175"/>
      <c r="L1976" s="175"/>
      <c r="M1976" s="175"/>
      <c r="N1976" s="175"/>
      <c r="O1976" s="175"/>
      <c r="P1976" s="175"/>
      <c r="Q1976" s="175"/>
      <c r="R1976" s="175"/>
      <c r="S1976" s="175"/>
      <c r="U1976" s="175"/>
      <c r="V1976" s="176" t="str">
        <f t="shared" si="30"/>
        <v/>
      </c>
    </row>
    <row r="1977" spans="1:22" x14ac:dyDescent="0.25">
      <c r="A1977" s="234"/>
      <c r="B1977" s="175"/>
      <c r="C1977" s="175"/>
      <c r="D1977" s="175"/>
      <c r="E1977" s="175"/>
      <c r="F1977" s="175"/>
      <c r="G1977" s="175"/>
      <c r="H1977" s="175"/>
      <c r="I1977" s="175"/>
      <c r="J1977" s="175"/>
      <c r="K1977" s="175"/>
      <c r="L1977" s="175"/>
      <c r="M1977" s="175"/>
      <c r="N1977" s="175"/>
      <c r="O1977" s="175"/>
      <c r="P1977" s="175"/>
      <c r="Q1977" s="175"/>
      <c r="R1977" s="175"/>
      <c r="S1977" s="175"/>
      <c r="U1977" s="175"/>
      <c r="V1977" s="176" t="str">
        <f t="shared" si="30"/>
        <v/>
      </c>
    </row>
    <row r="1978" spans="1:22" x14ac:dyDescent="0.25">
      <c r="A1978" s="234"/>
      <c r="B1978" s="175"/>
      <c r="C1978" s="175"/>
      <c r="D1978" s="175"/>
      <c r="E1978" s="175"/>
      <c r="F1978" s="175"/>
      <c r="G1978" s="175"/>
      <c r="H1978" s="175"/>
      <c r="I1978" s="175"/>
      <c r="J1978" s="175"/>
      <c r="K1978" s="175"/>
      <c r="L1978" s="175"/>
      <c r="M1978" s="175"/>
      <c r="N1978" s="175"/>
      <c r="O1978" s="175"/>
      <c r="P1978" s="175"/>
      <c r="Q1978" s="175"/>
      <c r="R1978" s="175"/>
      <c r="S1978" s="175"/>
      <c r="U1978" s="175"/>
      <c r="V1978" s="176" t="str">
        <f t="shared" si="30"/>
        <v/>
      </c>
    </row>
    <row r="1979" spans="1:22" x14ac:dyDescent="0.25">
      <c r="A1979" s="234"/>
      <c r="B1979" s="175"/>
      <c r="C1979" s="175"/>
      <c r="D1979" s="175"/>
      <c r="E1979" s="175"/>
      <c r="F1979" s="175"/>
      <c r="G1979" s="175"/>
      <c r="H1979" s="175"/>
      <c r="I1979" s="175"/>
      <c r="J1979" s="175"/>
      <c r="K1979" s="175"/>
      <c r="L1979" s="175"/>
      <c r="M1979" s="175"/>
      <c r="N1979" s="175"/>
      <c r="O1979" s="175"/>
      <c r="P1979" s="175"/>
      <c r="Q1979" s="175"/>
      <c r="R1979" s="175"/>
      <c r="S1979" s="175"/>
      <c r="U1979" s="175"/>
      <c r="V1979" s="176" t="str">
        <f t="shared" si="30"/>
        <v/>
      </c>
    </row>
    <row r="1980" spans="1:22" x14ac:dyDescent="0.25">
      <c r="A1980" s="234"/>
      <c r="B1980" s="175"/>
      <c r="C1980" s="175"/>
      <c r="D1980" s="175"/>
      <c r="E1980" s="175"/>
      <c r="F1980" s="175"/>
      <c r="G1980" s="175"/>
      <c r="H1980" s="175"/>
      <c r="I1980" s="175"/>
      <c r="J1980" s="175"/>
      <c r="K1980" s="175"/>
      <c r="L1980" s="175"/>
      <c r="M1980" s="175"/>
      <c r="N1980" s="175"/>
      <c r="O1980" s="175"/>
      <c r="P1980" s="175"/>
      <c r="Q1980" s="175"/>
      <c r="R1980" s="175"/>
      <c r="S1980" s="175"/>
      <c r="U1980" s="175"/>
      <c r="V1980" s="176" t="str">
        <f t="shared" si="30"/>
        <v/>
      </c>
    </row>
    <row r="1981" spans="1:22" x14ac:dyDescent="0.25">
      <c r="A1981" s="234"/>
      <c r="B1981" s="175"/>
      <c r="C1981" s="175"/>
      <c r="D1981" s="175"/>
      <c r="E1981" s="175"/>
      <c r="F1981" s="175"/>
      <c r="G1981" s="175"/>
      <c r="H1981" s="175"/>
      <c r="I1981" s="175"/>
      <c r="J1981" s="175"/>
      <c r="K1981" s="175"/>
      <c r="L1981" s="175"/>
      <c r="M1981" s="175"/>
      <c r="N1981" s="175"/>
      <c r="O1981" s="175"/>
      <c r="P1981" s="175"/>
      <c r="Q1981" s="175"/>
      <c r="R1981" s="175"/>
      <c r="S1981" s="175"/>
      <c r="U1981" s="175"/>
      <c r="V1981" s="176" t="str">
        <f t="shared" si="30"/>
        <v/>
      </c>
    </row>
    <row r="1982" spans="1:22" x14ac:dyDescent="0.25">
      <c r="A1982" s="234"/>
      <c r="B1982" s="175"/>
      <c r="C1982" s="175"/>
      <c r="D1982" s="175"/>
      <c r="E1982" s="175"/>
      <c r="F1982" s="175"/>
      <c r="G1982" s="175"/>
      <c r="H1982" s="175"/>
      <c r="I1982" s="175"/>
      <c r="J1982" s="175"/>
      <c r="K1982" s="175"/>
      <c r="L1982" s="175"/>
      <c r="M1982" s="175"/>
      <c r="N1982" s="175"/>
      <c r="O1982" s="175"/>
      <c r="P1982" s="175"/>
      <c r="Q1982" s="175"/>
      <c r="R1982" s="175"/>
      <c r="S1982" s="175"/>
      <c r="U1982" s="175"/>
      <c r="V1982" s="176" t="str">
        <f t="shared" si="30"/>
        <v/>
      </c>
    </row>
    <row r="1983" spans="1:22" x14ac:dyDescent="0.25">
      <c r="A1983" s="234"/>
      <c r="B1983" s="175"/>
      <c r="C1983" s="175"/>
      <c r="D1983" s="175"/>
      <c r="E1983" s="175"/>
      <c r="F1983" s="175"/>
      <c r="G1983" s="175"/>
      <c r="H1983" s="175"/>
      <c r="I1983" s="175"/>
      <c r="J1983" s="175"/>
      <c r="K1983" s="175"/>
      <c r="L1983" s="175"/>
      <c r="M1983" s="175"/>
      <c r="N1983" s="175"/>
      <c r="O1983" s="175"/>
      <c r="P1983" s="175"/>
      <c r="Q1983" s="175"/>
      <c r="R1983" s="175"/>
      <c r="S1983" s="175"/>
      <c r="U1983" s="175"/>
      <c r="V1983" s="176" t="str">
        <f t="shared" si="30"/>
        <v/>
      </c>
    </row>
    <row r="1984" spans="1:22" x14ac:dyDescent="0.25">
      <c r="A1984" s="234"/>
      <c r="B1984" s="175"/>
      <c r="C1984" s="175"/>
      <c r="D1984" s="175"/>
      <c r="E1984" s="175"/>
      <c r="F1984" s="175"/>
      <c r="G1984" s="175"/>
      <c r="H1984" s="175"/>
      <c r="I1984" s="175"/>
      <c r="J1984" s="175"/>
      <c r="K1984" s="175"/>
      <c r="L1984" s="175"/>
      <c r="M1984" s="175"/>
      <c r="N1984" s="175"/>
      <c r="O1984" s="175"/>
      <c r="P1984" s="175"/>
      <c r="Q1984" s="175"/>
      <c r="R1984" s="175"/>
      <c r="S1984" s="175"/>
      <c r="U1984" s="175"/>
      <c r="V1984" s="176" t="str">
        <f t="shared" si="30"/>
        <v/>
      </c>
    </row>
    <row r="1985" spans="1:22" x14ac:dyDescent="0.25">
      <c r="A1985" s="234"/>
      <c r="B1985" s="175"/>
      <c r="C1985" s="175"/>
      <c r="D1985" s="175"/>
      <c r="E1985" s="175"/>
      <c r="F1985" s="175"/>
      <c r="G1985" s="175"/>
      <c r="H1985" s="175"/>
      <c r="I1985" s="175"/>
      <c r="J1985" s="175"/>
      <c r="K1985" s="175"/>
      <c r="L1985" s="175"/>
      <c r="M1985" s="175"/>
      <c r="N1985" s="175"/>
      <c r="O1985" s="175"/>
      <c r="P1985" s="175"/>
      <c r="Q1985" s="175"/>
      <c r="R1985" s="175"/>
      <c r="S1985" s="175"/>
      <c r="U1985" s="175"/>
      <c r="V1985" s="176" t="str">
        <f t="shared" ref="V1985:V2025" si="31">IFERROR(IF((INT(G1985)&gt;1),INT(G1985),""),"")</f>
        <v/>
      </c>
    </row>
    <row r="1986" spans="1:22" x14ac:dyDescent="0.25">
      <c r="A1986" s="234"/>
      <c r="B1986" s="175"/>
      <c r="C1986" s="175"/>
      <c r="D1986" s="175"/>
      <c r="E1986" s="175"/>
      <c r="F1986" s="175"/>
      <c r="G1986" s="175"/>
      <c r="H1986" s="175"/>
      <c r="I1986" s="175"/>
      <c r="J1986" s="175"/>
      <c r="K1986" s="175"/>
      <c r="L1986" s="175"/>
      <c r="M1986" s="175"/>
      <c r="N1986" s="175"/>
      <c r="O1986" s="175"/>
      <c r="P1986" s="175"/>
      <c r="Q1986" s="175"/>
      <c r="R1986" s="175"/>
      <c r="S1986" s="175"/>
      <c r="U1986" s="175"/>
      <c r="V1986" s="176" t="str">
        <f t="shared" si="31"/>
        <v/>
      </c>
    </row>
    <row r="1987" spans="1:22" x14ac:dyDescent="0.25">
      <c r="A1987" s="234"/>
      <c r="B1987" s="175"/>
      <c r="C1987" s="175"/>
      <c r="D1987" s="175"/>
      <c r="E1987" s="175"/>
      <c r="F1987" s="175"/>
      <c r="G1987" s="175"/>
      <c r="H1987" s="175"/>
      <c r="I1987" s="175"/>
      <c r="J1987" s="175"/>
      <c r="K1987" s="175"/>
      <c r="L1987" s="175"/>
      <c r="M1987" s="175"/>
      <c r="N1987" s="175"/>
      <c r="O1987" s="175"/>
      <c r="P1987" s="175"/>
      <c r="Q1987" s="175"/>
      <c r="R1987" s="175"/>
      <c r="S1987" s="175"/>
      <c r="U1987" s="175"/>
      <c r="V1987" s="176" t="str">
        <f t="shared" si="31"/>
        <v/>
      </c>
    </row>
    <row r="1988" spans="1:22" x14ac:dyDescent="0.25">
      <c r="A1988" s="234"/>
      <c r="B1988" s="175"/>
      <c r="C1988" s="175"/>
      <c r="D1988" s="175"/>
      <c r="E1988" s="175"/>
      <c r="F1988" s="175"/>
      <c r="G1988" s="175"/>
      <c r="H1988" s="175"/>
      <c r="I1988" s="175"/>
      <c r="J1988" s="175"/>
      <c r="K1988" s="175"/>
      <c r="L1988" s="175"/>
      <c r="M1988" s="175"/>
      <c r="N1988" s="175"/>
      <c r="O1988" s="175"/>
      <c r="P1988" s="175"/>
      <c r="Q1988" s="175"/>
      <c r="R1988" s="175"/>
      <c r="S1988" s="175"/>
      <c r="U1988" s="175"/>
      <c r="V1988" s="176" t="str">
        <f t="shared" si="31"/>
        <v/>
      </c>
    </row>
    <row r="1989" spans="1:22" x14ac:dyDescent="0.25">
      <c r="A1989" s="234"/>
      <c r="B1989" s="175"/>
      <c r="C1989" s="175"/>
      <c r="D1989" s="175"/>
      <c r="E1989" s="175"/>
      <c r="F1989" s="175"/>
      <c r="G1989" s="175"/>
      <c r="H1989" s="175"/>
      <c r="I1989" s="175"/>
      <c r="J1989" s="175"/>
      <c r="K1989" s="175"/>
      <c r="L1989" s="175"/>
      <c r="M1989" s="175"/>
      <c r="N1989" s="175"/>
      <c r="O1989" s="175"/>
      <c r="P1989" s="175"/>
      <c r="Q1989" s="175"/>
      <c r="R1989" s="175"/>
      <c r="S1989" s="175"/>
      <c r="U1989" s="175"/>
      <c r="V1989" s="176" t="str">
        <f t="shared" si="31"/>
        <v/>
      </c>
    </row>
    <row r="1990" spans="1:22" x14ac:dyDescent="0.25">
      <c r="A1990" s="234"/>
      <c r="B1990" s="175"/>
      <c r="C1990" s="175"/>
      <c r="D1990" s="175"/>
      <c r="E1990" s="175"/>
      <c r="F1990" s="175"/>
      <c r="G1990" s="175"/>
      <c r="H1990" s="175"/>
      <c r="I1990" s="175"/>
      <c r="J1990" s="175"/>
      <c r="K1990" s="175"/>
      <c r="L1990" s="175"/>
      <c r="M1990" s="175"/>
      <c r="N1990" s="175"/>
      <c r="O1990" s="175"/>
      <c r="P1990" s="175"/>
      <c r="Q1990" s="175"/>
      <c r="R1990" s="175"/>
      <c r="S1990" s="175"/>
      <c r="U1990" s="175"/>
      <c r="V1990" s="176" t="str">
        <f t="shared" si="31"/>
        <v/>
      </c>
    </row>
    <row r="1991" spans="1:22" x14ac:dyDescent="0.25">
      <c r="A1991" s="234"/>
      <c r="B1991" s="175"/>
      <c r="C1991" s="175"/>
      <c r="D1991" s="175"/>
      <c r="E1991" s="175"/>
      <c r="F1991" s="175"/>
      <c r="G1991" s="175"/>
      <c r="H1991" s="175"/>
      <c r="I1991" s="175"/>
      <c r="J1991" s="175"/>
      <c r="K1991" s="175"/>
      <c r="L1991" s="175"/>
      <c r="M1991" s="175"/>
      <c r="N1991" s="175"/>
      <c r="O1991" s="175"/>
      <c r="P1991" s="175"/>
      <c r="Q1991" s="175"/>
      <c r="R1991" s="175"/>
      <c r="S1991" s="175"/>
      <c r="U1991" s="175"/>
      <c r="V1991" s="176" t="str">
        <f t="shared" si="31"/>
        <v/>
      </c>
    </row>
    <row r="1992" spans="1:22" x14ac:dyDescent="0.25">
      <c r="A1992" s="234"/>
      <c r="B1992" s="175"/>
      <c r="C1992" s="175"/>
      <c r="D1992" s="175"/>
      <c r="E1992" s="175"/>
      <c r="F1992" s="175"/>
      <c r="G1992" s="175"/>
      <c r="H1992" s="175"/>
      <c r="I1992" s="175"/>
      <c r="J1992" s="175"/>
      <c r="K1992" s="175"/>
      <c r="L1992" s="175"/>
      <c r="M1992" s="175"/>
      <c r="N1992" s="175"/>
      <c r="O1992" s="175"/>
      <c r="P1992" s="175"/>
      <c r="Q1992" s="175"/>
      <c r="R1992" s="175"/>
      <c r="S1992" s="175"/>
      <c r="U1992" s="175"/>
      <c r="V1992" s="176" t="str">
        <f t="shared" si="31"/>
        <v/>
      </c>
    </row>
    <row r="1993" spans="1:22" x14ac:dyDescent="0.25">
      <c r="A1993" s="234"/>
      <c r="B1993" s="175"/>
      <c r="C1993" s="175"/>
      <c r="D1993" s="175"/>
      <c r="E1993" s="175"/>
      <c r="F1993" s="175"/>
      <c r="G1993" s="175"/>
      <c r="H1993" s="175"/>
      <c r="I1993" s="175"/>
      <c r="J1993" s="175"/>
      <c r="K1993" s="175"/>
      <c r="L1993" s="175"/>
      <c r="M1993" s="175"/>
      <c r="N1993" s="175"/>
      <c r="O1993" s="175"/>
      <c r="P1993" s="175"/>
      <c r="Q1993" s="175"/>
      <c r="R1993" s="175"/>
      <c r="S1993" s="175"/>
      <c r="U1993" s="175"/>
      <c r="V1993" s="176" t="str">
        <f t="shared" si="31"/>
        <v/>
      </c>
    </row>
    <row r="1994" spans="1:22" x14ac:dyDescent="0.25">
      <c r="A1994" s="234"/>
      <c r="B1994" s="175"/>
      <c r="C1994" s="175"/>
      <c r="D1994" s="175"/>
      <c r="E1994" s="175"/>
      <c r="F1994" s="175"/>
      <c r="G1994" s="175"/>
      <c r="H1994" s="175"/>
      <c r="I1994" s="175"/>
      <c r="J1994" s="175"/>
      <c r="K1994" s="175"/>
      <c r="L1994" s="175"/>
      <c r="M1994" s="175"/>
      <c r="N1994" s="175"/>
      <c r="O1994" s="175"/>
      <c r="P1994" s="175"/>
      <c r="Q1994" s="175"/>
      <c r="R1994" s="175"/>
      <c r="S1994" s="175"/>
      <c r="U1994" s="175"/>
      <c r="V1994" s="176" t="str">
        <f t="shared" si="31"/>
        <v/>
      </c>
    </row>
    <row r="1995" spans="1:22" x14ac:dyDescent="0.25">
      <c r="A1995" s="234"/>
      <c r="B1995" s="175"/>
      <c r="C1995" s="175"/>
      <c r="D1995" s="175"/>
      <c r="E1995" s="175"/>
      <c r="F1995" s="175"/>
      <c r="G1995" s="175"/>
      <c r="H1995" s="175"/>
      <c r="I1995" s="175"/>
      <c r="J1995" s="175"/>
      <c r="K1995" s="175"/>
      <c r="L1995" s="175"/>
      <c r="M1995" s="175"/>
      <c r="N1995" s="175"/>
      <c r="O1995" s="175"/>
      <c r="P1995" s="175"/>
      <c r="Q1995" s="175"/>
      <c r="R1995" s="175"/>
      <c r="S1995" s="175"/>
      <c r="U1995" s="175"/>
      <c r="V1995" s="176" t="str">
        <f t="shared" si="31"/>
        <v/>
      </c>
    </row>
    <row r="1996" spans="1:22" x14ac:dyDescent="0.25">
      <c r="A1996" s="234"/>
      <c r="B1996" s="175"/>
      <c r="C1996" s="175"/>
      <c r="D1996" s="175"/>
      <c r="E1996" s="175"/>
      <c r="F1996" s="175"/>
      <c r="G1996" s="175"/>
      <c r="H1996" s="175"/>
      <c r="I1996" s="175"/>
      <c r="J1996" s="175"/>
      <c r="K1996" s="175"/>
      <c r="L1996" s="175"/>
      <c r="M1996" s="175"/>
      <c r="N1996" s="175"/>
      <c r="O1996" s="175"/>
      <c r="P1996" s="175"/>
      <c r="Q1996" s="175"/>
      <c r="R1996" s="175"/>
      <c r="S1996" s="175"/>
      <c r="U1996" s="175"/>
      <c r="V1996" s="176" t="str">
        <f t="shared" si="31"/>
        <v/>
      </c>
    </row>
    <row r="1997" spans="1:22" x14ac:dyDescent="0.25">
      <c r="A1997" s="234"/>
      <c r="B1997" s="175"/>
      <c r="C1997" s="175"/>
      <c r="D1997" s="175"/>
      <c r="E1997" s="175"/>
      <c r="F1997" s="175"/>
      <c r="G1997" s="175"/>
      <c r="H1997" s="175"/>
      <c r="I1997" s="175"/>
      <c r="J1997" s="175"/>
      <c r="K1997" s="175"/>
      <c r="L1997" s="175"/>
      <c r="M1997" s="175"/>
      <c r="N1997" s="175"/>
      <c r="O1997" s="175"/>
      <c r="P1997" s="175"/>
      <c r="Q1997" s="175"/>
      <c r="R1997" s="175"/>
      <c r="S1997" s="175"/>
      <c r="U1997" s="175"/>
      <c r="V1997" s="176" t="str">
        <f t="shared" si="31"/>
        <v/>
      </c>
    </row>
    <row r="1998" spans="1:22" x14ac:dyDescent="0.25">
      <c r="A1998" s="234"/>
      <c r="B1998" s="175"/>
      <c r="C1998" s="175"/>
      <c r="D1998" s="175"/>
      <c r="E1998" s="175"/>
      <c r="F1998" s="175"/>
      <c r="G1998" s="175"/>
      <c r="H1998" s="175"/>
      <c r="I1998" s="175"/>
      <c r="J1998" s="175"/>
      <c r="K1998" s="175"/>
      <c r="L1998" s="175"/>
      <c r="M1998" s="175"/>
      <c r="N1998" s="175"/>
      <c r="O1998" s="175"/>
      <c r="P1998" s="175"/>
      <c r="Q1998" s="175"/>
      <c r="R1998" s="175"/>
      <c r="S1998" s="175"/>
      <c r="U1998" s="175"/>
      <c r="V1998" s="176" t="str">
        <f t="shared" si="31"/>
        <v/>
      </c>
    </row>
    <row r="1999" spans="1:22" x14ac:dyDescent="0.25">
      <c r="A1999" s="234"/>
      <c r="B1999" s="175"/>
      <c r="C1999" s="175"/>
      <c r="D1999" s="175"/>
      <c r="E1999" s="175"/>
      <c r="F1999" s="175"/>
      <c r="G1999" s="175"/>
      <c r="H1999" s="175"/>
      <c r="I1999" s="175"/>
      <c r="J1999" s="175"/>
      <c r="K1999" s="175"/>
      <c r="L1999" s="175"/>
      <c r="M1999" s="175"/>
      <c r="N1999" s="175"/>
      <c r="O1999" s="175"/>
      <c r="P1999" s="175"/>
      <c r="Q1999" s="175"/>
      <c r="R1999" s="175"/>
      <c r="S1999" s="175"/>
      <c r="U1999" s="175"/>
      <c r="V1999" s="176" t="str">
        <f t="shared" si="31"/>
        <v/>
      </c>
    </row>
    <row r="2000" spans="1:22" x14ac:dyDescent="0.25">
      <c r="A2000" s="234"/>
      <c r="B2000" s="175"/>
      <c r="C2000" s="175"/>
      <c r="D2000" s="175"/>
      <c r="E2000" s="175"/>
      <c r="F2000" s="175"/>
      <c r="G2000" s="175"/>
      <c r="H2000" s="175"/>
      <c r="I2000" s="175"/>
      <c r="J2000" s="175"/>
      <c r="K2000" s="175"/>
      <c r="L2000" s="175"/>
      <c r="M2000" s="175"/>
      <c r="N2000" s="175"/>
      <c r="O2000" s="175"/>
      <c r="P2000" s="175"/>
      <c r="Q2000" s="175"/>
      <c r="R2000" s="175"/>
      <c r="S2000" s="175"/>
      <c r="U2000" s="175"/>
      <c r="V2000" s="176" t="str">
        <f t="shared" si="31"/>
        <v/>
      </c>
    </row>
    <row r="2001" spans="1:22" x14ac:dyDescent="0.25">
      <c r="A2001" s="234"/>
      <c r="B2001" s="175"/>
      <c r="C2001" s="175"/>
      <c r="D2001" s="175"/>
      <c r="E2001" s="175"/>
      <c r="F2001" s="175"/>
      <c r="G2001" s="175"/>
      <c r="H2001" s="175"/>
      <c r="I2001" s="175"/>
      <c r="J2001" s="175"/>
      <c r="K2001" s="175"/>
      <c r="L2001" s="175"/>
      <c r="M2001" s="175"/>
      <c r="N2001" s="175"/>
      <c r="O2001" s="175"/>
      <c r="P2001" s="175"/>
      <c r="Q2001" s="175"/>
      <c r="R2001" s="175"/>
      <c r="S2001" s="175"/>
      <c r="U2001" s="175"/>
      <c r="V2001" s="176" t="str">
        <f t="shared" si="31"/>
        <v/>
      </c>
    </row>
    <row r="2002" spans="1:22" x14ac:dyDescent="0.25">
      <c r="A2002" s="234"/>
      <c r="B2002" s="175"/>
      <c r="C2002" s="175"/>
      <c r="D2002" s="175"/>
      <c r="E2002" s="175"/>
      <c r="F2002" s="175"/>
      <c r="G2002" s="175"/>
      <c r="H2002" s="175"/>
      <c r="I2002" s="175"/>
      <c r="J2002" s="175"/>
      <c r="K2002" s="175"/>
      <c r="L2002" s="175"/>
      <c r="M2002" s="175"/>
      <c r="N2002" s="175"/>
      <c r="O2002" s="175"/>
      <c r="P2002" s="175"/>
      <c r="Q2002" s="175"/>
      <c r="R2002" s="175"/>
      <c r="S2002" s="175"/>
      <c r="U2002" s="175"/>
      <c r="V2002" s="176" t="str">
        <f t="shared" si="31"/>
        <v/>
      </c>
    </row>
    <row r="2003" spans="1:22" x14ac:dyDescent="0.25">
      <c r="A2003" s="234"/>
      <c r="B2003" s="175"/>
      <c r="C2003" s="175"/>
      <c r="D2003" s="175"/>
      <c r="E2003" s="175"/>
      <c r="F2003" s="175"/>
      <c r="G2003" s="175"/>
      <c r="H2003" s="175"/>
      <c r="I2003" s="175"/>
      <c r="J2003" s="175"/>
      <c r="K2003" s="175"/>
      <c r="L2003" s="175"/>
      <c r="M2003" s="175"/>
      <c r="N2003" s="175"/>
      <c r="O2003" s="175"/>
      <c r="P2003" s="175"/>
      <c r="Q2003" s="175"/>
      <c r="R2003" s="175"/>
      <c r="S2003" s="175"/>
      <c r="U2003" s="175"/>
      <c r="V2003" s="176" t="str">
        <f t="shared" si="31"/>
        <v/>
      </c>
    </row>
    <row r="2004" spans="1:22" x14ac:dyDescent="0.25">
      <c r="A2004" s="234"/>
      <c r="B2004" s="175"/>
      <c r="C2004" s="175"/>
      <c r="D2004" s="175"/>
      <c r="E2004" s="175"/>
      <c r="F2004" s="175"/>
      <c r="G2004" s="175"/>
      <c r="H2004" s="175"/>
      <c r="I2004" s="175"/>
      <c r="J2004" s="175"/>
      <c r="K2004" s="175"/>
      <c r="L2004" s="175"/>
      <c r="M2004" s="175"/>
      <c r="N2004" s="175"/>
      <c r="O2004" s="175"/>
      <c r="P2004" s="175"/>
      <c r="Q2004" s="175"/>
      <c r="R2004" s="175"/>
      <c r="S2004" s="175"/>
      <c r="U2004" s="175"/>
      <c r="V2004" s="176" t="str">
        <f t="shared" si="31"/>
        <v/>
      </c>
    </row>
    <row r="2005" spans="1:22" x14ac:dyDescent="0.25">
      <c r="A2005" s="234"/>
      <c r="B2005" s="175"/>
      <c r="C2005" s="175"/>
      <c r="D2005" s="175"/>
      <c r="E2005" s="175"/>
      <c r="F2005" s="175"/>
      <c r="G2005" s="175"/>
      <c r="H2005" s="175"/>
      <c r="I2005" s="175"/>
      <c r="J2005" s="175"/>
      <c r="K2005" s="175"/>
      <c r="L2005" s="175"/>
      <c r="M2005" s="175"/>
      <c r="N2005" s="175"/>
      <c r="O2005" s="175"/>
      <c r="P2005" s="175"/>
      <c r="Q2005" s="175"/>
      <c r="R2005" s="175"/>
      <c r="S2005" s="175"/>
      <c r="U2005" s="175"/>
      <c r="V2005" s="176" t="str">
        <f t="shared" si="31"/>
        <v/>
      </c>
    </row>
    <row r="2006" spans="1:22" x14ac:dyDescent="0.25">
      <c r="A2006" s="234"/>
      <c r="B2006" s="175"/>
      <c r="C2006" s="175"/>
      <c r="D2006" s="175"/>
      <c r="E2006" s="175"/>
      <c r="F2006" s="175"/>
      <c r="G2006" s="175"/>
      <c r="H2006" s="175"/>
      <c r="I2006" s="175"/>
      <c r="J2006" s="175"/>
      <c r="K2006" s="175"/>
      <c r="L2006" s="175"/>
      <c r="M2006" s="175"/>
      <c r="N2006" s="175"/>
      <c r="O2006" s="175"/>
      <c r="P2006" s="175"/>
      <c r="Q2006" s="175"/>
      <c r="R2006" s="175"/>
      <c r="S2006" s="175"/>
      <c r="U2006" s="175"/>
      <c r="V2006" s="176" t="str">
        <f t="shared" si="31"/>
        <v/>
      </c>
    </row>
    <row r="2007" spans="1:22" x14ac:dyDescent="0.25">
      <c r="A2007" s="234"/>
      <c r="B2007" s="175"/>
      <c r="C2007" s="175"/>
      <c r="D2007" s="175"/>
      <c r="E2007" s="175"/>
      <c r="F2007" s="175"/>
      <c r="G2007" s="175"/>
      <c r="H2007" s="175"/>
      <c r="I2007" s="175"/>
      <c r="J2007" s="175"/>
      <c r="K2007" s="175"/>
      <c r="L2007" s="175"/>
      <c r="M2007" s="175"/>
      <c r="N2007" s="175"/>
      <c r="O2007" s="175"/>
      <c r="P2007" s="175"/>
      <c r="Q2007" s="175"/>
      <c r="R2007" s="175"/>
      <c r="S2007" s="175"/>
      <c r="U2007" s="175"/>
      <c r="V2007" s="176" t="str">
        <f t="shared" si="31"/>
        <v/>
      </c>
    </row>
    <row r="2008" spans="1:22" x14ac:dyDescent="0.25">
      <c r="A2008" s="234"/>
      <c r="B2008" s="175"/>
      <c r="C2008" s="175"/>
      <c r="D2008" s="175"/>
      <c r="E2008" s="175"/>
      <c r="F2008" s="175"/>
      <c r="G2008" s="175"/>
      <c r="H2008" s="175"/>
      <c r="I2008" s="175"/>
      <c r="J2008" s="175"/>
      <c r="K2008" s="175"/>
      <c r="L2008" s="175"/>
      <c r="M2008" s="175"/>
      <c r="N2008" s="175"/>
      <c r="O2008" s="175"/>
      <c r="P2008" s="175"/>
      <c r="Q2008" s="175"/>
      <c r="R2008" s="175"/>
      <c r="S2008" s="175"/>
      <c r="U2008" s="175"/>
      <c r="V2008" s="176" t="str">
        <f t="shared" si="31"/>
        <v/>
      </c>
    </row>
    <row r="2009" spans="1:22" x14ac:dyDescent="0.25">
      <c r="A2009" s="234"/>
      <c r="B2009" s="175"/>
      <c r="C2009" s="175"/>
      <c r="D2009" s="175"/>
      <c r="E2009" s="175"/>
      <c r="F2009" s="175"/>
      <c r="G2009" s="175"/>
      <c r="H2009" s="175"/>
      <c r="I2009" s="175"/>
      <c r="J2009" s="175"/>
      <c r="K2009" s="175"/>
      <c r="L2009" s="175"/>
      <c r="M2009" s="175"/>
      <c r="N2009" s="175"/>
      <c r="O2009" s="175"/>
      <c r="P2009" s="175"/>
      <c r="Q2009" s="175"/>
      <c r="R2009" s="175"/>
      <c r="S2009" s="175"/>
      <c r="U2009" s="175"/>
      <c r="V2009" s="176" t="str">
        <f t="shared" si="31"/>
        <v/>
      </c>
    </row>
    <row r="2010" spans="1:22" x14ac:dyDescent="0.25">
      <c r="A2010" s="234"/>
      <c r="B2010" s="175"/>
      <c r="C2010" s="175"/>
      <c r="D2010" s="175"/>
      <c r="E2010" s="175"/>
      <c r="F2010" s="175"/>
      <c r="G2010" s="175"/>
      <c r="H2010" s="175"/>
      <c r="I2010" s="175"/>
      <c r="J2010" s="175"/>
      <c r="K2010" s="175"/>
      <c r="L2010" s="175"/>
      <c r="M2010" s="175"/>
      <c r="N2010" s="175"/>
      <c r="O2010" s="175"/>
      <c r="P2010" s="175"/>
      <c r="Q2010" s="175"/>
      <c r="R2010" s="175"/>
      <c r="S2010" s="175"/>
      <c r="U2010" s="175"/>
      <c r="V2010" s="176" t="str">
        <f t="shared" si="31"/>
        <v/>
      </c>
    </row>
    <row r="2011" spans="1:22" x14ac:dyDescent="0.25">
      <c r="A2011" s="234"/>
      <c r="B2011" s="175"/>
      <c r="C2011" s="175"/>
      <c r="D2011" s="175"/>
      <c r="E2011" s="175"/>
      <c r="F2011" s="175"/>
      <c r="G2011" s="175"/>
      <c r="H2011" s="175"/>
      <c r="I2011" s="175"/>
      <c r="J2011" s="175"/>
      <c r="K2011" s="175"/>
      <c r="L2011" s="175"/>
      <c r="M2011" s="175"/>
      <c r="N2011" s="175"/>
      <c r="O2011" s="175"/>
      <c r="P2011" s="175"/>
      <c r="Q2011" s="175"/>
      <c r="R2011" s="175"/>
      <c r="S2011" s="175"/>
      <c r="U2011" s="175"/>
      <c r="V2011" s="176" t="str">
        <f t="shared" si="31"/>
        <v/>
      </c>
    </row>
    <row r="2012" spans="1:22" x14ac:dyDescent="0.25">
      <c r="A2012" s="234"/>
      <c r="B2012" s="175"/>
      <c r="C2012" s="175"/>
      <c r="D2012" s="175"/>
      <c r="E2012" s="175"/>
      <c r="F2012" s="175"/>
      <c r="G2012" s="175"/>
      <c r="H2012" s="175"/>
      <c r="I2012" s="175"/>
      <c r="J2012" s="175"/>
      <c r="K2012" s="175"/>
      <c r="L2012" s="175"/>
      <c r="M2012" s="175"/>
      <c r="N2012" s="175"/>
      <c r="O2012" s="175"/>
      <c r="P2012" s="175"/>
      <c r="Q2012" s="175"/>
      <c r="R2012" s="175"/>
      <c r="S2012" s="175"/>
      <c r="U2012" s="175"/>
      <c r="V2012" s="176" t="str">
        <f t="shared" si="31"/>
        <v/>
      </c>
    </row>
    <row r="2013" spans="1:22" x14ac:dyDescent="0.25">
      <c r="A2013" s="234"/>
      <c r="B2013" s="175"/>
      <c r="C2013" s="175"/>
      <c r="D2013" s="175"/>
      <c r="E2013" s="175"/>
      <c r="F2013" s="175"/>
      <c r="G2013" s="175"/>
      <c r="H2013" s="175"/>
      <c r="I2013" s="175"/>
      <c r="J2013" s="175"/>
      <c r="K2013" s="175"/>
      <c r="L2013" s="175"/>
      <c r="M2013" s="175"/>
      <c r="N2013" s="175"/>
      <c r="O2013" s="175"/>
      <c r="P2013" s="175"/>
      <c r="Q2013" s="175"/>
      <c r="R2013" s="175"/>
      <c r="S2013" s="175"/>
      <c r="U2013" s="175"/>
      <c r="V2013" s="176" t="str">
        <f t="shared" si="31"/>
        <v/>
      </c>
    </row>
    <row r="2014" spans="1:22" x14ac:dyDescent="0.25">
      <c r="A2014" s="234"/>
      <c r="B2014" s="175"/>
      <c r="C2014" s="175"/>
      <c r="D2014" s="175"/>
      <c r="E2014" s="175"/>
      <c r="F2014" s="175"/>
      <c r="G2014" s="175"/>
      <c r="H2014" s="175"/>
      <c r="I2014" s="175"/>
      <c r="J2014" s="175"/>
      <c r="K2014" s="175"/>
      <c r="L2014" s="175"/>
      <c r="M2014" s="175"/>
      <c r="N2014" s="175"/>
      <c r="O2014" s="175"/>
      <c r="P2014" s="175"/>
      <c r="Q2014" s="175"/>
      <c r="R2014" s="175"/>
      <c r="S2014" s="175"/>
      <c r="U2014" s="175"/>
      <c r="V2014" s="176" t="str">
        <f t="shared" si="31"/>
        <v/>
      </c>
    </row>
    <row r="2015" spans="1:22" x14ac:dyDescent="0.25">
      <c r="A2015" s="234"/>
      <c r="B2015" s="175"/>
      <c r="C2015" s="175"/>
      <c r="D2015" s="175"/>
      <c r="E2015" s="175"/>
      <c r="F2015" s="175"/>
      <c r="G2015" s="175"/>
      <c r="H2015" s="175"/>
      <c r="I2015" s="175"/>
      <c r="J2015" s="175"/>
      <c r="K2015" s="175"/>
      <c r="L2015" s="175"/>
      <c r="M2015" s="175"/>
      <c r="N2015" s="175"/>
      <c r="O2015" s="175"/>
      <c r="P2015" s="175"/>
      <c r="Q2015" s="175"/>
      <c r="R2015" s="175"/>
      <c r="S2015" s="175"/>
      <c r="U2015" s="175"/>
      <c r="V2015" s="176" t="str">
        <f t="shared" si="31"/>
        <v/>
      </c>
    </row>
    <row r="2016" spans="1:22" x14ac:dyDescent="0.25">
      <c r="A2016" s="234"/>
      <c r="B2016" s="175"/>
      <c r="C2016" s="175"/>
      <c r="D2016" s="175"/>
      <c r="E2016" s="175"/>
      <c r="F2016" s="175"/>
      <c r="G2016" s="175"/>
      <c r="H2016" s="175"/>
      <c r="I2016" s="175"/>
      <c r="J2016" s="175"/>
      <c r="K2016" s="175"/>
      <c r="L2016" s="175"/>
      <c r="M2016" s="175"/>
      <c r="N2016" s="175"/>
      <c r="O2016" s="175"/>
      <c r="P2016" s="175"/>
      <c r="Q2016" s="175"/>
      <c r="R2016" s="175"/>
      <c r="S2016" s="175"/>
      <c r="U2016" s="175"/>
      <c r="V2016" s="176" t="str">
        <f t="shared" si="31"/>
        <v/>
      </c>
    </row>
    <row r="2017" spans="1:22" x14ac:dyDescent="0.25">
      <c r="A2017" s="234"/>
      <c r="B2017" s="175"/>
      <c r="C2017" s="175"/>
      <c r="D2017" s="175"/>
      <c r="E2017" s="175"/>
      <c r="F2017" s="175"/>
      <c r="G2017" s="175"/>
      <c r="H2017" s="175"/>
      <c r="I2017" s="175"/>
      <c r="J2017" s="175"/>
      <c r="K2017" s="175"/>
      <c r="L2017" s="175"/>
      <c r="M2017" s="175"/>
      <c r="N2017" s="175"/>
      <c r="O2017" s="175"/>
      <c r="P2017" s="175"/>
      <c r="Q2017" s="175"/>
      <c r="R2017" s="175"/>
      <c r="S2017" s="175"/>
      <c r="U2017" s="175"/>
      <c r="V2017" s="176" t="str">
        <f t="shared" si="31"/>
        <v/>
      </c>
    </row>
    <row r="2018" spans="1:22" x14ac:dyDescent="0.25">
      <c r="A2018" s="234"/>
      <c r="B2018" s="175"/>
      <c r="C2018" s="175"/>
      <c r="D2018" s="175"/>
      <c r="E2018" s="175"/>
      <c r="F2018" s="175"/>
      <c r="G2018" s="175"/>
      <c r="H2018" s="175"/>
      <c r="I2018" s="175"/>
      <c r="J2018" s="175"/>
      <c r="K2018" s="175"/>
      <c r="L2018" s="175"/>
      <c r="M2018" s="175"/>
      <c r="N2018" s="175"/>
      <c r="O2018" s="175"/>
      <c r="P2018" s="175"/>
      <c r="Q2018" s="175"/>
      <c r="R2018" s="175"/>
      <c r="S2018" s="175"/>
      <c r="U2018" s="175"/>
      <c r="V2018" s="176" t="str">
        <f t="shared" si="31"/>
        <v/>
      </c>
    </row>
    <row r="2019" spans="1:22" x14ac:dyDescent="0.25">
      <c r="A2019" s="234"/>
      <c r="B2019" s="175"/>
      <c r="C2019" s="175"/>
      <c r="D2019" s="175"/>
      <c r="E2019" s="175"/>
      <c r="F2019" s="175"/>
      <c r="G2019" s="175"/>
      <c r="H2019" s="175"/>
      <c r="I2019" s="175"/>
      <c r="J2019" s="175"/>
      <c r="K2019" s="175"/>
      <c r="L2019" s="175"/>
      <c r="M2019" s="175"/>
      <c r="N2019" s="175"/>
      <c r="O2019" s="175"/>
      <c r="P2019" s="175"/>
      <c r="Q2019" s="175"/>
      <c r="R2019" s="175"/>
      <c r="S2019" s="175"/>
      <c r="U2019" s="175"/>
      <c r="V2019" s="176" t="str">
        <f t="shared" si="31"/>
        <v/>
      </c>
    </row>
    <row r="2020" spans="1:22" x14ac:dyDescent="0.25">
      <c r="A2020" s="234"/>
      <c r="B2020" s="175"/>
      <c r="C2020" s="175"/>
      <c r="D2020" s="175"/>
      <c r="E2020" s="175"/>
      <c r="F2020" s="175"/>
      <c r="G2020" s="175"/>
      <c r="H2020" s="175"/>
      <c r="I2020" s="175"/>
      <c r="J2020" s="175"/>
      <c r="K2020" s="175"/>
      <c r="L2020" s="175"/>
      <c r="M2020" s="175"/>
      <c r="N2020" s="175"/>
      <c r="O2020" s="175"/>
      <c r="P2020" s="175"/>
      <c r="Q2020" s="175"/>
      <c r="R2020" s="175"/>
      <c r="S2020" s="175"/>
      <c r="U2020" s="175"/>
      <c r="V2020" s="176" t="str">
        <f t="shared" si="31"/>
        <v/>
      </c>
    </row>
    <row r="2021" spans="1:22" x14ac:dyDescent="0.25">
      <c r="A2021" s="234"/>
      <c r="B2021" s="175"/>
      <c r="C2021" s="175"/>
      <c r="D2021" s="175"/>
      <c r="E2021" s="175"/>
      <c r="F2021" s="175"/>
      <c r="G2021" s="175"/>
      <c r="H2021" s="175"/>
      <c r="I2021" s="175"/>
      <c r="J2021" s="175"/>
      <c r="K2021" s="175"/>
      <c r="L2021" s="175"/>
      <c r="M2021" s="175"/>
      <c r="N2021" s="175"/>
      <c r="O2021" s="175"/>
      <c r="P2021" s="175"/>
      <c r="Q2021" s="175"/>
      <c r="R2021" s="175"/>
      <c r="S2021" s="175"/>
      <c r="U2021" s="175"/>
      <c r="V2021" s="176" t="str">
        <f t="shared" si="31"/>
        <v/>
      </c>
    </row>
    <row r="2022" spans="1:22" x14ac:dyDescent="0.25">
      <c r="A2022" s="234"/>
      <c r="B2022" s="175"/>
      <c r="C2022" s="175"/>
      <c r="D2022" s="175"/>
      <c r="E2022" s="175"/>
      <c r="F2022" s="175"/>
      <c r="G2022" s="175"/>
      <c r="H2022" s="175"/>
      <c r="I2022" s="175"/>
      <c r="J2022" s="175"/>
      <c r="K2022" s="175"/>
      <c r="L2022" s="175"/>
      <c r="M2022" s="175"/>
      <c r="N2022" s="175"/>
      <c r="O2022" s="175"/>
      <c r="P2022" s="175"/>
      <c r="Q2022" s="175"/>
      <c r="R2022" s="175"/>
      <c r="S2022" s="175"/>
      <c r="U2022" s="175"/>
      <c r="V2022" s="176" t="str">
        <f t="shared" si="31"/>
        <v/>
      </c>
    </row>
    <row r="2023" spans="1:22" x14ac:dyDescent="0.25">
      <c r="A2023" s="234"/>
      <c r="B2023" s="175"/>
      <c r="C2023" s="175"/>
      <c r="D2023" s="175"/>
      <c r="E2023" s="175"/>
      <c r="F2023" s="175"/>
      <c r="G2023" s="175"/>
      <c r="H2023" s="175"/>
      <c r="I2023" s="175"/>
      <c r="J2023" s="175"/>
      <c r="K2023" s="175"/>
      <c r="L2023" s="175"/>
      <c r="M2023" s="175"/>
      <c r="N2023" s="175"/>
      <c r="O2023" s="175"/>
      <c r="P2023" s="175"/>
      <c r="Q2023" s="175"/>
      <c r="R2023" s="175"/>
      <c r="S2023" s="175"/>
      <c r="U2023" s="175"/>
      <c r="V2023" s="176" t="str">
        <f t="shared" si="31"/>
        <v/>
      </c>
    </row>
    <row r="2024" spans="1:22" x14ac:dyDescent="0.25">
      <c r="A2024" s="234"/>
      <c r="B2024" s="175"/>
      <c r="C2024" s="175"/>
      <c r="D2024" s="175"/>
      <c r="E2024" s="175"/>
      <c r="F2024" s="175"/>
      <c r="G2024" s="175"/>
      <c r="H2024" s="175"/>
      <c r="I2024" s="175"/>
      <c r="J2024" s="175"/>
      <c r="K2024" s="175"/>
      <c r="L2024" s="175"/>
      <c r="M2024" s="175"/>
      <c r="N2024" s="175"/>
      <c r="O2024" s="175"/>
      <c r="P2024" s="175"/>
      <c r="Q2024" s="175"/>
      <c r="R2024" s="175"/>
      <c r="S2024" s="175"/>
      <c r="U2024" s="175"/>
      <c r="V2024" s="176" t="str">
        <f t="shared" si="31"/>
        <v/>
      </c>
    </row>
    <row r="2025" spans="1:22" x14ac:dyDescent="0.25">
      <c r="A2025" s="234"/>
      <c r="B2025" s="175"/>
      <c r="C2025" s="175"/>
      <c r="D2025" s="175"/>
      <c r="E2025" s="175"/>
      <c r="F2025" s="175"/>
      <c r="G2025" s="175"/>
      <c r="H2025" s="175"/>
      <c r="I2025" s="175"/>
      <c r="J2025" s="175"/>
      <c r="K2025" s="175"/>
      <c r="L2025" s="175"/>
      <c r="M2025" s="175"/>
      <c r="N2025" s="175"/>
      <c r="O2025" s="175"/>
      <c r="P2025" s="175"/>
      <c r="Q2025" s="175"/>
      <c r="R2025" s="175"/>
      <c r="S2025" s="175"/>
      <c r="U2025" s="175"/>
      <c r="V2025" s="176" t="str">
        <f t="shared" si="31"/>
        <v/>
      </c>
    </row>
  </sheetData>
  <autoFilter ref="A1:V2025" xr:uid="{00000000-0009-0000-0000-000015000000}"/>
  <hyperlinks>
    <hyperlink ref="X1" location="Content!A1" display="Go to Content Sheet" xr:uid="{00000000-0004-0000-1500-000000000000}"/>
    <hyperlink ref="X2" location="'Cargill SD Data'!A1" display="Cargill SD Data" xr:uid="{00000000-0004-0000-1500-000001000000}"/>
    <hyperlink ref="X3" location="'EMEA Charts'!A1" display="EMEA Charts" xr:uid="{00000000-0004-0000-1500-00000200000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D159"/>
  <sheetViews>
    <sheetView zoomScaleNormal="100" workbookViewId="0">
      <pane ySplit="1" topLeftCell="A53" activePane="bottomLeft" state="frozen"/>
      <selection pane="bottomLeft" activeCell="C73" sqref="C73"/>
    </sheetView>
  </sheetViews>
  <sheetFormatPr defaultRowHeight="15" x14ac:dyDescent="0.25"/>
  <cols>
    <col min="1" max="1" width="33.5703125" customWidth="1"/>
    <col min="2" max="2" width="19.7109375" bestFit="1" customWidth="1"/>
    <col min="3" max="3" width="21.42578125" customWidth="1"/>
    <col min="4" max="4" width="19.7109375" customWidth="1"/>
  </cols>
  <sheetData>
    <row r="1" spans="1:4" x14ac:dyDescent="0.25">
      <c r="A1" t="s">
        <v>166</v>
      </c>
      <c r="B1" t="s">
        <v>167</v>
      </c>
      <c r="C1" t="s">
        <v>168</v>
      </c>
      <c r="D1" s="175" t="s">
        <v>283</v>
      </c>
    </row>
    <row r="2" spans="1:4" x14ac:dyDescent="0.25">
      <c r="A2" s="185" t="s">
        <v>144</v>
      </c>
      <c r="B2" s="174" t="s">
        <v>15</v>
      </c>
      <c r="C2" s="174" t="s">
        <v>284</v>
      </c>
      <c r="D2" s="174"/>
    </row>
    <row r="3" spans="1:4" x14ac:dyDescent="0.25">
      <c r="A3" s="185" t="s">
        <v>142</v>
      </c>
      <c r="B3" s="175" t="s">
        <v>15</v>
      </c>
      <c r="C3" s="174"/>
      <c r="D3" s="174"/>
    </row>
    <row r="4" spans="1:4" x14ac:dyDescent="0.25">
      <c r="A4" s="185" t="s">
        <v>145</v>
      </c>
      <c r="B4" s="175" t="s">
        <v>15</v>
      </c>
      <c r="C4" s="174" t="s">
        <v>284</v>
      </c>
      <c r="D4" s="174"/>
    </row>
    <row r="5" spans="1:4" x14ac:dyDescent="0.25">
      <c r="A5" s="185" t="s">
        <v>146</v>
      </c>
      <c r="B5" s="175" t="s">
        <v>15</v>
      </c>
      <c r="C5" s="174"/>
      <c r="D5" s="174"/>
    </row>
    <row r="6" spans="1:4" x14ac:dyDescent="0.25">
      <c r="A6" s="185" t="s">
        <v>282</v>
      </c>
      <c r="B6" s="175" t="s">
        <v>15</v>
      </c>
      <c r="C6" s="174"/>
      <c r="D6" s="174"/>
    </row>
    <row r="7" spans="1:4" s="175" customFormat="1" x14ac:dyDescent="0.25">
      <c r="A7" s="185" t="s">
        <v>147</v>
      </c>
      <c r="B7" s="175" t="s">
        <v>15</v>
      </c>
      <c r="C7" s="174"/>
      <c r="D7" s="174"/>
    </row>
    <row r="8" spans="1:4" x14ac:dyDescent="0.25">
      <c r="A8" s="185" t="s">
        <v>217</v>
      </c>
      <c r="B8" s="175"/>
      <c r="C8" s="174" t="s">
        <v>284</v>
      </c>
      <c r="D8" s="174"/>
    </row>
    <row r="9" spans="1:4" x14ac:dyDescent="0.25">
      <c r="A9" s="185" t="s">
        <v>148</v>
      </c>
      <c r="B9" s="174"/>
      <c r="C9" s="174"/>
      <c r="D9" s="174"/>
    </row>
    <row r="10" spans="1:4" x14ac:dyDescent="0.25">
      <c r="A10" s="185" t="s">
        <v>236</v>
      </c>
      <c r="B10" s="174" t="s">
        <v>15</v>
      </c>
      <c r="C10" s="174" t="s">
        <v>284</v>
      </c>
      <c r="D10" s="174"/>
    </row>
    <row r="11" spans="1:4" x14ac:dyDescent="0.25">
      <c r="A11" s="185" t="s">
        <v>149</v>
      </c>
      <c r="B11" s="174" t="s">
        <v>15</v>
      </c>
      <c r="C11" s="174"/>
      <c r="D11" s="174"/>
    </row>
    <row r="12" spans="1:4" x14ac:dyDescent="0.25">
      <c r="A12" s="185" t="s">
        <v>150</v>
      </c>
      <c r="B12" s="174" t="s">
        <v>15</v>
      </c>
      <c r="C12" s="174"/>
      <c r="D12" s="174"/>
    </row>
    <row r="13" spans="1:4" x14ac:dyDescent="0.25">
      <c r="A13" s="185" t="s">
        <v>218</v>
      </c>
      <c r="B13" s="174" t="s">
        <v>15</v>
      </c>
      <c r="C13" s="174"/>
      <c r="D13" s="174"/>
    </row>
    <row r="14" spans="1:4" x14ac:dyDescent="0.25">
      <c r="A14" s="185" t="s">
        <v>220</v>
      </c>
      <c r="B14" s="174" t="s">
        <v>15</v>
      </c>
      <c r="C14" s="174"/>
      <c r="D14" s="174"/>
    </row>
    <row r="15" spans="1:4" x14ac:dyDescent="0.25">
      <c r="A15" s="185" t="s">
        <v>151</v>
      </c>
      <c r="B15" s="174" t="s">
        <v>15</v>
      </c>
      <c r="C15" s="174"/>
      <c r="D15" s="174"/>
    </row>
    <row r="16" spans="1:4" x14ac:dyDescent="0.25">
      <c r="A16" s="185" t="s">
        <v>228</v>
      </c>
      <c r="B16" s="174" t="s">
        <v>15</v>
      </c>
      <c r="C16" s="174" t="s">
        <v>284</v>
      </c>
      <c r="D16" s="174"/>
    </row>
    <row r="17" spans="1:4" x14ac:dyDescent="0.25">
      <c r="A17" s="185" t="s">
        <v>221</v>
      </c>
      <c r="B17" s="174" t="s">
        <v>15</v>
      </c>
      <c r="C17" s="174"/>
      <c r="D17" s="174"/>
    </row>
    <row r="18" spans="1:4" x14ac:dyDescent="0.25">
      <c r="A18" s="185" t="s">
        <v>233</v>
      </c>
      <c r="B18" s="174"/>
      <c r="C18" s="174" t="s">
        <v>284</v>
      </c>
      <c r="D18" s="174" t="s">
        <v>285</v>
      </c>
    </row>
    <row r="19" spans="1:4" s="175" customFormat="1" x14ac:dyDescent="0.25">
      <c r="A19" s="185" t="s">
        <v>213</v>
      </c>
      <c r="B19" s="174" t="s">
        <v>15</v>
      </c>
      <c r="C19" s="174" t="s">
        <v>284</v>
      </c>
      <c r="D19" s="174" t="s">
        <v>285</v>
      </c>
    </row>
    <row r="20" spans="1:4" x14ac:dyDescent="0.25">
      <c r="A20" s="185" t="s">
        <v>222</v>
      </c>
      <c r="B20" s="174"/>
      <c r="C20" s="174" t="s">
        <v>284</v>
      </c>
      <c r="D20" s="174" t="s">
        <v>285</v>
      </c>
    </row>
    <row r="21" spans="1:4" x14ac:dyDescent="0.25">
      <c r="A21" s="185" t="s">
        <v>152</v>
      </c>
      <c r="B21" s="174"/>
      <c r="C21" s="174"/>
      <c r="D21" s="174"/>
    </row>
    <row r="22" spans="1:4" x14ac:dyDescent="0.25">
      <c r="A22" s="185" t="s">
        <v>229</v>
      </c>
      <c r="B22" s="174"/>
      <c r="C22" s="174" t="s">
        <v>284</v>
      </c>
      <c r="D22" s="174"/>
    </row>
    <row r="23" spans="1:4" x14ac:dyDescent="0.25">
      <c r="A23" s="185" t="s">
        <v>214</v>
      </c>
      <c r="B23" s="174" t="s">
        <v>15</v>
      </c>
      <c r="C23" s="174" t="s">
        <v>284</v>
      </c>
      <c r="D23" s="174"/>
    </row>
    <row r="24" spans="1:4" x14ac:dyDescent="0.25">
      <c r="A24" s="185" t="s">
        <v>215</v>
      </c>
      <c r="B24" s="174" t="s">
        <v>15</v>
      </c>
      <c r="C24" s="174" t="s">
        <v>284</v>
      </c>
      <c r="D24" s="174"/>
    </row>
    <row r="25" spans="1:4" x14ac:dyDescent="0.25">
      <c r="A25" s="185" t="s">
        <v>153</v>
      </c>
      <c r="B25" s="174"/>
      <c r="C25" s="174"/>
      <c r="D25" s="174" t="s">
        <v>285</v>
      </c>
    </row>
    <row r="26" spans="1:4" x14ac:dyDescent="0.25">
      <c r="A26" s="185" t="s">
        <v>186</v>
      </c>
      <c r="B26" s="174" t="s">
        <v>15</v>
      </c>
      <c r="C26" s="174"/>
      <c r="D26" s="174"/>
    </row>
    <row r="27" spans="1:4" x14ac:dyDescent="0.25">
      <c r="A27" s="185" t="s">
        <v>206</v>
      </c>
      <c r="B27" s="174"/>
      <c r="C27" s="174" t="s">
        <v>284</v>
      </c>
      <c r="D27" s="174"/>
    </row>
    <row r="28" spans="1:4" x14ac:dyDescent="0.25">
      <c r="A28" s="185" t="s">
        <v>154</v>
      </c>
      <c r="B28" s="174"/>
      <c r="C28" s="174" t="s">
        <v>284</v>
      </c>
      <c r="D28" s="174"/>
    </row>
    <row r="29" spans="1:4" x14ac:dyDescent="0.25">
      <c r="A29" s="185" t="s">
        <v>239</v>
      </c>
      <c r="B29" s="174"/>
      <c r="C29" s="174"/>
      <c r="D29" s="174"/>
    </row>
    <row r="30" spans="1:4" x14ac:dyDescent="0.25">
      <c r="A30" s="185" t="s">
        <v>230</v>
      </c>
      <c r="B30" s="175" t="s">
        <v>15</v>
      </c>
      <c r="C30" s="174" t="s">
        <v>284</v>
      </c>
      <c r="D30" s="174"/>
    </row>
    <row r="31" spans="1:4" x14ac:dyDescent="0.25">
      <c r="A31" s="185" t="s">
        <v>155</v>
      </c>
      <c r="B31" s="174" t="s">
        <v>15</v>
      </c>
      <c r="C31" s="174"/>
      <c r="D31" s="174"/>
    </row>
    <row r="32" spans="1:4" x14ac:dyDescent="0.25">
      <c r="A32" s="185" t="s">
        <v>237</v>
      </c>
      <c r="B32" s="174" t="s">
        <v>15</v>
      </c>
      <c r="C32" s="174"/>
      <c r="D32" s="174"/>
    </row>
    <row r="33" spans="1:4" x14ac:dyDescent="0.25">
      <c r="A33" s="185" t="s">
        <v>211</v>
      </c>
      <c r="B33" s="174"/>
      <c r="C33" s="174" t="s">
        <v>284</v>
      </c>
      <c r="D33" s="174"/>
    </row>
    <row r="34" spans="1:4" x14ac:dyDescent="0.25">
      <c r="A34" s="185" t="s">
        <v>187</v>
      </c>
      <c r="B34" s="174"/>
      <c r="C34" s="174"/>
      <c r="D34" s="174" t="s">
        <v>285</v>
      </c>
    </row>
    <row r="35" spans="1:4" x14ac:dyDescent="0.25">
      <c r="A35" s="185" t="s">
        <v>223</v>
      </c>
      <c r="B35" s="174" t="s">
        <v>15</v>
      </c>
      <c r="C35" s="174"/>
      <c r="D35" s="174"/>
    </row>
    <row r="36" spans="1:4" s="175" customFormat="1" x14ac:dyDescent="0.25">
      <c r="A36" s="185" t="s">
        <v>281</v>
      </c>
      <c r="B36" s="174"/>
      <c r="C36" s="174" t="s">
        <v>284</v>
      </c>
      <c r="D36" s="174"/>
    </row>
    <row r="37" spans="1:4" x14ac:dyDescent="0.25">
      <c r="A37" s="185" t="s">
        <v>156</v>
      </c>
      <c r="B37" s="174" t="s">
        <v>15</v>
      </c>
      <c r="C37" s="174"/>
      <c r="D37" s="174"/>
    </row>
    <row r="38" spans="1:4" x14ac:dyDescent="0.25">
      <c r="A38" s="185" t="s">
        <v>232</v>
      </c>
      <c r="B38" s="174"/>
      <c r="C38" s="174"/>
      <c r="D38" s="174" t="s">
        <v>285</v>
      </c>
    </row>
    <row r="39" spans="1:4" x14ac:dyDescent="0.25">
      <c r="A39" s="185" t="s">
        <v>157</v>
      </c>
      <c r="B39" s="174" t="s">
        <v>15</v>
      </c>
      <c r="C39" s="174" t="s">
        <v>284</v>
      </c>
      <c r="D39" s="174"/>
    </row>
    <row r="40" spans="1:4" x14ac:dyDescent="0.25">
      <c r="A40" s="185" t="s">
        <v>231</v>
      </c>
      <c r="B40" s="174" t="s">
        <v>15</v>
      </c>
      <c r="C40" s="174"/>
      <c r="D40" s="174"/>
    </row>
    <row r="41" spans="1:4" x14ac:dyDescent="0.25">
      <c r="A41" s="185" t="s">
        <v>158</v>
      </c>
      <c r="B41" s="174" t="s">
        <v>15</v>
      </c>
      <c r="C41" s="174" t="s">
        <v>284</v>
      </c>
      <c r="D41" s="174"/>
    </row>
    <row r="42" spans="1:4" x14ac:dyDescent="0.25">
      <c r="A42" s="185" t="s">
        <v>159</v>
      </c>
      <c r="B42" s="174"/>
      <c r="C42" s="174" t="s">
        <v>284</v>
      </c>
      <c r="D42" s="174"/>
    </row>
    <row r="43" spans="1:4" x14ac:dyDescent="0.25">
      <c r="A43" s="185" t="s">
        <v>160</v>
      </c>
      <c r="B43" s="174" t="s">
        <v>15</v>
      </c>
      <c r="C43" s="174" t="s">
        <v>284</v>
      </c>
      <c r="D43" s="174"/>
    </row>
    <row r="44" spans="1:4" ht="15.75" customHeight="1" x14ac:dyDescent="0.25">
      <c r="A44" s="185" t="s">
        <v>216</v>
      </c>
      <c r="B44" s="174"/>
      <c r="C44" s="174" t="s">
        <v>284</v>
      </c>
      <c r="D44" s="174" t="s">
        <v>285</v>
      </c>
    </row>
    <row r="45" spans="1:4" ht="15.75" customHeight="1" x14ac:dyDescent="0.25">
      <c r="A45" s="186" t="s">
        <v>161</v>
      </c>
      <c r="B45" s="174"/>
      <c r="C45" s="174" t="s">
        <v>284</v>
      </c>
      <c r="D45" s="174" t="s">
        <v>285</v>
      </c>
    </row>
    <row r="46" spans="1:4" ht="15.75" customHeight="1" x14ac:dyDescent="0.25">
      <c r="A46" s="186" t="s">
        <v>162</v>
      </c>
      <c r="B46" s="174"/>
      <c r="C46" s="174" t="s">
        <v>284</v>
      </c>
      <c r="D46" s="174" t="s">
        <v>285</v>
      </c>
    </row>
    <row r="47" spans="1:4" x14ac:dyDescent="0.25">
      <c r="A47" s="185" t="s">
        <v>210</v>
      </c>
      <c r="B47" s="175" t="s">
        <v>15</v>
      </c>
      <c r="C47" s="174" t="s">
        <v>284</v>
      </c>
      <c r="D47" s="174" t="s">
        <v>285</v>
      </c>
    </row>
    <row r="48" spans="1:4" x14ac:dyDescent="0.25">
      <c r="A48" s="185" t="s">
        <v>254</v>
      </c>
      <c r="B48" s="174"/>
      <c r="C48" s="174"/>
      <c r="D48" s="174"/>
    </row>
    <row r="49" spans="1:4" x14ac:dyDescent="0.25">
      <c r="A49" s="185" t="s">
        <v>224</v>
      </c>
      <c r="B49" s="174"/>
      <c r="C49" s="174" t="s">
        <v>284</v>
      </c>
      <c r="D49" s="174" t="s">
        <v>285</v>
      </c>
    </row>
    <row r="50" spans="1:4" x14ac:dyDescent="0.25">
      <c r="A50" s="185" t="s">
        <v>240</v>
      </c>
      <c r="B50" s="174"/>
      <c r="C50" s="174" t="s">
        <v>284</v>
      </c>
      <c r="D50" s="174" t="s">
        <v>285</v>
      </c>
    </row>
    <row r="51" spans="1:4" x14ac:dyDescent="0.25">
      <c r="A51" s="186" t="s">
        <v>163</v>
      </c>
      <c r="B51" s="174"/>
      <c r="C51" s="174" t="s">
        <v>284</v>
      </c>
      <c r="D51" s="174"/>
    </row>
    <row r="52" spans="1:4" x14ac:dyDescent="0.25">
      <c r="A52" s="185" t="s">
        <v>241</v>
      </c>
      <c r="B52" s="174"/>
      <c r="C52" s="174" t="s">
        <v>284</v>
      </c>
      <c r="D52" s="174" t="s">
        <v>285</v>
      </c>
    </row>
    <row r="53" spans="1:4" x14ac:dyDescent="0.25">
      <c r="A53" s="185" t="s">
        <v>234</v>
      </c>
      <c r="B53" s="174"/>
      <c r="C53" s="174"/>
      <c r="D53" s="174"/>
    </row>
    <row r="54" spans="1:4" x14ac:dyDescent="0.25">
      <c r="A54" s="185" t="s">
        <v>225</v>
      </c>
      <c r="B54" s="174" t="s">
        <v>15</v>
      </c>
      <c r="C54" s="174" t="s">
        <v>284</v>
      </c>
      <c r="D54" s="174" t="s">
        <v>285</v>
      </c>
    </row>
    <row r="55" spans="1:4" x14ac:dyDescent="0.25">
      <c r="A55" s="186" t="s">
        <v>164</v>
      </c>
      <c r="B55" s="175" t="s">
        <v>15</v>
      </c>
      <c r="C55" s="174"/>
      <c r="D55" s="174"/>
    </row>
    <row r="56" spans="1:4" s="168" customFormat="1" x14ac:dyDescent="0.25">
      <c r="A56" s="186" t="s">
        <v>165</v>
      </c>
      <c r="B56" s="174" t="s">
        <v>15</v>
      </c>
      <c r="C56" s="174"/>
      <c r="D56" s="174"/>
    </row>
    <row r="57" spans="1:4" s="170" customFormat="1" x14ac:dyDescent="0.25">
      <c r="A57" s="185" t="s">
        <v>143</v>
      </c>
      <c r="B57" s="174" t="s">
        <v>15</v>
      </c>
      <c r="C57" s="174"/>
      <c r="D57" s="174"/>
    </row>
    <row r="58" spans="1:4" x14ac:dyDescent="0.25">
      <c r="A58" s="185" t="s">
        <v>201</v>
      </c>
      <c r="B58" s="174" t="s">
        <v>15</v>
      </c>
      <c r="C58" s="174"/>
      <c r="D58" s="174"/>
    </row>
    <row r="59" spans="1:4" x14ac:dyDescent="0.25">
      <c r="A59" t="s">
        <v>191</v>
      </c>
      <c r="B59" s="174" t="s">
        <v>197</v>
      </c>
      <c r="C59" s="174"/>
      <c r="D59" s="174"/>
    </row>
    <row r="60" spans="1:4" x14ac:dyDescent="0.25">
      <c r="A60" t="s">
        <v>204</v>
      </c>
      <c r="B60" s="174" t="s">
        <v>197</v>
      </c>
      <c r="C60" s="174"/>
      <c r="D60" s="174"/>
    </row>
    <row r="61" spans="1:4" x14ac:dyDescent="0.25">
      <c r="A61" t="s">
        <v>192</v>
      </c>
      <c r="B61" s="174" t="s">
        <v>197</v>
      </c>
      <c r="C61" s="174"/>
      <c r="D61" s="174"/>
    </row>
    <row r="62" spans="1:4" x14ac:dyDescent="0.25">
      <c r="A62" t="s">
        <v>193</v>
      </c>
      <c r="B62" s="174" t="s">
        <v>197</v>
      </c>
      <c r="C62" s="174"/>
      <c r="D62" s="174"/>
    </row>
    <row r="63" spans="1:4" x14ac:dyDescent="0.25">
      <c r="A63" t="s">
        <v>203</v>
      </c>
      <c r="B63" s="174" t="s">
        <v>197</v>
      </c>
      <c r="C63" s="174"/>
      <c r="D63" s="174"/>
    </row>
    <row r="64" spans="1:4" x14ac:dyDescent="0.25">
      <c r="A64" t="s">
        <v>199</v>
      </c>
      <c r="B64" s="174" t="s">
        <v>197</v>
      </c>
      <c r="C64" s="174"/>
      <c r="D64" s="174"/>
    </row>
    <row r="65" spans="1:4" x14ac:dyDescent="0.25">
      <c r="A65" t="s">
        <v>209</v>
      </c>
      <c r="B65" s="174" t="s">
        <v>197</v>
      </c>
      <c r="C65" s="174"/>
      <c r="D65" s="174"/>
    </row>
    <row r="66" spans="1:4" x14ac:dyDescent="0.25">
      <c r="A66" t="s">
        <v>219</v>
      </c>
      <c r="B66" s="174" t="s">
        <v>197</v>
      </c>
      <c r="C66" s="174"/>
      <c r="D66" s="174"/>
    </row>
    <row r="67" spans="1:4" x14ac:dyDescent="0.25">
      <c r="A67" t="s">
        <v>227</v>
      </c>
      <c r="B67" s="174" t="s">
        <v>197</v>
      </c>
      <c r="C67" s="174"/>
      <c r="D67" s="174"/>
    </row>
    <row r="68" spans="1:4" x14ac:dyDescent="0.25">
      <c r="A68" t="s">
        <v>194</v>
      </c>
      <c r="B68" s="174" t="s">
        <v>197</v>
      </c>
      <c r="C68" s="174"/>
      <c r="D68" s="174"/>
    </row>
    <row r="69" spans="1:4" s="175" customFormat="1" x14ac:dyDescent="0.25">
      <c r="A69" s="175" t="s">
        <v>299</v>
      </c>
      <c r="B69" s="174" t="s">
        <v>197</v>
      </c>
      <c r="C69" s="174"/>
      <c r="D69" s="174"/>
    </row>
    <row r="70" spans="1:4" s="175" customFormat="1" x14ac:dyDescent="0.25">
      <c r="A70" s="175" t="s">
        <v>300</v>
      </c>
      <c r="B70" s="174" t="s">
        <v>197</v>
      </c>
      <c r="C70" s="174"/>
      <c r="D70" s="174"/>
    </row>
    <row r="71" spans="1:4" s="175" customFormat="1" x14ac:dyDescent="0.25">
      <c r="A71" s="218" t="s">
        <v>298</v>
      </c>
      <c r="B71" s="174" t="s">
        <v>294</v>
      </c>
      <c r="C71" s="174"/>
      <c r="D71" s="174"/>
    </row>
    <row r="72" spans="1:4" s="175" customFormat="1" x14ac:dyDescent="0.25">
      <c r="A72" s="218" t="s">
        <v>379</v>
      </c>
      <c r="B72" s="174" t="s">
        <v>294</v>
      </c>
      <c r="C72" s="174"/>
      <c r="D72" s="174"/>
    </row>
    <row r="73" spans="1:4" s="175" customFormat="1" ht="15.75" thickBot="1" x14ac:dyDescent="0.3">
      <c r="A73" s="218" t="s">
        <v>374</v>
      </c>
      <c r="B73" s="174" t="s">
        <v>294</v>
      </c>
      <c r="C73" s="174"/>
      <c r="D73" s="174"/>
    </row>
    <row r="74" spans="1:4" ht="15.75" thickBot="1" x14ac:dyDescent="0.3">
      <c r="A74" s="182" t="s">
        <v>370</v>
      </c>
      <c r="B74" s="174" t="s">
        <v>24</v>
      </c>
      <c r="C74" s="174"/>
      <c r="D74" s="174" t="s">
        <v>26</v>
      </c>
    </row>
    <row r="75" spans="1:4" s="175" customFormat="1" ht="15.75" thickBot="1" x14ac:dyDescent="0.3">
      <c r="A75" s="182" t="s">
        <v>301</v>
      </c>
      <c r="B75" s="174" t="s">
        <v>21</v>
      </c>
      <c r="C75" s="174"/>
      <c r="D75" s="174"/>
    </row>
    <row r="76" spans="1:4" s="175" customFormat="1" ht="15.75" thickBot="1" x14ac:dyDescent="0.3">
      <c r="A76" s="182" t="s">
        <v>295</v>
      </c>
      <c r="B76" s="174" t="s">
        <v>17</v>
      </c>
      <c r="C76" s="174"/>
      <c r="D76" s="174"/>
    </row>
    <row r="77" spans="1:4" ht="15.75" thickBot="1" x14ac:dyDescent="0.3">
      <c r="A77" s="182" t="s">
        <v>380</v>
      </c>
      <c r="B77" s="174" t="s">
        <v>21</v>
      </c>
      <c r="C77" s="174"/>
      <c r="D77" s="174"/>
    </row>
    <row r="78" spans="1:4" s="175" customFormat="1" ht="15.75" thickBot="1" x14ac:dyDescent="0.3">
      <c r="A78" s="182" t="s">
        <v>119</v>
      </c>
      <c r="B78" s="174" t="s">
        <v>21</v>
      </c>
      <c r="C78" s="174"/>
      <c r="D78" s="174"/>
    </row>
    <row r="79" spans="1:4" s="175" customFormat="1" ht="15.75" thickBot="1" x14ac:dyDescent="0.3">
      <c r="A79" s="182" t="s">
        <v>376</v>
      </c>
      <c r="B79" s="174" t="s">
        <v>21</v>
      </c>
      <c r="C79" s="174"/>
      <c r="D79" s="174"/>
    </row>
    <row r="80" spans="1:4" ht="15.75" thickBot="1" x14ac:dyDescent="0.3">
      <c r="A80" s="182" t="s">
        <v>273</v>
      </c>
      <c r="B80" s="174" t="s">
        <v>21</v>
      </c>
      <c r="C80" s="174"/>
      <c r="D80" s="174"/>
    </row>
    <row r="81" spans="1:4" ht="15.75" thickBot="1" x14ac:dyDescent="0.3">
      <c r="A81" s="182" t="s">
        <v>371</v>
      </c>
      <c r="B81" s="174" t="s">
        <v>17</v>
      </c>
      <c r="C81" s="174"/>
      <c r="D81" s="174"/>
    </row>
    <row r="82" spans="1:4" ht="15.75" thickBot="1" x14ac:dyDescent="0.3">
      <c r="A82" s="182" t="s">
        <v>270</v>
      </c>
      <c r="B82" s="174" t="s">
        <v>24</v>
      </c>
      <c r="C82" s="174"/>
      <c r="D82" s="174" t="s">
        <v>19</v>
      </c>
    </row>
    <row r="83" spans="1:4" ht="15.75" thickBot="1" x14ac:dyDescent="0.3">
      <c r="A83" s="182" t="s">
        <v>123</v>
      </c>
      <c r="B83" s="174" t="s">
        <v>25</v>
      </c>
      <c r="C83" s="174"/>
      <c r="D83" s="174"/>
    </row>
    <row r="84" spans="1:4" s="175" customFormat="1" ht="15.75" thickBot="1" x14ac:dyDescent="0.3">
      <c r="A84" s="182" t="s">
        <v>361</v>
      </c>
      <c r="B84" s="174" t="s">
        <v>18</v>
      </c>
      <c r="C84" s="179"/>
      <c r="D84" s="174"/>
    </row>
    <row r="85" spans="1:4" s="175" customFormat="1" ht="15.75" thickBot="1" x14ac:dyDescent="0.3">
      <c r="A85" s="182" t="s">
        <v>362</v>
      </c>
      <c r="B85" s="174" t="s">
        <v>25</v>
      </c>
      <c r="C85" s="179"/>
      <c r="D85" s="174"/>
    </row>
    <row r="86" spans="1:4" ht="15.75" thickBot="1" x14ac:dyDescent="0.3">
      <c r="A86" s="182" t="s">
        <v>280</v>
      </c>
      <c r="B86" s="174" t="s">
        <v>20</v>
      </c>
      <c r="C86" s="179" t="s">
        <v>23</v>
      </c>
      <c r="D86" s="174" t="s">
        <v>19</v>
      </c>
    </row>
    <row r="87" spans="1:4" ht="15.75" thickBot="1" x14ac:dyDescent="0.3">
      <c r="A87" s="182" t="s">
        <v>372</v>
      </c>
      <c r="B87" s="174" t="s">
        <v>17</v>
      </c>
      <c r="C87" s="22"/>
      <c r="D87" s="174"/>
    </row>
    <row r="88" spans="1:4" s="175" customFormat="1" ht="15.75" thickBot="1" x14ac:dyDescent="0.3">
      <c r="A88" s="182" t="s">
        <v>363</v>
      </c>
      <c r="B88" s="174" t="s">
        <v>17</v>
      </c>
      <c r="C88" s="22"/>
      <c r="D88" s="174"/>
    </row>
    <row r="89" spans="1:4" ht="15.75" thickBot="1" x14ac:dyDescent="0.3">
      <c r="A89" s="182" t="s">
        <v>126</v>
      </c>
      <c r="B89" s="174" t="s">
        <v>18</v>
      </c>
      <c r="C89" s="174"/>
      <c r="D89" s="174" t="s">
        <v>19</v>
      </c>
    </row>
    <row r="90" spans="1:4" ht="15.75" thickBot="1" x14ac:dyDescent="0.3">
      <c r="A90" s="182" t="s">
        <v>235</v>
      </c>
      <c r="B90" s="174" t="s">
        <v>16</v>
      </c>
      <c r="C90" s="174"/>
      <c r="D90" s="174" t="s">
        <v>19</v>
      </c>
    </row>
    <row r="91" spans="1:4" ht="15.75" thickBot="1" x14ac:dyDescent="0.3">
      <c r="A91" s="182" t="s">
        <v>268</v>
      </c>
      <c r="B91" s="174" t="s">
        <v>24</v>
      </c>
      <c r="C91" s="174"/>
      <c r="D91" s="174" t="s">
        <v>19</v>
      </c>
    </row>
    <row r="92" spans="1:4" ht="15.75" thickBot="1" x14ac:dyDescent="0.3">
      <c r="A92" s="182" t="s">
        <v>259</v>
      </c>
      <c r="B92" s="174" t="s">
        <v>24</v>
      </c>
      <c r="C92" s="174"/>
      <c r="D92" s="174" t="s">
        <v>19</v>
      </c>
    </row>
    <row r="93" spans="1:4" s="175" customFormat="1" ht="15.75" thickBot="1" x14ac:dyDescent="0.3">
      <c r="A93" s="182" t="s">
        <v>369</v>
      </c>
      <c r="B93" s="174" t="s">
        <v>25</v>
      </c>
      <c r="C93" s="174"/>
      <c r="D93" s="174"/>
    </row>
    <row r="94" spans="1:4" ht="15.75" thickBot="1" x14ac:dyDescent="0.3">
      <c r="A94" s="182" t="s">
        <v>127</v>
      </c>
      <c r="B94" s="174" t="s">
        <v>16</v>
      </c>
      <c r="C94" s="174"/>
      <c r="D94" s="174" t="s">
        <v>19</v>
      </c>
    </row>
    <row r="95" spans="1:4" s="175" customFormat="1" ht="15.75" thickBot="1" x14ac:dyDescent="0.3">
      <c r="A95" s="182" t="s">
        <v>364</v>
      </c>
      <c r="B95" s="174" t="s">
        <v>18</v>
      </c>
      <c r="C95" s="174"/>
      <c r="D95" s="174"/>
    </row>
    <row r="96" spans="1:4" ht="15.75" thickBot="1" x14ac:dyDescent="0.3">
      <c r="A96" s="182" t="s">
        <v>212</v>
      </c>
      <c r="B96" s="174" t="s">
        <v>17</v>
      </c>
      <c r="C96" s="174"/>
      <c r="D96" s="174"/>
    </row>
    <row r="97" spans="1:4" ht="15.75" thickBot="1" x14ac:dyDescent="0.3">
      <c r="A97" s="182" t="s">
        <v>243</v>
      </c>
      <c r="B97" s="174" t="s">
        <v>16</v>
      </c>
      <c r="C97" s="174"/>
      <c r="D97" s="174" t="s">
        <v>19</v>
      </c>
    </row>
    <row r="98" spans="1:4" ht="15.75" thickBot="1" x14ac:dyDescent="0.3">
      <c r="A98" s="182" t="s">
        <v>257</v>
      </c>
      <c r="B98" s="174" t="s">
        <v>17</v>
      </c>
      <c r="C98" s="174"/>
      <c r="D98" s="174" t="s">
        <v>19</v>
      </c>
    </row>
    <row r="99" spans="1:4" s="175" customFormat="1" ht="15.75" thickBot="1" x14ac:dyDescent="0.3">
      <c r="A99" s="182" t="s">
        <v>367</v>
      </c>
      <c r="B99" s="174" t="s">
        <v>16</v>
      </c>
      <c r="C99" s="174"/>
      <c r="D99" s="174"/>
    </row>
    <row r="100" spans="1:4" ht="15.75" thickBot="1" x14ac:dyDescent="0.3">
      <c r="A100" s="182" t="s">
        <v>276</v>
      </c>
      <c r="B100" s="174" t="s">
        <v>17</v>
      </c>
      <c r="C100" s="174" t="s">
        <v>23</v>
      </c>
      <c r="D100" s="174"/>
    </row>
    <row r="101" spans="1:4" s="175" customFormat="1" ht="15.75" thickBot="1" x14ac:dyDescent="0.3">
      <c r="A101" s="182" t="s">
        <v>366</v>
      </c>
      <c r="B101" s="174" t="s">
        <v>17</v>
      </c>
      <c r="C101" s="174"/>
      <c r="D101" s="174"/>
    </row>
    <row r="102" spans="1:4" s="175" customFormat="1" ht="15.75" thickBot="1" x14ac:dyDescent="0.3">
      <c r="A102" s="182" t="s">
        <v>287</v>
      </c>
      <c r="B102" s="174" t="s">
        <v>26</v>
      </c>
      <c r="C102" s="174"/>
      <c r="D102" s="174"/>
    </row>
    <row r="103" spans="1:4" s="175" customFormat="1" ht="15.75" thickBot="1" x14ac:dyDescent="0.3">
      <c r="A103" s="182" t="s">
        <v>302</v>
      </c>
      <c r="B103" s="174" t="s">
        <v>21</v>
      </c>
      <c r="C103" s="174"/>
      <c r="D103" s="174"/>
    </row>
    <row r="104" spans="1:4" s="175" customFormat="1" ht="15.75" thickBot="1" x14ac:dyDescent="0.3">
      <c r="A104" s="182" t="s">
        <v>378</v>
      </c>
      <c r="B104" s="174"/>
      <c r="C104" s="174"/>
      <c r="D104" s="174"/>
    </row>
    <row r="105" spans="1:4" s="175" customFormat="1" ht="15.75" thickBot="1" x14ac:dyDescent="0.3">
      <c r="A105" s="182"/>
      <c r="B105" s="174"/>
      <c r="C105" s="174"/>
      <c r="D105" s="174"/>
    </row>
    <row r="106" spans="1:4" s="175" customFormat="1" ht="15.75" thickBot="1" x14ac:dyDescent="0.3">
      <c r="A106" s="182"/>
      <c r="B106" s="174"/>
      <c r="C106" s="174"/>
      <c r="D106" s="174"/>
    </row>
    <row r="107" spans="1:4" s="175" customFormat="1" ht="15.75" thickBot="1" x14ac:dyDescent="0.3">
      <c r="A107" s="182"/>
      <c r="B107" s="174"/>
      <c r="C107" s="174"/>
      <c r="D107" s="174"/>
    </row>
    <row r="108" spans="1:4" ht="15.75" thickBot="1" x14ac:dyDescent="0.3">
      <c r="A108" s="182" t="s">
        <v>133</v>
      </c>
      <c r="B108" s="174" t="s">
        <v>23</v>
      </c>
      <c r="C108" s="174" t="s">
        <v>25</v>
      </c>
      <c r="D108" s="174" t="s">
        <v>19</v>
      </c>
    </row>
    <row r="109" spans="1:4" ht="15.75" thickBot="1" x14ac:dyDescent="0.3">
      <c r="A109" s="182" t="s">
        <v>135</v>
      </c>
      <c r="B109" s="174" t="s">
        <v>20</v>
      </c>
      <c r="D109" s="174" t="s">
        <v>19</v>
      </c>
    </row>
    <row r="110" spans="1:4" ht="15.75" thickBot="1" x14ac:dyDescent="0.3">
      <c r="A110" s="182" t="s">
        <v>368</v>
      </c>
      <c r="B110" s="174" t="s">
        <v>16</v>
      </c>
      <c r="C110" s="174"/>
      <c r="D110" s="174" t="s">
        <v>19</v>
      </c>
    </row>
    <row r="111" spans="1:4" ht="15.75" thickBot="1" x14ac:dyDescent="0.3">
      <c r="A111" s="182" t="s">
        <v>136</v>
      </c>
      <c r="B111" s="174" t="s">
        <v>16</v>
      </c>
      <c r="C111" s="174"/>
      <c r="D111" s="174" t="s">
        <v>19</v>
      </c>
    </row>
    <row r="112" spans="1:4" ht="15.75" thickBot="1" x14ac:dyDescent="0.3">
      <c r="A112" s="182" t="s">
        <v>278</v>
      </c>
      <c r="B112" s="174" t="s">
        <v>18</v>
      </c>
      <c r="C112" s="179"/>
      <c r="D112" s="174" t="s">
        <v>19</v>
      </c>
    </row>
    <row r="113" spans="1:4" ht="15.75" thickBot="1" x14ac:dyDescent="0.3">
      <c r="A113" s="182" t="s">
        <v>365</v>
      </c>
      <c r="B113" s="174" t="s">
        <v>16</v>
      </c>
      <c r="C113" s="174"/>
      <c r="D113" s="174"/>
    </row>
    <row r="114" spans="1:4" ht="15.75" thickBot="1" x14ac:dyDescent="0.3">
      <c r="A114" s="182" t="s">
        <v>137</v>
      </c>
      <c r="B114" s="174" t="s">
        <v>26</v>
      </c>
      <c r="C114" s="174"/>
      <c r="D114" s="174"/>
    </row>
    <row r="115" spans="1:4" ht="15.75" thickBot="1" x14ac:dyDescent="0.3">
      <c r="A115" s="182" t="s">
        <v>260</v>
      </c>
      <c r="B115" s="174" t="s">
        <v>18</v>
      </c>
      <c r="C115" s="174"/>
      <c r="D115" s="174" t="s">
        <v>19</v>
      </c>
    </row>
    <row r="116" spans="1:4" ht="15.75" thickBot="1" x14ac:dyDescent="0.3">
      <c r="A116" s="182" t="s">
        <v>141</v>
      </c>
      <c r="B116" s="174" t="s">
        <v>16</v>
      </c>
      <c r="C116" s="174"/>
      <c r="D116" s="174" t="s">
        <v>19</v>
      </c>
    </row>
    <row r="117" spans="1:4" s="175" customFormat="1" ht="15.75" thickBot="1" x14ac:dyDescent="0.3">
      <c r="A117" s="182" t="s">
        <v>289</v>
      </c>
      <c r="B117" s="174" t="s">
        <v>24</v>
      </c>
      <c r="C117" s="174"/>
      <c r="D117" s="174"/>
    </row>
    <row r="118" spans="1:4" s="175" customFormat="1" ht="15.75" thickBot="1" x14ac:dyDescent="0.3">
      <c r="A118" s="182" t="s">
        <v>291</v>
      </c>
      <c r="B118" s="174" t="s">
        <v>24</v>
      </c>
      <c r="C118" s="174"/>
      <c r="D118" s="174"/>
    </row>
    <row r="119" spans="1:4" s="175" customFormat="1" ht="15.75" thickBot="1" x14ac:dyDescent="0.3">
      <c r="A119" s="182" t="s">
        <v>292</v>
      </c>
      <c r="B119" s="174" t="s">
        <v>16</v>
      </c>
      <c r="C119" s="174"/>
      <c r="D119" s="174" t="s">
        <v>19</v>
      </c>
    </row>
    <row r="120" spans="1:4" s="175" customFormat="1" ht="15.75" thickBot="1" x14ac:dyDescent="0.3">
      <c r="A120" s="182" t="s">
        <v>295</v>
      </c>
      <c r="B120" s="174" t="s">
        <v>17</v>
      </c>
      <c r="C120" s="174" t="s">
        <v>20</v>
      </c>
      <c r="D120" s="174" t="s">
        <v>23</v>
      </c>
    </row>
    <row r="121" spans="1:4" s="175" customFormat="1" ht="15.75" thickBot="1" x14ac:dyDescent="0.3">
      <c r="A121" s="182" t="s">
        <v>296</v>
      </c>
      <c r="B121" s="174" t="s">
        <v>24</v>
      </c>
      <c r="C121" s="174"/>
      <c r="D121" s="174"/>
    </row>
    <row r="122" spans="1:4" s="175" customFormat="1" ht="15.75" thickBot="1" x14ac:dyDescent="0.3">
      <c r="A122" s="182" t="s">
        <v>301</v>
      </c>
      <c r="B122" s="174" t="s">
        <v>21</v>
      </c>
      <c r="C122" s="174"/>
      <c r="D122" s="174"/>
    </row>
    <row r="123" spans="1:4" s="175" customFormat="1" ht="15.75" thickBot="1" x14ac:dyDescent="0.3">
      <c r="A123" s="182" t="s">
        <v>302</v>
      </c>
      <c r="B123" s="174" t="s">
        <v>21</v>
      </c>
      <c r="C123" s="174"/>
      <c r="D123" s="174"/>
    </row>
    <row r="124" spans="1:4" s="175" customFormat="1" ht="15.75" thickBot="1" x14ac:dyDescent="0.3">
      <c r="A124" s="181" t="s">
        <v>183</v>
      </c>
      <c r="B124" s="174" t="s">
        <v>196</v>
      </c>
      <c r="C124" s="174"/>
      <c r="D124" s="174"/>
    </row>
    <row r="125" spans="1:4" s="175" customFormat="1" ht="15.75" thickBot="1" x14ac:dyDescent="0.3">
      <c r="A125" s="181" t="s">
        <v>288</v>
      </c>
      <c r="B125" s="174" t="s">
        <v>196</v>
      </c>
      <c r="C125" s="174"/>
      <c r="D125" s="174"/>
    </row>
    <row r="126" spans="1:4" s="175" customFormat="1" ht="15.75" thickBot="1" x14ac:dyDescent="0.3">
      <c r="A126" s="181" t="s">
        <v>184</v>
      </c>
      <c r="B126" s="174" t="s">
        <v>195</v>
      </c>
      <c r="C126" s="174"/>
      <c r="D126" s="174"/>
    </row>
    <row r="127" spans="1:4" s="175" customFormat="1" ht="15.75" thickBot="1" x14ac:dyDescent="0.3">
      <c r="A127" s="181" t="s">
        <v>106</v>
      </c>
      <c r="B127" s="174" t="s">
        <v>226</v>
      </c>
      <c r="C127" s="174"/>
      <c r="D127" s="174"/>
    </row>
    <row r="128" spans="1:4" s="175" customFormat="1" ht="15.75" thickBot="1" x14ac:dyDescent="0.3">
      <c r="A128" s="181" t="s">
        <v>238</v>
      </c>
      <c r="B128" s="174" t="s">
        <v>226</v>
      </c>
      <c r="C128" s="174"/>
      <c r="D128" s="174"/>
    </row>
    <row r="129" spans="1:4" ht="15.75" thickBot="1" x14ac:dyDescent="0.3">
      <c r="A129" s="183" t="s">
        <v>253</v>
      </c>
      <c r="B129" s="174" t="s">
        <v>195</v>
      </c>
      <c r="C129" s="174"/>
      <c r="D129" s="174"/>
    </row>
    <row r="130" spans="1:4" s="175" customFormat="1" ht="15.75" thickBot="1" x14ac:dyDescent="0.3">
      <c r="A130" s="183" t="s">
        <v>373</v>
      </c>
      <c r="B130" s="174" t="s">
        <v>195</v>
      </c>
      <c r="C130" s="174"/>
      <c r="D130" s="174"/>
    </row>
    <row r="131" spans="1:4" ht="15.75" thickBot="1" x14ac:dyDescent="0.3">
      <c r="A131" s="183" t="s">
        <v>272</v>
      </c>
      <c r="B131" s="174" t="s">
        <v>195</v>
      </c>
      <c r="C131" s="174"/>
      <c r="D131" s="174"/>
    </row>
    <row r="132" spans="1:4" ht="15.75" thickBot="1" x14ac:dyDescent="0.3">
      <c r="A132" s="183" t="s">
        <v>122</v>
      </c>
      <c r="B132" s="174" t="s">
        <v>195</v>
      </c>
      <c r="C132" s="174"/>
      <c r="D132" s="174"/>
    </row>
    <row r="133" spans="1:4" s="175" customFormat="1" ht="15.75" thickBot="1" x14ac:dyDescent="0.3">
      <c r="A133" s="183" t="s">
        <v>286</v>
      </c>
      <c r="B133" s="174" t="s">
        <v>195</v>
      </c>
      <c r="C133" s="174"/>
      <c r="D133" s="174"/>
    </row>
    <row r="134" spans="1:4" ht="15.75" thickBot="1" x14ac:dyDescent="0.3">
      <c r="A134" s="183" t="s">
        <v>124</v>
      </c>
      <c r="B134" s="174" t="s">
        <v>195</v>
      </c>
      <c r="C134" s="174"/>
      <c r="D134" s="174"/>
    </row>
    <row r="135" spans="1:4" ht="15.75" thickBot="1" x14ac:dyDescent="0.3">
      <c r="A135" s="183" t="s">
        <v>125</v>
      </c>
      <c r="B135" s="174" t="s">
        <v>195</v>
      </c>
      <c r="C135" s="174"/>
      <c r="D135" s="174"/>
    </row>
    <row r="136" spans="1:4" ht="15.75" thickBot="1" x14ac:dyDescent="0.3">
      <c r="A136" s="183" t="s">
        <v>128</v>
      </c>
      <c r="B136" s="174" t="s">
        <v>195</v>
      </c>
      <c r="C136" s="174"/>
      <c r="D136" s="174"/>
    </row>
    <row r="137" spans="1:4" ht="15.75" thickBot="1" x14ac:dyDescent="0.3">
      <c r="A137" s="183" t="s">
        <v>129</v>
      </c>
      <c r="B137" s="174" t="s">
        <v>195</v>
      </c>
      <c r="C137" s="174"/>
      <c r="D137" s="174"/>
    </row>
    <row r="138" spans="1:4" ht="15.75" thickBot="1" x14ac:dyDescent="0.3">
      <c r="A138" s="183" t="s">
        <v>269</v>
      </c>
      <c r="B138" s="174" t="s">
        <v>195</v>
      </c>
      <c r="C138" s="174"/>
      <c r="D138" s="174"/>
    </row>
    <row r="139" spans="1:4" s="175" customFormat="1" ht="15.75" thickBot="1" x14ac:dyDescent="0.3">
      <c r="A139" s="183"/>
      <c r="B139" s="174"/>
      <c r="C139" s="174"/>
      <c r="D139" s="174"/>
    </row>
    <row r="140" spans="1:4" ht="15.75" thickBot="1" x14ac:dyDescent="0.3">
      <c r="A140" s="184" t="s">
        <v>131</v>
      </c>
      <c r="B140" s="174" t="s">
        <v>274</v>
      </c>
      <c r="C140" s="174"/>
      <c r="D140" s="174"/>
    </row>
    <row r="141" spans="1:4" s="175" customFormat="1" ht="15.75" thickBot="1" x14ac:dyDescent="0.3">
      <c r="A141" s="184" t="s">
        <v>200</v>
      </c>
      <c r="B141" s="174" t="s">
        <v>274</v>
      </c>
      <c r="C141" s="174"/>
      <c r="D141" s="174"/>
    </row>
    <row r="142" spans="1:4" ht="15.75" thickBot="1" x14ac:dyDescent="0.3">
      <c r="A142" s="178" t="s">
        <v>198</v>
      </c>
      <c r="B142" s="180" t="s">
        <v>202</v>
      </c>
      <c r="C142" s="180"/>
      <c r="D142" s="180"/>
    </row>
    <row r="143" spans="1:4" ht="15.75" thickBot="1" x14ac:dyDescent="0.3">
      <c r="A143" s="178" t="s">
        <v>261</v>
      </c>
      <c r="B143" s="180" t="s">
        <v>25</v>
      </c>
      <c r="C143" s="180"/>
      <c r="D143" s="180"/>
    </row>
    <row r="144" spans="1:4" ht="15.75" thickBot="1" x14ac:dyDescent="0.3">
      <c r="A144" s="178" t="s">
        <v>277</v>
      </c>
      <c r="B144" s="180" t="s">
        <v>17</v>
      </c>
      <c r="C144" s="180" t="s">
        <v>23</v>
      </c>
      <c r="D144" s="180"/>
    </row>
    <row r="145" spans="1:4" ht="15.75" thickBot="1" x14ac:dyDescent="0.3">
      <c r="A145" s="178" t="s">
        <v>120</v>
      </c>
      <c r="B145" s="180" t="s">
        <v>18</v>
      </c>
      <c r="C145" s="180"/>
      <c r="D145" s="180" t="s">
        <v>19</v>
      </c>
    </row>
    <row r="146" spans="1:4" ht="15.75" thickBot="1" x14ac:dyDescent="0.3">
      <c r="A146" s="178" t="s">
        <v>118</v>
      </c>
      <c r="B146" s="180" t="s">
        <v>24</v>
      </c>
      <c r="C146" s="180"/>
      <c r="D146" s="180" t="s">
        <v>19</v>
      </c>
    </row>
    <row r="147" spans="1:4" ht="15.75" thickBot="1" x14ac:dyDescent="0.3">
      <c r="A147" s="178" t="s">
        <v>266</v>
      </c>
      <c r="B147" s="180" t="s">
        <v>267</v>
      </c>
      <c r="C147" s="180"/>
      <c r="D147" s="180"/>
    </row>
    <row r="148" spans="1:4" ht="15.75" thickBot="1" x14ac:dyDescent="0.3">
      <c r="A148" s="178" t="s">
        <v>185</v>
      </c>
      <c r="B148" s="180" t="s">
        <v>274</v>
      </c>
      <c r="C148" s="180"/>
      <c r="D148" s="180"/>
    </row>
    <row r="149" spans="1:4" ht="15.75" thickBot="1" x14ac:dyDescent="0.3">
      <c r="A149" s="178" t="s">
        <v>134</v>
      </c>
      <c r="B149" s="180" t="s">
        <v>24</v>
      </c>
      <c r="C149" s="180"/>
      <c r="D149" s="180" t="s">
        <v>19</v>
      </c>
    </row>
    <row r="150" spans="1:4" ht="15.75" thickBot="1" x14ac:dyDescent="0.3">
      <c r="A150" s="178" t="s">
        <v>117</v>
      </c>
      <c r="B150" s="180" t="s">
        <v>24</v>
      </c>
      <c r="C150" s="180"/>
      <c r="D150" s="180"/>
    </row>
    <row r="151" spans="1:4" ht="15.75" thickBot="1" x14ac:dyDescent="0.3">
      <c r="A151" s="178" t="s">
        <v>275</v>
      </c>
      <c r="B151" s="180" t="s">
        <v>26</v>
      </c>
      <c r="C151" s="180"/>
      <c r="D151" s="180"/>
    </row>
    <row r="152" spans="1:4" ht="15.75" thickBot="1" x14ac:dyDescent="0.3">
      <c r="A152" s="178" t="s">
        <v>182</v>
      </c>
      <c r="B152" s="180" t="s">
        <v>195</v>
      </c>
      <c r="C152" s="180"/>
      <c r="D152" s="180"/>
    </row>
    <row r="153" spans="1:4" ht="15.75" thickBot="1" x14ac:dyDescent="0.3">
      <c r="A153" s="178" t="s">
        <v>258</v>
      </c>
      <c r="B153" s="180" t="s">
        <v>16</v>
      </c>
      <c r="C153" s="180"/>
      <c r="D153" s="180" t="s">
        <v>19</v>
      </c>
    </row>
    <row r="154" spans="1:4" ht="15.75" thickBot="1" x14ac:dyDescent="0.3">
      <c r="A154" s="178" t="s">
        <v>132</v>
      </c>
      <c r="B154" s="180" t="s">
        <v>226</v>
      </c>
      <c r="C154" s="180"/>
      <c r="D154" s="180"/>
    </row>
    <row r="155" spans="1:4" ht="15.75" thickBot="1" x14ac:dyDescent="0.3">
      <c r="A155" s="178" t="s">
        <v>256</v>
      </c>
      <c r="B155" s="180" t="s">
        <v>17</v>
      </c>
      <c r="C155" s="180"/>
      <c r="D155" s="180" t="s">
        <v>19</v>
      </c>
    </row>
    <row r="156" spans="1:4" ht="15.75" thickBot="1" x14ac:dyDescent="0.3">
      <c r="A156" s="178" t="s">
        <v>121</v>
      </c>
      <c r="B156" s="180" t="s">
        <v>24</v>
      </c>
      <c r="C156" s="180"/>
      <c r="D156" s="180" t="s">
        <v>19</v>
      </c>
    </row>
    <row r="157" spans="1:4" ht="15.75" thickBot="1" x14ac:dyDescent="0.3">
      <c r="A157" s="178" t="s">
        <v>271</v>
      </c>
      <c r="B157" s="180" t="s">
        <v>20</v>
      </c>
      <c r="C157" s="214"/>
      <c r="D157" s="180"/>
    </row>
    <row r="158" spans="1:4" ht="15.75" thickBot="1" x14ac:dyDescent="0.3">
      <c r="A158" s="178" t="s">
        <v>130</v>
      </c>
      <c r="B158" s="180" t="s">
        <v>16</v>
      </c>
      <c r="C158" s="180"/>
      <c r="D158" s="180" t="s">
        <v>19</v>
      </c>
    </row>
    <row r="159" spans="1:4" ht="15.75" thickBot="1" x14ac:dyDescent="0.3">
      <c r="A159" s="178" t="s">
        <v>242</v>
      </c>
      <c r="B159" s="180" t="s">
        <v>16</v>
      </c>
      <c r="C159" s="180"/>
      <c r="D159" s="180" t="s">
        <v>19</v>
      </c>
    </row>
  </sheetData>
  <autoFilter ref="A1:C90" xr:uid="{00000000-0009-0000-0000-000016000000}"/>
  <sortState ref="A2:D108">
    <sortCondition ref="A2"/>
  </sortState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Q56"/>
  <sheetViews>
    <sheetView workbookViewId="0">
      <selection activeCell="A2" sqref="A2:N3"/>
    </sheetView>
  </sheetViews>
  <sheetFormatPr defaultRowHeight="15" x14ac:dyDescent="0.25"/>
  <cols>
    <col min="7" max="7" width="24" bestFit="1" customWidth="1"/>
    <col min="10" max="10" width="4.28515625" customWidth="1"/>
    <col min="14" max="14" width="32" bestFit="1" customWidth="1"/>
  </cols>
  <sheetData>
    <row r="1" spans="1:17" x14ac:dyDescent="0.25">
      <c r="A1" s="233" t="s">
        <v>315</v>
      </c>
      <c r="B1" s="233" t="s">
        <v>316</v>
      </c>
      <c r="C1" s="233" t="s">
        <v>317</v>
      </c>
      <c r="D1" s="233" t="s">
        <v>44</v>
      </c>
      <c r="E1" s="233" t="s">
        <v>318</v>
      </c>
      <c r="F1" s="233" t="s">
        <v>319</v>
      </c>
      <c r="G1" s="233" t="s">
        <v>320</v>
      </c>
      <c r="H1" s="233" t="s">
        <v>321</v>
      </c>
      <c r="I1" s="233" t="s">
        <v>335</v>
      </c>
      <c r="J1" s="233" t="s">
        <v>323</v>
      </c>
      <c r="K1" s="233" t="s">
        <v>324</v>
      </c>
      <c r="L1" s="233" t="s">
        <v>325</v>
      </c>
      <c r="M1" s="233" t="s">
        <v>336</v>
      </c>
      <c r="N1" s="233" t="s">
        <v>333</v>
      </c>
      <c r="O1" s="235" t="s">
        <v>334</v>
      </c>
      <c r="Q1" s="70" t="s">
        <v>74</v>
      </c>
    </row>
    <row r="2" spans="1:17" x14ac:dyDescent="0.25">
      <c r="A2" s="234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6" t="str">
        <f>IFERROR(IF((INT(G2)&gt;1),INT(G2),""),"")</f>
        <v/>
      </c>
      <c r="Q2" s="70" t="s">
        <v>72</v>
      </c>
    </row>
    <row r="3" spans="1:17" s="175" customFormat="1" x14ac:dyDescent="0.25">
      <c r="A3" s="234"/>
      <c r="O3" s="176" t="str">
        <f>IFERROR(IF((INT(G3)&gt;1),INT(G3),""),"")</f>
        <v/>
      </c>
    </row>
    <row r="4" spans="1:17" x14ac:dyDescent="0.25">
      <c r="A4" s="234"/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6" t="str">
        <f t="shared" ref="O4:O56" si="0">IFERROR(IF((INT(G4)&gt;1),INT(G4),""),"")</f>
        <v/>
      </c>
    </row>
    <row r="5" spans="1:17" x14ac:dyDescent="0.25">
      <c r="A5" s="234"/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6" t="str">
        <f t="shared" si="0"/>
        <v/>
      </c>
    </row>
    <row r="6" spans="1:17" x14ac:dyDescent="0.25">
      <c r="A6" s="234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6" t="str">
        <f t="shared" si="0"/>
        <v/>
      </c>
    </row>
    <row r="7" spans="1:17" x14ac:dyDescent="0.25">
      <c r="A7" s="234"/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O7" s="176" t="str">
        <f t="shared" si="0"/>
        <v/>
      </c>
    </row>
    <row r="8" spans="1:17" x14ac:dyDescent="0.25">
      <c r="O8" s="176" t="str">
        <f t="shared" si="0"/>
        <v/>
      </c>
    </row>
    <row r="9" spans="1:17" x14ac:dyDescent="0.25">
      <c r="O9" s="176" t="str">
        <f t="shared" si="0"/>
        <v/>
      </c>
    </row>
    <row r="10" spans="1:17" x14ac:dyDescent="0.25">
      <c r="O10" s="176" t="str">
        <f t="shared" si="0"/>
        <v/>
      </c>
    </row>
    <row r="11" spans="1:17" x14ac:dyDescent="0.25">
      <c r="O11" s="176" t="str">
        <f t="shared" si="0"/>
        <v/>
      </c>
    </row>
    <row r="12" spans="1:17" x14ac:dyDescent="0.25">
      <c r="O12" s="176" t="str">
        <f t="shared" si="0"/>
        <v/>
      </c>
    </row>
    <row r="13" spans="1:17" x14ac:dyDescent="0.25">
      <c r="O13" s="176" t="str">
        <f t="shared" si="0"/>
        <v/>
      </c>
    </row>
    <row r="14" spans="1:17" x14ac:dyDescent="0.25">
      <c r="O14" s="176" t="str">
        <f t="shared" si="0"/>
        <v/>
      </c>
    </row>
    <row r="15" spans="1:17" x14ac:dyDescent="0.25">
      <c r="O15" s="176" t="str">
        <f t="shared" si="0"/>
        <v/>
      </c>
    </row>
    <row r="16" spans="1:17" x14ac:dyDescent="0.25">
      <c r="O16" s="176" t="str">
        <f t="shared" si="0"/>
        <v/>
      </c>
    </row>
    <row r="17" spans="15:15" x14ac:dyDescent="0.25">
      <c r="O17" s="176" t="str">
        <f t="shared" si="0"/>
        <v/>
      </c>
    </row>
    <row r="18" spans="15:15" x14ac:dyDescent="0.25">
      <c r="O18" s="176" t="str">
        <f t="shared" si="0"/>
        <v/>
      </c>
    </row>
    <row r="19" spans="15:15" x14ac:dyDescent="0.25">
      <c r="O19" s="176" t="str">
        <f t="shared" si="0"/>
        <v/>
      </c>
    </row>
    <row r="20" spans="15:15" x14ac:dyDescent="0.25">
      <c r="O20" s="176" t="str">
        <f t="shared" si="0"/>
        <v/>
      </c>
    </row>
    <row r="21" spans="15:15" x14ac:dyDescent="0.25">
      <c r="O21" s="176" t="str">
        <f t="shared" si="0"/>
        <v/>
      </c>
    </row>
    <row r="22" spans="15:15" x14ac:dyDescent="0.25">
      <c r="O22" s="176" t="str">
        <f t="shared" si="0"/>
        <v/>
      </c>
    </row>
    <row r="23" spans="15:15" x14ac:dyDescent="0.25">
      <c r="O23" s="176" t="str">
        <f t="shared" si="0"/>
        <v/>
      </c>
    </row>
    <row r="24" spans="15:15" x14ac:dyDescent="0.25">
      <c r="O24" s="176" t="str">
        <f t="shared" si="0"/>
        <v/>
      </c>
    </row>
    <row r="25" spans="15:15" x14ac:dyDescent="0.25">
      <c r="O25" s="176" t="str">
        <f t="shared" si="0"/>
        <v/>
      </c>
    </row>
    <row r="26" spans="15:15" x14ac:dyDescent="0.25">
      <c r="O26" s="176" t="str">
        <f t="shared" si="0"/>
        <v/>
      </c>
    </row>
    <row r="27" spans="15:15" x14ac:dyDescent="0.25">
      <c r="O27" s="176" t="str">
        <f t="shared" si="0"/>
        <v/>
      </c>
    </row>
    <row r="28" spans="15:15" x14ac:dyDescent="0.25">
      <c r="O28" s="176" t="str">
        <f t="shared" si="0"/>
        <v/>
      </c>
    </row>
    <row r="29" spans="15:15" x14ac:dyDescent="0.25">
      <c r="O29" s="176" t="str">
        <f t="shared" si="0"/>
        <v/>
      </c>
    </row>
    <row r="30" spans="15:15" x14ac:dyDescent="0.25">
      <c r="O30" s="176" t="str">
        <f t="shared" si="0"/>
        <v/>
      </c>
    </row>
    <row r="31" spans="15:15" x14ac:dyDescent="0.25">
      <c r="O31" s="176" t="str">
        <f t="shared" si="0"/>
        <v/>
      </c>
    </row>
    <row r="32" spans="15:15" x14ac:dyDescent="0.25">
      <c r="O32" s="176" t="str">
        <f t="shared" si="0"/>
        <v/>
      </c>
    </row>
    <row r="33" spans="15:15" x14ac:dyDescent="0.25">
      <c r="O33" s="176" t="str">
        <f t="shared" si="0"/>
        <v/>
      </c>
    </row>
    <row r="34" spans="15:15" x14ac:dyDescent="0.25">
      <c r="O34" s="176" t="str">
        <f t="shared" si="0"/>
        <v/>
      </c>
    </row>
    <row r="35" spans="15:15" x14ac:dyDescent="0.25">
      <c r="O35" s="176" t="str">
        <f t="shared" si="0"/>
        <v/>
      </c>
    </row>
    <row r="36" spans="15:15" x14ac:dyDescent="0.25">
      <c r="O36" s="176" t="str">
        <f t="shared" si="0"/>
        <v/>
      </c>
    </row>
    <row r="37" spans="15:15" x14ac:dyDescent="0.25">
      <c r="O37" s="176" t="str">
        <f t="shared" si="0"/>
        <v/>
      </c>
    </row>
    <row r="38" spans="15:15" x14ac:dyDescent="0.25">
      <c r="O38" s="176" t="str">
        <f t="shared" si="0"/>
        <v/>
      </c>
    </row>
    <row r="39" spans="15:15" x14ac:dyDescent="0.25">
      <c r="O39" s="176" t="str">
        <f t="shared" si="0"/>
        <v/>
      </c>
    </row>
    <row r="40" spans="15:15" x14ac:dyDescent="0.25">
      <c r="O40" s="176" t="str">
        <f t="shared" si="0"/>
        <v/>
      </c>
    </row>
    <row r="41" spans="15:15" x14ac:dyDescent="0.25">
      <c r="O41" s="176" t="str">
        <f t="shared" si="0"/>
        <v/>
      </c>
    </row>
    <row r="42" spans="15:15" x14ac:dyDescent="0.25">
      <c r="O42" s="176" t="str">
        <f t="shared" si="0"/>
        <v/>
      </c>
    </row>
    <row r="43" spans="15:15" x14ac:dyDescent="0.25">
      <c r="O43" s="176" t="str">
        <f t="shared" si="0"/>
        <v/>
      </c>
    </row>
    <row r="44" spans="15:15" x14ac:dyDescent="0.25">
      <c r="O44" s="176" t="str">
        <f t="shared" si="0"/>
        <v/>
      </c>
    </row>
    <row r="45" spans="15:15" x14ac:dyDescent="0.25">
      <c r="O45" s="176" t="str">
        <f t="shared" si="0"/>
        <v/>
      </c>
    </row>
    <row r="46" spans="15:15" x14ac:dyDescent="0.25">
      <c r="O46" s="176" t="str">
        <f t="shared" si="0"/>
        <v/>
      </c>
    </row>
    <row r="47" spans="15:15" x14ac:dyDescent="0.25">
      <c r="O47" s="176" t="str">
        <f t="shared" si="0"/>
        <v/>
      </c>
    </row>
    <row r="48" spans="15:15" x14ac:dyDescent="0.25">
      <c r="O48" s="176" t="str">
        <f t="shared" si="0"/>
        <v/>
      </c>
    </row>
    <row r="49" spans="15:15" x14ac:dyDescent="0.25">
      <c r="O49" s="176" t="str">
        <f t="shared" si="0"/>
        <v/>
      </c>
    </row>
    <row r="50" spans="15:15" x14ac:dyDescent="0.25">
      <c r="O50" s="176" t="str">
        <f t="shared" si="0"/>
        <v/>
      </c>
    </row>
    <row r="51" spans="15:15" x14ac:dyDescent="0.25">
      <c r="O51" s="176" t="str">
        <f t="shared" si="0"/>
        <v/>
      </c>
    </row>
    <row r="52" spans="15:15" x14ac:dyDescent="0.25">
      <c r="O52" s="176" t="str">
        <f t="shared" si="0"/>
        <v/>
      </c>
    </row>
    <row r="53" spans="15:15" x14ac:dyDescent="0.25">
      <c r="O53" s="176" t="str">
        <f t="shared" si="0"/>
        <v/>
      </c>
    </row>
    <row r="54" spans="15:15" x14ac:dyDescent="0.25">
      <c r="O54" s="176" t="str">
        <f t="shared" si="0"/>
        <v/>
      </c>
    </row>
    <row r="55" spans="15:15" x14ac:dyDescent="0.25">
      <c r="O55" s="176" t="str">
        <f t="shared" si="0"/>
        <v/>
      </c>
    </row>
    <row r="56" spans="15:15" x14ac:dyDescent="0.25">
      <c r="O56" s="176" t="str">
        <f t="shared" si="0"/>
        <v/>
      </c>
    </row>
  </sheetData>
  <hyperlinks>
    <hyperlink ref="Q1" location="Content!A1" display="Go to Content Sheet" xr:uid="{00000000-0004-0000-1700-000000000000}"/>
    <hyperlink ref="Q2" location="'Cargill SD Data'!A1" display="Cargill SD Data" xr:uid="{00000000-0004-0000-1700-00000100000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R344"/>
  <sheetViews>
    <sheetView workbookViewId="0">
      <selection activeCell="A2" sqref="A2:O75"/>
    </sheetView>
  </sheetViews>
  <sheetFormatPr defaultRowHeight="15" x14ac:dyDescent="0.25"/>
  <cols>
    <col min="10" max="10" width="9.140625" style="175"/>
    <col min="14" max="14" width="9.140625" style="175"/>
    <col min="15" max="15" width="32" bestFit="1" customWidth="1"/>
  </cols>
  <sheetData>
    <row r="1" spans="1:18" x14ac:dyDescent="0.25">
      <c r="A1" s="233" t="s">
        <v>315</v>
      </c>
      <c r="B1" s="233" t="s">
        <v>316</v>
      </c>
      <c r="C1" s="233" t="s">
        <v>317</v>
      </c>
      <c r="D1" s="233" t="s">
        <v>44</v>
      </c>
      <c r="E1" s="233" t="s">
        <v>318</v>
      </c>
      <c r="F1" s="233" t="s">
        <v>320</v>
      </c>
      <c r="G1" s="233" t="s">
        <v>321</v>
      </c>
      <c r="H1" s="233" t="s">
        <v>337</v>
      </c>
      <c r="I1" s="233" t="s">
        <v>338</v>
      </c>
      <c r="J1" s="233" t="s">
        <v>323</v>
      </c>
      <c r="K1" s="233" t="s">
        <v>322</v>
      </c>
      <c r="L1" s="233" t="s">
        <v>324</v>
      </c>
      <c r="M1" s="233" t="s">
        <v>325</v>
      </c>
      <c r="N1" s="233"/>
      <c r="O1" s="233" t="s">
        <v>333</v>
      </c>
      <c r="P1" s="235" t="s">
        <v>334</v>
      </c>
      <c r="R1" s="70" t="s">
        <v>74</v>
      </c>
    </row>
    <row r="2" spans="1:18" x14ac:dyDescent="0.25">
      <c r="A2" s="234"/>
      <c r="B2" s="175"/>
      <c r="C2" s="175"/>
      <c r="D2" s="175"/>
      <c r="E2" s="175"/>
      <c r="F2" s="175"/>
      <c r="G2" s="175"/>
      <c r="H2" s="175"/>
      <c r="I2" s="175"/>
      <c r="K2" s="175"/>
      <c r="L2" s="175"/>
      <c r="M2" s="175"/>
      <c r="O2" s="175"/>
      <c r="P2" s="176" t="str">
        <f>IFERROR(IF((INT(F2)&gt;1),INT(F2),""),"")</f>
        <v/>
      </c>
      <c r="R2" s="70" t="s">
        <v>72</v>
      </c>
    </row>
    <row r="3" spans="1:18" x14ac:dyDescent="0.25">
      <c r="A3" s="234"/>
      <c r="B3" s="175"/>
      <c r="C3" s="175"/>
      <c r="D3" s="175"/>
      <c r="E3" s="175"/>
      <c r="F3" s="175"/>
      <c r="G3" s="175"/>
      <c r="H3" s="175"/>
      <c r="I3" s="175"/>
      <c r="K3" s="175"/>
      <c r="L3" s="175"/>
      <c r="M3" s="175"/>
      <c r="O3" s="175"/>
      <c r="P3" s="176" t="str">
        <f t="shared" ref="P3:P66" si="0">IFERROR(IF((INT(F3)&gt;1),INT(F3),""),"")</f>
        <v/>
      </c>
      <c r="R3" s="70" t="s">
        <v>59</v>
      </c>
    </row>
    <row r="4" spans="1:18" x14ac:dyDescent="0.25">
      <c r="A4" s="234"/>
      <c r="B4" s="175"/>
      <c r="C4" s="175"/>
      <c r="D4" s="175"/>
      <c r="E4" s="175"/>
      <c r="F4" s="175"/>
      <c r="G4" s="175"/>
      <c r="H4" s="175"/>
      <c r="I4" s="175"/>
      <c r="K4" s="175"/>
      <c r="L4" s="175"/>
      <c r="M4" s="175"/>
      <c r="O4" s="175"/>
      <c r="P4" s="176" t="str">
        <f t="shared" si="0"/>
        <v/>
      </c>
    </row>
    <row r="5" spans="1:18" x14ac:dyDescent="0.25">
      <c r="A5" s="234"/>
      <c r="B5" s="175"/>
      <c r="C5" s="175"/>
      <c r="D5" s="175"/>
      <c r="E5" s="175"/>
      <c r="F5" s="175"/>
      <c r="G5" s="175"/>
      <c r="H5" s="175"/>
      <c r="I5" s="175"/>
      <c r="K5" s="175"/>
      <c r="L5" s="175"/>
      <c r="M5" s="175"/>
      <c r="O5" s="175"/>
      <c r="P5" s="176" t="str">
        <f t="shared" si="0"/>
        <v/>
      </c>
    </row>
    <row r="6" spans="1:18" x14ac:dyDescent="0.25">
      <c r="A6" s="234"/>
      <c r="B6" s="175"/>
      <c r="C6" s="175"/>
      <c r="D6" s="175"/>
      <c r="E6" s="175"/>
      <c r="F6" s="175"/>
      <c r="G6" s="175"/>
      <c r="H6" s="175"/>
      <c r="I6" s="175"/>
      <c r="K6" s="175"/>
      <c r="L6" s="175"/>
      <c r="M6" s="175"/>
      <c r="O6" s="175"/>
      <c r="P6" s="176" t="str">
        <f t="shared" si="0"/>
        <v/>
      </c>
    </row>
    <row r="7" spans="1:18" x14ac:dyDescent="0.25">
      <c r="A7" s="234"/>
      <c r="B7" s="175"/>
      <c r="C7" s="175"/>
      <c r="D7" s="175"/>
      <c r="E7" s="175"/>
      <c r="F7" s="175"/>
      <c r="G7" s="175"/>
      <c r="H7" s="175"/>
      <c r="I7" s="175"/>
      <c r="K7" s="175"/>
      <c r="L7" s="175"/>
      <c r="M7" s="175"/>
      <c r="O7" s="175"/>
      <c r="P7" s="176" t="str">
        <f t="shared" si="0"/>
        <v/>
      </c>
    </row>
    <row r="8" spans="1:18" x14ac:dyDescent="0.25">
      <c r="A8" s="234"/>
      <c r="B8" s="175"/>
      <c r="C8" s="175"/>
      <c r="D8" s="175"/>
      <c r="E8" s="175"/>
      <c r="F8" s="175"/>
      <c r="G8" s="175"/>
      <c r="H8" s="175"/>
      <c r="I8" s="175"/>
      <c r="K8" s="175"/>
      <c r="L8" s="175"/>
      <c r="M8" s="175"/>
      <c r="O8" s="175"/>
      <c r="P8" s="176" t="str">
        <f t="shared" si="0"/>
        <v/>
      </c>
    </row>
    <row r="9" spans="1:18" x14ac:dyDescent="0.25">
      <c r="A9" s="234"/>
      <c r="B9" s="175"/>
      <c r="C9" s="175"/>
      <c r="D9" s="175"/>
      <c r="E9" s="175"/>
      <c r="F9" s="175"/>
      <c r="G9" s="175"/>
      <c r="H9" s="175"/>
      <c r="I9" s="175"/>
      <c r="K9" s="175"/>
      <c r="L9" s="175"/>
      <c r="M9" s="175"/>
      <c r="O9" s="175"/>
      <c r="P9" s="176" t="str">
        <f t="shared" si="0"/>
        <v/>
      </c>
    </row>
    <row r="10" spans="1:18" x14ac:dyDescent="0.25">
      <c r="A10" s="234"/>
      <c r="B10" s="175"/>
      <c r="C10" s="175"/>
      <c r="D10" s="175"/>
      <c r="E10" s="175"/>
      <c r="F10" s="175"/>
      <c r="G10" s="175"/>
      <c r="H10" s="175"/>
      <c r="I10" s="175"/>
      <c r="K10" s="175"/>
      <c r="L10" s="175"/>
      <c r="M10" s="175"/>
      <c r="O10" s="175"/>
      <c r="P10" s="176" t="str">
        <f t="shared" si="0"/>
        <v/>
      </c>
    </row>
    <row r="11" spans="1:18" x14ac:dyDescent="0.25">
      <c r="A11" s="234"/>
      <c r="B11" s="175"/>
      <c r="C11" s="175"/>
      <c r="D11" s="175"/>
      <c r="E11" s="175"/>
      <c r="F11" s="175"/>
      <c r="G11" s="175"/>
      <c r="H11" s="175"/>
      <c r="I11" s="175"/>
      <c r="K11" s="175"/>
      <c r="L11" s="175"/>
      <c r="M11" s="175"/>
      <c r="O11" s="175"/>
      <c r="P11" s="176" t="str">
        <f t="shared" si="0"/>
        <v/>
      </c>
    </row>
    <row r="12" spans="1:18" x14ac:dyDescent="0.25">
      <c r="A12" s="234"/>
      <c r="B12" s="175"/>
      <c r="C12" s="175"/>
      <c r="D12" s="175"/>
      <c r="E12" s="175"/>
      <c r="F12" s="175"/>
      <c r="G12" s="175"/>
      <c r="H12" s="175"/>
      <c r="I12" s="175"/>
      <c r="K12" s="175"/>
      <c r="L12" s="175"/>
      <c r="M12" s="175"/>
      <c r="O12" s="175"/>
      <c r="P12" s="176" t="str">
        <f t="shared" si="0"/>
        <v/>
      </c>
    </row>
    <row r="13" spans="1:18" x14ac:dyDescent="0.25">
      <c r="A13" s="234"/>
      <c r="B13" s="175"/>
      <c r="C13" s="175"/>
      <c r="D13" s="175"/>
      <c r="E13" s="175"/>
      <c r="F13" s="175"/>
      <c r="G13" s="175"/>
      <c r="H13" s="175"/>
      <c r="I13" s="175"/>
      <c r="K13" s="175"/>
      <c r="L13" s="175"/>
      <c r="M13" s="175"/>
      <c r="O13" s="175"/>
      <c r="P13" s="176" t="str">
        <f t="shared" si="0"/>
        <v/>
      </c>
    </row>
    <row r="14" spans="1:18" x14ac:dyDescent="0.25">
      <c r="A14" s="234"/>
      <c r="B14" s="175"/>
      <c r="C14" s="175"/>
      <c r="D14" s="175"/>
      <c r="E14" s="175"/>
      <c r="F14" s="175"/>
      <c r="G14" s="175"/>
      <c r="H14" s="175"/>
      <c r="I14" s="175"/>
      <c r="K14" s="175"/>
      <c r="L14" s="175"/>
      <c r="M14" s="175"/>
      <c r="O14" s="175"/>
      <c r="P14" s="176" t="str">
        <f t="shared" si="0"/>
        <v/>
      </c>
    </row>
    <row r="15" spans="1:18" x14ac:dyDescent="0.25">
      <c r="A15" s="234"/>
      <c r="B15" s="175"/>
      <c r="C15" s="175"/>
      <c r="D15" s="175"/>
      <c r="E15" s="175"/>
      <c r="F15" s="175"/>
      <c r="G15" s="175"/>
      <c r="H15" s="175"/>
      <c r="I15" s="175"/>
      <c r="K15" s="175"/>
      <c r="L15" s="175"/>
      <c r="M15" s="175"/>
      <c r="O15" s="175"/>
      <c r="P15" s="176" t="str">
        <f t="shared" si="0"/>
        <v/>
      </c>
    </row>
    <row r="16" spans="1:18" x14ac:dyDescent="0.25">
      <c r="A16" s="234"/>
      <c r="B16" s="175"/>
      <c r="C16" s="175"/>
      <c r="D16" s="175"/>
      <c r="E16" s="175"/>
      <c r="F16" s="175"/>
      <c r="G16" s="175"/>
      <c r="H16" s="175"/>
      <c r="I16" s="175"/>
      <c r="K16" s="175"/>
      <c r="L16" s="175"/>
      <c r="M16" s="175"/>
      <c r="O16" s="175"/>
      <c r="P16" s="176" t="str">
        <f t="shared" si="0"/>
        <v/>
      </c>
    </row>
    <row r="17" spans="1:16" x14ac:dyDescent="0.25">
      <c r="A17" s="234"/>
      <c r="B17" s="175"/>
      <c r="C17" s="175"/>
      <c r="D17" s="175"/>
      <c r="E17" s="175"/>
      <c r="F17" s="175"/>
      <c r="G17" s="175"/>
      <c r="H17" s="175"/>
      <c r="I17" s="175"/>
      <c r="K17" s="175"/>
      <c r="L17" s="175"/>
      <c r="M17" s="175"/>
      <c r="O17" s="175"/>
      <c r="P17" s="176" t="str">
        <f t="shared" si="0"/>
        <v/>
      </c>
    </row>
    <row r="18" spans="1:16" x14ac:dyDescent="0.25">
      <c r="A18" s="234"/>
      <c r="B18" s="175"/>
      <c r="C18" s="175"/>
      <c r="D18" s="175"/>
      <c r="E18" s="175"/>
      <c r="F18" s="175"/>
      <c r="G18" s="175"/>
      <c r="H18" s="175"/>
      <c r="I18" s="175"/>
      <c r="K18" s="175"/>
      <c r="L18" s="175"/>
      <c r="M18" s="175"/>
      <c r="O18" s="175"/>
      <c r="P18" s="176" t="str">
        <f t="shared" si="0"/>
        <v/>
      </c>
    </row>
    <row r="19" spans="1:16" x14ac:dyDescent="0.25">
      <c r="A19" s="234"/>
      <c r="B19" s="175"/>
      <c r="C19" s="175"/>
      <c r="D19" s="175"/>
      <c r="E19" s="175"/>
      <c r="F19" s="175"/>
      <c r="G19" s="175"/>
      <c r="H19" s="175"/>
      <c r="I19" s="175"/>
      <c r="K19" s="175"/>
      <c r="L19" s="175"/>
      <c r="M19" s="175"/>
      <c r="O19" s="175"/>
      <c r="P19" s="176" t="str">
        <f t="shared" si="0"/>
        <v/>
      </c>
    </row>
    <row r="20" spans="1:16" x14ac:dyDescent="0.25">
      <c r="A20" s="234"/>
      <c r="B20" s="175"/>
      <c r="C20" s="175"/>
      <c r="D20" s="175"/>
      <c r="E20" s="175"/>
      <c r="F20" s="175"/>
      <c r="G20" s="175"/>
      <c r="H20" s="175"/>
      <c r="I20" s="175"/>
      <c r="K20" s="175"/>
      <c r="L20" s="175"/>
      <c r="M20" s="175"/>
      <c r="O20" s="175"/>
      <c r="P20" s="176" t="str">
        <f t="shared" si="0"/>
        <v/>
      </c>
    </row>
    <row r="21" spans="1:16" x14ac:dyDescent="0.25">
      <c r="A21" s="234"/>
      <c r="B21" s="175"/>
      <c r="C21" s="175"/>
      <c r="D21" s="175"/>
      <c r="E21" s="175"/>
      <c r="F21" s="175"/>
      <c r="G21" s="175"/>
      <c r="H21" s="175"/>
      <c r="I21" s="175"/>
      <c r="K21" s="175"/>
      <c r="L21" s="175"/>
      <c r="M21" s="175"/>
      <c r="O21" s="175"/>
      <c r="P21" s="176" t="str">
        <f t="shared" si="0"/>
        <v/>
      </c>
    </row>
    <row r="22" spans="1:16" x14ac:dyDescent="0.25">
      <c r="A22" s="234"/>
      <c r="B22" s="175"/>
      <c r="C22" s="175"/>
      <c r="D22" s="175"/>
      <c r="E22" s="175"/>
      <c r="F22" s="175"/>
      <c r="G22" s="175"/>
      <c r="H22" s="175"/>
      <c r="I22" s="175"/>
      <c r="K22" s="175"/>
      <c r="L22" s="175"/>
      <c r="M22" s="175"/>
      <c r="O22" s="175"/>
      <c r="P22" s="176" t="str">
        <f t="shared" si="0"/>
        <v/>
      </c>
    </row>
    <row r="23" spans="1:16" x14ac:dyDescent="0.25">
      <c r="A23" s="234"/>
      <c r="B23" s="175"/>
      <c r="C23" s="175"/>
      <c r="D23" s="175"/>
      <c r="E23" s="175"/>
      <c r="F23" s="175"/>
      <c r="G23" s="175"/>
      <c r="H23" s="175"/>
      <c r="I23" s="175"/>
      <c r="K23" s="175"/>
      <c r="L23" s="175"/>
      <c r="M23" s="175"/>
      <c r="O23" s="175"/>
      <c r="P23" s="176" t="str">
        <f t="shared" si="0"/>
        <v/>
      </c>
    </row>
    <row r="24" spans="1:16" x14ac:dyDescent="0.25">
      <c r="A24" s="234"/>
      <c r="B24" s="175"/>
      <c r="C24" s="175"/>
      <c r="D24" s="175"/>
      <c r="E24" s="175"/>
      <c r="F24" s="175"/>
      <c r="G24" s="175"/>
      <c r="H24" s="175"/>
      <c r="I24" s="175"/>
      <c r="K24" s="175"/>
      <c r="L24" s="175"/>
      <c r="M24" s="175"/>
      <c r="O24" s="175"/>
      <c r="P24" s="176" t="str">
        <f t="shared" si="0"/>
        <v/>
      </c>
    </row>
    <row r="25" spans="1:16" x14ac:dyDescent="0.25">
      <c r="A25" s="234"/>
      <c r="B25" s="175"/>
      <c r="C25" s="175"/>
      <c r="D25" s="175"/>
      <c r="E25" s="175"/>
      <c r="F25" s="175"/>
      <c r="G25" s="175"/>
      <c r="H25" s="175"/>
      <c r="I25" s="175"/>
      <c r="K25" s="175"/>
      <c r="L25" s="175"/>
      <c r="M25" s="175"/>
      <c r="O25" s="175"/>
      <c r="P25" s="176" t="str">
        <f t="shared" si="0"/>
        <v/>
      </c>
    </row>
    <row r="26" spans="1:16" x14ac:dyDescent="0.25">
      <c r="A26" s="234"/>
      <c r="B26" s="175"/>
      <c r="C26" s="175"/>
      <c r="D26" s="175"/>
      <c r="E26" s="175"/>
      <c r="F26" s="175"/>
      <c r="G26" s="175"/>
      <c r="H26" s="175"/>
      <c r="I26" s="175"/>
      <c r="K26" s="175"/>
      <c r="L26" s="175"/>
      <c r="M26" s="175"/>
      <c r="O26" s="175"/>
      <c r="P26" s="176" t="str">
        <f t="shared" si="0"/>
        <v/>
      </c>
    </row>
    <row r="27" spans="1:16" x14ac:dyDescent="0.25">
      <c r="A27" s="234"/>
      <c r="B27" s="175"/>
      <c r="C27" s="175"/>
      <c r="D27" s="175"/>
      <c r="E27" s="175"/>
      <c r="F27" s="175"/>
      <c r="G27" s="175"/>
      <c r="H27" s="175"/>
      <c r="I27" s="175"/>
      <c r="K27" s="175"/>
      <c r="L27" s="175"/>
      <c r="M27" s="175"/>
      <c r="O27" s="175"/>
      <c r="P27" s="176" t="str">
        <f t="shared" si="0"/>
        <v/>
      </c>
    </row>
    <row r="28" spans="1:16" x14ac:dyDescent="0.25">
      <c r="A28" s="234"/>
      <c r="B28" s="175"/>
      <c r="C28" s="175"/>
      <c r="D28" s="175"/>
      <c r="E28" s="175"/>
      <c r="F28" s="175"/>
      <c r="G28" s="175"/>
      <c r="H28" s="175"/>
      <c r="I28" s="175"/>
      <c r="K28" s="175"/>
      <c r="L28" s="175"/>
      <c r="M28" s="175"/>
      <c r="O28" s="175"/>
      <c r="P28" s="176" t="str">
        <f t="shared" si="0"/>
        <v/>
      </c>
    </row>
    <row r="29" spans="1:16" x14ac:dyDescent="0.25">
      <c r="A29" s="234"/>
      <c r="B29" s="175"/>
      <c r="C29" s="175"/>
      <c r="D29" s="175"/>
      <c r="E29" s="175"/>
      <c r="F29" s="175"/>
      <c r="G29" s="175"/>
      <c r="H29" s="175"/>
      <c r="I29" s="175"/>
      <c r="K29" s="175"/>
      <c r="L29" s="175"/>
      <c r="M29" s="175"/>
      <c r="O29" s="175"/>
      <c r="P29" s="176" t="str">
        <f t="shared" si="0"/>
        <v/>
      </c>
    </row>
    <row r="30" spans="1:16" x14ac:dyDescent="0.25">
      <c r="A30" s="234"/>
      <c r="B30" s="175"/>
      <c r="C30" s="175"/>
      <c r="D30" s="175"/>
      <c r="E30" s="175"/>
      <c r="F30" s="175"/>
      <c r="G30" s="175"/>
      <c r="H30" s="175"/>
      <c r="I30" s="175"/>
      <c r="K30" s="175"/>
      <c r="L30" s="175"/>
      <c r="M30" s="175"/>
      <c r="O30" s="175"/>
      <c r="P30" s="176" t="str">
        <f t="shared" si="0"/>
        <v/>
      </c>
    </row>
    <row r="31" spans="1:16" x14ac:dyDescent="0.25">
      <c r="A31" s="234"/>
      <c r="B31" s="175"/>
      <c r="C31" s="175"/>
      <c r="D31" s="175"/>
      <c r="E31" s="175"/>
      <c r="F31" s="175"/>
      <c r="G31" s="175"/>
      <c r="H31" s="175"/>
      <c r="I31" s="175"/>
      <c r="K31" s="175"/>
      <c r="L31" s="175"/>
      <c r="M31" s="175"/>
      <c r="O31" s="175"/>
      <c r="P31" s="176" t="str">
        <f t="shared" si="0"/>
        <v/>
      </c>
    </row>
    <row r="32" spans="1:16" x14ac:dyDescent="0.25">
      <c r="A32" s="234"/>
      <c r="B32" s="175"/>
      <c r="C32" s="175"/>
      <c r="D32" s="175"/>
      <c r="E32" s="175"/>
      <c r="F32" s="175"/>
      <c r="G32" s="175"/>
      <c r="H32" s="175"/>
      <c r="I32" s="175"/>
      <c r="K32" s="175"/>
      <c r="L32" s="175"/>
      <c r="M32" s="175"/>
      <c r="O32" s="175"/>
      <c r="P32" s="176" t="str">
        <f t="shared" si="0"/>
        <v/>
      </c>
    </row>
    <row r="33" spans="1:16" x14ac:dyDescent="0.25">
      <c r="A33" s="234"/>
      <c r="B33" s="175"/>
      <c r="C33" s="175"/>
      <c r="D33" s="175"/>
      <c r="E33" s="175"/>
      <c r="F33" s="175"/>
      <c r="G33" s="175"/>
      <c r="H33" s="175"/>
      <c r="I33" s="175"/>
      <c r="K33" s="175"/>
      <c r="L33" s="175"/>
      <c r="M33" s="175"/>
      <c r="O33" s="175"/>
      <c r="P33" s="176" t="str">
        <f t="shared" si="0"/>
        <v/>
      </c>
    </row>
    <row r="34" spans="1:16" x14ac:dyDescent="0.25">
      <c r="A34" s="234"/>
      <c r="B34" s="175"/>
      <c r="C34" s="175"/>
      <c r="D34" s="175"/>
      <c r="E34" s="175"/>
      <c r="F34" s="175"/>
      <c r="G34" s="175"/>
      <c r="H34" s="175"/>
      <c r="I34" s="175"/>
      <c r="K34" s="175"/>
      <c r="L34" s="175"/>
      <c r="M34" s="175"/>
      <c r="O34" s="175"/>
      <c r="P34" s="176" t="str">
        <f t="shared" si="0"/>
        <v/>
      </c>
    </row>
    <row r="35" spans="1:16" x14ac:dyDescent="0.25">
      <c r="A35" s="234"/>
      <c r="B35" s="175"/>
      <c r="C35" s="175"/>
      <c r="D35" s="175"/>
      <c r="E35" s="175"/>
      <c r="F35" s="175"/>
      <c r="G35" s="175"/>
      <c r="H35" s="175"/>
      <c r="I35" s="175"/>
      <c r="K35" s="175"/>
      <c r="L35" s="175"/>
      <c r="M35" s="175"/>
      <c r="O35" s="175"/>
      <c r="P35" s="176" t="str">
        <f t="shared" si="0"/>
        <v/>
      </c>
    </row>
    <row r="36" spans="1:16" x14ac:dyDescent="0.25">
      <c r="A36" s="234"/>
      <c r="B36" s="175"/>
      <c r="C36" s="175"/>
      <c r="D36" s="175"/>
      <c r="E36" s="175"/>
      <c r="F36" s="175"/>
      <c r="G36" s="175"/>
      <c r="H36" s="175"/>
      <c r="I36" s="175"/>
      <c r="K36" s="175"/>
      <c r="L36" s="175"/>
      <c r="M36" s="175"/>
      <c r="O36" s="175"/>
      <c r="P36" s="176" t="str">
        <f t="shared" si="0"/>
        <v/>
      </c>
    </row>
    <row r="37" spans="1:16" x14ac:dyDescent="0.25">
      <c r="A37" s="234"/>
      <c r="B37" s="175"/>
      <c r="C37" s="175"/>
      <c r="D37" s="175"/>
      <c r="E37" s="175"/>
      <c r="F37" s="175"/>
      <c r="G37" s="175"/>
      <c r="H37" s="175"/>
      <c r="I37" s="175"/>
      <c r="K37" s="175"/>
      <c r="L37" s="175"/>
      <c r="M37" s="175"/>
      <c r="O37" s="175"/>
      <c r="P37" s="176" t="str">
        <f t="shared" si="0"/>
        <v/>
      </c>
    </row>
    <row r="38" spans="1:16" x14ac:dyDescent="0.25">
      <c r="A38" s="234"/>
      <c r="B38" s="175"/>
      <c r="C38" s="175"/>
      <c r="D38" s="175"/>
      <c r="E38" s="175"/>
      <c r="F38" s="175"/>
      <c r="G38" s="175"/>
      <c r="H38" s="175"/>
      <c r="I38" s="175"/>
      <c r="K38" s="175"/>
      <c r="L38" s="175"/>
      <c r="M38" s="175"/>
      <c r="O38" s="175"/>
      <c r="P38" s="176" t="str">
        <f t="shared" si="0"/>
        <v/>
      </c>
    </row>
    <row r="39" spans="1:16" x14ac:dyDescent="0.25">
      <c r="A39" s="234"/>
      <c r="B39" s="175"/>
      <c r="C39" s="175"/>
      <c r="D39" s="175"/>
      <c r="E39" s="175"/>
      <c r="F39" s="175"/>
      <c r="G39" s="175"/>
      <c r="H39" s="175"/>
      <c r="I39" s="175"/>
      <c r="K39" s="175"/>
      <c r="L39" s="175"/>
      <c r="M39" s="175"/>
      <c r="O39" s="175"/>
      <c r="P39" s="176" t="str">
        <f t="shared" si="0"/>
        <v/>
      </c>
    </row>
    <row r="40" spans="1:16" x14ac:dyDescent="0.25">
      <c r="A40" s="234"/>
      <c r="B40" s="175"/>
      <c r="C40" s="175"/>
      <c r="D40" s="175"/>
      <c r="E40" s="175"/>
      <c r="F40" s="175"/>
      <c r="G40" s="175"/>
      <c r="H40" s="175"/>
      <c r="I40" s="175"/>
      <c r="K40" s="175"/>
      <c r="L40" s="175"/>
      <c r="M40" s="175"/>
      <c r="O40" s="175"/>
      <c r="P40" s="176" t="str">
        <f t="shared" si="0"/>
        <v/>
      </c>
    </row>
    <row r="41" spans="1:16" x14ac:dyDescent="0.25">
      <c r="A41" s="234"/>
      <c r="B41" s="175"/>
      <c r="C41" s="175"/>
      <c r="D41" s="175"/>
      <c r="E41" s="175"/>
      <c r="F41" s="175"/>
      <c r="G41" s="175"/>
      <c r="H41" s="175"/>
      <c r="I41" s="175"/>
      <c r="K41" s="175"/>
      <c r="L41" s="175"/>
      <c r="M41" s="175"/>
      <c r="O41" s="175"/>
      <c r="P41" s="176" t="str">
        <f t="shared" si="0"/>
        <v/>
      </c>
    </row>
    <row r="42" spans="1:16" x14ac:dyDescent="0.25">
      <c r="A42" s="234"/>
      <c r="B42" s="175"/>
      <c r="C42" s="175"/>
      <c r="D42" s="175"/>
      <c r="E42" s="175"/>
      <c r="F42" s="175"/>
      <c r="G42" s="175"/>
      <c r="H42" s="175"/>
      <c r="I42" s="175"/>
      <c r="K42" s="175"/>
      <c r="L42" s="175"/>
      <c r="M42" s="175"/>
      <c r="O42" s="175"/>
      <c r="P42" s="176" t="str">
        <f t="shared" si="0"/>
        <v/>
      </c>
    </row>
    <row r="43" spans="1:16" x14ac:dyDescent="0.25">
      <c r="A43" s="234"/>
      <c r="B43" s="175"/>
      <c r="C43" s="175"/>
      <c r="D43" s="175"/>
      <c r="E43" s="175"/>
      <c r="F43" s="175"/>
      <c r="G43" s="175"/>
      <c r="H43" s="175"/>
      <c r="I43" s="175"/>
      <c r="K43" s="175"/>
      <c r="L43" s="175"/>
      <c r="M43" s="175"/>
      <c r="O43" s="175"/>
      <c r="P43" s="176" t="str">
        <f t="shared" si="0"/>
        <v/>
      </c>
    </row>
    <row r="44" spans="1:16" x14ac:dyDescent="0.25">
      <c r="A44" s="234"/>
      <c r="B44" s="175"/>
      <c r="C44" s="175"/>
      <c r="D44" s="175"/>
      <c r="E44" s="175"/>
      <c r="F44" s="175"/>
      <c r="G44" s="175"/>
      <c r="H44" s="175"/>
      <c r="I44" s="175"/>
      <c r="K44" s="175"/>
      <c r="L44" s="175"/>
      <c r="M44" s="175"/>
      <c r="O44" s="175"/>
      <c r="P44" s="176" t="str">
        <f t="shared" si="0"/>
        <v/>
      </c>
    </row>
    <row r="45" spans="1:16" x14ac:dyDescent="0.25">
      <c r="A45" s="234"/>
      <c r="B45" s="175"/>
      <c r="C45" s="175"/>
      <c r="D45" s="175"/>
      <c r="E45" s="175"/>
      <c r="F45" s="175"/>
      <c r="G45" s="175"/>
      <c r="H45" s="175"/>
      <c r="I45" s="175"/>
      <c r="K45" s="175"/>
      <c r="L45" s="175"/>
      <c r="M45" s="175"/>
      <c r="O45" s="175"/>
      <c r="P45" s="176" t="str">
        <f t="shared" si="0"/>
        <v/>
      </c>
    </row>
    <row r="46" spans="1:16" x14ac:dyDescent="0.25">
      <c r="A46" s="234"/>
      <c r="B46" s="175"/>
      <c r="C46" s="175"/>
      <c r="D46" s="175"/>
      <c r="E46" s="175"/>
      <c r="F46" s="175"/>
      <c r="G46" s="175"/>
      <c r="H46" s="175"/>
      <c r="I46" s="175"/>
      <c r="K46" s="175"/>
      <c r="L46" s="175"/>
      <c r="M46" s="175"/>
      <c r="O46" s="175"/>
      <c r="P46" s="176" t="str">
        <f t="shared" si="0"/>
        <v/>
      </c>
    </row>
    <row r="47" spans="1:16" x14ac:dyDescent="0.25">
      <c r="A47" s="234"/>
      <c r="B47" s="175"/>
      <c r="C47" s="175"/>
      <c r="D47" s="175"/>
      <c r="E47" s="175"/>
      <c r="F47" s="175"/>
      <c r="G47" s="175"/>
      <c r="H47" s="175"/>
      <c r="I47" s="175"/>
      <c r="K47" s="175"/>
      <c r="L47" s="175"/>
      <c r="M47" s="175"/>
      <c r="O47" s="175"/>
      <c r="P47" s="176" t="str">
        <f t="shared" si="0"/>
        <v/>
      </c>
    </row>
    <row r="48" spans="1:16" x14ac:dyDescent="0.25">
      <c r="A48" s="234"/>
      <c r="B48" s="175"/>
      <c r="C48" s="175"/>
      <c r="D48" s="175"/>
      <c r="E48" s="175"/>
      <c r="F48" s="175"/>
      <c r="G48" s="175"/>
      <c r="H48" s="175"/>
      <c r="I48" s="175"/>
      <c r="K48" s="175"/>
      <c r="L48" s="175"/>
      <c r="M48" s="175"/>
      <c r="O48" s="175"/>
      <c r="P48" s="176" t="str">
        <f t="shared" si="0"/>
        <v/>
      </c>
    </row>
    <row r="49" spans="1:16" x14ac:dyDescent="0.25">
      <c r="A49" s="234"/>
      <c r="B49" s="175"/>
      <c r="C49" s="175"/>
      <c r="D49" s="175"/>
      <c r="E49" s="175"/>
      <c r="F49" s="175"/>
      <c r="G49" s="175"/>
      <c r="H49" s="175"/>
      <c r="I49" s="175"/>
      <c r="K49" s="175"/>
      <c r="L49" s="175"/>
      <c r="M49" s="175"/>
      <c r="O49" s="175"/>
      <c r="P49" s="176" t="str">
        <f t="shared" si="0"/>
        <v/>
      </c>
    </row>
    <row r="50" spans="1:16" x14ac:dyDescent="0.25">
      <c r="A50" s="234"/>
      <c r="B50" s="175"/>
      <c r="C50" s="175"/>
      <c r="D50" s="175"/>
      <c r="E50" s="175"/>
      <c r="F50" s="175"/>
      <c r="G50" s="175"/>
      <c r="H50" s="175"/>
      <c r="I50" s="175"/>
      <c r="K50" s="175"/>
      <c r="L50" s="175"/>
      <c r="M50" s="175"/>
      <c r="O50" s="175"/>
      <c r="P50" s="176" t="str">
        <f t="shared" si="0"/>
        <v/>
      </c>
    </row>
    <row r="51" spans="1:16" x14ac:dyDescent="0.25">
      <c r="A51" s="234"/>
      <c r="B51" s="175"/>
      <c r="C51" s="175"/>
      <c r="D51" s="175"/>
      <c r="E51" s="175"/>
      <c r="F51" s="175"/>
      <c r="G51" s="175"/>
      <c r="H51" s="175"/>
      <c r="I51" s="175"/>
      <c r="K51" s="175"/>
      <c r="L51" s="175"/>
      <c r="M51" s="175"/>
      <c r="O51" s="175"/>
      <c r="P51" s="176" t="str">
        <f t="shared" si="0"/>
        <v/>
      </c>
    </row>
    <row r="52" spans="1:16" x14ac:dyDescent="0.25">
      <c r="A52" s="234"/>
      <c r="B52" s="175"/>
      <c r="C52" s="175"/>
      <c r="D52" s="175"/>
      <c r="E52" s="175"/>
      <c r="F52" s="175"/>
      <c r="G52" s="175"/>
      <c r="H52" s="175"/>
      <c r="I52" s="175"/>
      <c r="K52" s="175"/>
      <c r="L52" s="175"/>
      <c r="M52" s="175"/>
      <c r="O52" s="175"/>
      <c r="P52" s="176" t="str">
        <f t="shared" si="0"/>
        <v/>
      </c>
    </row>
    <row r="53" spans="1:16" x14ac:dyDescent="0.25">
      <c r="A53" s="234"/>
      <c r="B53" s="175"/>
      <c r="C53" s="175"/>
      <c r="D53" s="175"/>
      <c r="E53" s="175"/>
      <c r="F53" s="175"/>
      <c r="G53" s="175"/>
      <c r="H53" s="175"/>
      <c r="I53" s="175"/>
      <c r="K53" s="175"/>
      <c r="L53" s="175"/>
      <c r="M53" s="175"/>
      <c r="O53" s="175"/>
      <c r="P53" s="176" t="str">
        <f t="shared" si="0"/>
        <v/>
      </c>
    </row>
    <row r="54" spans="1:16" x14ac:dyDescent="0.25">
      <c r="A54" s="234"/>
      <c r="B54" s="175"/>
      <c r="C54" s="175"/>
      <c r="D54" s="175"/>
      <c r="E54" s="175"/>
      <c r="F54" s="175"/>
      <c r="G54" s="175"/>
      <c r="H54" s="175"/>
      <c r="I54" s="175"/>
      <c r="K54" s="175"/>
      <c r="L54" s="175"/>
      <c r="M54" s="175"/>
      <c r="O54" s="175"/>
      <c r="P54" s="176" t="str">
        <f t="shared" si="0"/>
        <v/>
      </c>
    </row>
    <row r="55" spans="1:16" x14ac:dyDescent="0.25">
      <c r="A55" s="234"/>
      <c r="B55" s="175"/>
      <c r="C55" s="175"/>
      <c r="D55" s="175"/>
      <c r="E55" s="175"/>
      <c r="F55" s="175"/>
      <c r="G55" s="175"/>
      <c r="H55" s="175"/>
      <c r="I55" s="175"/>
      <c r="K55" s="175"/>
      <c r="L55" s="175"/>
      <c r="M55" s="175"/>
      <c r="O55" s="175"/>
      <c r="P55" s="176" t="str">
        <f t="shared" si="0"/>
        <v/>
      </c>
    </row>
    <row r="56" spans="1:16" x14ac:dyDescent="0.25">
      <c r="A56" s="234"/>
      <c r="B56" s="175"/>
      <c r="C56" s="175"/>
      <c r="D56" s="175"/>
      <c r="E56" s="175"/>
      <c r="F56" s="175"/>
      <c r="G56" s="175"/>
      <c r="H56" s="175"/>
      <c r="I56" s="175"/>
      <c r="K56" s="175"/>
      <c r="L56" s="175"/>
      <c r="M56" s="175"/>
      <c r="O56" s="175"/>
      <c r="P56" s="176" t="str">
        <f t="shared" si="0"/>
        <v/>
      </c>
    </row>
    <row r="57" spans="1:16" x14ac:dyDescent="0.25">
      <c r="A57" s="234"/>
      <c r="B57" s="175"/>
      <c r="C57" s="175"/>
      <c r="D57" s="175"/>
      <c r="E57" s="175"/>
      <c r="F57" s="175"/>
      <c r="G57" s="175"/>
      <c r="H57" s="175"/>
      <c r="I57" s="175"/>
      <c r="K57" s="175"/>
      <c r="L57" s="175"/>
      <c r="M57" s="175"/>
      <c r="O57" s="175"/>
      <c r="P57" s="176" t="str">
        <f t="shared" si="0"/>
        <v/>
      </c>
    </row>
    <row r="58" spans="1:16" x14ac:dyDescent="0.25">
      <c r="A58" s="234"/>
      <c r="B58" s="175"/>
      <c r="C58" s="175"/>
      <c r="D58" s="175"/>
      <c r="E58" s="175"/>
      <c r="F58" s="175"/>
      <c r="G58" s="175"/>
      <c r="H58" s="175"/>
      <c r="I58" s="175"/>
      <c r="K58" s="175"/>
      <c r="L58" s="175"/>
      <c r="M58" s="175"/>
      <c r="O58" s="175"/>
      <c r="P58" s="176" t="str">
        <f t="shared" si="0"/>
        <v/>
      </c>
    </row>
    <row r="59" spans="1:16" x14ac:dyDescent="0.25">
      <c r="A59" s="234"/>
      <c r="B59" s="175"/>
      <c r="C59" s="175"/>
      <c r="D59" s="175"/>
      <c r="E59" s="175"/>
      <c r="F59" s="175"/>
      <c r="G59" s="175"/>
      <c r="H59" s="175"/>
      <c r="I59" s="175"/>
      <c r="K59" s="175"/>
      <c r="L59" s="175"/>
      <c r="M59" s="175"/>
      <c r="O59" s="175"/>
      <c r="P59" s="176" t="str">
        <f t="shared" si="0"/>
        <v/>
      </c>
    </row>
    <row r="60" spans="1:16" x14ac:dyDescent="0.25">
      <c r="A60" s="234"/>
      <c r="B60" s="175"/>
      <c r="C60" s="175"/>
      <c r="D60" s="175"/>
      <c r="E60" s="175"/>
      <c r="F60" s="175"/>
      <c r="G60" s="175"/>
      <c r="H60" s="175"/>
      <c r="I60" s="175"/>
      <c r="K60" s="175"/>
      <c r="L60" s="175"/>
      <c r="M60" s="175"/>
      <c r="O60" s="175"/>
      <c r="P60" s="176" t="str">
        <f t="shared" si="0"/>
        <v/>
      </c>
    </row>
    <row r="61" spans="1:16" x14ac:dyDescent="0.25">
      <c r="A61" s="234"/>
      <c r="B61" s="175"/>
      <c r="C61" s="175"/>
      <c r="D61" s="175"/>
      <c r="E61" s="175"/>
      <c r="F61" s="175"/>
      <c r="G61" s="175"/>
      <c r="H61" s="175"/>
      <c r="I61" s="175"/>
      <c r="K61" s="175"/>
      <c r="L61" s="175"/>
      <c r="M61" s="175"/>
      <c r="O61" s="175"/>
      <c r="P61" s="176" t="str">
        <f t="shared" si="0"/>
        <v/>
      </c>
    </row>
    <row r="62" spans="1:16" x14ac:dyDescent="0.25">
      <c r="A62" s="234"/>
      <c r="B62" s="175"/>
      <c r="C62" s="175"/>
      <c r="D62" s="175"/>
      <c r="E62" s="175"/>
      <c r="F62" s="175"/>
      <c r="G62" s="175"/>
      <c r="H62" s="175"/>
      <c r="I62" s="175"/>
      <c r="K62" s="175"/>
      <c r="L62" s="175"/>
      <c r="M62" s="175"/>
      <c r="O62" s="175"/>
      <c r="P62" s="176" t="str">
        <f t="shared" si="0"/>
        <v/>
      </c>
    </row>
    <row r="63" spans="1:16" x14ac:dyDescent="0.25">
      <c r="A63" s="234"/>
      <c r="B63" s="175"/>
      <c r="C63" s="175"/>
      <c r="D63" s="175"/>
      <c r="E63" s="175"/>
      <c r="F63" s="175"/>
      <c r="G63" s="175"/>
      <c r="H63" s="175"/>
      <c r="I63" s="175"/>
      <c r="K63" s="175"/>
      <c r="L63" s="175"/>
      <c r="M63" s="175"/>
      <c r="O63" s="175"/>
      <c r="P63" s="176" t="str">
        <f t="shared" si="0"/>
        <v/>
      </c>
    </row>
    <row r="64" spans="1:16" x14ac:dyDescent="0.25">
      <c r="A64" s="234"/>
      <c r="B64" s="175"/>
      <c r="C64" s="175"/>
      <c r="D64" s="175"/>
      <c r="E64" s="175"/>
      <c r="F64" s="175"/>
      <c r="G64" s="175"/>
      <c r="H64" s="175"/>
      <c r="I64" s="175"/>
      <c r="K64" s="175"/>
      <c r="L64" s="175"/>
      <c r="M64" s="175"/>
      <c r="O64" s="175"/>
      <c r="P64" s="176" t="str">
        <f t="shared" si="0"/>
        <v/>
      </c>
    </row>
    <row r="65" spans="1:16" x14ac:dyDescent="0.25">
      <c r="A65" s="234"/>
      <c r="B65" s="175"/>
      <c r="C65" s="175"/>
      <c r="D65" s="175"/>
      <c r="E65" s="175"/>
      <c r="F65" s="175"/>
      <c r="G65" s="175"/>
      <c r="H65" s="175"/>
      <c r="I65" s="175"/>
      <c r="K65" s="175"/>
      <c r="L65" s="175"/>
      <c r="M65" s="175"/>
      <c r="O65" s="175"/>
      <c r="P65" s="176" t="str">
        <f t="shared" si="0"/>
        <v/>
      </c>
    </row>
    <row r="66" spans="1:16" x14ac:dyDescent="0.25">
      <c r="A66" s="234"/>
      <c r="B66" s="175"/>
      <c r="C66" s="175"/>
      <c r="D66" s="175"/>
      <c r="E66" s="175"/>
      <c r="F66" s="175"/>
      <c r="G66" s="175"/>
      <c r="H66" s="175"/>
      <c r="I66" s="175"/>
      <c r="K66" s="175"/>
      <c r="L66" s="175"/>
      <c r="M66" s="175"/>
      <c r="O66" s="175"/>
      <c r="P66" s="176" t="str">
        <f t="shared" si="0"/>
        <v/>
      </c>
    </row>
    <row r="67" spans="1:16" x14ac:dyDescent="0.25">
      <c r="A67" s="234"/>
      <c r="B67" s="175"/>
      <c r="C67" s="175"/>
      <c r="D67" s="175"/>
      <c r="E67" s="175"/>
      <c r="F67" s="175"/>
      <c r="G67" s="175"/>
      <c r="H67" s="175"/>
      <c r="I67" s="175"/>
      <c r="K67" s="175"/>
      <c r="L67" s="175"/>
      <c r="M67" s="175"/>
      <c r="O67" s="175"/>
      <c r="P67" s="176" t="str">
        <f t="shared" ref="P67:P130" si="1">IFERROR(IF((INT(F67)&gt;1),INT(F67),""),"")</f>
        <v/>
      </c>
    </row>
    <row r="68" spans="1:16" x14ac:dyDescent="0.25">
      <c r="A68" s="234"/>
      <c r="B68" s="175"/>
      <c r="C68" s="175"/>
      <c r="D68" s="175"/>
      <c r="E68" s="175"/>
      <c r="F68" s="175"/>
      <c r="G68" s="175"/>
      <c r="H68" s="175"/>
      <c r="I68" s="175"/>
      <c r="K68" s="175"/>
      <c r="L68" s="175"/>
      <c r="M68" s="175"/>
      <c r="O68" s="175"/>
      <c r="P68" s="176" t="str">
        <f t="shared" si="1"/>
        <v/>
      </c>
    </row>
    <row r="69" spans="1:16" x14ac:dyDescent="0.25">
      <c r="A69" s="234"/>
      <c r="B69" s="175"/>
      <c r="C69" s="175"/>
      <c r="D69" s="175"/>
      <c r="E69" s="175"/>
      <c r="F69" s="175"/>
      <c r="G69" s="175"/>
      <c r="H69" s="175"/>
      <c r="I69" s="175"/>
      <c r="K69" s="175"/>
      <c r="L69" s="175"/>
      <c r="M69" s="175"/>
      <c r="O69" s="175"/>
      <c r="P69" s="176" t="str">
        <f t="shared" si="1"/>
        <v/>
      </c>
    </row>
    <row r="70" spans="1:16" x14ac:dyDescent="0.25">
      <c r="A70" s="234"/>
      <c r="B70" s="175"/>
      <c r="C70" s="175"/>
      <c r="D70" s="175"/>
      <c r="E70" s="175"/>
      <c r="F70" s="175"/>
      <c r="G70" s="175"/>
      <c r="H70" s="175"/>
      <c r="I70" s="175"/>
      <c r="K70" s="175"/>
      <c r="L70" s="175"/>
      <c r="M70" s="175"/>
      <c r="O70" s="175"/>
      <c r="P70" s="176" t="str">
        <f t="shared" si="1"/>
        <v/>
      </c>
    </row>
    <row r="71" spans="1:16" x14ac:dyDescent="0.25">
      <c r="A71" s="234"/>
      <c r="B71" s="175"/>
      <c r="C71" s="175"/>
      <c r="D71" s="175"/>
      <c r="E71" s="175"/>
      <c r="F71" s="175"/>
      <c r="G71" s="175"/>
      <c r="H71" s="175"/>
      <c r="I71" s="175"/>
      <c r="K71" s="175"/>
      <c r="L71" s="175"/>
      <c r="M71" s="175"/>
      <c r="O71" s="175"/>
      <c r="P71" s="176" t="str">
        <f t="shared" si="1"/>
        <v/>
      </c>
    </row>
    <row r="72" spans="1:16" x14ac:dyDescent="0.25">
      <c r="A72" s="234"/>
      <c r="B72" s="175"/>
      <c r="C72" s="175"/>
      <c r="D72" s="175"/>
      <c r="E72" s="175"/>
      <c r="F72" s="175"/>
      <c r="G72" s="175"/>
      <c r="H72" s="175"/>
      <c r="I72" s="175"/>
      <c r="K72" s="175"/>
      <c r="L72" s="175"/>
      <c r="M72" s="175"/>
      <c r="O72" s="175"/>
      <c r="P72" s="176" t="str">
        <f t="shared" si="1"/>
        <v/>
      </c>
    </row>
    <row r="73" spans="1:16" x14ac:dyDescent="0.25">
      <c r="A73" s="234"/>
      <c r="B73" s="175"/>
      <c r="C73" s="175"/>
      <c r="D73" s="175"/>
      <c r="E73" s="175"/>
      <c r="F73" s="175"/>
      <c r="G73" s="175"/>
      <c r="H73" s="175"/>
      <c r="I73" s="175"/>
      <c r="K73" s="175"/>
      <c r="L73" s="175"/>
      <c r="M73" s="175"/>
      <c r="O73" s="175"/>
      <c r="P73" s="176" t="str">
        <f t="shared" si="1"/>
        <v/>
      </c>
    </row>
    <row r="74" spans="1:16" x14ac:dyDescent="0.25">
      <c r="A74" s="234"/>
      <c r="B74" s="175"/>
      <c r="C74" s="175"/>
      <c r="D74" s="175"/>
      <c r="E74" s="175"/>
      <c r="F74" s="175"/>
      <c r="G74" s="175"/>
      <c r="H74" s="175"/>
      <c r="I74" s="175"/>
      <c r="K74" s="175"/>
      <c r="L74" s="175"/>
      <c r="M74" s="175"/>
      <c r="O74" s="175"/>
      <c r="P74" s="176" t="str">
        <f t="shared" si="1"/>
        <v/>
      </c>
    </row>
    <row r="75" spans="1:16" x14ac:dyDescent="0.25">
      <c r="A75" s="234"/>
      <c r="B75" s="175"/>
      <c r="C75" s="175"/>
      <c r="D75" s="175"/>
      <c r="E75" s="175"/>
      <c r="F75" s="175"/>
      <c r="G75" s="175"/>
      <c r="H75" s="175"/>
      <c r="I75" s="175"/>
      <c r="K75" s="175"/>
      <c r="L75" s="175"/>
      <c r="M75" s="175"/>
      <c r="O75" s="175"/>
      <c r="P75" s="176" t="str">
        <f t="shared" si="1"/>
        <v/>
      </c>
    </row>
    <row r="76" spans="1:16" x14ac:dyDescent="0.25">
      <c r="A76" s="234"/>
      <c r="B76" s="175"/>
      <c r="C76" s="175"/>
      <c r="D76" s="175"/>
      <c r="E76" s="175"/>
      <c r="F76" s="175"/>
      <c r="G76" s="175"/>
      <c r="H76" s="175"/>
      <c r="I76" s="175"/>
      <c r="K76" s="175"/>
      <c r="L76" s="175"/>
      <c r="M76" s="175"/>
      <c r="O76" s="175"/>
      <c r="P76" s="176" t="str">
        <f t="shared" si="1"/>
        <v/>
      </c>
    </row>
    <row r="77" spans="1:16" x14ac:dyDescent="0.25">
      <c r="A77" s="234"/>
      <c r="B77" s="175"/>
      <c r="C77" s="175"/>
      <c r="D77" s="175"/>
      <c r="E77" s="175"/>
      <c r="F77" s="175"/>
      <c r="G77" s="175"/>
      <c r="H77" s="175"/>
      <c r="I77" s="175"/>
      <c r="K77" s="175"/>
      <c r="L77" s="175"/>
      <c r="M77" s="175"/>
      <c r="O77" s="175"/>
      <c r="P77" s="176" t="str">
        <f t="shared" si="1"/>
        <v/>
      </c>
    </row>
    <row r="78" spans="1:16" x14ac:dyDescent="0.25">
      <c r="A78" s="234"/>
      <c r="B78" s="175"/>
      <c r="C78" s="175"/>
      <c r="D78" s="175"/>
      <c r="E78" s="175"/>
      <c r="F78" s="175"/>
      <c r="G78" s="175"/>
      <c r="H78" s="175"/>
      <c r="I78" s="175"/>
      <c r="K78" s="175"/>
      <c r="L78" s="175"/>
      <c r="M78" s="175"/>
      <c r="O78" s="175"/>
      <c r="P78" s="176" t="str">
        <f t="shared" si="1"/>
        <v/>
      </c>
    </row>
    <row r="79" spans="1:16" x14ac:dyDescent="0.25">
      <c r="A79" s="234"/>
      <c r="B79" s="175"/>
      <c r="C79" s="175"/>
      <c r="D79" s="175"/>
      <c r="E79" s="175"/>
      <c r="F79" s="175"/>
      <c r="G79" s="175"/>
      <c r="H79" s="175"/>
      <c r="I79" s="175"/>
      <c r="K79" s="175"/>
      <c r="L79" s="175"/>
      <c r="M79" s="175"/>
      <c r="O79" s="175"/>
      <c r="P79" s="176" t="str">
        <f t="shared" si="1"/>
        <v/>
      </c>
    </row>
    <row r="80" spans="1:16" x14ac:dyDescent="0.25">
      <c r="A80" s="234"/>
      <c r="B80" s="175"/>
      <c r="C80" s="175"/>
      <c r="D80" s="175"/>
      <c r="E80" s="175"/>
      <c r="F80" s="175"/>
      <c r="G80" s="175"/>
      <c r="H80" s="175"/>
      <c r="I80" s="175"/>
      <c r="K80" s="175"/>
      <c r="L80" s="175"/>
      <c r="M80" s="175"/>
      <c r="O80" s="175"/>
      <c r="P80" s="176" t="str">
        <f t="shared" si="1"/>
        <v/>
      </c>
    </row>
    <row r="81" spans="1:16" x14ac:dyDescent="0.25">
      <c r="A81" s="234"/>
      <c r="B81" s="175"/>
      <c r="C81" s="175"/>
      <c r="D81" s="175"/>
      <c r="E81" s="175"/>
      <c r="F81" s="175"/>
      <c r="G81" s="175"/>
      <c r="H81" s="175"/>
      <c r="I81" s="175"/>
      <c r="K81" s="175"/>
      <c r="L81" s="175"/>
      <c r="M81" s="175"/>
      <c r="O81" s="175"/>
      <c r="P81" s="176" t="str">
        <f t="shared" si="1"/>
        <v/>
      </c>
    </row>
    <row r="82" spans="1:16" x14ac:dyDescent="0.25">
      <c r="A82" s="234"/>
      <c r="B82" s="175"/>
      <c r="C82" s="175"/>
      <c r="D82" s="175"/>
      <c r="E82" s="175"/>
      <c r="F82" s="175"/>
      <c r="G82" s="175"/>
      <c r="H82" s="175"/>
      <c r="I82" s="175"/>
      <c r="K82" s="175"/>
      <c r="L82" s="175"/>
      <c r="M82" s="175"/>
      <c r="O82" s="175"/>
      <c r="P82" s="176" t="str">
        <f t="shared" si="1"/>
        <v/>
      </c>
    </row>
    <row r="83" spans="1:16" x14ac:dyDescent="0.25">
      <c r="A83" s="234"/>
      <c r="B83" s="175"/>
      <c r="C83" s="175"/>
      <c r="D83" s="175"/>
      <c r="E83" s="175"/>
      <c r="F83" s="175"/>
      <c r="G83" s="175"/>
      <c r="H83" s="175"/>
      <c r="I83" s="175"/>
      <c r="K83" s="175"/>
      <c r="L83" s="175"/>
      <c r="M83" s="175"/>
      <c r="O83" s="175"/>
      <c r="P83" s="176" t="str">
        <f t="shared" si="1"/>
        <v/>
      </c>
    </row>
    <row r="84" spans="1:16" x14ac:dyDescent="0.25">
      <c r="A84" s="234"/>
      <c r="B84" s="175"/>
      <c r="C84" s="175"/>
      <c r="D84" s="175"/>
      <c r="E84" s="175"/>
      <c r="F84" s="175"/>
      <c r="G84" s="175"/>
      <c r="H84" s="175"/>
      <c r="I84" s="175"/>
      <c r="K84" s="175"/>
      <c r="L84" s="175"/>
      <c r="M84" s="175"/>
      <c r="O84" s="175"/>
      <c r="P84" s="176" t="str">
        <f t="shared" si="1"/>
        <v/>
      </c>
    </row>
    <row r="85" spans="1:16" x14ac:dyDescent="0.25">
      <c r="A85" s="234"/>
      <c r="B85" s="175"/>
      <c r="C85" s="175"/>
      <c r="D85" s="175"/>
      <c r="E85" s="175"/>
      <c r="F85" s="175"/>
      <c r="G85" s="175"/>
      <c r="H85" s="175"/>
      <c r="I85" s="175"/>
      <c r="K85" s="175"/>
      <c r="L85" s="175"/>
      <c r="M85" s="175"/>
      <c r="O85" s="175"/>
      <c r="P85" s="176" t="str">
        <f t="shared" si="1"/>
        <v/>
      </c>
    </row>
    <row r="86" spans="1:16" x14ac:dyDescent="0.25">
      <c r="A86" s="234"/>
      <c r="B86" s="175"/>
      <c r="C86" s="175"/>
      <c r="D86" s="175"/>
      <c r="E86" s="175"/>
      <c r="F86" s="175"/>
      <c r="G86" s="175"/>
      <c r="H86" s="175"/>
      <c r="I86" s="175"/>
      <c r="K86" s="175"/>
      <c r="L86" s="175"/>
      <c r="M86" s="175"/>
      <c r="O86" s="175"/>
      <c r="P86" s="176" t="str">
        <f t="shared" si="1"/>
        <v/>
      </c>
    </row>
    <row r="87" spans="1:16" x14ac:dyDescent="0.25">
      <c r="A87" s="234"/>
      <c r="B87" s="175"/>
      <c r="C87" s="175"/>
      <c r="D87" s="175"/>
      <c r="E87" s="175"/>
      <c r="F87" s="175"/>
      <c r="G87" s="175"/>
      <c r="H87" s="175"/>
      <c r="I87" s="175"/>
      <c r="K87" s="175"/>
      <c r="L87" s="175"/>
      <c r="M87" s="175"/>
      <c r="O87" s="175"/>
      <c r="P87" s="176" t="str">
        <f t="shared" si="1"/>
        <v/>
      </c>
    </row>
    <row r="88" spans="1:16" x14ac:dyDescent="0.25">
      <c r="A88" s="234"/>
      <c r="B88" s="175"/>
      <c r="C88" s="175"/>
      <c r="D88" s="175"/>
      <c r="E88" s="175"/>
      <c r="F88" s="175"/>
      <c r="G88" s="175"/>
      <c r="H88" s="175"/>
      <c r="I88" s="175"/>
      <c r="K88" s="175"/>
      <c r="L88" s="175"/>
      <c r="M88" s="175"/>
      <c r="O88" s="175"/>
      <c r="P88" s="176" t="str">
        <f t="shared" si="1"/>
        <v/>
      </c>
    </row>
    <row r="89" spans="1:16" x14ac:dyDescent="0.25">
      <c r="A89" s="234"/>
      <c r="B89" s="175"/>
      <c r="C89" s="175"/>
      <c r="D89" s="175"/>
      <c r="E89" s="175"/>
      <c r="F89" s="175"/>
      <c r="G89" s="175"/>
      <c r="H89" s="175"/>
      <c r="I89" s="175"/>
      <c r="K89" s="175"/>
      <c r="L89" s="175"/>
      <c r="M89" s="175"/>
      <c r="O89" s="175"/>
      <c r="P89" s="176" t="str">
        <f t="shared" si="1"/>
        <v/>
      </c>
    </row>
    <row r="90" spans="1:16" x14ac:dyDescent="0.25">
      <c r="A90" s="234"/>
      <c r="B90" s="175"/>
      <c r="C90" s="175"/>
      <c r="D90" s="175"/>
      <c r="E90" s="175"/>
      <c r="F90" s="175"/>
      <c r="G90" s="175"/>
      <c r="H90" s="175"/>
      <c r="I90" s="175"/>
      <c r="K90" s="175"/>
      <c r="L90" s="175"/>
      <c r="M90" s="175"/>
      <c r="O90" s="175"/>
      <c r="P90" s="176" t="str">
        <f t="shared" si="1"/>
        <v/>
      </c>
    </row>
    <row r="91" spans="1:16" x14ac:dyDescent="0.25">
      <c r="A91" s="234"/>
      <c r="B91" s="175"/>
      <c r="C91" s="175"/>
      <c r="D91" s="175"/>
      <c r="E91" s="175"/>
      <c r="F91" s="175"/>
      <c r="G91" s="175"/>
      <c r="H91" s="175"/>
      <c r="I91" s="175"/>
      <c r="K91" s="175"/>
      <c r="L91" s="175"/>
      <c r="M91" s="175"/>
      <c r="O91" s="175"/>
      <c r="P91" s="176" t="str">
        <f t="shared" si="1"/>
        <v/>
      </c>
    </row>
    <row r="92" spans="1:16" x14ac:dyDescent="0.25">
      <c r="A92" s="234"/>
      <c r="B92" s="175"/>
      <c r="C92" s="175"/>
      <c r="D92" s="175"/>
      <c r="E92" s="175"/>
      <c r="F92" s="175"/>
      <c r="G92" s="175"/>
      <c r="H92" s="175"/>
      <c r="I92" s="175"/>
      <c r="K92" s="175"/>
      <c r="L92" s="175"/>
      <c r="M92" s="175"/>
      <c r="O92" s="175"/>
      <c r="P92" s="176" t="str">
        <f t="shared" si="1"/>
        <v/>
      </c>
    </row>
    <row r="93" spans="1:16" x14ac:dyDescent="0.25">
      <c r="A93" s="234"/>
      <c r="B93" s="175"/>
      <c r="C93" s="175"/>
      <c r="D93" s="175"/>
      <c r="E93" s="175"/>
      <c r="F93" s="175"/>
      <c r="G93" s="175"/>
      <c r="H93" s="175"/>
      <c r="I93" s="175"/>
      <c r="K93" s="175"/>
      <c r="L93" s="175"/>
      <c r="M93" s="175"/>
      <c r="O93" s="175"/>
      <c r="P93" s="176" t="str">
        <f t="shared" si="1"/>
        <v/>
      </c>
    </row>
    <row r="94" spans="1:16" x14ac:dyDescent="0.25">
      <c r="A94" s="234"/>
      <c r="B94" s="175"/>
      <c r="C94" s="175"/>
      <c r="D94" s="175"/>
      <c r="E94" s="175"/>
      <c r="F94" s="175"/>
      <c r="G94" s="175"/>
      <c r="H94" s="175"/>
      <c r="I94" s="175"/>
      <c r="K94" s="175"/>
      <c r="L94" s="175"/>
      <c r="M94" s="175"/>
      <c r="O94" s="175"/>
      <c r="P94" s="176" t="str">
        <f t="shared" si="1"/>
        <v/>
      </c>
    </row>
    <row r="95" spans="1:16" x14ac:dyDescent="0.25">
      <c r="A95" s="234"/>
      <c r="B95" s="175"/>
      <c r="C95" s="175"/>
      <c r="D95" s="175"/>
      <c r="E95" s="175"/>
      <c r="F95" s="175"/>
      <c r="G95" s="175"/>
      <c r="H95" s="175"/>
      <c r="I95" s="175"/>
      <c r="K95" s="175"/>
      <c r="L95" s="175"/>
      <c r="M95" s="175"/>
      <c r="O95" s="175"/>
      <c r="P95" s="176" t="str">
        <f t="shared" si="1"/>
        <v/>
      </c>
    </row>
    <row r="96" spans="1:16" x14ac:dyDescent="0.25">
      <c r="A96" s="234"/>
      <c r="B96" s="175"/>
      <c r="C96" s="175"/>
      <c r="D96" s="175"/>
      <c r="E96" s="175"/>
      <c r="F96" s="175"/>
      <c r="G96" s="175"/>
      <c r="H96" s="175"/>
      <c r="I96" s="175"/>
      <c r="K96" s="175"/>
      <c r="L96" s="175"/>
      <c r="M96" s="175"/>
      <c r="O96" s="175"/>
      <c r="P96" s="176" t="str">
        <f t="shared" si="1"/>
        <v/>
      </c>
    </row>
    <row r="97" spans="1:16" x14ac:dyDescent="0.25">
      <c r="A97" s="234"/>
      <c r="B97" s="175"/>
      <c r="C97" s="175"/>
      <c r="D97" s="175"/>
      <c r="E97" s="175"/>
      <c r="F97" s="175"/>
      <c r="G97" s="175"/>
      <c r="H97" s="175"/>
      <c r="I97" s="175"/>
      <c r="K97" s="175"/>
      <c r="L97" s="175"/>
      <c r="M97" s="175"/>
      <c r="O97" s="175"/>
      <c r="P97" s="176" t="str">
        <f t="shared" si="1"/>
        <v/>
      </c>
    </row>
    <row r="98" spans="1:16" x14ac:dyDescent="0.25">
      <c r="A98" s="234"/>
      <c r="B98" s="175"/>
      <c r="C98" s="175"/>
      <c r="D98" s="175"/>
      <c r="E98" s="175"/>
      <c r="F98" s="175"/>
      <c r="G98" s="175"/>
      <c r="H98" s="175"/>
      <c r="I98" s="175"/>
      <c r="K98" s="175"/>
      <c r="L98" s="175"/>
      <c r="M98" s="175"/>
      <c r="O98" s="175"/>
      <c r="P98" s="176" t="str">
        <f t="shared" si="1"/>
        <v/>
      </c>
    </row>
    <row r="99" spans="1:16" x14ac:dyDescent="0.25">
      <c r="A99" s="234"/>
      <c r="B99" s="175"/>
      <c r="C99" s="175"/>
      <c r="D99" s="175"/>
      <c r="E99" s="175"/>
      <c r="F99" s="175"/>
      <c r="G99" s="175"/>
      <c r="H99" s="175"/>
      <c r="I99" s="175"/>
      <c r="K99" s="175"/>
      <c r="L99" s="175"/>
      <c r="M99" s="175"/>
      <c r="O99" s="175"/>
      <c r="P99" s="176" t="str">
        <f t="shared" si="1"/>
        <v/>
      </c>
    </row>
    <row r="100" spans="1:16" x14ac:dyDescent="0.25">
      <c r="A100" s="234"/>
      <c r="B100" s="175"/>
      <c r="C100" s="175"/>
      <c r="D100" s="175"/>
      <c r="E100" s="175"/>
      <c r="F100" s="175"/>
      <c r="G100" s="175"/>
      <c r="H100" s="175"/>
      <c r="I100" s="175"/>
      <c r="K100" s="175"/>
      <c r="L100" s="175"/>
      <c r="M100" s="175"/>
      <c r="O100" s="175"/>
      <c r="P100" s="176" t="str">
        <f t="shared" si="1"/>
        <v/>
      </c>
    </row>
    <row r="101" spans="1:16" x14ac:dyDescent="0.25">
      <c r="A101" s="234"/>
      <c r="B101" s="175"/>
      <c r="C101" s="175"/>
      <c r="D101" s="175"/>
      <c r="E101" s="175"/>
      <c r="F101" s="175"/>
      <c r="G101" s="175"/>
      <c r="H101" s="175"/>
      <c r="I101" s="175"/>
      <c r="K101" s="175"/>
      <c r="L101" s="175"/>
      <c r="M101" s="175"/>
      <c r="O101" s="175"/>
      <c r="P101" s="176" t="str">
        <f t="shared" si="1"/>
        <v/>
      </c>
    </row>
    <row r="102" spans="1:16" x14ac:dyDescent="0.25">
      <c r="A102" s="234"/>
      <c r="B102" s="175"/>
      <c r="C102" s="175"/>
      <c r="D102" s="175"/>
      <c r="E102" s="175"/>
      <c r="F102" s="175"/>
      <c r="G102" s="175"/>
      <c r="H102" s="175"/>
      <c r="I102" s="175"/>
      <c r="K102" s="175"/>
      <c r="L102" s="175"/>
      <c r="M102" s="175"/>
      <c r="O102" s="175"/>
      <c r="P102" s="176" t="str">
        <f t="shared" si="1"/>
        <v/>
      </c>
    </row>
    <row r="103" spans="1:16" x14ac:dyDescent="0.25">
      <c r="A103" s="234"/>
      <c r="B103" s="175"/>
      <c r="C103" s="175"/>
      <c r="D103" s="175"/>
      <c r="E103" s="175"/>
      <c r="F103" s="175"/>
      <c r="G103" s="175"/>
      <c r="H103" s="175"/>
      <c r="I103" s="175"/>
      <c r="K103" s="175"/>
      <c r="L103" s="175"/>
      <c r="M103" s="175"/>
      <c r="O103" s="175"/>
      <c r="P103" s="176" t="str">
        <f t="shared" si="1"/>
        <v/>
      </c>
    </row>
    <row r="104" spans="1:16" x14ac:dyDescent="0.25">
      <c r="A104" s="234"/>
      <c r="B104" s="175"/>
      <c r="C104" s="175"/>
      <c r="D104" s="175"/>
      <c r="E104" s="175"/>
      <c r="F104" s="175"/>
      <c r="G104" s="175"/>
      <c r="H104" s="175"/>
      <c r="I104" s="175"/>
      <c r="K104" s="175"/>
      <c r="L104" s="175"/>
      <c r="M104" s="175"/>
      <c r="O104" s="175"/>
      <c r="P104" s="176" t="str">
        <f t="shared" si="1"/>
        <v/>
      </c>
    </row>
    <row r="105" spans="1:16" x14ac:dyDescent="0.25">
      <c r="A105" s="234"/>
      <c r="B105" s="175"/>
      <c r="C105" s="175"/>
      <c r="D105" s="175"/>
      <c r="E105" s="175"/>
      <c r="F105" s="175"/>
      <c r="G105" s="175"/>
      <c r="H105" s="175"/>
      <c r="I105" s="175"/>
      <c r="K105" s="175"/>
      <c r="L105" s="175"/>
      <c r="M105" s="175"/>
      <c r="O105" s="175"/>
      <c r="P105" s="176" t="str">
        <f t="shared" si="1"/>
        <v/>
      </c>
    </row>
    <row r="106" spans="1:16" x14ac:dyDescent="0.25">
      <c r="A106" s="234"/>
      <c r="B106" s="175"/>
      <c r="C106" s="175"/>
      <c r="D106" s="175"/>
      <c r="E106" s="175"/>
      <c r="F106" s="175"/>
      <c r="G106" s="175"/>
      <c r="H106" s="175"/>
      <c r="I106" s="175"/>
      <c r="K106" s="175"/>
      <c r="L106" s="175"/>
      <c r="M106" s="175"/>
      <c r="O106" s="175"/>
      <c r="P106" s="176" t="str">
        <f t="shared" si="1"/>
        <v/>
      </c>
    </row>
    <row r="107" spans="1:16" x14ac:dyDescent="0.25">
      <c r="A107" s="234"/>
      <c r="B107" s="175"/>
      <c r="C107" s="175"/>
      <c r="D107" s="175"/>
      <c r="E107" s="175"/>
      <c r="F107" s="175"/>
      <c r="G107" s="175"/>
      <c r="H107" s="175"/>
      <c r="I107" s="175"/>
      <c r="K107" s="175"/>
      <c r="L107" s="175"/>
      <c r="M107" s="175"/>
      <c r="O107" s="175"/>
      <c r="P107" s="176" t="str">
        <f t="shared" si="1"/>
        <v/>
      </c>
    </row>
    <row r="108" spans="1:16" x14ac:dyDescent="0.25">
      <c r="A108" s="234"/>
      <c r="B108" s="175"/>
      <c r="C108" s="175"/>
      <c r="D108" s="175"/>
      <c r="E108" s="175"/>
      <c r="F108" s="175"/>
      <c r="G108" s="175"/>
      <c r="H108" s="175"/>
      <c r="I108" s="175"/>
      <c r="K108" s="175"/>
      <c r="L108" s="175"/>
      <c r="M108" s="175"/>
      <c r="O108" s="175"/>
      <c r="P108" s="176" t="str">
        <f t="shared" si="1"/>
        <v/>
      </c>
    </row>
    <row r="109" spans="1:16" x14ac:dyDescent="0.25">
      <c r="A109" s="234"/>
      <c r="B109" s="175"/>
      <c r="C109" s="175"/>
      <c r="D109" s="175"/>
      <c r="E109" s="175"/>
      <c r="F109" s="175"/>
      <c r="G109" s="175"/>
      <c r="H109" s="175"/>
      <c r="I109" s="175"/>
      <c r="K109" s="175"/>
      <c r="L109" s="175"/>
      <c r="M109" s="175"/>
      <c r="O109" s="175"/>
      <c r="P109" s="176" t="str">
        <f t="shared" si="1"/>
        <v/>
      </c>
    </row>
    <row r="110" spans="1:16" x14ac:dyDescent="0.25">
      <c r="A110" s="234"/>
      <c r="B110" s="175"/>
      <c r="C110" s="175"/>
      <c r="D110" s="175"/>
      <c r="E110" s="175"/>
      <c r="F110" s="175"/>
      <c r="G110" s="175"/>
      <c r="H110" s="175"/>
      <c r="I110" s="175"/>
      <c r="K110" s="175"/>
      <c r="L110" s="175"/>
      <c r="M110" s="175"/>
      <c r="O110" s="175"/>
      <c r="P110" s="176" t="str">
        <f t="shared" si="1"/>
        <v/>
      </c>
    </row>
    <row r="111" spans="1:16" x14ac:dyDescent="0.25">
      <c r="A111" s="234"/>
      <c r="B111" s="175"/>
      <c r="C111" s="175"/>
      <c r="D111" s="175"/>
      <c r="E111" s="175"/>
      <c r="F111" s="175"/>
      <c r="G111" s="175"/>
      <c r="H111" s="175"/>
      <c r="I111" s="175"/>
      <c r="K111" s="175"/>
      <c r="L111" s="175"/>
      <c r="M111" s="175"/>
      <c r="O111" s="175"/>
      <c r="P111" s="176" t="str">
        <f t="shared" si="1"/>
        <v/>
      </c>
    </row>
    <row r="112" spans="1:16" x14ac:dyDescent="0.25">
      <c r="A112" s="234"/>
      <c r="B112" s="175"/>
      <c r="C112" s="175"/>
      <c r="D112" s="175"/>
      <c r="E112" s="175"/>
      <c r="F112" s="175"/>
      <c r="G112" s="175"/>
      <c r="H112" s="175"/>
      <c r="I112" s="175"/>
      <c r="K112" s="175"/>
      <c r="L112" s="175"/>
      <c r="M112" s="175"/>
      <c r="O112" s="175"/>
      <c r="P112" s="176" t="str">
        <f t="shared" si="1"/>
        <v/>
      </c>
    </row>
    <row r="113" spans="1:16" x14ac:dyDescent="0.25">
      <c r="A113" s="234"/>
      <c r="B113" s="175"/>
      <c r="C113" s="175"/>
      <c r="D113" s="175"/>
      <c r="E113" s="175"/>
      <c r="F113" s="175"/>
      <c r="G113" s="175"/>
      <c r="H113" s="175"/>
      <c r="I113" s="175"/>
      <c r="K113" s="175"/>
      <c r="L113" s="175"/>
      <c r="M113" s="175"/>
      <c r="O113" s="175"/>
      <c r="P113" s="176" t="str">
        <f t="shared" si="1"/>
        <v/>
      </c>
    </row>
    <row r="114" spans="1:16" x14ac:dyDescent="0.25">
      <c r="A114" s="234"/>
      <c r="B114" s="175"/>
      <c r="C114" s="175"/>
      <c r="D114" s="175"/>
      <c r="E114" s="175"/>
      <c r="F114" s="175"/>
      <c r="G114" s="175"/>
      <c r="H114" s="175"/>
      <c r="I114" s="175"/>
      <c r="K114" s="175"/>
      <c r="L114" s="175"/>
      <c r="M114" s="175"/>
      <c r="O114" s="175"/>
      <c r="P114" s="176" t="str">
        <f t="shared" si="1"/>
        <v/>
      </c>
    </row>
    <row r="115" spans="1:16" x14ac:dyDescent="0.25">
      <c r="A115" s="234"/>
      <c r="B115" s="175"/>
      <c r="C115" s="175"/>
      <c r="D115" s="175"/>
      <c r="E115" s="175"/>
      <c r="F115" s="175"/>
      <c r="G115" s="175"/>
      <c r="H115" s="175"/>
      <c r="I115" s="175"/>
      <c r="K115" s="175"/>
      <c r="L115" s="175"/>
      <c r="M115" s="175"/>
      <c r="O115" s="175"/>
      <c r="P115" s="176" t="str">
        <f t="shared" si="1"/>
        <v/>
      </c>
    </row>
    <row r="116" spans="1:16" x14ac:dyDescent="0.25">
      <c r="A116" s="234"/>
      <c r="B116" s="175"/>
      <c r="C116" s="175"/>
      <c r="D116" s="175"/>
      <c r="E116" s="175"/>
      <c r="F116" s="175"/>
      <c r="G116" s="175"/>
      <c r="H116" s="175"/>
      <c r="I116" s="175"/>
      <c r="K116" s="175"/>
      <c r="L116" s="175"/>
      <c r="M116" s="175"/>
      <c r="O116" s="175"/>
      <c r="P116" s="176" t="str">
        <f t="shared" si="1"/>
        <v/>
      </c>
    </row>
    <row r="117" spans="1:16" x14ac:dyDescent="0.25">
      <c r="A117" s="234"/>
      <c r="B117" s="175"/>
      <c r="C117" s="175"/>
      <c r="D117" s="175"/>
      <c r="E117" s="175"/>
      <c r="F117" s="175"/>
      <c r="G117" s="175"/>
      <c r="H117" s="175"/>
      <c r="I117" s="175"/>
      <c r="K117" s="175"/>
      <c r="L117" s="175"/>
      <c r="M117" s="175"/>
      <c r="O117" s="175"/>
      <c r="P117" s="176" t="str">
        <f t="shared" si="1"/>
        <v/>
      </c>
    </row>
    <row r="118" spans="1:16" x14ac:dyDescent="0.25">
      <c r="A118" s="234"/>
      <c r="B118" s="175"/>
      <c r="C118" s="175"/>
      <c r="D118" s="175"/>
      <c r="E118" s="175"/>
      <c r="F118" s="175"/>
      <c r="G118" s="175"/>
      <c r="H118" s="175"/>
      <c r="I118" s="175"/>
      <c r="K118" s="175"/>
      <c r="L118" s="175"/>
      <c r="M118" s="175"/>
      <c r="O118" s="175"/>
      <c r="P118" s="176" t="str">
        <f t="shared" si="1"/>
        <v/>
      </c>
    </row>
    <row r="119" spans="1:16" x14ac:dyDescent="0.25">
      <c r="A119" s="234"/>
      <c r="B119" s="175"/>
      <c r="C119" s="175"/>
      <c r="D119" s="175"/>
      <c r="E119" s="175"/>
      <c r="F119" s="175"/>
      <c r="G119" s="175"/>
      <c r="H119" s="175"/>
      <c r="I119" s="175"/>
      <c r="K119" s="175"/>
      <c r="L119" s="175"/>
      <c r="M119" s="175"/>
      <c r="O119" s="175"/>
      <c r="P119" s="176" t="str">
        <f t="shared" si="1"/>
        <v/>
      </c>
    </row>
    <row r="120" spans="1:16" x14ac:dyDescent="0.25">
      <c r="A120" s="234"/>
      <c r="B120" s="175"/>
      <c r="C120" s="175"/>
      <c r="D120" s="175"/>
      <c r="E120" s="175"/>
      <c r="F120" s="175"/>
      <c r="G120" s="175"/>
      <c r="H120" s="175"/>
      <c r="I120" s="175"/>
      <c r="K120" s="175"/>
      <c r="L120" s="175"/>
      <c r="M120" s="175"/>
      <c r="O120" s="175"/>
      <c r="P120" s="176" t="str">
        <f t="shared" si="1"/>
        <v/>
      </c>
    </row>
    <row r="121" spans="1:16" x14ac:dyDescent="0.25">
      <c r="A121" s="234"/>
      <c r="B121" s="175"/>
      <c r="C121" s="175"/>
      <c r="D121" s="175"/>
      <c r="E121" s="175"/>
      <c r="F121" s="175"/>
      <c r="G121" s="175"/>
      <c r="H121" s="175"/>
      <c r="I121" s="175"/>
      <c r="K121" s="175"/>
      <c r="L121" s="175"/>
      <c r="M121" s="175"/>
      <c r="O121" s="175"/>
      <c r="P121" s="176" t="str">
        <f t="shared" si="1"/>
        <v/>
      </c>
    </row>
    <row r="122" spans="1:16" x14ac:dyDescent="0.25">
      <c r="A122" s="234"/>
      <c r="B122" s="175"/>
      <c r="C122" s="175"/>
      <c r="D122" s="175"/>
      <c r="E122" s="175"/>
      <c r="F122" s="175"/>
      <c r="G122" s="175"/>
      <c r="H122" s="175"/>
      <c r="I122" s="175"/>
      <c r="K122" s="175"/>
      <c r="L122" s="175"/>
      <c r="M122" s="175"/>
      <c r="O122" s="175"/>
      <c r="P122" s="176" t="str">
        <f t="shared" si="1"/>
        <v/>
      </c>
    </row>
    <row r="123" spans="1:16" x14ac:dyDescent="0.25">
      <c r="A123" s="234"/>
      <c r="B123" s="175"/>
      <c r="C123" s="175"/>
      <c r="D123" s="175"/>
      <c r="E123" s="175"/>
      <c r="F123" s="175"/>
      <c r="G123" s="175"/>
      <c r="H123" s="175"/>
      <c r="I123" s="175"/>
      <c r="K123" s="175"/>
      <c r="L123" s="175"/>
      <c r="M123" s="175"/>
      <c r="O123" s="175"/>
      <c r="P123" s="176" t="str">
        <f t="shared" si="1"/>
        <v/>
      </c>
    </row>
    <row r="124" spans="1:16" x14ac:dyDescent="0.25">
      <c r="A124" s="234"/>
      <c r="B124" s="175"/>
      <c r="C124" s="175"/>
      <c r="D124" s="175"/>
      <c r="E124" s="175"/>
      <c r="F124" s="175"/>
      <c r="G124" s="175"/>
      <c r="H124" s="175"/>
      <c r="I124" s="175"/>
      <c r="K124" s="175"/>
      <c r="L124" s="175"/>
      <c r="M124" s="175"/>
      <c r="O124" s="175"/>
      <c r="P124" s="176" t="str">
        <f t="shared" si="1"/>
        <v/>
      </c>
    </row>
    <row r="125" spans="1:16" x14ac:dyDescent="0.25">
      <c r="A125" s="234"/>
      <c r="B125" s="175"/>
      <c r="C125" s="175"/>
      <c r="D125" s="175"/>
      <c r="E125" s="175"/>
      <c r="F125" s="175"/>
      <c r="G125" s="175"/>
      <c r="H125" s="175"/>
      <c r="I125" s="175"/>
      <c r="K125" s="175"/>
      <c r="L125" s="175"/>
      <c r="M125" s="175"/>
      <c r="O125" s="175"/>
      <c r="P125" s="176" t="str">
        <f t="shared" si="1"/>
        <v/>
      </c>
    </row>
    <row r="126" spans="1:16" x14ac:dyDescent="0.25">
      <c r="A126" s="234"/>
      <c r="B126" s="175"/>
      <c r="C126" s="175"/>
      <c r="D126" s="175"/>
      <c r="E126" s="175"/>
      <c r="F126" s="175"/>
      <c r="G126" s="175"/>
      <c r="H126" s="175"/>
      <c r="I126" s="175"/>
      <c r="K126" s="175"/>
      <c r="L126" s="175"/>
      <c r="M126" s="175"/>
      <c r="O126" s="175"/>
      <c r="P126" s="176" t="str">
        <f t="shared" si="1"/>
        <v/>
      </c>
    </row>
    <row r="127" spans="1:16" x14ac:dyDescent="0.25">
      <c r="A127" s="234"/>
      <c r="B127" s="175"/>
      <c r="C127" s="175"/>
      <c r="D127" s="175"/>
      <c r="E127" s="175"/>
      <c r="F127" s="175"/>
      <c r="G127" s="175"/>
      <c r="H127" s="175"/>
      <c r="I127" s="175"/>
      <c r="K127" s="175"/>
      <c r="L127" s="175"/>
      <c r="M127" s="175"/>
      <c r="O127" s="175"/>
      <c r="P127" s="176" t="str">
        <f t="shared" si="1"/>
        <v/>
      </c>
    </row>
    <row r="128" spans="1:16" x14ac:dyDescent="0.25">
      <c r="A128" s="234"/>
      <c r="B128" s="175"/>
      <c r="C128" s="175"/>
      <c r="D128" s="175"/>
      <c r="E128" s="175"/>
      <c r="F128" s="175"/>
      <c r="G128" s="175"/>
      <c r="H128" s="175"/>
      <c r="I128" s="175"/>
      <c r="K128" s="175"/>
      <c r="L128" s="175"/>
      <c r="M128" s="175"/>
      <c r="O128" s="175"/>
      <c r="P128" s="176" t="str">
        <f t="shared" si="1"/>
        <v/>
      </c>
    </row>
    <row r="129" spans="1:16" x14ac:dyDescent="0.25">
      <c r="A129" s="234"/>
      <c r="B129" s="175"/>
      <c r="C129" s="175"/>
      <c r="D129" s="175"/>
      <c r="E129" s="175"/>
      <c r="F129" s="175"/>
      <c r="G129" s="175"/>
      <c r="H129" s="175"/>
      <c r="I129" s="175"/>
      <c r="K129" s="175"/>
      <c r="L129" s="175"/>
      <c r="M129" s="175"/>
      <c r="O129" s="175"/>
      <c r="P129" s="176" t="str">
        <f t="shared" si="1"/>
        <v/>
      </c>
    </row>
    <row r="130" spans="1:16" x14ac:dyDescent="0.25">
      <c r="A130" s="234"/>
      <c r="B130" s="175"/>
      <c r="C130" s="175"/>
      <c r="D130" s="175"/>
      <c r="E130" s="175"/>
      <c r="F130" s="175"/>
      <c r="G130" s="175"/>
      <c r="H130" s="175"/>
      <c r="I130" s="175"/>
      <c r="K130" s="175"/>
      <c r="L130" s="175"/>
      <c r="M130" s="175"/>
      <c r="O130" s="175"/>
      <c r="P130" s="176" t="str">
        <f t="shared" si="1"/>
        <v/>
      </c>
    </row>
    <row r="131" spans="1:16" x14ac:dyDescent="0.25">
      <c r="A131" s="234"/>
      <c r="B131" s="175"/>
      <c r="C131" s="175"/>
      <c r="D131" s="175"/>
      <c r="E131" s="175"/>
      <c r="F131" s="175"/>
      <c r="G131" s="175"/>
      <c r="H131" s="175"/>
      <c r="I131" s="175"/>
      <c r="K131" s="175"/>
      <c r="L131" s="175"/>
      <c r="M131" s="175"/>
      <c r="O131" s="175"/>
      <c r="P131" s="176" t="str">
        <f t="shared" ref="P131:P194" si="2">IFERROR(IF((INT(F131)&gt;1),INT(F131),""),"")</f>
        <v/>
      </c>
    </row>
    <row r="132" spans="1:16" x14ac:dyDescent="0.25">
      <c r="A132" s="234"/>
      <c r="B132" s="175"/>
      <c r="C132" s="175"/>
      <c r="D132" s="175"/>
      <c r="E132" s="175"/>
      <c r="F132" s="175"/>
      <c r="G132" s="175"/>
      <c r="H132" s="175"/>
      <c r="I132" s="175"/>
      <c r="K132" s="175"/>
      <c r="L132" s="175"/>
      <c r="M132" s="175"/>
      <c r="O132" s="175"/>
      <c r="P132" s="176" t="str">
        <f t="shared" si="2"/>
        <v/>
      </c>
    </row>
    <row r="133" spans="1:16" x14ac:dyDescent="0.25">
      <c r="A133" s="234"/>
      <c r="B133" s="175"/>
      <c r="C133" s="175"/>
      <c r="D133" s="175"/>
      <c r="E133" s="175"/>
      <c r="F133" s="175"/>
      <c r="G133" s="175"/>
      <c r="H133" s="175"/>
      <c r="I133" s="175"/>
      <c r="K133" s="175"/>
      <c r="L133" s="175"/>
      <c r="M133" s="175"/>
      <c r="O133" s="175"/>
      <c r="P133" s="176" t="str">
        <f t="shared" si="2"/>
        <v/>
      </c>
    </row>
    <row r="134" spans="1:16" x14ac:dyDescent="0.25">
      <c r="A134" s="234"/>
      <c r="B134" s="175"/>
      <c r="C134" s="175"/>
      <c r="D134" s="175"/>
      <c r="E134" s="175"/>
      <c r="F134" s="175"/>
      <c r="G134" s="175"/>
      <c r="H134" s="175"/>
      <c r="I134" s="175"/>
      <c r="K134" s="175"/>
      <c r="L134" s="175"/>
      <c r="M134" s="175"/>
      <c r="O134" s="175"/>
      <c r="P134" s="176" t="str">
        <f t="shared" si="2"/>
        <v/>
      </c>
    </row>
    <row r="135" spans="1:16" x14ac:dyDescent="0.25">
      <c r="A135" s="234"/>
      <c r="B135" s="175"/>
      <c r="C135" s="175"/>
      <c r="D135" s="175"/>
      <c r="E135" s="175"/>
      <c r="F135" s="175"/>
      <c r="G135" s="175"/>
      <c r="H135" s="175"/>
      <c r="I135" s="175"/>
      <c r="K135" s="175"/>
      <c r="L135" s="175"/>
      <c r="M135" s="175"/>
      <c r="O135" s="175"/>
      <c r="P135" s="176" t="str">
        <f t="shared" si="2"/>
        <v/>
      </c>
    </row>
    <row r="136" spans="1:16" x14ac:dyDescent="0.25">
      <c r="A136" s="234"/>
      <c r="B136" s="175"/>
      <c r="C136" s="175"/>
      <c r="D136" s="175"/>
      <c r="E136" s="175"/>
      <c r="F136" s="175"/>
      <c r="G136" s="175"/>
      <c r="H136" s="175"/>
      <c r="I136" s="175"/>
      <c r="K136" s="175"/>
      <c r="L136" s="175"/>
      <c r="M136" s="175"/>
      <c r="O136" s="175"/>
      <c r="P136" s="176" t="str">
        <f t="shared" si="2"/>
        <v/>
      </c>
    </row>
    <row r="137" spans="1:16" x14ac:dyDescent="0.25">
      <c r="A137" s="234"/>
      <c r="B137" s="175"/>
      <c r="C137" s="175"/>
      <c r="D137" s="175"/>
      <c r="E137" s="175"/>
      <c r="F137" s="175"/>
      <c r="G137" s="175"/>
      <c r="H137" s="175"/>
      <c r="I137" s="175"/>
      <c r="K137" s="175"/>
      <c r="L137" s="175"/>
      <c r="M137" s="175"/>
      <c r="O137" s="175"/>
      <c r="P137" s="176" t="str">
        <f t="shared" si="2"/>
        <v/>
      </c>
    </row>
    <row r="138" spans="1:16" x14ac:dyDescent="0.25">
      <c r="A138" s="234"/>
      <c r="B138" s="175"/>
      <c r="C138" s="175"/>
      <c r="D138" s="175"/>
      <c r="E138" s="175"/>
      <c r="F138" s="175"/>
      <c r="G138" s="175"/>
      <c r="H138" s="175"/>
      <c r="I138" s="175"/>
      <c r="K138" s="175"/>
      <c r="L138" s="175"/>
      <c r="M138" s="175"/>
      <c r="O138" s="175"/>
      <c r="P138" s="176" t="str">
        <f t="shared" si="2"/>
        <v/>
      </c>
    </row>
    <row r="139" spans="1:16" x14ac:dyDescent="0.25">
      <c r="A139" s="234"/>
      <c r="B139" s="175"/>
      <c r="C139" s="175"/>
      <c r="D139" s="175"/>
      <c r="E139" s="175"/>
      <c r="F139" s="175"/>
      <c r="G139" s="175"/>
      <c r="H139" s="175"/>
      <c r="I139" s="175"/>
      <c r="K139" s="175"/>
      <c r="L139" s="175"/>
      <c r="M139" s="175"/>
      <c r="O139" s="175"/>
      <c r="P139" s="176" t="str">
        <f t="shared" si="2"/>
        <v/>
      </c>
    </row>
    <row r="140" spans="1:16" x14ac:dyDescent="0.25">
      <c r="A140" s="234"/>
      <c r="B140" s="175"/>
      <c r="C140" s="175"/>
      <c r="D140" s="175"/>
      <c r="E140" s="175"/>
      <c r="F140" s="175"/>
      <c r="G140" s="175"/>
      <c r="H140" s="175"/>
      <c r="I140" s="175"/>
      <c r="K140" s="175"/>
      <c r="L140" s="175"/>
      <c r="M140" s="175"/>
      <c r="O140" s="175"/>
      <c r="P140" s="176" t="str">
        <f t="shared" si="2"/>
        <v/>
      </c>
    </row>
    <row r="141" spans="1:16" x14ac:dyDescent="0.25">
      <c r="A141" s="234"/>
      <c r="B141" s="175"/>
      <c r="C141" s="175"/>
      <c r="D141" s="175"/>
      <c r="E141" s="175"/>
      <c r="F141" s="175"/>
      <c r="G141" s="175"/>
      <c r="H141" s="175"/>
      <c r="I141" s="175"/>
      <c r="K141" s="175"/>
      <c r="L141" s="175"/>
      <c r="M141" s="175"/>
      <c r="O141" s="175"/>
      <c r="P141" s="176" t="str">
        <f t="shared" si="2"/>
        <v/>
      </c>
    </row>
    <row r="142" spans="1:16" x14ac:dyDescent="0.25">
      <c r="A142" s="234"/>
      <c r="B142" s="175"/>
      <c r="C142" s="175"/>
      <c r="D142" s="175"/>
      <c r="E142" s="175"/>
      <c r="F142" s="175"/>
      <c r="G142" s="175"/>
      <c r="H142" s="175"/>
      <c r="I142" s="175"/>
      <c r="K142" s="175"/>
      <c r="L142" s="175"/>
      <c r="M142" s="175"/>
      <c r="O142" s="175"/>
      <c r="P142" s="176" t="str">
        <f t="shared" si="2"/>
        <v/>
      </c>
    </row>
    <row r="143" spans="1:16" x14ac:dyDescent="0.25">
      <c r="A143" s="234"/>
      <c r="B143" s="175"/>
      <c r="C143" s="175"/>
      <c r="D143" s="175"/>
      <c r="E143" s="175"/>
      <c r="F143" s="175"/>
      <c r="G143" s="175"/>
      <c r="H143" s="175"/>
      <c r="I143" s="175"/>
      <c r="K143" s="175"/>
      <c r="L143" s="175"/>
      <c r="M143" s="175"/>
      <c r="O143" s="175"/>
      <c r="P143" s="176" t="str">
        <f t="shared" si="2"/>
        <v/>
      </c>
    </row>
    <row r="144" spans="1:16" x14ac:dyDescent="0.25">
      <c r="A144" s="234"/>
      <c r="B144" s="175"/>
      <c r="C144" s="175"/>
      <c r="D144" s="175"/>
      <c r="E144" s="175"/>
      <c r="F144" s="175"/>
      <c r="G144" s="175"/>
      <c r="H144" s="175"/>
      <c r="I144" s="175"/>
      <c r="K144" s="175"/>
      <c r="L144" s="175"/>
      <c r="M144" s="175"/>
      <c r="O144" s="175"/>
      <c r="P144" s="176" t="str">
        <f t="shared" si="2"/>
        <v/>
      </c>
    </row>
    <row r="145" spans="1:16" x14ac:dyDescent="0.25">
      <c r="A145" s="234"/>
      <c r="B145" s="175"/>
      <c r="C145" s="175"/>
      <c r="D145" s="175"/>
      <c r="E145" s="175"/>
      <c r="F145" s="175"/>
      <c r="G145" s="175"/>
      <c r="H145" s="175"/>
      <c r="I145" s="175"/>
      <c r="K145" s="175"/>
      <c r="L145" s="175"/>
      <c r="M145" s="175"/>
      <c r="O145" s="175"/>
      <c r="P145" s="176" t="str">
        <f t="shared" si="2"/>
        <v/>
      </c>
    </row>
    <row r="146" spans="1:16" x14ac:dyDescent="0.25">
      <c r="A146" s="234"/>
      <c r="B146" s="175"/>
      <c r="C146" s="175"/>
      <c r="D146" s="175"/>
      <c r="E146" s="175"/>
      <c r="F146" s="175"/>
      <c r="G146" s="175"/>
      <c r="H146" s="175"/>
      <c r="I146" s="175"/>
      <c r="K146" s="175"/>
      <c r="L146" s="175"/>
      <c r="M146" s="175"/>
      <c r="O146" s="175"/>
      <c r="P146" s="176" t="str">
        <f t="shared" si="2"/>
        <v/>
      </c>
    </row>
    <row r="147" spans="1:16" x14ac:dyDescent="0.25">
      <c r="A147" s="234"/>
      <c r="B147" s="175"/>
      <c r="C147" s="175"/>
      <c r="D147" s="175"/>
      <c r="E147" s="175"/>
      <c r="F147" s="175"/>
      <c r="G147" s="175"/>
      <c r="H147" s="175"/>
      <c r="I147" s="175"/>
      <c r="K147" s="175"/>
      <c r="L147" s="175"/>
      <c r="M147" s="175"/>
      <c r="O147" s="175"/>
      <c r="P147" s="176" t="str">
        <f t="shared" si="2"/>
        <v/>
      </c>
    </row>
    <row r="148" spans="1:16" x14ac:dyDescent="0.25">
      <c r="A148" s="234"/>
      <c r="B148" s="175"/>
      <c r="C148" s="175"/>
      <c r="D148" s="175"/>
      <c r="E148" s="175"/>
      <c r="F148" s="175"/>
      <c r="G148" s="175"/>
      <c r="H148" s="175"/>
      <c r="I148" s="175"/>
      <c r="K148" s="175"/>
      <c r="L148" s="175"/>
      <c r="M148" s="175"/>
      <c r="O148" s="175"/>
      <c r="P148" s="176" t="str">
        <f t="shared" si="2"/>
        <v/>
      </c>
    </row>
    <row r="149" spans="1:16" x14ac:dyDescent="0.25">
      <c r="A149" s="234"/>
      <c r="B149" s="175"/>
      <c r="C149" s="175"/>
      <c r="D149" s="175"/>
      <c r="E149" s="175"/>
      <c r="F149" s="175"/>
      <c r="G149" s="175"/>
      <c r="H149" s="175"/>
      <c r="I149" s="175"/>
      <c r="K149" s="175"/>
      <c r="L149" s="175"/>
      <c r="M149" s="175"/>
      <c r="O149" s="175"/>
      <c r="P149" s="176" t="str">
        <f t="shared" si="2"/>
        <v/>
      </c>
    </row>
    <row r="150" spans="1:16" x14ac:dyDescent="0.25">
      <c r="A150" s="234"/>
      <c r="B150" s="175"/>
      <c r="C150" s="175"/>
      <c r="D150" s="175"/>
      <c r="E150" s="175"/>
      <c r="F150" s="175"/>
      <c r="G150" s="175"/>
      <c r="H150" s="175"/>
      <c r="I150" s="175"/>
      <c r="K150" s="175"/>
      <c r="L150" s="175"/>
      <c r="M150" s="175"/>
      <c r="O150" s="175"/>
      <c r="P150" s="176" t="str">
        <f t="shared" si="2"/>
        <v/>
      </c>
    </row>
    <row r="151" spans="1:16" x14ac:dyDescent="0.25">
      <c r="A151" s="234"/>
      <c r="B151" s="175"/>
      <c r="C151" s="175"/>
      <c r="D151" s="175"/>
      <c r="E151" s="175"/>
      <c r="F151" s="175"/>
      <c r="G151" s="175"/>
      <c r="H151" s="175"/>
      <c r="I151" s="175"/>
      <c r="K151" s="175"/>
      <c r="L151" s="175"/>
      <c r="M151" s="175"/>
      <c r="O151" s="175"/>
      <c r="P151" s="176" t="str">
        <f t="shared" si="2"/>
        <v/>
      </c>
    </row>
    <row r="152" spans="1:16" x14ac:dyDescent="0.25">
      <c r="A152" s="234"/>
      <c r="B152" s="175"/>
      <c r="C152" s="175"/>
      <c r="D152" s="175"/>
      <c r="E152" s="175"/>
      <c r="F152" s="175"/>
      <c r="G152" s="175"/>
      <c r="H152" s="175"/>
      <c r="I152" s="175"/>
      <c r="K152" s="175"/>
      <c r="L152" s="175"/>
      <c r="M152" s="175"/>
      <c r="O152" s="175"/>
      <c r="P152" s="176" t="str">
        <f t="shared" si="2"/>
        <v/>
      </c>
    </row>
    <row r="153" spans="1:16" x14ac:dyDescent="0.25">
      <c r="A153" s="234"/>
      <c r="B153" s="175"/>
      <c r="C153" s="175"/>
      <c r="D153" s="175"/>
      <c r="E153" s="175"/>
      <c r="F153" s="175"/>
      <c r="G153" s="175"/>
      <c r="H153" s="175"/>
      <c r="I153" s="175"/>
      <c r="K153" s="175"/>
      <c r="L153" s="175"/>
      <c r="M153" s="175"/>
      <c r="O153" s="175"/>
      <c r="P153" s="176" t="str">
        <f t="shared" si="2"/>
        <v/>
      </c>
    </row>
    <row r="154" spans="1:16" x14ac:dyDescent="0.25">
      <c r="A154" s="237"/>
      <c r="B154" s="175"/>
      <c r="C154" s="175"/>
      <c r="D154" s="175"/>
      <c r="E154" s="175"/>
      <c r="F154" s="175"/>
      <c r="G154" s="175"/>
      <c r="H154" s="175"/>
      <c r="I154" s="175"/>
      <c r="K154" s="175"/>
      <c r="L154" s="175"/>
      <c r="M154" s="175"/>
      <c r="O154" s="175"/>
      <c r="P154" s="176" t="str">
        <f t="shared" si="2"/>
        <v/>
      </c>
    </row>
    <row r="155" spans="1:16" x14ac:dyDescent="0.25">
      <c r="A155" s="237"/>
      <c r="B155" s="175"/>
      <c r="C155" s="175"/>
      <c r="D155" s="175"/>
      <c r="E155" s="175"/>
      <c r="F155" s="175"/>
      <c r="G155" s="175"/>
      <c r="H155" s="175"/>
      <c r="I155" s="175"/>
      <c r="K155" s="175"/>
      <c r="L155" s="175"/>
      <c r="M155" s="175"/>
      <c r="O155" s="175"/>
      <c r="P155" s="176" t="str">
        <f t="shared" si="2"/>
        <v/>
      </c>
    </row>
    <row r="156" spans="1:16" x14ac:dyDescent="0.25">
      <c r="A156" s="237"/>
      <c r="B156" s="175"/>
      <c r="C156" s="175"/>
      <c r="D156" s="175"/>
      <c r="E156" s="175"/>
      <c r="F156" s="175"/>
      <c r="G156" s="175"/>
      <c r="H156" s="175"/>
      <c r="I156" s="175"/>
      <c r="K156" s="175"/>
      <c r="L156" s="175"/>
      <c r="M156" s="175"/>
      <c r="O156" s="175"/>
      <c r="P156" s="176" t="str">
        <f t="shared" si="2"/>
        <v/>
      </c>
    </row>
    <row r="157" spans="1:16" x14ac:dyDescent="0.25">
      <c r="A157" s="237"/>
      <c r="B157" s="175"/>
      <c r="C157" s="175"/>
      <c r="D157" s="175"/>
      <c r="E157" s="175"/>
      <c r="F157" s="175"/>
      <c r="G157" s="175"/>
      <c r="H157" s="175"/>
      <c r="I157" s="175"/>
      <c r="K157" s="175"/>
      <c r="L157" s="175"/>
      <c r="M157" s="175"/>
      <c r="O157" s="175"/>
      <c r="P157" s="176" t="str">
        <f t="shared" si="2"/>
        <v/>
      </c>
    </row>
    <row r="158" spans="1:16" x14ac:dyDescent="0.25">
      <c r="A158" s="237"/>
      <c r="B158" s="175"/>
      <c r="C158" s="175"/>
      <c r="D158" s="175"/>
      <c r="E158" s="175"/>
      <c r="F158" s="175"/>
      <c r="G158" s="175"/>
      <c r="H158" s="175"/>
      <c r="I158" s="175"/>
      <c r="K158" s="175"/>
      <c r="L158" s="175"/>
      <c r="M158" s="175"/>
      <c r="O158" s="175"/>
      <c r="P158" s="176" t="str">
        <f t="shared" si="2"/>
        <v/>
      </c>
    </row>
    <row r="159" spans="1:16" x14ac:dyDescent="0.25">
      <c r="A159" s="237"/>
      <c r="B159" s="175"/>
      <c r="C159" s="175"/>
      <c r="D159" s="175"/>
      <c r="E159" s="175"/>
      <c r="F159" s="175"/>
      <c r="G159" s="175"/>
      <c r="H159" s="175"/>
      <c r="I159" s="175"/>
      <c r="K159" s="175"/>
      <c r="L159" s="175"/>
      <c r="M159" s="175"/>
      <c r="O159" s="175"/>
      <c r="P159" s="176" t="str">
        <f t="shared" si="2"/>
        <v/>
      </c>
    </row>
    <row r="160" spans="1:16" x14ac:dyDescent="0.25">
      <c r="A160" s="237"/>
      <c r="B160" s="175"/>
      <c r="C160" s="175"/>
      <c r="D160" s="175"/>
      <c r="E160" s="175"/>
      <c r="F160" s="175"/>
      <c r="G160" s="175"/>
      <c r="H160" s="175"/>
      <c r="I160" s="175"/>
      <c r="K160" s="175"/>
      <c r="L160" s="175"/>
      <c r="M160" s="175"/>
      <c r="O160" s="175"/>
      <c r="P160" s="176" t="str">
        <f t="shared" si="2"/>
        <v/>
      </c>
    </row>
    <row r="161" spans="1:16" x14ac:dyDescent="0.25">
      <c r="A161" s="237"/>
      <c r="B161" s="175"/>
      <c r="C161" s="175"/>
      <c r="D161" s="175"/>
      <c r="E161" s="175"/>
      <c r="F161" s="175"/>
      <c r="G161" s="175"/>
      <c r="H161" s="175"/>
      <c r="I161" s="175"/>
      <c r="K161" s="175"/>
      <c r="L161" s="175"/>
      <c r="M161" s="175"/>
      <c r="O161" s="175"/>
      <c r="P161" s="176" t="str">
        <f t="shared" si="2"/>
        <v/>
      </c>
    </row>
    <row r="162" spans="1:16" x14ac:dyDescent="0.25">
      <c r="A162" s="237"/>
      <c r="B162" s="175"/>
      <c r="C162" s="175"/>
      <c r="D162" s="175"/>
      <c r="E162" s="175"/>
      <c r="F162" s="175"/>
      <c r="G162" s="175"/>
      <c r="H162" s="175"/>
      <c r="I162" s="175"/>
      <c r="K162" s="175"/>
      <c r="L162" s="175"/>
      <c r="M162" s="175"/>
      <c r="O162" s="175"/>
      <c r="P162" s="176" t="str">
        <f t="shared" si="2"/>
        <v/>
      </c>
    </row>
    <row r="163" spans="1:16" x14ac:dyDescent="0.25">
      <c r="A163" s="237"/>
      <c r="B163" s="175"/>
      <c r="C163" s="175"/>
      <c r="D163" s="175"/>
      <c r="E163" s="175"/>
      <c r="F163" s="175"/>
      <c r="G163" s="175"/>
      <c r="H163" s="175"/>
      <c r="I163" s="175"/>
      <c r="K163" s="175"/>
      <c r="L163" s="175"/>
      <c r="M163" s="175"/>
      <c r="O163" s="175"/>
      <c r="P163" s="176" t="str">
        <f t="shared" si="2"/>
        <v/>
      </c>
    </row>
    <row r="164" spans="1:16" x14ac:dyDescent="0.25">
      <c r="A164" s="237"/>
      <c r="B164" s="175"/>
      <c r="C164" s="175"/>
      <c r="D164" s="175"/>
      <c r="E164" s="175"/>
      <c r="F164" s="175"/>
      <c r="G164" s="175"/>
      <c r="H164" s="175"/>
      <c r="I164" s="175"/>
      <c r="K164" s="175"/>
      <c r="L164" s="175"/>
      <c r="M164" s="175"/>
      <c r="O164" s="175"/>
      <c r="P164" s="176" t="str">
        <f t="shared" si="2"/>
        <v/>
      </c>
    </row>
    <row r="165" spans="1:16" x14ac:dyDescent="0.25">
      <c r="A165" s="237"/>
      <c r="B165" s="175"/>
      <c r="C165" s="175"/>
      <c r="D165" s="175"/>
      <c r="E165" s="175"/>
      <c r="F165" s="175"/>
      <c r="G165" s="175"/>
      <c r="H165" s="175"/>
      <c r="I165" s="175"/>
      <c r="K165" s="175"/>
      <c r="L165" s="175"/>
      <c r="M165" s="175"/>
      <c r="O165" s="175"/>
      <c r="P165" s="176" t="str">
        <f t="shared" si="2"/>
        <v/>
      </c>
    </row>
    <row r="166" spans="1:16" x14ac:dyDescent="0.25">
      <c r="A166" s="237"/>
      <c r="B166" s="175"/>
      <c r="C166" s="175"/>
      <c r="D166" s="175"/>
      <c r="E166" s="175"/>
      <c r="F166" s="175"/>
      <c r="G166" s="175"/>
      <c r="H166" s="175"/>
      <c r="I166" s="175"/>
      <c r="K166" s="175"/>
      <c r="L166" s="175"/>
      <c r="M166" s="175"/>
      <c r="O166" s="175"/>
      <c r="P166" s="176" t="str">
        <f t="shared" si="2"/>
        <v/>
      </c>
    </row>
    <row r="167" spans="1:16" x14ac:dyDescent="0.25">
      <c r="A167" s="237"/>
      <c r="B167" s="175"/>
      <c r="C167" s="175"/>
      <c r="D167" s="175"/>
      <c r="E167" s="175"/>
      <c r="F167" s="175"/>
      <c r="G167" s="175"/>
      <c r="H167" s="175"/>
      <c r="I167" s="175"/>
      <c r="K167" s="175"/>
      <c r="L167" s="175"/>
      <c r="M167" s="175"/>
      <c r="O167" s="175"/>
      <c r="P167" s="176" t="str">
        <f t="shared" si="2"/>
        <v/>
      </c>
    </row>
    <row r="168" spans="1:16" x14ac:dyDescent="0.25">
      <c r="A168" s="237"/>
      <c r="B168" s="175"/>
      <c r="C168" s="175"/>
      <c r="D168" s="175"/>
      <c r="E168" s="175"/>
      <c r="F168" s="175"/>
      <c r="G168" s="175"/>
      <c r="H168" s="175"/>
      <c r="I168" s="175"/>
      <c r="K168" s="175"/>
      <c r="L168" s="175"/>
      <c r="M168" s="175"/>
      <c r="O168" s="175"/>
      <c r="P168" s="176" t="str">
        <f t="shared" si="2"/>
        <v/>
      </c>
    </row>
    <row r="169" spans="1:16" x14ac:dyDescent="0.25">
      <c r="A169" s="237"/>
      <c r="B169" s="175"/>
      <c r="C169" s="175"/>
      <c r="D169" s="175"/>
      <c r="E169" s="175"/>
      <c r="F169" s="175"/>
      <c r="G169" s="175"/>
      <c r="H169" s="175"/>
      <c r="I169" s="175"/>
      <c r="K169" s="175"/>
      <c r="L169" s="175"/>
      <c r="M169" s="175"/>
      <c r="O169" s="175"/>
      <c r="P169" s="176" t="str">
        <f t="shared" si="2"/>
        <v/>
      </c>
    </row>
    <row r="170" spans="1:16" x14ac:dyDescent="0.25">
      <c r="A170" s="237"/>
      <c r="B170" s="175"/>
      <c r="C170" s="175"/>
      <c r="D170" s="175"/>
      <c r="E170" s="175"/>
      <c r="F170" s="175"/>
      <c r="G170" s="175"/>
      <c r="H170" s="175"/>
      <c r="I170" s="175"/>
      <c r="K170" s="175"/>
      <c r="L170" s="175"/>
      <c r="M170" s="175"/>
      <c r="O170" s="175"/>
      <c r="P170" s="176" t="str">
        <f t="shared" si="2"/>
        <v/>
      </c>
    </row>
    <row r="171" spans="1:16" x14ac:dyDescent="0.25">
      <c r="A171" s="237"/>
      <c r="B171" s="175"/>
      <c r="C171" s="175"/>
      <c r="D171" s="175"/>
      <c r="E171" s="175"/>
      <c r="F171" s="175"/>
      <c r="G171" s="175"/>
      <c r="H171" s="175"/>
      <c r="I171" s="175"/>
      <c r="K171" s="175"/>
      <c r="L171" s="175"/>
      <c r="M171" s="175"/>
      <c r="O171" s="175"/>
      <c r="P171" s="176" t="str">
        <f t="shared" si="2"/>
        <v/>
      </c>
    </row>
    <row r="172" spans="1:16" x14ac:dyDescent="0.25">
      <c r="A172" s="237"/>
      <c r="B172" s="175"/>
      <c r="C172" s="175"/>
      <c r="D172" s="175"/>
      <c r="E172" s="175"/>
      <c r="F172" s="175"/>
      <c r="G172" s="175"/>
      <c r="H172" s="175"/>
      <c r="I172" s="175"/>
      <c r="K172" s="175"/>
      <c r="L172" s="175"/>
      <c r="M172" s="175"/>
      <c r="O172" s="175"/>
      <c r="P172" s="176" t="str">
        <f t="shared" si="2"/>
        <v/>
      </c>
    </row>
    <row r="173" spans="1:16" x14ac:dyDescent="0.25">
      <c r="A173" s="237"/>
      <c r="B173" s="175"/>
      <c r="C173" s="175"/>
      <c r="D173" s="175"/>
      <c r="E173" s="175"/>
      <c r="F173" s="175"/>
      <c r="G173" s="175"/>
      <c r="H173" s="175"/>
      <c r="I173" s="175"/>
      <c r="K173" s="175"/>
      <c r="L173" s="175"/>
      <c r="M173" s="175"/>
      <c r="O173" s="175"/>
      <c r="P173" s="176" t="str">
        <f t="shared" si="2"/>
        <v/>
      </c>
    </row>
    <row r="174" spans="1:16" x14ac:dyDescent="0.25">
      <c r="A174" s="237"/>
      <c r="B174" s="175"/>
      <c r="C174" s="175"/>
      <c r="D174" s="175"/>
      <c r="E174" s="175"/>
      <c r="F174" s="175"/>
      <c r="G174" s="175"/>
      <c r="H174" s="175"/>
      <c r="I174" s="175"/>
      <c r="K174" s="175"/>
      <c r="L174" s="175"/>
      <c r="M174" s="175"/>
      <c r="O174" s="175"/>
      <c r="P174" s="176" t="str">
        <f t="shared" si="2"/>
        <v/>
      </c>
    </row>
    <row r="175" spans="1:16" x14ac:dyDescent="0.25">
      <c r="A175" s="237"/>
      <c r="B175" s="175"/>
      <c r="C175" s="175"/>
      <c r="D175" s="175"/>
      <c r="E175" s="175"/>
      <c r="F175" s="175"/>
      <c r="G175" s="175"/>
      <c r="H175" s="175"/>
      <c r="I175" s="175"/>
      <c r="K175" s="175"/>
      <c r="L175" s="175"/>
      <c r="M175" s="175"/>
      <c r="O175" s="175"/>
      <c r="P175" s="176" t="str">
        <f t="shared" si="2"/>
        <v/>
      </c>
    </row>
    <row r="176" spans="1:16" x14ac:dyDescent="0.25">
      <c r="A176" s="237"/>
      <c r="B176" s="175"/>
      <c r="C176" s="175"/>
      <c r="D176" s="175"/>
      <c r="E176" s="175"/>
      <c r="F176" s="175"/>
      <c r="G176" s="175"/>
      <c r="H176" s="175"/>
      <c r="I176" s="175"/>
      <c r="K176" s="175"/>
      <c r="L176" s="175"/>
      <c r="M176" s="175"/>
      <c r="O176" s="175"/>
      <c r="P176" s="176" t="str">
        <f t="shared" si="2"/>
        <v/>
      </c>
    </row>
    <row r="177" spans="1:16" x14ac:dyDescent="0.25">
      <c r="A177" s="237"/>
      <c r="B177" s="175"/>
      <c r="C177" s="175"/>
      <c r="D177" s="175"/>
      <c r="E177" s="175"/>
      <c r="F177" s="175"/>
      <c r="G177" s="175"/>
      <c r="H177" s="175"/>
      <c r="I177" s="175"/>
      <c r="K177" s="175"/>
      <c r="L177" s="175"/>
      <c r="M177" s="175"/>
      <c r="O177" s="175"/>
      <c r="P177" s="176" t="str">
        <f t="shared" si="2"/>
        <v/>
      </c>
    </row>
    <row r="178" spans="1:16" x14ac:dyDescent="0.25">
      <c r="A178" s="237"/>
      <c r="B178" s="175"/>
      <c r="C178" s="175"/>
      <c r="D178" s="175"/>
      <c r="E178" s="175"/>
      <c r="F178" s="175"/>
      <c r="G178" s="175"/>
      <c r="H178" s="175"/>
      <c r="I178" s="175"/>
      <c r="K178" s="175"/>
      <c r="L178" s="175"/>
      <c r="M178" s="175"/>
      <c r="O178" s="175"/>
      <c r="P178" s="176" t="str">
        <f t="shared" si="2"/>
        <v/>
      </c>
    </row>
    <row r="179" spans="1:16" x14ac:dyDescent="0.25">
      <c r="A179" s="237"/>
      <c r="B179" s="175"/>
      <c r="C179" s="175"/>
      <c r="D179" s="175"/>
      <c r="E179" s="175"/>
      <c r="F179" s="175"/>
      <c r="G179" s="175"/>
      <c r="H179" s="175"/>
      <c r="I179" s="175"/>
      <c r="K179" s="175"/>
      <c r="L179" s="175"/>
      <c r="M179" s="175"/>
      <c r="O179" s="175"/>
      <c r="P179" s="176" t="str">
        <f t="shared" si="2"/>
        <v/>
      </c>
    </row>
    <row r="180" spans="1:16" x14ac:dyDescent="0.25">
      <c r="A180" s="237"/>
      <c r="B180" s="175"/>
      <c r="C180" s="175"/>
      <c r="D180" s="175"/>
      <c r="E180" s="175"/>
      <c r="F180" s="175"/>
      <c r="G180" s="175"/>
      <c r="H180" s="175"/>
      <c r="I180" s="175"/>
      <c r="K180" s="175"/>
      <c r="L180" s="175"/>
      <c r="M180" s="175"/>
      <c r="O180" s="175"/>
      <c r="P180" s="176" t="str">
        <f t="shared" si="2"/>
        <v/>
      </c>
    </row>
    <row r="181" spans="1:16" x14ac:dyDescent="0.25">
      <c r="A181" s="237"/>
      <c r="B181" s="175"/>
      <c r="C181" s="175"/>
      <c r="D181" s="175"/>
      <c r="E181" s="175"/>
      <c r="F181" s="175"/>
      <c r="G181" s="175"/>
      <c r="H181" s="175"/>
      <c r="I181" s="175"/>
      <c r="K181" s="175"/>
      <c r="L181" s="175"/>
      <c r="M181" s="175"/>
      <c r="O181" s="175"/>
      <c r="P181" s="176" t="str">
        <f t="shared" si="2"/>
        <v/>
      </c>
    </row>
    <row r="182" spans="1:16" x14ac:dyDescent="0.25">
      <c r="A182" s="237"/>
      <c r="B182" s="175"/>
      <c r="C182" s="175"/>
      <c r="D182" s="175"/>
      <c r="E182" s="175"/>
      <c r="F182" s="175"/>
      <c r="G182" s="175"/>
      <c r="H182" s="175"/>
      <c r="I182" s="175"/>
      <c r="K182" s="175"/>
      <c r="L182" s="175"/>
      <c r="M182" s="175"/>
      <c r="O182" s="175"/>
      <c r="P182" s="176" t="str">
        <f t="shared" si="2"/>
        <v/>
      </c>
    </row>
    <row r="183" spans="1:16" x14ac:dyDescent="0.25">
      <c r="A183" s="237"/>
      <c r="B183" s="175"/>
      <c r="C183" s="175"/>
      <c r="D183" s="175"/>
      <c r="E183" s="175"/>
      <c r="F183" s="175"/>
      <c r="G183" s="175"/>
      <c r="H183" s="175"/>
      <c r="I183" s="175"/>
      <c r="K183" s="175"/>
      <c r="L183" s="175"/>
      <c r="M183" s="175"/>
      <c r="O183" s="175"/>
      <c r="P183" s="176" t="str">
        <f t="shared" si="2"/>
        <v/>
      </c>
    </row>
    <row r="184" spans="1:16" x14ac:dyDescent="0.25">
      <c r="A184" s="237"/>
      <c r="B184" s="175"/>
      <c r="C184" s="175"/>
      <c r="D184" s="175"/>
      <c r="E184" s="175"/>
      <c r="F184" s="175"/>
      <c r="G184" s="175"/>
      <c r="H184" s="175"/>
      <c r="I184" s="175"/>
      <c r="K184" s="175"/>
      <c r="L184" s="175"/>
      <c r="M184" s="175"/>
      <c r="O184" s="175"/>
      <c r="P184" s="176" t="str">
        <f t="shared" si="2"/>
        <v/>
      </c>
    </row>
    <row r="185" spans="1:16" x14ac:dyDescent="0.25">
      <c r="A185" s="237"/>
      <c r="B185" s="175"/>
      <c r="C185" s="175"/>
      <c r="D185" s="175"/>
      <c r="E185" s="175"/>
      <c r="F185" s="175"/>
      <c r="G185" s="175"/>
      <c r="H185" s="175"/>
      <c r="I185" s="175"/>
      <c r="K185" s="175"/>
      <c r="L185" s="175"/>
      <c r="M185" s="175"/>
      <c r="O185" s="175"/>
      <c r="P185" s="176" t="str">
        <f t="shared" si="2"/>
        <v/>
      </c>
    </row>
    <row r="186" spans="1:16" x14ac:dyDescent="0.25">
      <c r="A186" s="237"/>
      <c r="B186" s="175"/>
      <c r="C186" s="175"/>
      <c r="D186" s="175"/>
      <c r="E186" s="175"/>
      <c r="F186" s="175"/>
      <c r="G186" s="175"/>
      <c r="H186" s="175"/>
      <c r="I186" s="175"/>
      <c r="K186" s="175"/>
      <c r="L186" s="175"/>
      <c r="M186" s="175"/>
      <c r="O186" s="175"/>
      <c r="P186" s="176" t="str">
        <f t="shared" si="2"/>
        <v/>
      </c>
    </row>
    <row r="187" spans="1:16" x14ac:dyDescent="0.25">
      <c r="A187" s="237"/>
      <c r="B187" s="175"/>
      <c r="C187" s="175"/>
      <c r="D187" s="175"/>
      <c r="E187" s="175"/>
      <c r="F187" s="175"/>
      <c r="G187" s="175"/>
      <c r="H187" s="175"/>
      <c r="I187" s="175"/>
      <c r="K187" s="175"/>
      <c r="L187" s="175"/>
      <c r="M187" s="175"/>
      <c r="O187" s="175"/>
      <c r="P187" s="176" t="str">
        <f t="shared" si="2"/>
        <v/>
      </c>
    </row>
    <row r="188" spans="1:16" x14ac:dyDescent="0.25">
      <c r="A188" s="237"/>
      <c r="B188" s="175"/>
      <c r="C188" s="175"/>
      <c r="D188" s="175"/>
      <c r="E188" s="175"/>
      <c r="F188" s="175"/>
      <c r="G188" s="175"/>
      <c r="H188" s="175"/>
      <c r="I188" s="175"/>
      <c r="K188" s="175"/>
      <c r="L188" s="175"/>
      <c r="M188" s="175"/>
      <c r="O188" s="175"/>
      <c r="P188" s="176" t="str">
        <f t="shared" si="2"/>
        <v/>
      </c>
    </row>
    <row r="189" spans="1:16" x14ac:dyDescent="0.25">
      <c r="A189" s="237"/>
      <c r="B189" s="175"/>
      <c r="C189" s="175"/>
      <c r="D189" s="175"/>
      <c r="E189" s="175"/>
      <c r="F189" s="175"/>
      <c r="G189" s="175"/>
      <c r="H189" s="175"/>
      <c r="I189" s="175"/>
      <c r="K189" s="175"/>
      <c r="L189" s="175"/>
      <c r="M189" s="175"/>
      <c r="O189" s="175"/>
      <c r="P189" s="176" t="str">
        <f t="shared" si="2"/>
        <v/>
      </c>
    </row>
    <row r="190" spans="1:16" x14ac:dyDescent="0.25">
      <c r="A190" s="237"/>
      <c r="B190" s="175"/>
      <c r="C190" s="175"/>
      <c r="D190" s="175"/>
      <c r="E190" s="175"/>
      <c r="F190" s="175"/>
      <c r="G190" s="175"/>
      <c r="H190" s="175"/>
      <c r="I190" s="175"/>
      <c r="K190" s="175"/>
      <c r="L190" s="175"/>
      <c r="M190" s="175"/>
      <c r="O190" s="175"/>
      <c r="P190" s="176" t="str">
        <f t="shared" si="2"/>
        <v/>
      </c>
    </row>
    <row r="191" spans="1:16" x14ac:dyDescent="0.25">
      <c r="A191" s="237"/>
      <c r="B191" s="175"/>
      <c r="C191" s="175"/>
      <c r="D191" s="175"/>
      <c r="E191" s="175"/>
      <c r="F191" s="175"/>
      <c r="G191" s="175"/>
      <c r="H191" s="175"/>
      <c r="I191" s="175"/>
      <c r="K191" s="175"/>
      <c r="L191" s="175"/>
      <c r="M191" s="175"/>
      <c r="O191" s="175"/>
      <c r="P191" s="176" t="str">
        <f t="shared" si="2"/>
        <v/>
      </c>
    </row>
    <row r="192" spans="1:16" x14ac:dyDescent="0.25">
      <c r="A192" s="237"/>
      <c r="B192" s="175"/>
      <c r="C192" s="175"/>
      <c r="D192" s="175"/>
      <c r="E192" s="175"/>
      <c r="F192" s="175"/>
      <c r="G192" s="175"/>
      <c r="H192" s="175"/>
      <c r="I192" s="175"/>
      <c r="K192" s="175"/>
      <c r="L192" s="175"/>
      <c r="M192" s="175"/>
      <c r="O192" s="175"/>
      <c r="P192" s="176" t="str">
        <f t="shared" si="2"/>
        <v/>
      </c>
    </row>
    <row r="193" spans="1:16" x14ac:dyDescent="0.25">
      <c r="A193" s="237"/>
      <c r="B193" s="175"/>
      <c r="C193" s="175"/>
      <c r="D193" s="175"/>
      <c r="E193" s="175"/>
      <c r="F193" s="175"/>
      <c r="G193" s="175"/>
      <c r="H193" s="175"/>
      <c r="I193" s="175"/>
      <c r="K193" s="175"/>
      <c r="L193" s="175"/>
      <c r="M193" s="175"/>
      <c r="O193" s="175"/>
      <c r="P193" s="176" t="str">
        <f t="shared" si="2"/>
        <v/>
      </c>
    </row>
    <row r="194" spans="1:16" x14ac:dyDescent="0.25">
      <c r="A194" s="237"/>
      <c r="B194" s="175"/>
      <c r="C194" s="175"/>
      <c r="D194" s="175"/>
      <c r="E194" s="175"/>
      <c r="F194" s="175"/>
      <c r="G194" s="175"/>
      <c r="H194" s="175"/>
      <c r="I194" s="175"/>
      <c r="K194" s="175"/>
      <c r="L194" s="175"/>
      <c r="M194" s="175"/>
      <c r="O194" s="175"/>
      <c r="P194" s="176" t="str">
        <f t="shared" si="2"/>
        <v/>
      </c>
    </row>
    <row r="195" spans="1:16" x14ac:dyDescent="0.25">
      <c r="A195" s="237"/>
      <c r="B195" s="175"/>
      <c r="C195" s="175"/>
      <c r="D195" s="175"/>
      <c r="E195" s="175"/>
      <c r="F195" s="175"/>
      <c r="G195" s="175"/>
      <c r="H195" s="175"/>
      <c r="I195" s="175"/>
      <c r="K195" s="175"/>
      <c r="L195" s="175"/>
      <c r="M195" s="175"/>
      <c r="O195" s="175"/>
      <c r="P195" s="176" t="str">
        <f t="shared" ref="P195:P258" si="3">IFERROR(IF((INT(F195)&gt;1),INT(F195),""),"")</f>
        <v/>
      </c>
    </row>
    <row r="196" spans="1:16" x14ac:dyDescent="0.25">
      <c r="A196" s="237"/>
      <c r="B196" s="175"/>
      <c r="C196" s="175"/>
      <c r="D196" s="175"/>
      <c r="E196" s="175"/>
      <c r="F196" s="175"/>
      <c r="G196" s="175"/>
      <c r="H196" s="175"/>
      <c r="I196" s="175"/>
      <c r="K196" s="175"/>
      <c r="L196" s="175"/>
      <c r="M196" s="175"/>
      <c r="O196" s="175"/>
      <c r="P196" s="176" t="str">
        <f t="shared" si="3"/>
        <v/>
      </c>
    </row>
    <row r="197" spans="1:16" x14ac:dyDescent="0.25">
      <c r="A197" s="237"/>
      <c r="B197" s="175"/>
      <c r="C197" s="175"/>
      <c r="D197" s="175"/>
      <c r="E197" s="175"/>
      <c r="F197" s="175"/>
      <c r="G197" s="175"/>
      <c r="H197" s="175"/>
      <c r="I197" s="175"/>
      <c r="K197" s="175"/>
      <c r="L197" s="175"/>
      <c r="M197" s="175"/>
      <c r="O197" s="175"/>
      <c r="P197" s="176" t="str">
        <f t="shared" si="3"/>
        <v/>
      </c>
    </row>
    <row r="198" spans="1:16" x14ac:dyDescent="0.25">
      <c r="A198" s="237"/>
      <c r="B198" s="175"/>
      <c r="C198" s="175"/>
      <c r="D198" s="175"/>
      <c r="E198" s="175"/>
      <c r="F198" s="175"/>
      <c r="G198" s="175"/>
      <c r="H198" s="175"/>
      <c r="I198" s="175"/>
      <c r="K198" s="175"/>
      <c r="L198" s="175"/>
      <c r="M198" s="175"/>
      <c r="O198" s="175"/>
      <c r="P198" s="176" t="str">
        <f t="shared" si="3"/>
        <v/>
      </c>
    </row>
    <row r="199" spans="1:16" x14ac:dyDescent="0.25">
      <c r="A199" s="237"/>
      <c r="B199" s="175"/>
      <c r="C199" s="175"/>
      <c r="D199" s="175"/>
      <c r="E199" s="175"/>
      <c r="F199" s="175"/>
      <c r="G199" s="175"/>
      <c r="H199" s="175"/>
      <c r="I199" s="175"/>
      <c r="K199" s="175"/>
      <c r="L199" s="175"/>
      <c r="M199" s="175"/>
      <c r="O199" s="175"/>
      <c r="P199" s="176" t="str">
        <f t="shared" si="3"/>
        <v/>
      </c>
    </row>
    <row r="200" spans="1:16" x14ac:dyDescent="0.25">
      <c r="A200" s="237"/>
      <c r="B200" s="175"/>
      <c r="C200" s="175"/>
      <c r="D200" s="175"/>
      <c r="E200" s="175"/>
      <c r="F200" s="175"/>
      <c r="G200" s="175"/>
      <c r="H200" s="175"/>
      <c r="I200" s="175"/>
      <c r="K200" s="175"/>
      <c r="L200" s="175"/>
      <c r="M200" s="175"/>
      <c r="O200" s="175"/>
      <c r="P200" s="176" t="str">
        <f t="shared" si="3"/>
        <v/>
      </c>
    </row>
    <row r="201" spans="1:16" x14ac:dyDescent="0.25">
      <c r="A201" s="237"/>
      <c r="B201" s="175"/>
      <c r="C201" s="175"/>
      <c r="D201" s="175"/>
      <c r="E201" s="175"/>
      <c r="F201" s="175"/>
      <c r="G201" s="175"/>
      <c r="H201" s="175"/>
      <c r="I201" s="175"/>
      <c r="K201" s="175"/>
      <c r="L201" s="175"/>
      <c r="M201" s="175"/>
      <c r="O201" s="175"/>
      <c r="P201" s="176" t="str">
        <f t="shared" si="3"/>
        <v/>
      </c>
    </row>
    <row r="202" spans="1:16" x14ac:dyDescent="0.25">
      <c r="A202" s="237"/>
      <c r="B202" s="175"/>
      <c r="C202" s="175"/>
      <c r="D202" s="175"/>
      <c r="E202" s="175"/>
      <c r="F202" s="175"/>
      <c r="G202" s="175"/>
      <c r="H202" s="175"/>
      <c r="I202" s="175"/>
      <c r="K202" s="175"/>
      <c r="L202" s="175"/>
      <c r="M202" s="175"/>
      <c r="O202" s="175"/>
      <c r="P202" s="176" t="str">
        <f t="shared" si="3"/>
        <v/>
      </c>
    </row>
    <row r="203" spans="1:16" x14ac:dyDescent="0.25">
      <c r="A203" s="237"/>
      <c r="B203" s="175"/>
      <c r="C203" s="175"/>
      <c r="D203" s="175"/>
      <c r="E203" s="175"/>
      <c r="F203" s="175"/>
      <c r="G203" s="175"/>
      <c r="H203" s="175"/>
      <c r="I203" s="175"/>
      <c r="K203" s="175"/>
      <c r="L203" s="175"/>
      <c r="M203" s="175"/>
      <c r="O203" s="175"/>
      <c r="P203" s="176" t="str">
        <f t="shared" si="3"/>
        <v/>
      </c>
    </row>
    <row r="204" spans="1:16" x14ac:dyDescent="0.25">
      <c r="A204" s="237"/>
      <c r="B204" s="175"/>
      <c r="C204" s="175"/>
      <c r="D204" s="175"/>
      <c r="E204" s="175"/>
      <c r="F204" s="175"/>
      <c r="G204" s="175"/>
      <c r="H204" s="175"/>
      <c r="I204" s="175"/>
      <c r="K204" s="175"/>
      <c r="L204" s="175"/>
      <c r="M204" s="175"/>
      <c r="O204" s="175"/>
      <c r="P204" s="176" t="str">
        <f t="shared" si="3"/>
        <v/>
      </c>
    </row>
    <row r="205" spans="1:16" x14ac:dyDescent="0.25">
      <c r="A205" s="237"/>
      <c r="B205" s="175"/>
      <c r="C205" s="175"/>
      <c r="D205" s="175"/>
      <c r="E205" s="175"/>
      <c r="F205" s="175"/>
      <c r="G205" s="175"/>
      <c r="H205" s="175"/>
      <c r="I205" s="175"/>
      <c r="K205" s="175"/>
      <c r="L205" s="175"/>
      <c r="M205" s="175"/>
      <c r="O205" s="175"/>
      <c r="P205" s="176" t="str">
        <f t="shared" si="3"/>
        <v/>
      </c>
    </row>
    <row r="206" spans="1:16" x14ac:dyDescent="0.25">
      <c r="A206" s="237"/>
      <c r="B206" s="175"/>
      <c r="C206" s="175"/>
      <c r="D206" s="175"/>
      <c r="E206" s="175"/>
      <c r="F206" s="175"/>
      <c r="G206" s="175"/>
      <c r="H206" s="175"/>
      <c r="I206" s="175"/>
      <c r="K206" s="175"/>
      <c r="L206" s="175"/>
      <c r="M206" s="175"/>
      <c r="O206" s="175"/>
      <c r="P206" s="176" t="str">
        <f t="shared" si="3"/>
        <v/>
      </c>
    </row>
    <row r="207" spans="1:16" x14ac:dyDescent="0.25">
      <c r="A207" s="237"/>
      <c r="B207" s="175"/>
      <c r="C207" s="175"/>
      <c r="D207" s="175"/>
      <c r="E207" s="175"/>
      <c r="F207" s="175"/>
      <c r="G207" s="175"/>
      <c r="H207" s="175"/>
      <c r="I207" s="175"/>
      <c r="K207" s="175"/>
      <c r="L207" s="175"/>
      <c r="M207" s="175"/>
      <c r="O207" s="175"/>
      <c r="P207" s="176" t="str">
        <f t="shared" si="3"/>
        <v/>
      </c>
    </row>
    <row r="208" spans="1:16" x14ac:dyDescent="0.25">
      <c r="A208" s="237"/>
      <c r="B208" s="175"/>
      <c r="C208" s="175"/>
      <c r="D208" s="175"/>
      <c r="E208" s="175"/>
      <c r="F208" s="175"/>
      <c r="G208" s="175"/>
      <c r="H208" s="175"/>
      <c r="I208" s="175"/>
      <c r="K208" s="175"/>
      <c r="L208" s="175"/>
      <c r="M208" s="175"/>
      <c r="O208" s="175"/>
      <c r="P208" s="176" t="str">
        <f t="shared" si="3"/>
        <v/>
      </c>
    </row>
    <row r="209" spans="1:16" x14ac:dyDescent="0.25">
      <c r="A209" s="237"/>
      <c r="B209" s="175"/>
      <c r="C209" s="175"/>
      <c r="D209" s="175"/>
      <c r="E209" s="175"/>
      <c r="F209" s="175"/>
      <c r="G209" s="175"/>
      <c r="H209" s="175"/>
      <c r="I209" s="175"/>
      <c r="K209" s="175"/>
      <c r="L209" s="175"/>
      <c r="M209" s="175"/>
      <c r="O209" s="175"/>
      <c r="P209" s="176" t="str">
        <f t="shared" si="3"/>
        <v/>
      </c>
    </row>
    <row r="210" spans="1:16" x14ac:dyDescent="0.25">
      <c r="A210" s="237"/>
      <c r="B210" s="175"/>
      <c r="C210" s="175"/>
      <c r="D210" s="175"/>
      <c r="E210" s="175"/>
      <c r="F210" s="175"/>
      <c r="G210" s="175"/>
      <c r="H210" s="175"/>
      <c r="I210" s="175"/>
      <c r="K210" s="175"/>
      <c r="L210" s="175"/>
      <c r="M210" s="175"/>
      <c r="O210" s="175"/>
      <c r="P210" s="176" t="str">
        <f t="shared" si="3"/>
        <v/>
      </c>
    </row>
    <row r="211" spans="1:16" x14ac:dyDescent="0.25">
      <c r="A211" s="237"/>
      <c r="B211" s="175"/>
      <c r="C211" s="175"/>
      <c r="D211" s="175"/>
      <c r="E211" s="175"/>
      <c r="F211" s="175"/>
      <c r="G211" s="175"/>
      <c r="H211" s="175"/>
      <c r="I211" s="175"/>
      <c r="K211" s="175"/>
      <c r="L211" s="175"/>
      <c r="M211" s="175"/>
      <c r="O211" s="175"/>
      <c r="P211" s="176" t="str">
        <f t="shared" si="3"/>
        <v/>
      </c>
    </row>
    <row r="212" spans="1:16" x14ac:dyDescent="0.25">
      <c r="A212" s="237"/>
      <c r="B212" s="175"/>
      <c r="C212" s="175"/>
      <c r="D212" s="175"/>
      <c r="E212" s="175"/>
      <c r="F212" s="175"/>
      <c r="G212" s="175"/>
      <c r="H212" s="175"/>
      <c r="I212" s="175"/>
      <c r="K212" s="175"/>
      <c r="L212" s="175"/>
      <c r="M212" s="175"/>
      <c r="O212" s="175"/>
      <c r="P212" s="176" t="str">
        <f t="shared" si="3"/>
        <v/>
      </c>
    </row>
    <row r="213" spans="1:16" x14ac:dyDescent="0.25">
      <c r="A213" s="237"/>
      <c r="B213" s="175"/>
      <c r="C213" s="175"/>
      <c r="D213" s="175"/>
      <c r="E213" s="175"/>
      <c r="F213" s="175"/>
      <c r="G213" s="175"/>
      <c r="H213" s="175"/>
      <c r="I213" s="175"/>
      <c r="K213" s="175"/>
      <c r="L213" s="175"/>
      <c r="M213" s="175"/>
      <c r="O213" s="175"/>
      <c r="P213" s="176" t="str">
        <f t="shared" si="3"/>
        <v/>
      </c>
    </row>
    <row r="214" spans="1:16" x14ac:dyDescent="0.25">
      <c r="A214" s="237"/>
      <c r="B214" s="175"/>
      <c r="C214" s="175"/>
      <c r="D214" s="175"/>
      <c r="E214" s="175"/>
      <c r="F214" s="175"/>
      <c r="G214" s="175"/>
      <c r="H214" s="175"/>
      <c r="I214" s="175"/>
      <c r="K214" s="175"/>
      <c r="L214" s="175"/>
      <c r="M214" s="175"/>
      <c r="O214" s="175"/>
      <c r="P214" s="176" t="str">
        <f t="shared" si="3"/>
        <v/>
      </c>
    </row>
    <row r="215" spans="1:16" x14ac:dyDescent="0.25">
      <c r="A215" s="234"/>
      <c r="B215" s="175"/>
      <c r="C215" s="175"/>
      <c r="D215" s="175"/>
      <c r="E215" s="175"/>
      <c r="F215" s="175"/>
      <c r="G215" s="175"/>
      <c r="H215" s="175"/>
      <c r="I215" s="175"/>
      <c r="K215" s="175"/>
      <c r="L215" s="175"/>
      <c r="M215" s="175"/>
      <c r="O215" s="175"/>
      <c r="P215" s="176" t="str">
        <f t="shared" si="3"/>
        <v/>
      </c>
    </row>
    <row r="216" spans="1:16" x14ac:dyDescent="0.25">
      <c r="A216" s="234"/>
      <c r="B216" s="175"/>
      <c r="C216" s="175"/>
      <c r="D216" s="175"/>
      <c r="E216" s="175"/>
      <c r="F216" s="175"/>
      <c r="G216" s="175"/>
      <c r="H216" s="175"/>
      <c r="I216" s="175"/>
      <c r="K216" s="175"/>
      <c r="L216" s="175"/>
      <c r="M216" s="175"/>
      <c r="O216" s="175"/>
      <c r="P216" s="176" t="str">
        <f t="shared" si="3"/>
        <v/>
      </c>
    </row>
    <row r="217" spans="1:16" x14ac:dyDescent="0.25">
      <c r="A217" s="234"/>
      <c r="B217" s="175"/>
      <c r="C217" s="175"/>
      <c r="D217" s="175"/>
      <c r="E217" s="175"/>
      <c r="F217" s="175"/>
      <c r="G217" s="175"/>
      <c r="H217" s="175"/>
      <c r="I217" s="175"/>
      <c r="K217" s="175"/>
      <c r="L217" s="175"/>
      <c r="M217" s="175"/>
      <c r="O217" s="175"/>
      <c r="P217" s="176" t="str">
        <f t="shared" si="3"/>
        <v/>
      </c>
    </row>
    <row r="218" spans="1:16" x14ac:dyDescent="0.25">
      <c r="A218" s="234"/>
      <c r="B218" s="175"/>
      <c r="C218" s="175"/>
      <c r="D218" s="175"/>
      <c r="E218" s="175"/>
      <c r="F218" s="175"/>
      <c r="G218" s="175"/>
      <c r="H218" s="175"/>
      <c r="I218" s="175"/>
      <c r="K218" s="175"/>
      <c r="L218" s="175"/>
      <c r="M218" s="175"/>
      <c r="O218" s="175"/>
      <c r="P218" s="176" t="str">
        <f t="shared" si="3"/>
        <v/>
      </c>
    </row>
    <row r="219" spans="1:16" x14ac:dyDescent="0.25">
      <c r="A219" s="234"/>
      <c r="B219" s="175"/>
      <c r="C219" s="175"/>
      <c r="D219" s="175"/>
      <c r="E219" s="175"/>
      <c r="F219" s="175"/>
      <c r="G219" s="175"/>
      <c r="H219" s="175"/>
      <c r="I219" s="175"/>
      <c r="K219" s="175"/>
      <c r="L219" s="175"/>
      <c r="M219" s="175"/>
      <c r="O219" s="175"/>
      <c r="P219" s="176" t="str">
        <f t="shared" si="3"/>
        <v/>
      </c>
    </row>
    <row r="220" spans="1:16" x14ac:dyDescent="0.25">
      <c r="A220" s="234"/>
      <c r="B220" s="175"/>
      <c r="C220" s="175"/>
      <c r="D220" s="175"/>
      <c r="E220" s="175"/>
      <c r="F220" s="175"/>
      <c r="G220" s="175"/>
      <c r="H220" s="175"/>
      <c r="I220" s="175"/>
      <c r="K220" s="175"/>
      <c r="L220" s="175"/>
      <c r="M220" s="175"/>
      <c r="O220" s="175"/>
      <c r="P220" s="176" t="str">
        <f t="shared" si="3"/>
        <v/>
      </c>
    </row>
    <row r="221" spans="1:16" x14ac:dyDescent="0.25">
      <c r="A221" s="234"/>
      <c r="B221" s="175"/>
      <c r="C221" s="175"/>
      <c r="D221" s="175"/>
      <c r="E221" s="175"/>
      <c r="F221" s="175"/>
      <c r="G221" s="175"/>
      <c r="H221" s="175"/>
      <c r="I221" s="175"/>
      <c r="K221" s="175"/>
      <c r="L221" s="175"/>
      <c r="M221" s="175"/>
      <c r="O221" s="175"/>
      <c r="P221" s="176" t="str">
        <f t="shared" si="3"/>
        <v/>
      </c>
    </row>
    <row r="222" spans="1:16" x14ac:dyDescent="0.25">
      <c r="A222" s="234"/>
      <c r="B222" s="175"/>
      <c r="C222" s="175"/>
      <c r="D222" s="175"/>
      <c r="E222" s="175"/>
      <c r="F222" s="175"/>
      <c r="G222" s="175"/>
      <c r="H222" s="175"/>
      <c r="I222" s="175"/>
      <c r="K222" s="175"/>
      <c r="L222" s="175"/>
      <c r="M222" s="175"/>
      <c r="O222" s="175"/>
      <c r="P222" s="176" t="str">
        <f t="shared" si="3"/>
        <v/>
      </c>
    </row>
    <row r="223" spans="1:16" x14ac:dyDescent="0.25">
      <c r="A223" s="234"/>
      <c r="B223" s="175"/>
      <c r="C223" s="175"/>
      <c r="D223" s="175"/>
      <c r="E223" s="175"/>
      <c r="F223" s="175"/>
      <c r="G223" s="175"/>
      <c r="H223" s="175"/>
      <c r="I223" s="175"/>
      <c r="K223" s="175"/>
      <c r="L223" s="175"/>
      <c r="M223" s="175"/>
      <c r="O223" s="175"/>
      <c r="P223" s="176" t="str">
        <f t="shared" si="3"/>
        <v/>
      </c>
    </row>
    <row r="224" spans="1:16" x14ac:dyDescent="0.25">
      <c r="A224" s="234"/>
      <c r="B224" s="175"/>
      <c r="C224" s="175"/>
      <c r="D224" s="175"/>
      <c r="E224" s="175"/>
      <c r="F224" s="175"/>
      <c r="G224" s="175"/>
      <c r="H224" s="175"/>
      <c r="I224" s="175"/>
      <c r="K224" s="175"/>
      <c r="L224" s="175"/>
      <c r="M224" s="175"/>
      <c r="O224" s="175"/>
      <c r="P224" s="176" t="str">
        <f t="shared" si="3"/>
        <v/>
      </c>
    </row>
    <row r="225" spans="1:16" x14ac:dyDescent="0.25">
      <c r="A225" s="234"/>
      <c r="B225" s="175"/>
      <c r="C225" s="175"/>
      <c r="D225" s="175"/>
      <c r="E225" s="175"/>
      <c r="F225" s="175"/>
      <c r="G225" s="175"/>
      <c r="H225" s="175"/>
      <c r="I225" s="175"/>
      <c r="K225" s="175"/>
      <c r="L225" s="175"/>
      <c r="M225" s="175"/>
      <c r="O225" s="175"/>
      <c r="P225" s="176" t="str">
        <f t="shared" si="3"/>
        <v/>
      </c>
    </row>
    <row r="226" spans="1:16" x14ac:dyDescent="0.25">
      <c r="A226" s="234"/>
      <c r="B226" s="175"/>
      <c r="C226" s="175"/>
      <c r="D226" s="175"/>
      <c r="E226" s="175"/>
      <c r="F226" s="175"/>
      <c r="G226" s="175"/>
      <c r="H226" s="175"/>
      <c r="I226" s="175"/>
      <c r="K226" s="175"/>
      <c r="L226" s="175"/>
      <c r="M226" s="175"/>
      <c r="O226" s="175"/>
      <c r="P226" s="176" t="str">
        <f t="shared" si="3"/>
        <v/>
      </c>
    </row>
    <row r="227" spans="1:16" x14ac:dyDescent="0.25">
      <c r="A227" s="234"/>
      <c r="B227" s="175"/>
      <c r="C227" s="175"/>
      <c r="D227" s="175"/>
      <c r="E227" s="175"/>
      <c r="F227" s="175"/>
      <c r="G227" s="175"/>
      <c r="H227" s="175"/>
      <c r="I227" s="175"/>
      <c r="K227" s="175"/>
      <c r="L227" s="175"/>
      <c r="M227" s="175"/>
      <c r="O227" s="175"/>
      <c r="P227" s="176" t="str">
        <f t="shared" si="3"/>
        <v/>
      </c>
    </row>
    <row r="228" spans="1:16" x14ac:dyDescent="0.25">
      <c r="A228" s="234"/>
      <c r="B228" s="175"/>
      <c r="C228" s="175"/>
      <c r="D228" s="175"/>
      <c r="E228" s="175"/>
      <c r="F228" s="175"/>
      <c r="G228" s="175"/>
      <c r="H228" s="175"/>
      <c r="I228" s="175"/>
      <c r="K228" s="175"/>
      <c r="L228" s="175"/>
      <c r="M228" s="175"/>
      <c r="O228" s="175"/>
      <c r="P228" s="176" t="str">
        <f t="shared" si="3"/>
        <v/>
      </c>
    </row>
    <row r="229" spans="1:16" x14ac:dyDescent="0.25">
      <c r="A229" s="234"/>
      <c r="B229" s="175"/>
      <c r="C229" s="175"/>
      <c r="D229" s="175"/>
      <c r="E229" s="175"/>
      <c r="F229" s="175"/>
      <c r="G229" s="175"/>
      <c r="H229" s="175"/>
      <c r="I229" s="175"/>
      <c r="K229" s="175"/>
      <c r="L229" s="175"/>
      <c r="M229" s="175"/>
      <c r="O229" s="175"/>
      <c r="P229" s="176" t="str">
        <f t="shared" si="3"/>
        <v/>
      </c>
    </row>
    <row r="230" spans="1:16" x14ac:dyDescent="0.25">
      <c r="A230" s="237"/>
      <c r="B230" s="175"/>
      <c r="C230" s="175"/>
      <c r="D230" s="175"/>
      <c r="E230" s="175"/>
      <c r="F230" s="175"/>
      <c r="G230" s="175"/>
      <c r="H230" s="175"/>
      <c r="I230" s="175"/>
      <c r="K230" s="175"/>
      <c r="L230" s="175"/>
      <c r="M230" s="175"/>
      <c r="O230" s="175"/>
      <c r="P230" s="176" t="str">
        <f t="shared" si="3"/>
        <v/>
      </c>
    </row>
    <row r="231" spans="1:16" x14ac:dyDescent="0.25">
      <c r="A231" s="237"/>
      <c r="B231" s="175"/>
      <c r="C231" s="175"/>
      <c r="D231" s="175"/>
      <c r="E231" s="175"/>
      <c r="F231" s="175"/>
      <c r="G231" s="175"/>
      <c r="H231" s="175"/>
      <c r="I231" s="175"/>
      <c r="K231" s="175"/>
      <c r="L231" s="175"/>
      <c r="M231" s="175"/>
      <c r="O231" s="175"/>
      <c r="P231" s="176" t="str">
        <f t="shared" si="3"/>
        <v/>
      </c>
    </row>
    <row r="232" spans="1:16" x14ac:dyDescent="0.25">
      <c r="A232" s="237"/>
      <c r="B232" s="175"/>
      <c r="C232" s="175"/>
      <c r="D232" s="175"/>
      <c r="E232" s="175"/>
      <c r="F232" s="175"/>
      <c r="G232" s="175"/>
      <c r="H232" s="175"/>
      <c r="I232" s="175"/>
      <c r="K232" s="175"/>
      <c r="L232" s="175"/>
      <c r="M232" s="175"/>
      <c r="O232" s="175"/>
      <c r="P232" s="176" t="str">
        <f t="shared" si="3"/>
        <v/>
      </c>
    </row>
    <row r="233" spans="1:16" x14ac:dyDescent="0.25">
      <c r="A233" s="237"/>
      <c r="B233" s="175"/>
      <c r="C233" s="175"/>
      <c r="D233" s="175"/>
      <c r="E233" s="175"/>
      <c r="F233" s="175"/>
      <c r="G233" s="175"/>
      <c r="H233" s="175"/>
      <c r="I233" s="175"/>
      <c r="K233" s="175"/>
      <c r="L233" s="175"/>
      <c r="M233" s="175"/>
      <c r="O233" s="175"/>
      <c r="P233" s="176" t="str">
        <f t="shared" si="3"/>
        <v/>
      </c>
    </row>
    <row r="234" spans="1:16" x14ac:dyDescent="0.25">
      <c r="A234" s="237"/>
      <c r="B234" s="175"/>
      <c r="C234" s="175"/>
      <c r="D234" s="175"/>
      <c r="E234" s="175"/>
      <c r="F234" s="175"/>
      <c r="G234" s="175"/>
      <c r="H234" s="175"/>
      <c r="I234" s="175"/>
      <c r="K234" s="175"/>
      <c r="L234" s="175"/>
      <c r="M234" s="175"/>
      <c r="O234" s="175"/>
      <c r="P234" s="176" t="str">
        <f t="shared" si="3"/>
        <v/>
      </c>
    </row>
    <row r="235" spans="1:16" x14ac:dyDescent="0.25">
      <c r="A235" s="237"/>
      <c r="B235" s="175"/>
      <c r="C235" s="175"/>
      <c r="D235" s="175"/>
      <c r="E235" s="175"/>
      <c r="F235" s="175"/>
      <c r="G235" s="175"/>
      <c r="H235" s="175"/>
      <c r="I235" s="175"/>
      <c r="K235" s="175"/>
      <c r="L235" s="175"/>
      <c r="M235" s="175"/>
      <c r="O235" s="175"/>
      <c r="P235" s="176" t="str">
        <f t="shared" si="3"/>
        <v/>
      </c>
    </row>
    <row r="236" spans="1:16" x14ac:dyDescent="0.25">
      <c r="A236" s="237"/>
      <c r="B236" s="175"/>
      <c r="C236" s="175"/>
      <c r="D236" s="175"/>
      <c r="E236" s="175"/>
      <c r="F236" s="175"/>
      <c r="G236" s="175"/>
      <c r="H236" s="175"/>
      <c r="I236" s="175"/>
      <c r="K236" s="175"/>
      <c r="L236" s="175"/>
      <c r="M236" s="175"/>
      <c r="O236" s="175"/>
      <c r="P236" s="176" t="str">
        <f t="shared" si="3"/>
        <v/>
      </c>
    </row>
    <row r="237" spans="1:16" x14ac:dyDescent="0.25">
      <c r="A237" s="237"/>
      <c r="B237" s="175"/>
      <c r="C237" s="175"/>
      <c r="D237" s="175"/>
      <c r="E237" s="175"/>
      <c r="F237" s="175"/>
      <c r="G237" s="175"/>
      <c r="H237" s="175"/>
      <c r="I237" s="175"/>
      <c r="K237" s="175"/>
      <c r="L237" s="175"/>
      <c r="M237" s="175"/>
      <c r="O237" s="175"/>
      <c r="P237" s="176" t="str">
        <f t="shared" si="3"/>
        <v/>
      </c>
    </row>
    <row r="238" spans="1:16" x14ac:dyDescent="0.25">
      <c r="A238" s="237"/>
      <c r="B238" s="175"/>
      <c r="C238" s="175"/>
      <c r="D238" s="175"/>
      <c r="E238" s="175"/>
      <c r="F238" s="175"/>
      <c r="G238" s="175"/>
      <c r="H238" s="175"/>
      <c r="I238" s="175"/>
      <c r="K238" s="175"/>
      <c r="L238" s="175"/>
      <c r="M238" s="175"/>
      <c r="O238" s="175"/>
      <c r="P238" s="176" t="str">
        <f t="shared" si="3"/>
        <v/>
      </c>
    </row>
    <row r="239" spans="1:16" x14ac:dyDescent="0.25">
      <c r="A239" s="237"/>
      <c r="B239" s="175"/>
      <c r="C239" s="175"/>
      <c r="D239" s="175"/>
      <c r="E239" s="175"/>
      <c r="F239" s="175"/>
      <c r="G239" s="175"/>
      <c r="H239" s="175"/>
      <c r="I239" s="175"/>
      <c r="K239" s="175"/>
      <c r="L239" s="175"/>
      <c r="M239" s="175"/>
      <c r="O239" s="175"/>
      <c r="P239" s="176" t="str">
        <f t="shared" si="3"/>
        <v/>
      </c>
    </row>
    <row r="240" spans="1:16" x14ac:dyDescent="0.25">
      <c r="A240" s="237"/>
      <c r="B240" s="175"/>
      <c r="C240" s="175"/>
      <c r="D240" s="175"/>
      <c r="E240" s="175"/>
      <c r="F240" s="175"/>
      <c r="G240" s="175"/>
      <c r="H240" s="175"/>
      <c r="I240" s="175"/>
      <c r="K240" s="175"/>
      <c r="L240" s="175"/>
      <c r="M240" s="175"/>
      <c r="O240" s="175"/>
      <c r="P240" s="176" t="str">
        <f t="shared" si="3"/>
        <v/>
      </c>
    </row>
    <row r="241" spans="1:16" x14ac:dyDescent="0.25">
      <c r="A241" s="237"/>
      <c r="B241" s="175"/>
      <c r="C241" s="175"/>
      <c r="D241" s="175"/>
      <c r="E241" s="175"/>
      <c r="F241" s="175"/>
      <c r="G241" s="175"/>
      <c r="H241" s="175"/>
      <c r="I241" s="175"/>
      <c r="K241" s="175"/>
      <c r="L241" s="175"/>
      <c r="M241" s="175"/>
      <c r="O241" s="175"/>
      <c r="P241" s="176" t="str">
        <f t="shared" si="3"/>
        <v/>
      </c>
    </row>
    <row r="242" spans="1:16" x14ac:dyDescent="0.25">
      <c r="A242" s="237"/>
      <c r="B242" s="175"/>
      <c r="C242" s="175"/>
      <c r="D242" s="175"/>
      <c r="E242" s="175"/>
      <c r="F242" s="175"/>
      <c r="G242" s="175"/>
      <c r="H242" s="175"/>
      <c r="I242" s="175"/>
      <c r="K242" s="175"/>
      <c r="L242" s="175"/>
      <c r="M242" s="175"/>
      <c r="O242" s="175"/>
      <c r="P242" s="176" t="str">
        <f t="shared" si="3"/>
        <v/>
      </c>
    </row>
    <row r="243" spans="1:16" x14ac:dyDescent="0.25">
      <c r="A243" s="237"/>
      <c r="B243" s="175"/>
      <c r="C243" s="175"/>
      <c r="D243" s="175"/>
      <c r="E243" s="175"/>
      <c r="F243" s="175"/>
      <c r="G243" s="175"/>
      <c r="H243" s="175"/>
      <c r="I243" s="175"/>
      <c r="K243" s="175"/>
      <c r="L243" s="175"/>
      <c r="M243" s="175"/>
      <c r="O243" s="175"/>
      <c r="P243" s="176" t="str">
        <f t="shared" si="3"/>
        <v/>
      </c>
    </row>
    <row r="244" spans="1:16" x14ac:dyDescent="0.25">
      <c r="A244" s="234"/>
      <c r="B244" s="175"/>
      <c r="C244" s="175"/>
      <c r="D244" s="175"/>
      <c r="E244" s="175"/>
      <c r="F244" s="175"/>
      <c r="G244" s="175"/>
      <c r="H244" s="175"/>
      <c r="I244" s="175"/>
      <c r="K244" s="175"/>
      <c r="L244" s="175"/>
      <c r="M244" s="175"/>
      <c r="O244" s="175"/>
      <c r="P244" s="176" t="str">
        <f t="shared" si="3"/>
        <v/>
      </c>
    </row>
    <row r="245" spans="1:16" x14ac:dyDescent="0.25">
      <c r="A245" s="234"/>
      <c r="B245" s="175"/>
      <c r="C245" s="175"/>
      <c r="D245" s="175"/>
      <c r="E245" s="175"/>
      <c r="F245" s="175"/>
      <c r="G245" s="175"/>
      <c r="H245" s="175"/>
      <c r="I245" s="175"/>
      <c r="K245" s="175"/>
      <c r="L245" s="175"/>
      <c r="M245" s="175"/>
      <c r="O245" s="175"/>
      <c r="P245" s="176" t="str">
        <f t="shared" si="3"/>
        <v/>
      </c>
    </row>
    <row r="246" spans="1:16" x14ac:dyDescent="0.25">
      <c r="A246" s="234"/>
      <c r="B246" s="175"/>
      <c r="C246" s="175"/>
      <c r="D246" s="175"/>
      <c r="E246" s="175"/>
      <c r="F246" s="175"/>
      <c r="G246" s="175"/>
      <c r="H246" s="175"/>
      <c r="I246" s="175"/>
      <c r="K246" s="175"/>
      <c r="L246" s="175"/>
      <c r="M246" s="175"/>
      <c r="O246" s="175"/>
      <c r="P246" s="176" t="str">
        <f t="shared" si="3"/>
        <v/>
      </c>
    </row>
    <row r="247" spans="1:16" x14ac:dyDescent="0.25">
      <c r="A247" s="234"/>
      <c r="B247" s="175"/>
      <c r="C247" s="175"/>
      <c r="D247" s="175"/>
      <c r="E247" s="175"/>
      <c r="F247" s="175"/>
      <c r="G247" s="175"/>
      <c r="H247" s="175"/>
      <c r="I247" s="175"/>
      <c r="K247" s="175"/>
      <c r="L247" s="175"/>
      <c r="M247" s="175"/>
      <c r="O247" s="175"/>
      <c r="P247" s="176" t="str">
        <f t="shared" si="3"/>
        <v/>
      </c>
    </row>
    <row r="248" spans="1:16" x14ac:dyDescent="0.25">
      <c r="A248" s="234"/>
      <c r="B248" s="175"/>
      <c r="C248" s="175"/>
      <c r="D248" s="175"/>
      <c r="E248" s="175"/>
      <c r="F248" s="175"/>
      <c r="G248" s="175"/>
      <c r="H248" s="175"/>
      <c r="I248" s="175"/>
      <c r="K248" s="175"/>
      <c r="L248" s="175"/>
      <c r="M248" s="175"/>
      <c r="O248" s="175"/>
      <c r="P248" s="176" t="str">
        <f t="shared" si="3"/>
        <v/>
      </c>
    </row>
    <row r="249" spans="1:16" x14ac:dyDescent="0.25">
      <c r="A249" s="234"/>
      <c r="B249" s="175"/>
      <c r="C249" s="175"/>
      <c r="D249" s="175"/>
      <c r="E249" s="175"/>
      <c r="F249" s="175"/>
      <c r="G249" s="175"/>
      <c r="H249" s="175"/>
      <c r="I249" s="175"/>
      <c r="K249" s="175"/>
      <c r="L249" s="175"/>
      <c r="M249" s="175"/>
      <c r="O249" s="175"/>
      <c r="P249" s="176" t="str">
        <f t="shared" si="3"/>
        <v/>
      </c>
    </row>
    <row r="250" spans="1:16" x14ac:dyDescent="0.25">
      <c r="A250" s="234"/>
      <c r="B250" s="175"/>
      <c r="C250" s="175"/>
      <c r="D250" s="175"/>
      <c r="E250" s="175"/>
      <c r="F250" s="175"/>
      <c r="G250" s="175"/>
      <c r="H250" s="175"/>
      <c r="I250" s="175"/>
      <c r="K250" s="175"/>
      <c r="L250" s="175"/>
      <c r="M250" s="175"/>
      <c r="O250" s="175"/>
      <c r="P250" s="176" t="str">
        <f t="shared" si="3"/>
        <v/>
      </c>
    </row>
    <row r="251" spans="1:16" x14ac:dyDescent="0.25">
      <c r="A251" s="234"/>
      <c r="B251" s="175"/>
      <c r="C251" s="175"/>
      <c r="D251" s="175"/>
      <c r="E251" s="175"/>
      <c r="F251" s="175"/>
      <c r="G251" s="175"/>
      <c r="H251" s="175"/>
      <c r="I251" s="175"/>
      <c r="K251" s="175"/>
      <c r="L251" s="175"/>
      <c r="M251" s="175"/>
      <c r="O251" s="175"/>
      <c r="P251" s="176" t="str">
        <f t="shared" si="3"/>
        <v/>
      </c>
    </row>
    <row r="252" spans="1:16" x14ac:dyDescent="0.25">
      <c r="A252" s="234"/>
      <c r="B252" s="175"/>
      <c r="C252" s="175"/>
      <c r="D252" s="175"/>
      <c r="E252" s="175"/>
      <c r="F252" s="175"/>
      <c r="G252" s="175"/>
      <c r="H252" s="175"/>
      <c r="I252" s="175"/>
      <c r="K252" s="175"/>
      <c r="L252" s="175"/>
      <c r="M252" s="175"/>
      <c r="O252" s="175"/>
      <c r="P252" s="176" t="str">
        <f t="shared" si="3"/>
        <v/>
      </c>
    </row>
    <row r="253" spans="1:16" x14ac:dyDescent="0.25">
      <c r="A253" s="234"/>
      <c r="B253" s="175"/>
      <c r="C253" s="175"/>
      <c r="D253" s="175"/>
      <c r="E253" s="175"/>
      <c r="F253" s="175"/>
      <c r="G253" s="175"/>
      <c r="H253" s="175"/>
      <c r="I253" s="175"/>
      <c r="K253" s="175"/>
      <c r="L253" s="175"/>
      <c r="M253" s="175"/>
      <c r="O253" s="175"/>
      <c r="P253" s="176" t="str">
        <f t="shared" si="3"/>
        <v/>
      </c>
    </row>
    <row r="254" spans="1:16" x14ac:dyDescent="0.25">
      <c r="A254" s="234"/>
      <c r="B254" s="175"/>
      <c r="C254" s="175"/>
      <c r="D254" s="175"/>
      <c r="E254" s="175"/>
      <c r="F254" s="175"/>
      <c r="G254" s="175"/>
      <c r="H254" s="175"/>
      <c r="I254" s="175"/>
      <c r="K254" s="175"/>
      <c r="L254" s="175"/>
      <c r="M254" s="175"/>
      <c r="O254" s="175"/>
      <c r="P254" s="176" t="str">
        <f t="shared" si="3"/>
        <v/>
      </c>
    </row>
    <row r="255" spans="1:16" x14ac:dyDescent="0.25">
      <c r="A255" s="234"/>
      <c r="B255" s="175"/>
      <c r="C255" s="175"/>
      <c r="D255" s="175"/>
      <c r="E255" s="175"/>
      <c r="F255" s="175"/>
      <c r="G255" s="175"/>
      <c r="H255" s="175"/>
      <c r="I255" s="175"/>
      <c r="K255" s="175"/>
      <c r="L255" s="175"/>
      <c r="M255" s="175"/>
      <c r="O255" s="175"/>
      <c r="P255" s="176" t="str">
        <f t="shared" si="3"/>
        <v/>
      </c>
    </row>
    <row r="256" spans="1:16" x14ac:dyDescent="0.25">
      <c r="A256" s="234"/>
      <c r="B256" s="175"/>
      <c r="C256" s="175"/>
      <c r="D256" s="175"/>
      <c r="E256" s="175"/>
      <c r="F256" s="175"/>
      <c r="G256" s="175"/>
      <c r="H256" s="175"/>
      <c r="I256" s="175"/>
      <c r="K256" s="175"/>
      <c r="L256" s="175"/>
      <c r="M256" s="175"/>
      <c r="O256" s="175"/>
      <c r="P256" s="176" t="str">
        <f t="shared" si="3"/>
        <v/>
      </c>
    </row>
    <row r="257" spans="1:16" x14ac:dyDescent="0.25">
      <c r="A257" s="234"/>
      <c r="B257" s="175"/>
      <c r="C257" s="175"/>
      <c r="D257" s="175"/>
      <c r="E257" s="175"/>
      <c r="F257" s="175"/>
      <c r="G257" s="175"/>
      <c r="H257" s="175"/>
      <c r="I257" s="175"/>
      <c r="K257" s="175"/>
      <c r="L257" s="175"/>
      <c r="M257" s="175"/>
      <c r="O257" s="175"/>
      <c r="P257" s="176" t="str">
        <f t="shared" si="3"/>
        <v/>
      </c>
    </row>
    <row r="258" spans="1:16" x14ac:dyDescent="0.25">
      <c r="A258" s="234"/>
      <c r="B258" s="175"/>
      <c r="C258" s="175"/>
      <c r="D258" s="175"/>
      <c r="E258" s="175"/>
      <c r="F258" s="175"/>
      <c r="G258" s="175"/>
      <c r="H258" s="175"/>
      <c r="I258" s="175"/>
      <c r="K258" s="175"/>
      <c r="L258" s="175"/>
      <c r="M258" s="175"/>
      <c r="O258" s="175"/>
      <c r="P258" s="176" t="str">
        <f t="shared" si="3"/>
        <v/>
      </c>
    </row>
    <row r="259" spans="1:16" x14ac:dyDescent="0.25">
      <c r="A259" s="234"/>
      <c r="B259" s="175"/>
      <c r="C259" s="175"/>
      <c r="D259" s="175"/>
      <c r="E259" s="175"/>
      <c r="F259" s="175"/>
      <c r="G259" s="175"/>
      <c r="H259" s="175"/>
      <c r="I259" s="175"/>
      <c r="K259" s="175"/>
      <c r="L259" s="175"/>
      <c r="M259" s="175"/>
      <c r="O259" s="175"/>
      <c r="P259" s="176" t="str">
        <f t="shared" ref="P259:P322" si="4">IFERROR(IF((INT(F259)&gt;1),INT(F259),""),"")</f>
        <v/>
      </c>
    </row>
    <row r="260" spans="1:16" x14ac:dyDescent="0.25">
      <c r="A260" s="234"/>
      <c r="B260" s="175"/>
      <c r="C260" s="175"/>
      <c r="D260" s="175"/>
      <c r="E260" s="175"/>
      <c r="F260" s="175"/>
      <c r="G260" s="175"/>
      <c r="H260" s="175"/>
      <c r="I260" s="175"/>
      <c r="K260" s="175"/>
      <c r="L260" s="175"/>
      <c r="M260" s="175"/>
      <c r="O260" s="175"/>
      <c r="P260" s="176" t="str">
        <f t="shared" si="4"/>
        <v/>
      </c>
    </row>
    <row r="261" spans="1:16" x14ac:dyDescent="0.25">
      <c r="A261" s="234"/>
      <c r="B261" s="175"/>
      <c r="C261" s="175"/>
      <c r="D261" s="175"/>
      <c r="E261" s="175"/>
      <c r="F261" s="175"/>
      <c r="G261" s="175"/>
      <c r="H261" s="175"/>
      <c r="I261" s="175"/>
      <c r="K261" s="175"/>
      <c r="L261" s="175"/>
      <c r="M261" s="175"/>
      <c r="O261" s="175"/>
      <c r="P261" s="176" t="str">
        <f t="shared" si="4"/>
        <v/>
      </c>
    </row>
    <row r="262" spans="1:16" x14ac:dyDescent="0.25">
      <c r="A262" s="234"/>
      <c r="B262" s="175"/>
      <c r="C262" s="175"/>
      <c r="D262" s="175"/>
      <c r="E262" s="175"/>
      <c r="F262" s="175"/>
      <c r="G262" s="175"/>
      <c r="H262" s="175"/>
      <c r="I262" s="175"/>
      <c r="K262" s="175"/>
      <c r="L262" s="175"/>
      <c r="M262" s="175"/>
      <c r="O262" s="175"/>
      <c r="P262" s="176" t="str">
        <f t="shared" si="4"/>
        <v/>
      </c>
    </row>
    <row r="263" spans="1:16" x14ac:dyDescent="0.25">
      <c r="A263" s="234"/>
      <c r="B263" s="175"/>
      <c r="C263" s="175"/>
      <c r="D263" s="175"/>
      <c r="E263" s="175"/>
      <c r="F263" s="175"/>
      <c r="G263" s="175"/>
      <c r="H263" s="175"/>
      <c r="I263" s="175"/>
      <c r="K263" s="175"/>
      <c r="L263" s="175"/>
      <c r="M263" s="175"/>
      <c r="O263" s="175"/>
      <c r="P263" s="176" t="str">
        <f t="shared" si="4"/>
        <v/>
      </c>
    </row>
    <row r="264" spans="1:16" x14ac:dyDescent="0.25">
      <c r="A264" s="234"/>
      <c r="B264" s="175"/>
      <c r="C264" s="175"/>
      <c r="D264" s="175"/>
      <c r="E264" s="175"/>
      <c r="F264" s="175"/>
      <c r="G264" s="175"/>
      <c r="H264" s="175"/>
      <c r="I264" s="175"/>
      <c r="K264" s="175"/>
      <c r="L264" s="175"/>
      <c r="M264" s="175"/>
      <c r="O264" s="175"/>
      <c r="P264" s="176" t="str">
        <f t="shared" si="4"/>
        <v/>
      </c>
    </row>
    <row r="265" spans="1:16" x14ac:dyDescent="0.25">
      <c r="A265" s="234"/>
      <c r="B265" s="175"/>
      <c r="C265" s="175"/>
      <c r="D265" s="175"/>
      <c r="E265" s="175"/>
      <c r="F265" s="175"/>
      <c r="G265" s="175"/>
      <c r="H265" s="175"/>
      <c r="I265" s="175"/>
      <c r="K265" s="175"/>
      <c r="L265" s="175"/>
      <c r="M265" s="175"/>
      <c r="O265" s="175"/>
      <c r="P265" s="176" t="str">
        <f t="shared" si="4"/>
        <v/>
      </c>
    </row>
    <row r="266" spans="1:16" x14ac:dyDescent="0.25">
      <c r="A266" s="234"/>
      <c r="B266" s="175"/>
      <c r="C266" s="175"/>
      <c r="D266" s="175"/>
      <c r="E266" s="175"/>
      <c r="F266" s="175"/>
      <c r="G266" s="175"/>
      <c r="H266" s="175"/>
      <c r="I266" s="175"/>
      <c r="K266" s="175"/>
      <c r="L266" s="175"/>
      <c r="M266" s="175"/>
      <c r="O266" s="175"/>
      <c r="P266" s="176" t="str">
        <f t="shared" si="4"/>
        <v/>
      </c>
    </row>
    <row r="267" spans="1:16" x14ac:dyDescent="0.25">
      <c r="A267" s="234"/>
      <c r="B267" s="175"/>
      <c r="C267" s="175"/>
      <c r="D267" s="175"/>
      <c r="E267" s="175"/>
      <c r="F267" s="175"/>
      <c r="G267" s="175"/>
      <c r="H267" s="175"/>
      <c r="I267" s="175"/>
      <c r="K267" s="175"/>
      <c r="L267" s="175"/>
      <c r="M267" s="175"/>
      <c r="O267" s="175"/>
      <c r="P267" s="176" t="str">
        <f t="shared" si="4"/>
        <v/>
      </c>
    </row>
    <row r="268" spans="1:16" x14ac:dyDescent="0.25">
      <c r="A268" s="234"/>
      <c r="B268" s="175"/>
      <c r="C268" s="175"/>
      <c r="D268" s="175"/>
      <c r="E268" s="175"/>
      <c r="F268" s="175"/>
      <c r="G268" s="175"/>
      <c r="H268" s="175"/>
      <c r="I268" s="175"/>
      <c r="K268" s="175"/>
      <c r="L268" s="175"/>
      <c r="M268" s="175"/>
      <c r="O268" s="175"/>
      <c r="P268" s="176" t="str">
        <f t="shared" si="4"/>
        <v/>
      </c>
    </row>
    <row r="269" spans="1:16" x14ac:dyDescent="0.25">
      <c r="A269" s="234"/>
      <c r="B269" s="175"/>
      <c r="C269" s="175"/>
      <c r="D269" s="175"/>
      <c r="E269" s="175"/>
      <c r="F269" s="175"/>
      <c r="G269" s="175"/>
      <c r="H269" s="175"/>
      <c r="I269" s="175"/>
      <c r="K269" s="175"/>
      <c r="L269" s="175"/>
      <c r="M269" s="175"/>
      <c r="O269" s="175"/>
      <c r="P269" s="176" t="str">
        <f t="shared" si="4"/>
        <v/>
      </c>
    </row>
    <row r="270" spans="1:16" x14ac:dyDescent="0.25">
      <c r="A270" s="234"/>
      <c r="B270" s="175"/>
      <c r="C270" s="175"/>
      <c r="D270" s="175"/>
      <c r="E270" s="175"/>
      <c r="F270" s="175"/>
      <c r="G270" s="175"/>
      <c r="H270" s="175"/>
      <c r="I270" s="175"/>
      <c r="K270" s="175"/>
      <c r="L270" s="175"/>
      <c r="M270" s="175"/>
      <c r="O270" s="175"/>
      <c r="P270" s="176" t="str">
        <f t="shared" si="4"/>
        <v/>
      </c>
    </row>
    <row r="271" spans="1:16" x14ac:dyDescent="0.25">
      <c r="A271" s="234"/>
      <c r="B271" s="175"/>
      <c r="C271" s="175"/>
      <c r="D271" s="175"/>
      <c r="E271" s="175"/>
      <c r="F271" s="175"/>
      <c r="G271" s="175"/>
      <c r="H271" s="175"/>
      <c r="I271" s="175"/>
      <c r="K271" s="175"/>
      <c r="L271" s="175"/>
      <c r="M271" s="175"/>
      <c r="O271" s="175"/>
      <c r="P271" s="176" t="str">
        <f t="shared" si="4"/>
        <v/>
      </c>
    </row>
    <row r="272" spans="1:16" x14ac:dyDescent="0.25">
      <c r="A272" s="234"/>
      <c r="B272" s="175"/>
      <c r="C272" s="175"/>
      <c r="D272" s="175"/>
      <c r="E272" s="175"/>
      <c r="F272" s="175"/>
      <c r="G272" s="175"/>
      <c r="H272" s="175"/>
      <c r="I272" s="175"/>
      <c r="K272" s="175"/>
      <c r="L272" s="175"/>
      <c r="M272" s="175"/>
      <c r="O272" s="175"/>
      <c r="P272" s="176" t="str">
        <f t="shared" si="4"/>
        <v/>
      </c>
    </row>
    <row r="273" spans="1:16" x14ac:dyDescent="0.25">
      <c r="A273" s="234"/>
      <c r="B273" s="175"/>
      <c r="C273" s="175"/>
      <c r="D273" s="175"/>
      <c r="E273" s="175"/>
      <c r="F273" s="175"/>
      <c r="G273" s="175"/>
      <c r="H273" s="175"/>
      <c r="I273" s="175"/>
      <c r="K273" s="175"/>
      <c r="L273" s="175"/>
      <c r="M273" s="175"/>
      <c r="O273" s="175"/>
      <c r="P273" s="176" t="str">
        <f t="shared" si="4"/>
        <v/>
      </c>
    </row>
    <row r="274" spans="1:16" x14ac:dyDescent="0.25">
      <c r="A274" s="234"/>
      <c r="B274" s="175"/>
      <c r="C274" s="175"/>
      <c r="D274" s="175"/>
      <c r="E274" s="175"/>
      <c r="F274" s="175"/>
      <c r="G274" s="175"/>
      <c r="H274" s="175"/>
      <c r="I274" s="175"/>
      <c r="K274" s="175"/>
      <c r="L274" s="175"/>
      <c r="M274" s="175"/>
      <c r="O274" s="175"/>
      <c r="P274" s="176" t="str">
        <f t="shared" si="4"/>
        <v/>
      </c>
    </row>
    <row r="275" spans="1:16" x14ac:dyDescent="0.25">
      <c r="A275" s="234"/>
      <c r="B275" s="175"/>
      <c r="C275" s="175"/>
      <c r="D275" s="175"/>
      <c r="E275" s="175"/>
      <c r="F275" s="175"/>
      <c r="G275" s="175"/>
      <c r="H275" s="175"/>
      <c r="I275" s="175"/>
      <c r="K275" s="175"/>
      <c r="L275" s="175"/>
      <c r="M275" s="175"/>
      <c r="O275" s="175"/>
      <c r="P275" s="176" t="str">
        <f t="shared" si="4"/>
        <v/>
      </c>
    </row>
    <row r="276" spans="1:16" x14ac:dyDescent="0.25">
      <c r="A276" s="234"/>
      <c r="B276" s="175"/>
      <c r="C276" s="175"/>
      <c r="D276" s="175"/>
      <c r="E276" s="175"/>
      <c r="F276" s="175"/>
      <c r="G276" s="175"/>
      <c r="H276" s="175"/>
      <c r="I276" s="175"/>
      <c r="K276" s="175"/>
      <c r="L276" s="175"/>
      <c r="M276" s="175"/>
      <c r="O276" s="175"/>
      <c r="P276" s="176" t="str">
        <f t="shared" si="4"/>
        <v/>
      </c>
    </row>
    <row r="277" spans="1:16" x14ac:dyDescent="0.25">
      <c r="A277" s="234"/>
      <c r="B277" s="175"/>
      <c r="C277" s="175"/>
      <c r="D277" s="175"/>
      <c r="E277" s="175"/>
      <c r="F277" s="175"/>
      <c r="G277" s="175"/>
      <c r="H277" s="175"/>
      <c r="I277" s="175"/>
      <c r="K277" s="175"/>
      <c r="L277" s="175"/>
      <c r="M277" s="175"/>
      <c r="O277" s="175"/>
      <c r="P277" s="176" t="str">
        <f t="shared" si="4"/>
        <v/>
      </c>
    </row>
    <row r="278" spans="1:16" x14ac:dyDescent="0.25">
      <c r="A278" s="234"/>
      <c r="B278" s="175"/>
      <c r="C278" s="175"/>
      <c r="D278" s="175"/>
      <c r="E278" s="175"/>
      <c r="F278" s="175"/>
      <c r="G278" s="175"/>
      <c r="H278" s="175"/>
      <c r="I278" s="175"/>
      <c r="K278" s="175"/>
      <c r="L278" s="175"/>
      <c r="M278" s="175"/>
      <c r="O278" s="175"/>
      <c r="P278" s="176" t="str">
        <f t="shared" si="4"/>
        <v/>
      </c>
    </row>
    <row r="279" spans="1:16" x14ac:dyDescent="0.25">
      <c r="A279" s="234"/>
      <c r="B279" s="175"/>
      <c r="C279" s="175"/>
      <c r="D279" s="175"/>
      <c r="E279" s="175"/>
      <c r="F279" s="175"/>
      <c r="G279" s="175"/>
      <c r="H279" s="175"/>
      <c r="I279" s="175"/>
      <c r="K279" s="175"/>
      <c r="L279" s="175"/>
      <c r="M279" s="175"/>
      <c r="O279" s="175"/>
      <c r="P279" s="176" t="str">
        <f t="shared" si="4"/>
        <v/>
      </c>
    </row>
    <row r="280" spans="1:16" x14ac:dyDescent="0.25">
      <c r="A280" s="234"/>
      <c r="B280" s="175"/>
      <c r="C280" s="175"/>
      <c r="D280" s="175"/>
      <c r="E280" s="175"/>
      <c r="F280" s="175"/>
      <c r="G280" s="175"/>
      <c r="H280" s="175"/>
      <c r="I280" s="175"/>
      <c r="K280" s="175"/>
      <c r="L280" s="175"/>
      <c r="M280" s="175"/>
      <c r="O280" s="175"/>
      <c r="P280" s="176" t="str">
        <f t="shared" si="4"/>
        <v/>
      </c>
    </row>
    <row r="281" spans="1:16" x14ac:dyDescent="0.25">
      <c r="A281" s="234"/>
      <c r="B281" s="175"/>
      <c r="C281" s="175"/>
      <c r="D281" s="175"/>
      <c r="E281" s="175"/>
      <c r="F281" s="175"/>
      <c r="G281" s="175"/>
      <c r="H281" s="175"/>
      <c r="I281" s="175"/>
      <c r="K281" s="175"/>
      <c r="L281" s="175"/>
      <c r="M281" s="175"/>
      <c r="O281" s="175"/>
      <c r="P281" s="176" t="str">
        <f t="shared" si="4"/>
        <v/>
      </c>
    </row>
    <row r="282" spans="1:16" x14ac:dyDescent="0.25">
      <c r="A282" s="234"/>
      <c r="B282" s="175"/>
      <c r="C282" s="175"/>
      <c r="D282" s="175"/>
      <c r="E282" s="175"/>
      <c r="F282" s="175"/>
      <c r="G282" s="175"/>
      <c r="H282" s="175"/>
      <c r="I282" s="175"/>
      <c r="K282" s="175"/>
      <c r="L282" s="175"/>
      <c r="M282" s="175"/>
      <c r="O282" s="175"/>
      <c r="P282" s="176" t="str">
        <f t="shared" si="4"/>
        <v/>
      </c>
    </row>
    <row r="283" spans="1:16" x14ac:dyDescent="0.25">
      <c r="A283" s="234"/>
      <c r="B283" s="175"/>
      <c r="C283" s="175"/>
      <c r="D283" s="175"/>
      <c r="E283" s="175"/>
      <c r="F283" s="175"/>
      <c r="G283" s="175"/>
      <c r="H283" s="175"/>
      <c r="I283" s="175"/>
      <c r="K283" s="175"/>
      <c r="L283" s="175"/>
      <c r="M283" s="175"/>
      <c r="O283" s="175"/>
      <c r="P283" s="176" t="str">
        <f t="shared" si="4"/>
        <v/>
      </c>
    </row>
    <row r="284" spans="1:16" x14ac:dyDescent="0.25">
      <c r="A284" s="234"/>
      <c r="B284" s="175"/>
      <c r="C284" s="175"/>
      <c r="D284" s="175"/>
      <c r="E284" s="175"/>
      <c r="F284" s="175"/>
      <c r="G284" s="175"/>
      <c r="H284" s="175"/>
      <c r="I284" s="175"/>
      <c r="K284" s="175"/>
      <c r="L284" s="175"/>
      <c r="M284" s="175"/>
      <c r="O284" s="175"/>
      <c r="P284" s="176" t="str">
        <f t="shared" si="4"/>
        <v/>
      </c>
    </row>
    <row r="285" spans="1:16" x14ac:dyDescent="0.25">
      <c r="A285" s="234"/>
      <c r="B285" s="175"/>
      <c r="C285" s="175"/>
      <c r="D285" s="175"/>
      <c r="E285" s="175"/>
      <c r="F285" s="175"/>
      <c r="G285" s="175"/>
      <c r="H285" s="175"/>
      <c r="I285" s="175"/>
      <c r="K285" s="175"/>
      <c r="L285" s="175"/>
      <c r="M285" s="175"/>
      <c r="O285" s="175"/>
      <c r="P285" s="176" t="str">
        <f t="shared" si="4"/>
        <v/>
      </c>
    </row>
    <row r="286" spans="1:16" x14ac:dyDescent="0.25">
      <c r="A286" s="234"/>
      <c r="B286" s="175"/>
      <c r="C286" s="175"/>
      <c r="D286" s="175"/>
      <c r="E286" s="175"/>
      <c r="F286" s="175"/>
      <c r="G286" s="175"/>
      <c r="H286" s="175"/>
      <c r="I286" s="175"/>
      <c r="K286" s="175"/>
      <c r="L286" s="175"/>
      <c r="M286" s="175"/>
      <c r="O286" s="175"/>
      <c r="P286" s="176" t="str">
        <f t="shared" si="4"/>
        <v/>
      </c>
    </row>
    <row r="287" spans="1:16" x14ac:dyDescent="0.25">
      <c r="A287" s="234"/>
      <c r="B287" s="175"/>
      <c r="C287" s="175"/>
      <c r="D287" s="175"/>
      <c r="E287" s="175"/>
      <c r="F287" s="175"/>
      <c r="G287" s="175"/>
      <c r="H287" s="175"/>
      <c r="I287" s="175"/>
      <c r="K287" s="175"/>
      <c r="L287" s="175"/>
      <c r="M287" s="175"/>
      <c r="O287" s="175"/>
      <c r="P287" s="176" t="str">
        <f t="shared" si="4"/>
        <v/>
      </c>
    </row>
    <row r="288" spans="1:16" x14ac:dyDescent="0.25">
      <c r="A288" s="234"/>
      <c r="B288" s="175"/>
      <c r="C288" s="175"/>
      <c r="D288" s="175"/>
      <c r="E288" s="175"/>
      <c r="F288" s="175"/>
      <c r="G288" s="175"/>
      <c r="H288" s="175"/>
      <c r="I288" s="175"/>
      <c r="K288" s="175"/>
      <c r="L288" s="175"/>
      <c r="M288" s="175"/>
      <c r="O288" s="175"/>
      <c r="P288" s="176" t="str">
        <f t="shared" si="4"/>
        <v/>
      </c>
    </row>
    <row r="289" spans="1:16" x14ac:dyDescent="0.25">
      <c r="A289" s="234"/>
      <c r="B289" s="175"/>
      <c r="C289" s="175"/>
      <c r="D289" s="175"/>
      <c r="E289" s="175"/>
      <c r="F289" s="175"/>
      <c r="G289" s="175"/>
      <c r="H289" s="175"/>
      <c r="I289" s="175"/>
      <c r="K289" s="175"/>
      <c r="L289" s="175"/>
      <c r="M289" s="175"/>
      <c r="O289" s="175"/>
      <c r="P289" s="176" t="str">
        <f t="shared" si="4"/>
        <v/>
      </c>
    </row>
    <row r="290" spans="1:16" x14ac:dyDescent="0.25">
      <c r="A290" s="234"/>
      <c r="B290" s="175"/>
      <c r="C290" s="175"/>
      <c r="D290" s="175"/>
      <c r="E290" s="175"/>
      <c r="F290" s="175"/>
      <c r="G290" s="175"/>
      <c r="H290" s="175"/>
      <c r="I290" s="175"/>
      <c r="K290" s="175"/>
      <c r="L290" s="175"/>
      <c r="M290" s="175"/>
      <c r="O290" s="175"/>
      <c r="P290" s="176" t="str">
        <f t="shared" si="4"/>
        <v/>
      </c>
    </row>
    <row r="291" spans="1:16" x14ac:dyDescent="0.25">
      <c r="A291" s="234"/>
      <c r="B291" s="175"/>
      <c r="C291" s="175"/>
      <c r="D291" s="175"/>
      <c r="E291" s="175"/>
      <c r="F291" s="175"/>
      <c r="G291" s="175"/>
      <c r="H291" s="175"/>
      <c r="I291" s="175"/>
      <c r="K291" s="175"/>
      <c r="L291" s="175"/>
      <c r="M291" s="175"/>
      <c r="O291" s="175"/>
      <c r="P291" s="176" t="str">
        <f t="shared" si="4"/>
        <v/>
      </c>
    </row>
    <row r="292" spans="1:16" x14ac:dyDescent="0.25">
      <c r="A292" s="234"/>
      <c r="B292" s="175"/>
      <c r="C292" s="175"/>
      <c r="D292" s="175"/>
      <c r="E292" s="175"/>
      <c r="F292" s="175"/>
      <c r="G292" s="175"/>
      <c r="H292" s="175"/>
      <c r="I292" s="175"/>
      <c r="K292" s="175"/>
      <c r="L292" s="175"/>
      <c r="M292" s="175"/>
      <c r="O292" s="175"/>
      <c r="P292" s="176" t="str">
        <f t="shared" si="4"/>
        <v/>
      </c>
    </row>
    <row r="293" spans="1:16" x14ac:dyDescent="0.25">
      <c r="A293" s="234"/>
      <c r="B293" s="175"/>
      <c r="C293" s="175"/>
      <c r="D293" s="175"/>
      <c r="E293" s="175"/>
      <c r="F293" s="175"/>
      <c r="G293" s="175"/>
      <c r="H293" s="175"/>
      <c r="I293" s="175"/>
      <c r="K293" s="175"/>
      <c r="L293" s="175"/>
      <c r="M293" s="175"/>
      <c r="O293" s="175"/>
      <c r="P293" s="176" t="str">
        <f t="shared" si="4"/>
        <v/>
      </c>
    </row>
    <row r="294" spans="1:16" x14ac:dyDescent="0.25">
      <c r="A294" s="234"/>
      <c r="B294" s="175"/>
      <c r="C294" s="175"/>
      <c r="D294" s="175"/>
      <c r="E294" s="175"/>
      <c r="F294" s="175"/>
      <c r="G294" s="175"/>
      <c r="H294" s="175"/>
      <c r="I294" s="175"/>
      <c r="K294" s="175"/>
      <c r="L294" s="175"/>
      <c r="M294" s="175"/>
      <c r="O294" s="175"/>
      <c r="P294" s="176" t="str">
        <f t="shared" si="4"/>
        <v/>
      </c>
    </row>
    <row r="295" spans="1:16" x14ac:dyDescent="0.25">
      <c r="A295" s="234"/>
      <c r="B295" s="175"/>
      <c r="C295" s="175"/>
      <c r="D295" s="175"/>
      <c r="E295" s="175"/>
      <c r="F295" s="175"/>
      <c r="G295" s="175"/>
      <c r="H295" s="175"/>
      <c r="I295" s="175"/>
      <c r="K295" s="175"/>
      <c r="L295" s="175"/>
      <c r="M295" s="175"/>
      <c r="O295" s="175"/>
      <c r="P295" s="176" t="str">
        <f t="shared" si="4"/>
        <v/>
      </c>
    </row>
    <row r="296" spans="1:16" x14ac:dyDescent="0.25">
      <c r="A296" s="234"/>
      <c r="B296" s="175"/>
      <c r="C296" s="175"/>
      <c r="D296" s="175"/>
      <c r="E296" s="175"/>
      <c r="F296" s="175"/>
      <c r="G296" s="175"/>
      <c r="H296" s="175"/>
      <c r="I296" s="175"/>
      <c r="K296" s="175"/>
      <c r="L296" s="175"/>
      <c r="M296" s="175"/>
      <c r="O296" s="175"/>
      <c r="P296" s="176" t="str">
        <f t="shared" si="4"/>
        <v/>
      </c>
    </row>
    <row r="297" spans="1:16" x14ac:dyDescent="0.25">
      <c r="A297" s="234"/>
      <c r="B297" s="175"/>
      <c r="C297" s="175"/>
      <c r="D297" s="175"/>
      <c r="E297" s="175"/>
      <c r="F297" s="175"/>
      <c r="G297" s="175"/>
      <c r="H297" s="175"/>
      <c r="I297" s="175"/>
      <c r="K297" s="175"/>
      <c r="L297" s="175"/>
      <c r="M297" s="175"/>
      <c r="O297" s="175"/>
      <c r="P297" s="176" t="str">
        <f t="shared" si="4"/>
        <v/>
      </c>
    </row>
    <row r="298" spans="1:16" x14ac:dyDescent="0.25">
      <c r="A298" s="234"/>
      <c r="B298" s="175"/>
      <c r="C298" s="175"/>
      <c r="D298" s="175"/>
      <c r="E298" s="175"/>
      <c r="F298" s="175"/>
      <c r="G298" s="175"/>
      <c r="H298" s="175"/>
      <c r="I298" s="175"/>
      <c r="K298" s="175"/>
      <c r="L298" s="175"/>
      <c r="M298" s="175"/>
      <c r="O298" s="175"/>
      <c r="P298" s="176" t="str">
        <f t="shared" si="4"/>
        <v/>
      </c>
    </row>
    <row r="299" spans="1:16" x14ac:dyDescent="0.25">
      <c r="A299" s="234"/>
      <c r="B299" s="175"/>
      <c r="C299" s="175"/>
      <c r="D299" s="175"/>
      <c r="E299" s="175"/>
      <c r="F299" s="175"/>
      <c r="G299" s="175"/>
      <c r="H299" s="175"/>
      <c r="I299" s="175"/>
      <c r="K299" s="175"/>
      <c r="L299" s="175"/>
      <c r="M299" s="175"/>
      <c r="O299" s="175"/>
      <c r="P299" s="176" t="str">
        <f t="shared" si="4"/>
        <v/>
      </c>
    </row>
    <row r="300" spans="1:16" x14ac:dyDescent="0.25">
      <c r="A300" s="234"/>
      <c r="B300" s="175"/>
      <c r="C300" s="175"/>
      <c r="D300" s="175"/>
      <c r="E300" s="175"/>
      <c r="F300" s="175"/>
      <c r="G300" s="175"/>
      <c r="H300" s="175"/>
      <c r="I300" s="175"/>
      <c r="K300" s="175"/>
      <c r="L300" s="175"/>
      <c r="M300" s="175"/>
      <c r="O300" s="175"/>
      <c r="P300" s="176" t="str">
        <f t="shared" si="4"/>
        <v/>
      </c>
    </row>
    <row r="301" spans="1:16" x14ac:dyDescent="0.25">
      <c r="A301" s="234"/>
      <c r="B301" s="175"/>
      <c r="C301" s="175"/>
      <c r="D301" s="175"/>
      <c r="E301" s="175"/>
      <c r="F301" s="175"/>
      <c r="G301" s="175"/>
      <c r="H301" s="175"/>
      <c r="I301" s="175"/>
      <c r="K301" s="175"/>
      <c r="L301" s="175"/>
      <c r="M301" s="175"/>
      <c r="O301" s="175"/>
      <c r="P301" s="176" t="str">
        <f t="shared" si="4"/>
        <v/>
      </c>
    </row>
    <row r="302" spans="1:16" x14ac:dyDescent="0.25">
      <c r="A302" s="234"/>
      <c r="B302" s="175"/>
      <c r="C302" s="175"/>
      <c r="D302" s="175"/>
      <c r="E302" s="175"/>
      <c r="F302" s="175"/>
      <c r="G302" s="175"/>
      <c r="H302" s="175"/>
      <c r="I302" s="175"/>
      <c r="K302" s="175"/>
      <c r="L302" s="175"/>
      <c r="M302" s="175"/>
      <c r="O302" s="175"/>
      <c r="P302" s="176" t="str">
        <f t="shared" si="4"/>
        <v/>
      </c>
    </row>
    <row r="303" spans="1:16" x14ac:dyDescent="0.25">
      <c r="A303" s="234"/>
      <c r="B303" s="175"/>
      <c r="C303" s="175"/>
      <c r="D303" s="175"/>
      <c r="E303" s="175"/>
      <c r="F303" s="175"/>
      <c r="G303" s="175"/>
      <c r="H303" s="175"/>
      <c r="I303" s="175"/>
      <c r="K303" s="175"/>
      <c r="L303" s="175"/>
      <c r="M303" s="175"/>
      <c r="O303" s="175"/>
      <c r="P303" s="176" t="str">
        <f t="shared" si="4"/>
        <v/>
      </c>
    </row>
    <row r="304" spans="1:16" x14ac:dyDescent="0.25">
      <c r="A304" s="234"/>
      <c r="B304" s="175"/>
      <c r="C304" s="175"/>
      <c r="D304" s="175"/>
      <c r="E304" s="175"/>
      <c r="F304" s="175"/>
      <c r="G304" s="175"/>
      <c r="H304" s="175"/>
      <c r="I304" s="175"/>
      <c r="K304" s="175"/>
      <c r="L304" s="175"/>
      <c r="M304" s="175"/>
      <c r="O304" s="175"/>
      <c r="P304" s="176" t="str">
        <f t="shared" si="4"/>
        <v/>
      </c>
    </row>
    <row r="305" spans="1:16" x14ac:dyDescent="0.25">
      <c r="A305" s="234"/>
      <c r="B305" s="175"/>
      <c r="C305" s="175"/>
      <c r="D305" s="175"/>
      <c r="E305" s="175"/>
      <c r="F305" s="175"/>
      <c r="G305" s="175"/>
      <c r="H305" s="175"/>
      <c r="I305" s="175"/>
      <c r="K305" s="175"/>
      <c r="L305" s="175"/>
      <c r="M305" s="175"/>
      <c r="O305" s="175"/>
      <c r="P305" s="176" t="str">
        <f t="shared" si="4"/>
        <v/>
      </c>
    </row>
    <row r="306" spans="1:16" x14ac:dyDescent="0.25">
      <c r="A306" s="234"/>
      <c r="B306" s="175"/>
      <c r="C306" s="175"/>
      <c r="D306" s="175"/>
      <c r="E306" s="175"/>
      <c r="F306" s="175"/>
      <c r="G306" s="175"/>
      <c r="H306" s="175"/>
      <c r="I306" s="175"/>
      <c r="K306" s="175"/>
      <c r="L306" s="175"/>
      <c r="M306" s="175"/>
      <c r="O306" s="175"/>
      <c r="P306" s="176" t="str">
        <f t="shared" si="4"/>
        <v/>
      </c>
    </row>
    <row r="307" spans="1:16" x14ac:dyDescent="0.25">
      <c r="A307" s="234"/>
      <c r="B307" s="175"/>
      <c r="C307" s="175"/>
      <c r="D307" s="175"/>
      <c r="E307" s="175"/>
      <c r="F307" s="175"/>
      <c r="G307" s="175"/>
      <c r="H307" s="175"/>
      <c r="I307" s="175"/>
      <c r="K307" s="175"/>
      <c r="L307" s="175"/>
      <c r="M307" s="175"/>
      <c r="O307" s="175"/>
      <c r="P307" s="176" t="str">
        <f t="shared" si="4"/>
        <v/>
      </c>
    </row>
    <row r="308" spans="1:16" x14ac:dyDescent="0.25">
      <c r="A308" s="234"/>
      <c r="B308" s="175"/>
      <c r="C308" s="175"/>
      <c r="D308" s="175"/>
      <c r="E308" s="175"/>
      <c r="F308" s="175"/>
      <c r="G308" s="175"/>
      <c r="H308" s="175"/>
      <c r="I308" s="175"/>
      <c r="K308" s="175"/>
      <c r="L308" s="175"/>
      <c r="M308" s="175"/>
      <c r="O308" s="175"/>
      <c r="P308" s="176" t="str">
        <f t="shared" si="4"/>
        <v/>
      </c>
    </row>
    <row r="309" spans="1:16" x14ac:dyDescent="0.25">
      <c r="A309" s="234"/>
      <c r="B309" s="175"/>
      <c r="C309" s="175"/>
      <c r="D309" s="175"/>
      <c r="E309" s="175"/>
      <c r="F309" s="175"/>
      <c r="G309" s="175"/>
      <c r="H309" s="175"/>
      <c r="I309" s="175"/>
      <c r="K309" s="175"/>
      <c r="L309" s="175"/>
      <c r="M309" s="175"/>
      <c r="O309" s="175"/>
      <c r="P309" s="176" t="str">
        <f t="shared" si="4"/>
        <v/>
      </c>
    </row>
    <row r="310" spans="1:16" x14ac:dyDescent="0.25">
      <c r="A310" s="234"/>
      <c r="B310" s="175"/>
      <c r="C310" s="175"/>
      <c r="D310" s="175"/>
      <c r="E310" s="175"/>
      <c r="F310" s="175"/>
      <c r="G310" s="175"/>
      <c r="H310" s="175"/>
      <c r="I310" s="175"/>
      <c r="K310" s="175"/>
      <c r="L310" s="175"/>
      <c r="M310" s="175"/>
      <c r="O310" s="175"/>
      <c r="P310" s="176" t="str">
        <f t="shared" si="4"/>
        <v/>
      </c>
    </row>
    <row r="311" spans="1:16" x14ac:dyDescent="0.25">
      <c r="A311" s="234"/>
      <c r="B311" s="175"/>
      <c r="C311" s="175"/>
      <c r="D311" s="175"/>
      <c r="E311" s="175"/>
      <c r="F311" s="175"/>
      <c r="G311" s="175"/>
      <c r="H311" s="175"/>
      <c r="I311" s="175"/>
      <c r="K311" s="175"/>
      <c r="L311" s="175"/>
      <c r="M311" s="175"/>
      <c r="O311" s="175"/>
      <c r="P311" s="176" t="str">
        <f t="shared" si="4"/>
        <v/>
      </c>
    </row>
    <row r="312" spans="1:16" x14ac:dyDescent="0.25">
      <c r="A312" s="234"/>
      <c r="B312" s="175"/>
      <c r="C312" s="175"/>
      <c r="D312" s="175"/>
      <c r="E312" s="175"/>
      <c r="F312" s="175"/>
      <c r="G312" s="175"/>
      <c r="H312" s="175"/>
      <c r="I312" s="175"/>
      <c r="K312" s="175"/>
      <c r="L312" s="175"/>
      <c r="M312" s="175"/>
      <c r="O312" s="175"/>
      <c r="P312" s="176" t="str">
        <f t="shared" si="4"/>
        <v/>
      </c>
    </row>
    <row r="313" spans="1:16" x14ac:dyDescent="0.25">
      <c r="A313" s="234"/>
      <c r="B313" s="175"/>
      <c r="C313" s="175"/>
      <c r="D313" s="175"/>
      <c r="E313" s="175"/>
      <c r="F313" s="175"/>
      <c r="G313" s="175"/>
      <c r="H313" s="175"/>
      <c r="I313" s="175"/>
      <c r="K313" s="175"/>
      <c r="L313" s="175"/>
      <c r="M313" s="175"/>
      <c r="O313" s="175"/>
      <c r="P313" s="176" t="str">
        <f t="shared" si="4"/>
        <v/>
      </c>
    </row>
    <row r="314" spans="1:16" x14ac:dyDescent="0.25">
      <c r="A314" s="234"/>
      <c r="B314" s="175"/>
      <c r="C314" s="175"/>
      <c r="D314" s="175"/>
      <c r="E314" s="175"/>
      <c r="F314" s="175"/>
      <c r="G314" s="175"/>
      <c r="H314" s="175"/>
      <c r="I314" s="175"/>
      <c r="K314" s="175"/>
      <c r="L314" s="175"/>
      <c r="M314" s="175"/>
      <c r="O314" s="175"/>
      <c r="P314" s="176" t="str">
        <f t="shared" si="4"/>
        <v/>
      </c>
    </row>
    <row r="315" spans="1:16" x14ac:dyDescent="0.25">
      <c r="A315" s="234"/>
      <c r="B315" s="175"/>
      <c r="C315" s="175"/>
      <c r="D315" s="175"/>
      <c r="E315" s="175"/>
      <c r="F315" s="175"/>
      <c r="G315" s="175"/>
      <c r="H315" s="175"/>
      <c r="I315" s="175"/>
      <c r="K315" s="175"/>
      <c r="L315" s="175"/>
      <c r="M315" s="175"/>
      <c r="O315" s="175"/>
      <c r="P315" s="176" t="str">
        <f t="shared" si="4"/>
        <v/>
      </c>
    </row>
    <row r="316" spans="1:16" x14ac:dyDescent="0.25">
      <c r="A316" s="234"/>
      <c r="B316" s="175"/>
      <c r="C316" s="175"/>
      <c r="D316" s="175"/>
      <c r="E316" s="175"/>
      <c r="F316" s="175"/>
      <c r="G316" s="175"/>
      <c r="H316" s="175"/>
      <c r="I316" s="175"/>
      <c r="K316" s="175"/>
      <c r="L316" s="175"/>
      <c r="M316" s="175"/>
      <c r="O316" s="175"/>
      <c r="P316" s="176" t="str">
        <f t="shared" si="4"/>
        <v/>
      </c>
    </row>
    <row r="317" spans="1:16" x14ac:dyDescent="0.25">
      <c r="A317" s="234"/>
      <c r="B317" s="175"/>
      <c r="C317" s="175"/>
      <c r="D317" s="175"/>
      <c r="E317" s="175"/>
      <c r="F317" s="175"/>
      <c r="G317" s="175"/>
      <c r="H317" s="175"/>
      <c r="I317" s="175"/>
      <c r="K317" s="175"/>
      <c r="L317" s="175"/>
      <c r="M317" s="175"/>
      <c r="O317" s="175"/>
      <c r="P317" s="176" t="str">
        <f t="shared" si="4"/>
        <v/>
      </c>
    </row>
    <row r="318" spans="1:16" x14ac:dyDescent="0.25">
      <c r="A318" s="234"/>
      <c r="B318" s="175"/>
      <c r="C318" s="175"/>
      <c r="D318" s="175"/>
      <c r="E318" s="175"/>
      <c r="F318" s="175"/>
      <c r="G318" s="175"/>
      <c r="H318" s="175"/>
      <c r="I318" s="175"/>
      <c r="K318" s="175"/>
      <c r="L318" s="175"/>
      <c r="M318" s="175"/>
      <c r="O318" s="175"/>
      <c r="P318" s="176" t="str">
        <f t="shared" si="4"/>
        <v/>
      </c>
    </row>
    <row r="319" spans="1:16" x14ac:dyDescent="0.25">
      <c r="A319" s="234"/>
      <c r="B319" s="175"/>
      <c r="C319" s="175"/>
      <c r="D319" s="175"/>
      <c r="E319" s="175"/>
      <c r="F319" s="175"/>
      <c r="G319" s="175"/>
      <c r="H319" s="175"/>
      <c r="I319" s="175"/>
      <c r="K319" s="175"/>
      <c r="L319" s="175"/>
      <c r="M319" s="175"/>
      <c r="O319" s="175"/>
      <c r="P319" s="176" t="str">
        <f t="shared" si="4"/>
        <v/>
      </c>
    </row>
    <row r="320" spans="1:16" x14ac:dyDescent="0.25">
      <c r="A320" s="234"/>
      <c r="B320" s="175"/>
      <c r="C320" s="175"/>
      <c r="D320" s="175"/>
      <c r="E320" s="175"/>
      <c r="F320" s="175"/>
      <c r="G320" s="175"/>
      <c r="H320" s="175"/>
      <c r="I320" s="175"/>
      <c r="K320" s="175"/>
      <c r="L320" s="175"/>
      <c r="M320" s="175"/>
      <c r="O320" s="175"/>
      <c r="P320" s="176" t="str">
        <f t="shared" si="4"/>
        <v/>
      </c>
    </row>
    <row r="321" spans="1:16" x14ac:dyDescent="0.25">
      <c r="A321" s="234"/>
      <c r="B321" s="175"/>
      <c r="C321" s="175"/>
      <c r="D321" s="175"/>
      <c r="E321" s="175"/>
      <c r="F321" s="175"/>
      <c r="G321" s="175"/>
      <c r="H321" s="175"/>
      <c r="I321" s="175"/>
      <c r="K321" s="175"/>
      <c r="L321" s="175"/>
      <c r="M321" s="175"/>
      <c r="O321" s="175"/>
      <c r="P321" s="176" t="str">
        <f t="shared" si="4"/>
        <v/>
      </c>
    </row>
    <row r="322" spans="1:16" x14ac:dyDescent="0.25">
      <c r="A322" s="234"/>
      <c r="B322" s="175"/>
      <c r="C322" s="175"/>
      <c r="D322" s="175"/>
      <c r="E322" s="175"/>
      <c r="F322" s="175"/>
      <c r="G322" s="175"/>
      <c r="H322" s="175"/>
      <c r="I322" s="175"/>
      <c r="K322" s="175"/>
      <c r="L322" s="175"/>
      <c r="M322" s="175"/>
      <c r="O322" s="175"/>
      <c r="P322" s="176" t="str">
        <f t="shared" si="4"/>
        <v/>
      </c>
    </row>
    <row r="323" spans="1:16" x14ac:dyDescent="0.25">
      <c r="A323" s="234"/>
      <c r="B323" s="175"/>
      <c r="C323" s="175"/>
      <c r="D323" s="175"/>
      <c r="E323" s="175"/>
      <c r="F323" s="175"/>
      <c r="G323" s="175"/>
      <c r="H323" s="175"/>
      <c r="I323" s="175"/>
      <c r="K323" s="175"/>
      <c r="L323" s="175"/>
      <c r="M323" s="175"/>
      <c r="O323" s="175"/>
      <c r="P323" s="176" t="str">
        <f t="shared" ref="P323:P344" si="5">IFERROR(IF((INT(F323)&gt;1),INT(F323),""),"")</f>
        <v/>
      </c>
    </row>
    <row r="324" spans="1:16" x14ac:dyDescent="0.25">
      <c r="A324" s="234"/>
      <c r="B324" s="175"/>
      <c r="C324" s="175"/>
      <c r="D324" s="175"/>
      <c r="E324" s="175"/>
      <c r="F324" s="175"/>
      <c r="G324" s="175"/>
      <c r="H324" s="175"/>
      <c r="I324" s="175"/>
      <c r="K324" s="175"/>
      <c r="L324" s="175"/>
      <c r="M324" s="175"/>
      <c r="O324" s="175"/>
      <c r="P324" s="176" t="str">
        <f t="shared" si="5"/>
        <v/>
      </c>
    </row>
    <row r="325" spans="1:16" x14ac:dyDescent="0.25">
      <c r="A325" s="234"/>
      <c r="B325" s="175"/>
      <c r="C325" s="175"/>
      <c r="D325" s="175"/>
      <c r="E325" s="175"/>
      <c r="F325" s="175"/>
      <c r="G325" s="175"/>
      <c r="H325" s="175"/>
      <c r="I325" s="175"/>
      <c r="K325" s="175"/>
      <c r="L325" s="175"/>
      <c r="M325" s="175"/>
      <c r="O325" s="175"/>
      <c r="P325" s="176" t="str">
        <f t="shared" si="5"/>
        <v/>
      </c>
    </row>
    <row r="326" spans="1:16" x14ac:dyDescent="0.25">
      <c r="A326" s="234"/>
      <c r="B326" s="175"/>
      <c r="C326" s="175"/>
      <c r="D326" s="175"/>
      <c r="E326" s="175"/>
      <c r="F326" s="175"/>
      <c r="G326" s="175"/>
      <c r="H326" s="175"/>
      <c r="I326" s="175"/>
      <c r="K326" s="175"/>
      <c r="L326" s="175"/>
      <c r="M326" s="175"/>
      <c r="O326" s="175"/>
      <c r="P326" s="176" t="str">
        <f t="shared" si="5"/>
        <v/>
      </c>
    </row>
    <row r="327" spans="1:16" x14ac:dyDescent="0.25">
      <c r="A327" s="234"/>
      <c r="B327" s="175"/>
      <c r="C327" s="175"/>
      <c r="D327" s="175"/>
      <c r="E327" s="175"/>
      <c r="F327" s="175"/>
      <c r="G327" s="175"/>
      <c r="H327" s="175"/>
      <c r="I327" s="175"/>
      <c r="K327" s="175"/>
      <c r="L327" s="175"/>
      <c r="M327" s="175"/>
      <c r="O327" s="175"/>
      <c r="P327" s="176" t="str">
        <f t="shared" si="5"/>
        <v/>
      </c>
    </row>
    <row r="328" spans="1:16" x14ac:dyDescent="0.25">
      <c r="A328" s="234"/>
      <c r="B328" s="175"/>
      <c r="C328" s="175"/>
      <c r="D328" s="175"/>
      <c r="E328" s="175"/>
      <c r="F328" s="175"/>
      <c r="G328" s="175"/>
      <c r="H328" s="175"/>
      <c r="I328" s="175"/>
      <c r="K328" s="175"/>
      <c r="L328" s="175"/>
      <c r="M328" s="175"/>
      <c r="O328" s="175"/>
      <c r="P328" s="176" t="str">
        <f t="shared" si="5"/>
        <v/>
      </c>
    </row>
    <row r="329" spans="1:16" x14ac:dyDescent="0.25">
      <c r="A329" s="234"/>
      <c r="B329" s="175"/>
      <c r="C329" s="175"/>
      <c r="D329" s="175"/>
      <c r="E329" s="175"/>
      <c r="F329" s="175"/>
      <c r="G329" s="175"/>
      <c r="H329" s="175"/>
      <c r="I329" s="175"/>
      <c r="K329" s="175"/>
      <c r="L329" s="175"/>
      <c r="M329" s="175"/>
      <c r="O329" s="175"/>
      <c r="P329" s="176" t="str">
        <f t="shared" si="5"/>
        <v/>
      </c>
    </row>
    <row r="330" spans="1:16" x14ac:dyDescent="0.25">
      <c r="A330" s="234"/>
      <c r="B330" s="175"/>
      <c r="C330" s="175"/>
      <c r="D330" s="175"/>
      <c r="E330" s="175"/>
      <c r="F330" s="175"/>
      <c r="G330" s="175"/>
      <c r="H330" s="175"/>
      <c r="I330" s="175"/>
      <c r="K330" s="175"/>
      <c r="L330" s="175"/>
      <c r="M330" s="175"/>
      <c r="O330" s="175"/>
      <c r="P330" s="176" t="str">
        <f t="shared" si="5"/>
        <v/>
      </c>
    </row>
    <row r="331" spans="1:16" x14ac:dyDescent="0.25">
      <c r="A331" s="234"/>
      <c r="B331" s="175"/>
      <c r="C331" s="175"/>
      <c r="D331" s="175"/>
      <c r="E331" s="175"/>
      <c r="F331" s="175"/>
      <c r="G331" s="175"/>
      <c r="H331" s="175"/>
      <c r="I331" s="175"/>
      <c r="K331" s="175"/>
      <c r="L331" s="175"/>
      <c r="M331" s="175"/>
      <c r="O331" s="175"/>
      <c r="P331" s="176" t="str">
        <f t="shared" si="5"/>
        <v/>
      </c>
    </row>
    <row r="332" spans="1:16" x14ac:dyDescent="0.25">
      <c r="A332" s="234"/>
      <c r="B332" s="175"/>
      <c r="C332" s="175"/>
      <c r="D332" s="175"/>
      <c r="E332" s="175"/>
      <c r="F332" s="175"/>
      <c r="G332" s="175"/>
      <c r="H332" s="175"/>
      <c r="I332" s="175"/>
      <c r="K332" s="175"/>
      <c r="L332" s="175"/>
      <c r="M332" s="175"/>
      <c r="O332" s="175"/>
      <c r="P332" s="176" t="str">
        <f t="shared" si="5"/>
        <v/>
      </c>
    </row>
    <row r="333" spans="1:16" x14ac:dyDescent="0.25">
      <c r="A333" s="234"/>
      <c r="B333" s="175"/>
      <c r="C333" s="175"/>
      <c r="D333" s="175"/>
      <c r="E333" s="175"/>
      <c r="F333" s="175"/>
      <c r="G333" s="175"/>
      <c r="H333" s="175"/>
      <c r="I333" s="175"/>
      <c r="K333" s="175"/>
      <c r="L333" s="175"/>
      <c r="M333" s="175"/>
      <c r="O333" s="175"/>
      <c r="P333" s="176" t="str">
        <f t="shared" si="5"/>
        <v/>
      </c>
    </row>
    <row r="334" spans="1:16" x14ac:dyDescent="0.25">
      <c r="A334" s="234"/>
      <c r="B334" s="175"/>
      <c r="C334" s="175"/>
      <c r="D334" s="175"/>
      <c r="E334" s="175"/>
      <c r="F334" s="175"/>
      <c r="G334" s="175"/>
      <c r="H334" s="175"/>
      <c r="I334" s="175"/>
      <c r="K334" s="175"/>
      <c r="L334" s="175"/>
      <c r="M334" s="175"/>
      <c r="O334" s="175"/>
      <c r="P334" s="176" t="str">
        <f t="shared" si="5"/>
        <v/>
      </c>
    </row>
    <row r="335" spans="1:16" x14ac:dyDescent="0.25">
      <c r="A335" s="234"/>
      <c r="B335" s="175"/>
      <c r="C335" s="175"/>
      <c r="D335" s="175"/>
      <c r="E335" s="175"/>
      <c r="F335" s="175"/>
      <c r="G335" s="175"/>
      <c r="H335" s="175"/>
      <c r="I335" s="175"/>
      <c r="K335" s="175"/>
      <c r="L335" s="175"/>
      <c r="M335" s="175"/>
      <c r="O335" s="175"/>
      <c r="P335" s="176" t="str">
        <f t="shared" si="5"/>
        <v/>
      </c>
    </row>
    <row r="336" spans="1:16" x14ac:dyDescent="0.25">
      <c r="A336" s="234"/>
      <c r="B336" s="175"/>
      <c r="C336" s="175"/>
      <c r="D336" s="175"/>
      <c r="E336" s="175"/>
      <c r="F336" s="175"/>
      <c r="G336" s="175"/>
      <c r="H336" s="175"/>
      <c r="I336" s="175"/>
      <c r="K336" s="175"/>
      <c r="L336" s="175"/>
      <c r="M336" s="175"/>
      <c r="O336" s="175"/>
      <c r="P336" s="176" t="str">
        <f t="shared" si="5"/>
        <v/>
      </c>
    </row>
    <row r="337" spans="1:16" x14ac:dyDescent="0.25">
      <c r="A337" s="234"/>
      <c r="B337" s="175"/>
      <c r="C337" s="175"/>
      <c r="D337" s="175"/>
      <c r="E337" s="175"/>
      <c r="F337" s="175"/>
      <c r="G337" s="175"/>
      <c r="H337" s="175"/>
      <c r="I337" s="175"/>
      <c r="K337" s="175"/>
      <c r="L337" s="175"/>
      <c r="M337" s="175"/>
      <c r="O337" s="175"/>
      <c r="P337" s="176" t="str">
        <f t="shared" si="5"/>
        <v/>
      </c>
    </row>
    <row r="338" spans="1:16" x14ac:dyDescent="0.25">
      <c r="A338" s="234"/>
      <c r="B338" s="175"/>
      <c r="C338" s="175"/>
      <c r="D338" s="175"/>
      <c r="E338" s="175"/>
      <c r="F338" s="175"/>
      <c r="G338" s="175"/>
      <c r="H338" s="175"/>
      <c r="I338" s="175"/>
      <c r="K338" s="175"/>
      <c r="L338" s="175"/>
      <c r="M338" s="175"/>
      <c r="O338" s="175"/>
      <c r="P338" s="176" t="str">
        <f t="shared" si="5"/>
        <v/>
      </c>
    </row>
    <row r="339" spans="1:16" x14ac:dyDescent="0.25">
      <c r="A339" s="234"/>
      <c r="B339" s="175"/>
      <c r="C339" s="175"/>
      <c r="D339" s="175"/>
      <c r="E339" s="175"/>
      <c r="F339" s="175"/>
      <c r="G339" s="175"/>
      <c r="H339" s="175"/>
      <c r="I339" s="175"/>
      <c r="K339" s="175"/>
      <c r="L339" s="175"/>
      <c r="M339" s="175"/>
      <c r="O339" s="175"/>
      <c r="P339" s="176" t="str">
        <f t="shared" si="5"/>
        <v/>
      </c>
    </row>
    <row r="340" spans="1:16" x14ac:dyDescent="0.25">
      <c r="A340" s="234"/>
      <c r="B340" s="175"/>
      <c r="C340" s="175"/>
      <c r="D340" s="175"/>
      <c r="E340" s="175"/>
      <c r="F340" s="175"/>
      <c r="G340" s="175"/>
      <c r="H340" s="175"/>
      <c r="I340" s="175"/>
      <c r="K340" s="175"/>
      <c r="L340" s="175"/>
      <c r="M340" s="175"/>
      <c r="O340" s="175"/>
      <c r="P340" s="176" t="str">
        <f t="shared" si="5"/>
        <v/>
      </c>
    </row>
    <row r="341" spans="1:16" x14ac:dyDescent="0.25">
      <c r="A341" s="234"/>
      <c r="B341" s="175"/>
      <c r="C341" s="175"/>
      <c r="D341" s="175"/>
      <c r="E341" s="175"/>
      <c r="F341" s="175"/>
      <c r="G341" s="175"/>
      <c r="H341" s="175"/>
      <c r="I341" s="175"/>
      <c r="K341" s="175"/>
      <c r="L341" s="175"/>
      <c r="M341" s="175"/>
      <c r="O341" s="175"/>
      <c r="P341" s="176" t="str">
        <f t="shared" si="5"/>
        <v/>
      </c>
    </row>
    <row r="342" spans="1:16" x14ac:dyDescent="0.25">
      <c r="A342" s="234"/>
      <c r="B342" s="175"/>
      <c r="C342" s="175"/>
      <c r="D342" s="175"/>
      <c r="E342" s="175"/>
      <c r="F342" s="175"/>
      <c r="G342" s="175"/>
      <c r="H342" s="175"/>
      <c r="I342" s="175"/>
      <c r="K342" s="175"/>
      <c r="L342" s="175"/>
      <c r="M342" s="175"/>
      <c r="O342" s="175"/>
      <c r="P342" s="176" t="str">
        <f t="shared" si="5"/>
        <v/>
      </c>
    </row>
    <row r="343" spans="1:16" x14ac:dyDescent="0.25">
      <c r="A343" s="234"/>
      <c r="B343" s="175"/>
      <c r="C343" s="175"/>
      <c r="D343" s="175"/>
      <c r="E343" s="175"/>
      <c r="F343" s="175"/>
      <c r="G343" s="175"/>
      <c r="H343" s="175"/>
      <c r="I343" s="175"/>
      <c r="K343" s="175"/>
      <c r="L343" s="175"/>
      <c r="M343" s="175"/>
      <c r="O343" s="175"/>
      <c r="P343" s="176" t="str">
        <f t="shared" si="5"/>
        <v/>
      </c>
    </row>
    <row r="344" spans="1:16" x14ac:dyDescent="0.25">
      <c r="A344" s="234"/>
      <c r="B344" s="175"/>
      <c r="C344" s="175"/>
      <c r="D344" s="175"/>
      <c r="E344" s="175"/>
      <c r="F344" s="175"/>
      <c r="G344" s="175"/>
      <c r="H344" s="175"/>
      <c r="I344" s="175"/>
      <c r="K344" s="175"/>
      <c r="L344" s="175"/>
      <c r="M344" s="175"/>
      <c r="O344" s="175"/>
      <c r="P344" s="176" t="str">
        <f t="shared" si="5"/>
        <v/>
      </c>
    </row>
  </sheetData>
  <autoFilter ref="A1:P284" xr:uid="{00000000-0009-0000-0000-000018000000}"/>
  <hyperlinks>
    <hyperlink ref="R1" location="Content!A1" display="Go to Content Sheet" xr:uid="{00000000-0004-0000-1800-000000000000}"/>
    <hyperlink ref="R2" location="'Cargill SD Data'!A1" display="Cargill SD Data" xr:uid="{00000000-0004-0000-1800-000001000000}"/>
    <hyperlink ref="R3" location="'EMEA Charts'!A1" display="EMEA Charts" xr:uid="{00000000-0004-0000-1800-000002000000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G4999"/>
  <sheetViews>
    <sheetView zoomScaleNormal="100" workbookViewId="0">
      <pane ySplit="1" topLeftCell="A721" activePane="bottomLeft" state="frozen"/>
      <selection activeCell="A1595" sqref="A1595:D1672"/>
      <selection pane="bottomLeft" activeCell="A756" sqref="A756"/>
    </sheetView>
  </sheetViews>
  <sheetFormatPr defaultRowHeight="15" x14ac:dyDescent="0.25"/>
  <cols>
    <col min="1" max="1" width="24.28515625" customWidth="1"/>
    <col min="2" max="2" width="19.28515625" customWidth="1"/>
    <col min="3" max="3" width="22.5703125" customWidth="1"/>
    <col min="4" max="4" width="17.7109375" bestFit="1" customWidth="1"/>
    <col min="5" max="5" width="19.7109375" bestFit="1" customWidth="1"/>
    <col min="6" max="6" width="16.140625" bestFit="1" customWidth="1"/>
    <col min="7" max="7" width="16" bestFit="1" customWidth="1"/>
    <col min="8" max="8" width="19.7109375" bestFit="1" customWidth="1"/>
    <col min="9" max="9" width="19.5703125" bestFit="1" customWidth="1"/>
    <col min="10" max="10" width="17.42578125" bestFit="1" customWidth="1"/>
    <col min="11" max="11" width="17.5703125" bestFit="1" customWidth="1"/>
    <col min="12" max="12" width="17" bestFit="1" customWidth="1"/>
  </cols>
  <sheetData>
    <row r="1" spans="1:7" x14ac:dyDescent="0.25">
      <c r="A1" t="s">
        <v>28</v>
      </c>
      <c r="B1" t="s">
        <v>138</v>
      </c>
      <c r="C1" t="s">
        <v>139</v>
      </c>
      <c r="D1" t="s">
        <v>140</v>
      </c>
      <c r="E1" t="s">
        <v>167</v>
      </c>
      <c r="F1" t="s">
        <v>168</v>
      </c>
      <c r="G1" s="175" t="s">
        <v>283</v>
      </c>
    </row>
    <row r="2" spans="1:7" x14ac:dyDescent="0.25">
      <c r="A2" s="278">
        <v>43344</v>
      </c>
      <c r="B2" s="277" t="s">
        <v>387</v>
      </c>
      <c r="C2" s="277" t="s">
        <v>145</v>
      </c>
      <c r="D2" s="277" t="s">
        <v>388</v>
      </c>
      <c r="E2" t="str">
        <f>IFERROR((IF(VLOOKUP($C2,'Agent List'!$A:$D,2,0)=0,"",VLOOKUP($C2,'Agent List'!$A:$D,2,0))),"")</f>
        <v>EMEA_English</v>
      </c>
      <c r="F2" s="175" t="str">
        <f>IFERROR((IF(VLOOKUP($C2,'Agent List'!$A:$D,3,0)=0,"",VLOOKUP($C2,'Agent List'!$A:$D,3,0))),"")</f>
        <v>NAMPS</v>
      </c>
      <c r="G2" s="175" t="str">
        <f>IFERROR((IF(VLOOKUP($C2,'Agent List'!$A:$D,4,0)=0,"",VLOOKUP($C2,'Agent List'!$A:$D,4,0))),"")</f>
        <v/>
      </c>
    </row>
    <row r="3" spans="1:7" x14ac:dyDescent="0.25">
      <c r="A3" s="278">
        <v>43344</v>
      </c>
      <c r="B3" s="277" t="s">
        <v>387</v>
      </c>
      <c r="C3" s="277" t="s">
        <v>420</v>
      </c>
      <c r="D3" s="277" t="s">
        <v>388</v>
      </c>
      <c r="E3" s="175" t="str">
        <f>IFERROR((IF(VLOOKUP($C3,'Agent List'!$A:$D,2,0)=0,"",VLOOKUP($C3,'Agent List'!$A:$D,2,0))),"")</f>
        <v/>
      </c>
      <c r="F3" s="175" t="str">
        <f>IFERROR((IF(VLOOKUP($C3,'Agent List'!$A:$D,3,0)=0,"",VLOOKUP($C3,'Agent List'!$A:$D,3,0))),"")</f>
        <v/>
      </c>
      <c r="G3" s="175" t="str">
        <f>IFERROR((IF(VLOOKUP($C3,'Agent List'!$A:$D,4,0)=0,"",VLOOKUP($C3,'Agent List'!$A:$D,4,0))),"")</f>
        <v/>
      </c>
    </row>
    <row r="4" spans="1:7" x14ac:dyDescent="0.25">
      <c r="A4" s="278">
        <v>43344</v>
      </c>
      <c r="B4" s="277" t="s">
        <v>391</v>
      </c>
      <c r="C4" s="277" t="s">
        <v>413</v>
      </c>
      <c r="D4" s="277" t="s">
        <v>388</v>
      </c>
      <c r="E4" s="175" t="str">
        <f>IFERROR((IF(VLOOKUP($C4,'Agent List'!$A:$D,2,0)=0,"",VLOOKUP($C4,'Agent List'!$A:$D,2,0))),"")</f>
        <v/>
      </c>
      <c r="F4" s="175" t="str">
        <f>IFERROR((IF(VLOOKUP($C4,'Agent List'!$A:$D,3,0)=0,"",VLOOKUP($C4,'Agent List'!$A:$D,3,0))),"")</f>
        <v/>
      </c>
      <c r="G4" s="175" t="str">
        <f>IFERROR((IF(VLOOKUP($C4,'Agent List'!$A:$D,4,0)=0,"",VLOOKUP($C4,'Agent List'!$A:$D,4,0))),"")</f>
        <v/>
      </c>
    </row>
    <row r="5" spans="1:7" x14ac:dyDescent="0.25">
      <c r="A5" s="278">
        <v>43344</v>
      </c>
      <c r="B5" s="277" t="s">
        <v>387</v>
      </c>
      <c r="C5" s="277" t="s">
        <v>236</v>
      </c>
      <c r="D5" s="277" t="s">
        <v>388</v>
      </c>
      <c r="E5" s="175" t="str">
        <f>IFERROR((IF(VLOOKUP($C5,'Agent List'!$A:$D,2,0)=0,"",VLOOKUP($C5,'Agent List'!$A:$D,2,0))),"")</f>
        <v>EMEA_English</v>
      </c>
      <c r="F5" s="175" t="str">
        <f>IFERROR((IF(VLOOKUP($C5,'Agent List'!$A:$D,3,0)=0,"",VLOOKUP($C5,'Agent List'!$A:$D,3,0))),"")</f>
        <v>NAMPS</v>
      </c>
      <c r="G5" s="175" t="str">
        <f>IFERROR((IF(VLOOKUP($C5,'Agent List'!$A:$D,4,0)=0,"",VLOOKUP($C5,'Agent List'!$A:$D,4,0))),"")</f>
        <v/>
      </c>
    </row>
    <row r="6" spans="1:7" x14ac:dyDescent="0.25">
      <c r="A6" s="278">
        <v>43344</v>
      </c>
      <c r="B6" s="277" t="s">
        <v>387</v>
      </c>
      <c r="C6" s="277" t="s">
        <v>222</v>
      </c>
      <c r="D6" s="277" t="s">
        <v>388</v>
      </c>
      <c r="E6" s="175" t="str">
        <f>IFERROR((IF(VLOOKUP($C6,'Agent List'!$A:$D,2,0)=0,"",VLOOKUP($C6,'Agent List'!$A:$D,2,0))),"")</f>
        <v/>
      </c>
      <c r="F6" s="175" t="str">
        <f>IFERROR((IF(VLOOKUP($C6,'Agent List'!$A:$D,3,0)=0,"",VLOOKUP($C6,'Agent List'!$A:$D,3,0))),"")</f>
        <v>NAMPS</v>
      </c>
      <c r="G6" s="175" t="str">
        <f>IFERROR((IF(VLOOKUP($C6,'Agent List'!$A:$D,4,0)=0,"",VLOOKUP($C6,'Agent List'!$A:$D,4,0))),"")</f>
        <v>APAC_English</v>
      </c>
    </row>
    <row r="7" spans="1:7" x14ac:dyDescent="0.25">
      <c r="A7" s="278">
        <v>43345</v>
      </c>
      <c r="B7" s="277" t="s">
        <v>387</v>
      </c>
      <c r="C7" s="277" t="s">
        <v>222</v>
      </c>
      <c r="D7" s="277" t="s">
        <v>388</v>
      </c>
      <c r="E7" s="175" t="str">
        <f>IFERROR((IF(VLOOKUP($C7,'Agent List'!$A:$D,2,0)=0,"",VLOOKUP($C7,'Agent List'!$A:$D,2,0))),"")</f>
        <v/>
      </c>
      <c r="F7" s="175" t="str">
        <f>IFERROR((IF(VLOOKUP($C7,'Agent List'!$A:$D,3,0)=0,"",VLOOKUP($C7,'Agent List'!$A:$D,3,0))),"")</f>
        <v>NAMPS</v>
      </c>
      <c r="G7" s="175" t="str">
        <f>IFERROR((IF(VLOOKUP($C7,'Agent List'!$A:$D,4,0)=0,"",VLOOKUP($C7,'Agent List'!$A:$D,4,0))),"")</f>
        <v>APAC_English</v>
      </c>
    </row>
    <row r="8" spans="1:7" x14ac:dyDescent="0.25">
      <c r="A8" s="278">
        <v>43344</v>
      </c>
      <c r="B8" s="277" t="s">
        <v>387</v>
      </c>
      <c r="C8" s="277" t="s">
        <v>419</v>
      </c>
      <c r="D8" s="277" t="s">
        <v>388</v>
      </c>
      <c r="E8" s="175" t="str">
        <f>IFERROR((IF(VLOOKUP($C8,'Agent List'!$A:$D,2,0)=0,"",VLOOKUP($C8,'Agent List'!$A:$D,2,0))),"")</f>
        <v/>
      </c>
      <c r="F8" s="175" t="str">
        <f>IFERROR((IF(VLOOKUP($C8,'Agent List'!$A:$D,3,0)=0,"",VLOOKUP($C8,'Agent List'!$A:$D,3,0))),"")</f>
        <v/>
      </c>
      <c r="G8" s="175" t="str">
        <f>IFERROR((IF(VLOOKUP($C8,'Agent List'!$A:$D,4,0)=0,"",VLOOKUP($C8,'Agent List'!$A:$D,4,0))),"")</f>
        <v/>
      </c>
    </row>
    <row r="9" spans="1:7" x14ac:dyDescent="0.25">
      <c r="A9" s="278">
        <v>43344</v>
      </c>
      <c r="B9" s="277" t="s">
        <v>387</v>
      </c>
      <c r="C9" s="277" t="s">
        <v>389</v>
      </c>
      <c r="D9" s="277" t="s">
        <v>388</v>
      </c>
      <c r="E9" s="175" t="str">
        <f>IFERROR((IF(VLOOKUP($C9,'Agent List'!$A:$D,2,0)=0,"",VLOOKUP($C9,'Agent List'!$A:$D,2,0))),"")</f>
        <v/>
      </c>
      <c r="F9" s="175" t="str">
        <f>IFERROR((IF(VLOOKUP($C9,'Agent List'!$A:$D,3,0)=0,"",VLOOKUP($C9,'Agent List'!$A:$D,3,0))),"")</f>
        <v/>
      </c>
      <c r="G9" s="175" t="str">
        <f>IFERROR((IF(VLOOKUP($C9,'Agent List'!$A:$D,4,0)=0,"",VLOOKUP($C9,'Agent List'!$A:$D,4,0))),"")</f>
        <v/>
      </c>
    </row>
    <row r="10" spans="1:7" x14ac:dyDescent="0.25">
      <c r="A10" s="278">
        <v>43344</v>
      </c>
      <c r="B10" s="277" t="s">
        <v>387</v>
      </c>
      <c r="C10" s="277" t="s">
        <v>163</v>
      </c>
      <c r="D10" s="277" t="s">
        <v>388</v>
      </c>
      <c r="E10" s="175" t="str">
        <f>IFERROR((IF(VLOOKUP($C10,'Agent List'!$A:$D,2,0)=0,"",VLOOKUP($C10,'Agent List'!$A:$D,2,0))),"")</f>
        <v/>
      </c>
      <c r="F10" s="175" t="str">
        <f>IFERROR((IF(VLOOKUP($C10,'Agent List'!$A:$D,3,0)=0,"",VLOOKUP($C10,'Agent List'!$A:$D,3,0))),"")</f>
        <v>NAMPS</v>
      </c>
      <c r="G10" s="175" t="str">
        <f>IFERROR((IF(VLOOKUP($C10,'Agent List'!$A:$D,4,0)=0,"",VLOOKUP($C10,'Agent List'!$A:$D,4,0))),"")</f>
        <v/>
      </c>
    </row>
    <row r="11" spans="1:7" x14ac:dyDescent="0.25">
      <c r="A11" s="278">
        <v>43346</v>
      </c>
      <c r="B11" s="277" t="s">
        <v>387</v>
      </c>
      <c r="C11" s="277" t="s">
        <v>282</v>
      </c>
      <c r="D11" s="277" t="s">
        <v>388</v>
      </c>
      <c r="E11" s="175" t="str">
        <f>IFERROR((IF(VLOOKUP($C11,'Agent List'!$A:$D,2,0)=0,"",VLOOKUP($C11,'Agent List'!$A:$D,2,0))),"")</f>
        <v>EMEA_English</v>
      </c>
      <c r="F11" s="175" t="str">
        <f>IFERROR((IF(VLOOKUP($C11,'Agent List'!$A:$D,3,0)=0,"",VLOOKUP($C11,'Agent List'!$A:$D,3,0))),"")</f>
        <v/>
      </c>
      <c r="G11" s="175" t="str">
        <f>IFERROR((IF(VLOOKUP($C11,'Agent List'!$A:$D,4,0)=0,"",VLOOKUP($C11,'Agent List'!$A:$D,4,0))),"")</f>
        <v/>
      </c>
    </row>
    <row r="12" spans="1:7" x14ac:dyDescent="0.25">
      <c r="A12" s="278">
        <v>43345</v>
      </c>
      <c r="B12" s="277" t="s">
        <v>387</v>
      </c>
      <c r="C12" s="277" t="s">
        <v>236</v>
      </c>
      <c r="D12" s="277" t="s">
        <v>388</v>
      </c>
      <c r="E12" s="175" t="str">
        <f>IFERROR((IF(VLOOKUP($C12,'Agent List'!$A:$D,2,0)=0,"",VLOOKUP($C12,'Agent List'!$A:$D,2,0))),"")</f>
        <v>EMEA_English</v>
      </c>
      <c r="F12" s="175" t="str">
        <f>IFERROR((IF(VLOOKUP($C12,'Agent List'!$A:$D,3,0)=0,"",VLOOKUP($C12,'Agent List'!$A:$D,3,0))),"")</f>
        <v>NAMPS</v>
      </c>
      <c r="G12" s="175" t="str">
        <f>IFERROR((IF(VLOOKUP($C12,'Agent List'!$A:$D,4,0)=0,"",VLOOKUP($C12,'Agent List'!$A:$D,4,0))),"")</f>
        <v/>
      </c>
    </row>
    <row r="13" spans="1:7" x14ac:dyDescent="0.25">
      <c r="A13" s="278">
        <v>43346</v>
      </c>
      <c r="B13" s="277" t="s">
        <v>387</v>
      </c>
      <c r="C13" s="277" t="s">
        <v>393</v>
      </c>
      <c r="D13" s="277" t="s">
        <v>388</v>
      </c>
      <c r="E13" s="175" t="str">
        <f>IFERROR((IF(VLOOKUP($C13,'Agent List'!$A:$D,2,0)=0,"",VLOOKUP($C13,'Agent List'!$A:$D,2,0))),"")</f>
        <v/>
      </c>
      <c r="F13" s="175" t="str">
        <f>IFERROR((IF(VLOOKUP($C13,'Agent List'!$A:$D,3,0)=0,"",VLOOKUP($C13,'Agent List'!$A:$D,3,0))),"")</f>
        <v/>
      </c>
      <c r="G13" s="175" t="str">
        <f>IFERROR((IF(VLOOKUP($C13,'Agent List'!$A:$D,4,0)=0,"",VLOOKUP($C13,'Agent List'!$A:$D,4,0))),"")</f>
        <v/>
      </c>
    </row>
    <row r="14" spans="1:7" x14ac:dyDescent="0.25">
      <c r="A14" s="278">
        <v>43346</v>
      </c>
      <c r="B14" s="277" t="s">
        <v>387</v>
      </c>
      <c r="C14" s="277" t="s">
        <v>233</v>
      </c>
      <c r="D14" s="277" t="s">
        <v>388</v>
      </c>
      <c r="E14" s="175" t="str">
        <f>IFERROR((IF(VLOOKUP($C14,'Agent List'!$A:$D,2,0)=0,"",VLOOKUP($C14,'Agent List'!$A:$D,2,0))),"")</f>
        <v/>
      </c>
      <c r="F14" s="175" t="str">
        <f>IFERROR((IF(VLOOKUP($C14,'Agent List'!$A:$D,3,0)=0,"",VLOOKUP($C14,'Agent List'!$A:$D,3,0))),"")</f>
        <v>NAMPS</v>
      </c>
      <c r="G14" s="175" t="str">
        <f>IFERROR((IF(VLOOKUP($C14,'Agent List'!$A:$D,4,0)=0,"",VLOOKUP($C14,'Agent List'!$A:$D,4,0))),"")</f>
        <v>APAC_English</v>
      </c>
    </row>
    <row r="15" spans="1:7" x14ac:dyDescent="0.25">
      <c r="A15" s="278">
        <v>43345</v>
      </c>
      <c r="B15" s="277" t="s">
        <v>387</v>
      </c>
      <c r="C15" s="277" t="s">
        <v>420</v>
      </c>
      <c r="D15" s="277" t="s">
        <v>388</v>
      </c>
      <c r="E15" s="175" t="str">
        <f>IFERROR((IF(VLOOKUP($C15,'Agent List'!$A:$D,2,0)=0,"",VLOOKUP($C15,'Agent List'!$A:$D,2,0))),"")</f>
        <v/>
      </c>
      <c r="F15" s="175" t="str">
        <f>IFERROR((IF(VLOOKUP($C15,'Agent List'!$A:$D,3,0)=0,"",VLOOKUP($C15,'Agent List'!$A:$D,3,0))),"")</f>
        <v/>
      </c>
      <c r="G15" s="175" t="str">
        <f>IFERROR((IF(VLOOKUP($C15,'Agent List'!$A:$D,4,0)=0,"",VLOOKUP($C15,'Agent List'!$A:$D,4,0))),"")</f>
        <v/>
      </c>
    </row>
    <row r="16" spans="1:7" x14ac:dyDescent="0.25">
      <c r="A16" s="278">
        <v>43345</v>
      </c>
      <c r="B16" s="277" t="s">
        <v>387</v>
      </c>
      <c r="C16" s="277" t="s">
        <v>389</v>
      </c>
      <c r="D16" s="277" t="s">
        <v>388</v>
      </c>
      <c r="E16" s="175" t="str">
        <f>IFERROR((IF(VLOOKUP($C16,'Agent List'!$A:$D,2,0)=0,"",VLOOKUP($C16,'Agent List'!$A:$D,2,0))),"")</f>
        <v/>
      </c>
      <c r="F16" s="175" t="str">
        <f>IFERROR((IF(VLOOKUP($C16,'Agent List'!$A:$D,3,0)=0,"",VLOOKUP($C16,'Agent List'!$A:$D,3,0))),"")</f>
        <v/>
      </c>
      <c r="G16" s="175" t="str">
        <f>IFERROR((IF(VLOOKUP($C16,'Agent List'!$A:$D,4,0)=0,"",VLOOKUP($C16,'Agent List'!$A:$D,4,0))),"")</f>
        <v/>
      </c>
    </row>
    <row r="17" spans="1:7" x14ac:dyDescent="0.25">
      <c r="A17" s="278">
        <v>43345</v>
      </c>
      <c r="B17" s="277" t="s">
        <v>387</v>
      </c>
      <c r="C17" s="277" t="s">
        <v>163</v>
      </c>
      <c r="D17" s="277" t="s">
        <v>388</v>
      </c>
      <c r="E17" s="175" t="str">
        <f>IFERROR((IF(VLOOKUP($C17,'Agent List'!$A:$D,2,0)=0,"",VLOOKUP($C17,'Agent List'!$A:$D,2,0))),"")</f>
        <v/>
      </c>
      <c r="F17" s="175" t="str">
        <f>IFERROR((IF(VLOOKUP($C17,'Agent List'!$A:$D,3,0)=0,"",VLOOKUP($C17,'Agent List'!$A:$D,3,0))),"")</f>
        <v>NAMPS</v>
      </c>
      <c r="G17" s="175" t="str">
        <f>IFERROR((IF(VLOOKUP($C17,'Agent List'!$A:$D,4,0)=0,"",VLOOKUP($C17,'Agent List'!$A:$D,4,0))),"")</f>
        <v/>
      </c>
    </row>
    <row r="18" spans="1:7" x14ac:dyDescent="0.25">
      <c r="A18" s="278">
        <v>43345</v>
      </c>
      <c r="B18" s="277" t="s">
        <v>387</v>
      </c>
      <c r="C18" s="277" t="s">
        <v>390</v>
      </c>
      <c r="D18" s="277" t="s">
        <v>388</v>
      </c>
      <c r="E18" s="175" t="str">
        <f>IFERROR((IF(VLOOKUP($C18,'Agent List'!$A:$D,2,0)=0,"",VLOOKUP($C18,'Agent List'!$A:$D,2,0))),"")</f>
        <v/>
      </c>
      <c r="F18" s="175" t="str">
        <f>IFERROR((IF(VLOOKUP($C18,'Agent List'!$A:$D,3,0)=0,"",VLOOKUP($C18,'Agent List'!$A:$D,3,0))),"")</f>
        <v/>
      </c>
      <c r="G18" s="175" t="str">
        <f>IFERROR((IF(VLOOKUP($C18,'Agent List'!$A:$D,4,0)=0,"",VLOOKUP($C18,'Agent List'!$A:$D,4,0))),"")</f>
        <v/>
      </c>
    </row>
    <row r="19" spans="1:7" x14ac:dyDescent="0.25">
      <c r="A19" s="278">
        <v>43346</v>
      </c>
      <c r="B19" s="277" t="s">
        <v>391</v>
      </c>
      <c r="C19" s="277" t="s">
        <v>288</v>
      </c>
      <c r="D19" s="277" t="s">
        <v>388</v>
      </c>
      <c r="E19" s="175" t="str">
        <f>IFERROR((IF(VLOOKUP($C19,'Agent List'!$A:$D,2,0)=0,"",VLOOKUP($C19,'Agent List'!$A:$D,2,0))),"")</f>
        <v>EMEA-SD-Lead</v>
      </c>
      <c r="F19" s="175" t="str">
        <f>IFERROR((IF(VLOOKUP($C19,'Agent List'!$A:$D,3,0)=0,"",VLOOKUP($C19,'Agent List'!$A:$D,3,0))),"")</f>
        <v/>
      </c>
      <c r="G19" s="175" t="str">
        <f>IFERROR((IF(VLOOKUP($C19,'Agent List'!$A:$D,4,0)=0,"",VLOOKUP($C19,'Agent List'!$A:$D,4,0))),"")</f>
        <v/>
      </c>
    </row>
    <row r="20" spans="1:7" x14ac:dyDescent="0.25">
      <c r="A20" s="278">
        <v>43346</v>
      </c>
      <c r="B20" s="277" t="s">
        <v>391</v>
      </c>
      <c r="C20" s="277" t="s">
        <v>432</v>
      </c>
      <c r="D20" s="277" t="s">
        <v>388</v>
      </c>
      <c r="E20" s="175" t="str">
        <f>IFERROR((IF(VLOOKUP($C20,'Agent List'!$A:$D,2,0)=0,"",VLOOKUP($C20,'Agent List'!$A:$D,2,0))),"")</f>
        <v/>
      </c>
      <c r="F20" s="175" t="str">
        <f>IFERROR((IF(VLOOKUP($C20,'Agent List'!$A:$D,3,0)=0,"",VLOOKUP($C20,'Agent List'!$A:$D,3,0))),"")</f>
        <v/>
      </c>
      <c r="G20" s="175" t="str">
        <f>IFERROR((IF(VLOOKUP($C20,'Agent List'!$A:$D,4,0)=0,"",VLOOKUP($C20,'Agent List'!$A:$D,4,0))),"")</f>
        <v/>
      </c>
    </row>
    <row r="21" spans="1:7" x14ac:dyDescent="0.25">
      <c r="A21" s="278">
        <v>43346</v>
      </c>
      <c r="B21" s="277" t="s">
        <v>391</v>
      </c>
      <c r="C21" s="277" t="s">
        <v>412</v>
      </c>
      <c r="D21" s="277" t="s">
        <v>388</v>
      </c>
      <c r="E21" s="175" t="str">
        <f>IFERROR((IF(VLOOKUP($C21,'Agent List'!$A:$D,2,0)=0,"",VLOOKUP($C21,'Agent List'!$A:$D,2,0))),"")</f>
        <v/>
      </c>
      <c r="F21" s="175" t="str">
        <f>IFERROR((IF(VLOOKUP($C21,'Agent List'!$A:$D,3,0)=0,"",VLOOKUP($C21,'Agent List'!$A:$D,3,0))),"")</f>
        <v/>
      </c>
      <c r="G21" s="175" t="str">
        <f>IFERROR((IF(VLOOKUP($C21,'Agent List'!$A:$D,4,0)=0,"",VLOOKUP($C21,'Agent List'!$A:$D,4,0))),"")</f>
        <v/>
      </c>
    </row>
    <row r="22" spans="1:7" x14ac:dyDescent="0.25">
      <c r="A22" s="278">
        <v>43346</v>
      </c>
      <c r="B22" s="277" t="s">
        <v>391</v>
      </c>
      <c r="C22" s="277" t="s">
        <v>370</v>
      </c>
      <c r="D22" s="277" t="s">
        <v>388</v>
      </c>
      <c r="E22" s="175" t="str">
        <f>IFERROR((IF(VLOOKUP($C22,'Agent List'!$A:$D,2,0)=0,"",VLOOKUP($C22,'Agent List'!$A:$D,2,0))),"")</f>
        <v>EMEABUD-Russian</v>
      </c>
      <c r="F22" s="175" t="str">
        <f>IFERROR((IF(VLOOKUP($C22,'Agent List'!$A:$D,3,0)=0,"",VLOOKUP($C22,'Agent List'!$A:$D,3,0))),"")</f>
        <v/>
      </c>
      <c r="G22" s="175" t="str">
        <f>IFERROR((IF(VLOOKUP($C22,'Agent List'!$A:$D,4,0)=0,"",VLOOKUP($C22,'Agent List'!$A:$D,4,0))),"")</f>
        <v>EMEABUD-Turkish</v>
      </c>
    </row>
    <row r="23" spans="1:7" x14ac:dyDescent="0.25">
      <c r="A23" s="278">
        <v>43346</v>
      </c>
      <c r="B23" s="277" t="s">
        <v>391</v>
      </c>
      <c r="C23" s="277" t="s">
        <v>361</v>
      </c>
      <c r="D23" s="277" t="s">
        <v>388</v>
      </c>
      <c r="E23" s="175" t="str">
        <f>IFERROR((IF(VLOOKUP($C23,'Agent List'!$A:$D,2,0)=0,"",VLOOKUP($C23,'Agent List'!$A:$D,2,0))),"")</f>
        <v>EMEABUD-German</v>
      </c>
      <c r="F23" s="175" t="str">
        <f>IFERROR((IF(VLOOKUP($C23,'Agent List'!$A:$D,3,0)=0,"",VLOOKUP($C23,'Agent List'!$A:$D,3,0))),"")</f>
        <v/>
      </c>
      <c r="G23" s="175" t="str">
        <f>IFERROR((IF(VLOOKUP($C23,'Agent List'!$A:$D,4,0)=0,"",VLOOKUP($C23,'Agent List'!$A:$D,4,0))),"")</f>
        <v/>
      </c>
    </row>
    <row r="24" spans="1:7" x14ac:dyDescent="0.25">
      <c r="A24" s="278">
        <v>43346</v>
      </c>
      <c r="B24" s="277" t="s">
        <v>391</v>
      </c>
      <c r="C24" s="277" t="s">
        <v>427</v>
      </c>
      <c r="D24" s="277" t="s">
        <v>388</v>
      </c>
      <c r="E24" s="175" t="str">
        <f>IFERROR((IF(VLOOKUP($C24,'Agent List'!$A:$D,2,0)=0,"",VLOOKUP($C24,'Agent List'!$A:$D,2,0))),"")</f>
        <v/>
      </c>
      <c r="F24" s="175" t="str">
        <f>IFERROR((IF(VLOOKUP($C24,'Agent List'!$A:$D,3,0)=0,"",VLOOKUP($C24,'Agent List'!$A:$D,3,0))),"")</f>
        <v/>
      </c>
      <c r="G24" s="175" t="str">
        <f>IFERROR((IF(VLOOKUP($C24,'Agent List'!$A:$D,4,0)=0,"",VLOOKUP($C24,'Agent List'!$A:$D,4,0))),"")</f>
        <v/>
      </c>
    </row>
    <row r="25" spans="1:7" x14ac:dyDescent="0.25">
      <c r="A25" s="278">
        <v>43346</v>
      </c>
      <c r="B25" s="277" t="s">
        <v>391</v>
      </c>
      <c r="C25" s="277" t="s">
        <v>371</v>
      </c>
      <c r="D25" s="277" t="s">
        <v>388</v>
      </c>
      <c r="E25" s="175" t="str">
        <f>IFERROR((IF(VLOOKUP($C25,'Agent List'!$A:$D,2,0)=0,"",VLOOKUP($C25,'Agent List'!$A:$D,2,0))),"")</f>
        <v>EMEABUD-French</v>
      </c>
      <c r="F25" s="175" t="str">
        <f>IFERROR((IF(VLOOKUP($C25,'Agent List'!$A:$D,3,0)=0,"",VLOOKUP($C25,'Agent List'!$A:$D,3,0))),"")</f>
        <v/>
      </c>
      <c r="G25" s="175" t="str">
        <f>IFERROR((IF(VLOOKUP($C25,'Agent List'!$A:$D,4,0)=0,"",VLOOKUP($C25,'Agent List'!$A:$D,4,0))),"")</f>
        <v/>
      </c>
    </row>
    <row r="26" spans="1:7" x14ac:dyDescent="0.25">
      <c r="A26" s="278">
        <v>43346</v>
      </c>
      <c r="B26" s="277" t="s">
        <v>391</v>
      </c>
      <c r="C26" s="277" t="s">
        <v>422</v>
      </c>
      <c r="D26" s="277" t="s">
        <v>388</v>
      </c>
      <c r="E26" s="175" t="str">
        <f>IFERROR((IF(VLOOKUP($C26,'Agent List'!$A:$D,2,0)=0,"",VLOOKUP($C26,'Agent List'!$A:$D,2,0))),"")</f>
        <v/>
      </c>
      <c r="F26" s="175" t="str">
        <f>IFERROR((IF(VLOOKUP($C26,'Agent List'!$A:$D,3,0)=0,"",VLOOKUP($C26,'Agent List'!$A:$D,3,0))),"")</f>
        <v/>
      </c>
      <c r="G26" s="175" t="str">
        <f>IFERROR((IF(VLOOKUP($C26,'Agent List'!$A:$D,4,0)=0,"",VLOOKUP($C26,'Agent List'!$A:$D,4,0))),"")</f>
        <v/>
      </c>
    </row>
    <row r="27" spans="1:7" x14ac:dyDescent="0.25">
      <c r="A27" s="278">
        <v>43346</v>
      </c>
      <c r="B27" s="277" t="s">
        <v>391</v>
      </c>
      <c r="C27" s="277" t="s">
        <v>430</v>
      </c>
      <c r="D27" s="277" t="s">
        <v>388</v>
      </c>
      <c r="E27" s="175" t="str">
        <f>IFERROR((IF(VLOOKUP($C27,'Agent List'!$A:$D,2,0)=0,"",VLOOKUP($C27,'Agent List'!$A:$D,2,0))),"")</f>
        <v/>
      </c>
      <c r="F27" s="175" t="str">
        <f>IFERROR((IF(VLOOKUP($C27,'Agent List'!$A:$D,3,0)=0,"",VLOOKUP($C27,'Agent List'!$A:$D,3,0))),"")</f>
        <v/>
      </c>
      <c r="G27" s="175" t="str">
        <f>IFERROR((IF(VLOOKUP($C27,'Agent List'!$A:$D,4,0)=0,"",VLOOKUP($C27,'Agent List'!$A:$D,4,0))),"")</f>
        <v/>
      </c>
    </row>
    <row r="28" spans="1:7" x14ac:dyDescent="0.25">
      <c r="A28" s="278">
        <v>43346</v>
      </c>
      <c r="B28" s="277" t="s">
        <v>391</v>
      </c>
      <c r="C28" s="277" t="s">
        <v>414</v>
      </c>
      <c r="D28" s="277" t="s">
        <v>388</v>
      </c>
      <c r="E28" s="175" t="str">
        <f>IFERROR((IF(VLOOKUP($C28,'Agent List'!$A:$D,2,0)=0,"",VLOOKUP($C28,'Agent List'!$A:$D,2,0))),"")</f>
        <v/>
      </c>
      <c r="F28" s="175" t="str">
        <f>IFERROR((IF(VLOOKUP($C28,'Agent List'!$A:$D,3,0)=0,"",VLOOKUP($C28,'Agent List'!$A:$D,3,0))),"")</f>
        <v/>
      </c>
      <c r="G28" s="175" t="str">
        <f>IFERROR((IF(VLOOKUP($C28,'Agent List'!$A:$D,4,0)=0,"",VLOOKUP($C28,'Agent List'!$A:$D,4,0))),"")</f>
        <v/>
      </c>
    </row>
    <row r="29" spans="1:7" x14ac:dyDescent="0.25">
      <c r="A29" s="278">
        <v>43346</v>
      </c>
      <c r="B29" s="277" t="s">
        <v>391</v>
      </c>
      <c r="C29" s="277" t="s">
        <v>259</v>
      </c>
      <c r="D29" s="277" t="s">
        <v>388</v>
      </c>
      <c r="E29" s="175" t="str">
        <f>IFERROR((IF(VLOOKUP($C29,'Agent List'!$A:$D,2,0)=0,"",VLOOKUP($C29,'Agent List'!$A:$D,2,0))),"")</f>
        <v>EMEABUD-Russian</v>
      </c>
      <c r="F29" s="175" t="str">
        <f>IFERROR((IF(VLOOKUP($C29,'Agent List'!$A:$D,3,0)=0,"",VLOOKUP($C29,'Agent List'!$A:$D,3,0))),"")</f>
        <v/>
      </c>
      <c r="G29" s="175" t="str">
        <f>IFERROR((IF(VLOOKUP($C29,'Agent List'!$A:$D,4,0)=0,"",VLOOKUP($C29,'Agent List'!$A:$D,4,0))),"")</f>
        <v>EMEABUD-Hungarian</v>
      </c>
    </row>
    <row r="30" spans="1:7" x14ac:dyDescent="0.25">
      <c r="A30" s="278">
        <v>43346</v>
      </c>
      <c r="B30" s="277" t="s">
        <v>391</v>
      </c>
      <c r="C30" s="277" t="s">
        <v>364</v>
      </c>
      <c r="D30" s="277" t="s">
        <v>388</v>
      </c>
      <c r="E30" s="175" t="str">
        <f>IFERROR((IF(VLOOKUP($C30,'Agent List'!$A:$D,2,0)=0,"",VLOOKUP($C30,'Agent List'!$A:$D,2,0))),"")</f>
        <v>EMEABUD-German</v>
      </c>
      <c r="F30" s="175" t="str">
        <f>IFERROR((IF(VLOOKUP($C30,'Agent List'!$A:$D,3,0)=0,"",VLOOKUP($C30,'Agent List'!$A:$D,3,0))),"")</f>
        <v/>
      </c>
      <c r="G30" s="175" t="str">
        <f>IFERROR((IF(VLOOKUP($C30,'Agent List'!$A:$D,4,0)=0,"",VLOOKUP($C30,'Agent List'!$A:$D,4,0))),"")</f>
        <v/>
      </c>
    </row>
    <row r="31" spans="1:7" x14ac:dyDescent="0.25">
      <c r="A31" s="278">
        <v>43346</v>
      </c>
      <c r="B31" s="277" t="s">
        <v>391</v>
      </c>
      <c r="C31" s="277" t="s">
        <v>378</v>
      </c>
      <c r="D31" s="277" t="s">
        <v>388</v>
      </c>
      <c r="E31" s="175" t="str">
        <f>IFERROR((IF(VLOOKUP($C31,'Agent List'!$A:$D,2,0)=0,"",VLOOKUP($C31,'Agent List'!$A:$D,2,0))),"")</f>
        <v/>
      </c>
      <c r="F31" s="175" t="str">
        <f>IFERROR((IF(VLOOKUP($C31,'Agent List'!$A:$D,3,0)=0,"",VLOOKUP($C31,'Agent List'!$A:$D,3,0))),"")</f>
        <v/>
      </c>
      <c r="G31" s="175" t="str">
        <f>IFERROR((IF(VLOOKUP($C31,'Agent List'!$A:$D,4,0)=0,"",VLOOKUP($C31,'Agent List'!$A:$D,4,0))),"")</f>
        <v/>
      </c>
    </row>
    <row r="32" spans="1:7" x14ac:dyDescent="0.25">
      <c r="A32" s="278">
        <v>43346</v>
      </c>
      <c r="B32" s="277" t="s">
        <v>391</v>
      </c>
      <c r="C32" s="277" t="s">
        <v>436</v>
      </c>
      <c r="D32" s="277" t="s">
        <v>388</v>
      </c>
      <c r="E32" s="175" t="str">
        <f>IFERROR((IF(VLOOKUP($C32,'Agent List'!$A:$D,2,0)=0,"",VLOOKUP($C32,'Agent List'!$A:$D,2,0))),"")</f>
        <v/>
      </c>
      <c r="F32" s="175" t="str">
        <f>IFERROR((IF(VLOOKUP($C32,'Agent List'!$A:$D,3,0)=0,"",VLOOKUP($C32,'Agent List'!$A:$D,3,0))),"")</f>
        <v/>
      </c>
      <c r="G32" s="175" t="str">
        <f>IFERROR((IF(VLOOKUP($C32,'Agent List'!$A:$D,4,0)=0,"",VLOOKUP($C32,'Agent List'!$A:$D,4,0))),"")</f>
        <v/>
      </c>
    </row>
    <row r="33" spans="1:7" x14ac:dyDescent="0.25">
      <c r="A33" s="278">
        <v>43346</v>
      </c>
      <c r="B33" s="277" t="s">
        <v>391</v>
      </c>
      <c r="C33" s="277" t="s">
        <v>435</v>
      </c>
      <c r="D33" s="277" t="s">
        <v>388</v>
      </c>
      <c r="E33" s="175" t="str">
        <f>IFERROR((IF(VLOOKUP($C33,'Agent List'!$A:$D,2,0)=0,"",VLOOKUP($C33,'Agent List'!$A:$D,2,0))),"")</f>
        <v/>
      </c>
      <c r="F33" s="175" t="str">
        <f>IFERROR((IF(VLOOKUP($C33,'Agent List'!$A:$D,3,0)=0,"",VLOOKUP($C33,'Agent List'!$A:$D,3,0))),"")</f>
        <v/>
      </c>
      <c r="G33" s="175" t="str">
        <f>IFERROR((IF(VLOOKUP($C33,'Agent List'!$A:$D,4,0)=0,"",VLOOKUP($C33,'Agent List'!$A:$D,4,0))),"")</f>
        <v/>
      </c>
    </row>
    <row r="34" spans="1:7" x14ac:dyDescent="0.25">
      <c r="A34" s="278">
        <v>43346</v>
      </c>
      <c r="B34" s="277" t="s">
        <v>391</v>
      </c>
      <c r="C34" s="277" t="s">
        <v>429</v>
      </c>
      <c r="D34" s="277" t="s">
        <v>388</v>
      </c>
      <c r="E34" s="175" t="str">
        <f>IFERROR((IF(VLOOKUP($C34,'Agent List'!$A:$D,2,0)=0,"",VLOOKUP($C34,'Agent List'!$A:$D,2,0))),"")</f>
        <v/>
      </c>
      <c r="F34" s="175" t="str">
        <f>IFERROR((IF(VLOOKUP($C34,'Agent List'!$A:$D,3,0)=0,"",VLOOKUP($C34,'Agent List'!$A:$D,3,0))),"")</f>
        <v/>
      </c>
      <c r="G34" s="175" t="str">
        <f>IFERROR((IF(VLOOKUP($C34,'Agent List'!$A:$D,4,0)=0,"",VLOOKUP($C34,'Agent List'!$A:$D,4,0))),"")</f>
        <v/>
      </c>
    </row>
    <row r="35" spans="1:7" x14ac:dyDescent="0.25">
      <c r="A35" s="278">
        <v>43346</v>
      </c>
      <c r="B35" s="277" t="s">
        <v>391</v>
      </c>
      <c r="C35" s="277" t="s">
        <v>408</v>
      </c>
      <c r="D35" s="277" t="s">
        <v>388</v>
      </c>
      <c r="E35" s="175" t="str">
        <f>IFERROR((IF(VLOOKUP($C35,'Agent List'!$A:$D,2,0)=0,"",VLOOKUP($C35,'Agent List'!$A:$D,2,0))),"")</f>
        <v/>
      </c>
      <c r="F35" s="175" t="str">
        <f>IFERROR((IF(VLOOKUP($C35,'Agent List'!$A:$D,3,0)=0,"",VLOOKUP($C35,'Agent List'!$A:$D,3,0))),"")</f>
        <v/>
      </c>
      <c r="G35" s="175" t="str">
        <f>IFERROR((IF(VLOOKUP($C35,'Agent List'!$A:$D,4,0)=0,"",VLOOKUP($C35,'Agent List'!$A:$D,4,0))),"")</f>
        <v/>
      </c>
    </row>
    <row r="36" spans="1:7" x14ac:dyDescent="0.25">
      <c r="A36" s="278">
        <v>43346</v>
      </c>
      <c r="B36" s="277" t="s">
        <v>391</v>
      </c>
      <c r="C36" s="277" t="s">
        <v>423</v>
      </c>
      <c r="D36" s="277" t="s">
        <v>388</v>
      </c>
      <c r="E36" s="175" t="str">
        <f>IFERROR((IF(VLOOKUP($C36,'Agent List'!$A:$D,2,0)=0,"",VLOOKUP($C36,'Agent List'!$A:$D,2,0))),"")</f>
        <v/>
      </c>
      <c r="F36" s="175" t="str">
        <f>IFERROR((IF(VLOOKUP($C36,'Agent List'!$A:$D,3,0)=0,"",VLOOKUP($C36,'Agent List'!$A:$D,3,0))),"")</f>
        <v/>
      </c>
      <c r="G36" s="175" t="str">
        <f>IFERROR((IF(VLOOKUP($C36,'Agent List'!$A:$D,4,0)=0,"",VLOOKUP($C36,'Agent List'!$A:$D,4,0))),"")</f>
        <v/>
      </c>
    </row>
    <row r="37" spans="1:7" x14ac:dyDescent="0.25">
      <c r="A37" s="278">
        <v>43346</v>
      </c>
      <c r="B37" s="277" t="s">
        <v>391</v>
      </c>
      <c r="C37" s="277" t="s">
        <v>417</v>
      </c>
      <c r="D37" s="277" t="s">
        <v>388</v>
      </c>
      <c r="E37" s="175" t="str">
        <f>IFERROR((IF(VLOOKUP($C37,'Agent List'!$A:$D,2,0)=0,"",VLOOKUP($C37,'Agent List'!$A:$D,2,0))),"")</f>
        <v/>
      </c>
      <c r="F37" s="175" t="str">
        <f>IFERROR((IF(VLOOKUP($C37,'Agent List'!$A:$D,3,0)=0,"",VLOOKUP($C37,'Agent List'!$A:$D,3,0))),"")</f>
        <v/>
      </c>
      <c r="G37" s="175" t="str">
        <f>IFERROR((IF(VLOOKUP($C37,'Agent List'!$A:$D,4,0)=0,"",VLOOKUP($C37,'Agent List'!$A:$D,4,0))),"")</f>
        <v/>
      </c>
    </row>
    <row r="38" spans="1:7" x14ac:dyDescent="0.25">
      <c r="A38" s="278">
        <v>43346</v>
      </c>
      <c r="B38" s="277" t="s">
        <v>391</v>
      </c>
      <c r="C38" s="277" t="s">
        <v>431</v>
      </c>
      <c r="D38" s="277" t="s">
        <v>388</v>
      </c>
      <c r="E38" s="175" t="str">
        <f>IFERROR((IF(VLOOKUP($C38,'Agent List'!$A:$D,2,0)=0,"",VLOOKUP($C38,'Agent List'!$A:$D,2,0))),"")</f>
        <v/>
      </c>
      <c r="F38" s="175" t="str">
        <f>IFERROR((IF(VLOOKUP($C38,'Agent List'!$A:$D,3,0)=0,"",VLOOKUP($C38,'Agent List'!$A:$D,3,0))),"")</f>
        <v/>
      </c>
      <c r="G38" s="175" t="str">
        <f>IFERROR((IF(VLOOKUP($C38,'Agent List'!$A:$D,4,0)=0,"",VLOOKUP($C38,'Agent List'!$A:$D,4,0))),"")</f>
        <v/>
      </c>
    </row>
    <row r="39" spans="1:7" x14ac:dyDescent="0.25">
      <c r="A39" s="278">
        <v>43346</v>
      </c>
      <c r="B39" s="277" t="s">
        <v>391</v>
      </c>
      <c r="C39" s="277" t="s">
        <v>405</v>
      </c>
      <c r="D39" s="277" t="s">
        <v>388</v>
      </c>
      <c r="E39" s="175" t="str">
        <f>IFERROR((IF(VLOOKUP($C39,'Agent List'!$A:$D,2,0)=0,"",VLOOKUP($C39,'Agent List'!$A:$D,2,0))),"")</f>
        <v/>
      </c>
      <c r="F39" s="175" t="str">
        <f>IFERROR((IF(VLOOKUP($C39,'Agent List'!$A:$D,3,0)=0,"",VLOOKUP($C39,'Agent List'!$A:$D,3,0))),"")</f>
        <v/>
      </c>
      <c r="G39" s="175" t="str">
        <f>IFERROR((IF(VLOOKUP($C39,'Agent List'!$A:$D,4,0)=0,"",VLOOKUP($C39,'Agent List'!$A:$D,4,0))),"")</f>
        <v/>
      </c>
    </row>
    <row r="40" spans="1:7" x14ac:dyDescent="0.25">
      <c r="A40" s="278">
        <v>43346</v>
      </c>
      <c r="B40" s="277" t="s">
        <v>391</v>
      </c>
      <c r="C40" s="277" t="s">
        <v>392</v>
      </c>
      <c r="D40" s="277" t="s">
        <v>388</v>
      </c>
      <c r="E40" s="175" t="str">
        <f>IFERROR((IF(VLOOKUP($C40,'Agent List'!$A:$D,2,0)=0,"",VLOOKUP($C40,'Agent List'!$A:$D,2,0))),"")</f>
        <v/>
      </c>
      <c r="F40" s="175" t="str">
        <f>IFERROR((IF(VLOOKUP($C40,'Agent List'!$A:$D,3,0)=0,"",VLOOKUP($C40,'Agent List'!$A:$D,3,0))),"")</f>
        <v/>
      </c>
      <c r="G40" s="175" t="str">
        <f>IFERROR((IF(VLOOKUP($C40,'Agent List'!$A:$D,4,0)=0,"",VLOOKUP($C40,'Agent List'!$A:$D,4,0))),"")</f>
        <v/>
      </c>
    </row>
    <row r="41" spans="1:7" x14ac:dyDescent="0.25">
      <c r="A41" s="278">
        <v>43346</v>
      </c>
      <c r="B41" s="277" t="s">
        <v>391</v>
      </c>
      <c r="C41" s="277" t="s">
        <v>409</v>
      </c>
      <c r="D41" s="277" t="s">
        <v>388</v>
      </c>
      <c r="E41" s="175" t="str">
        <f>IFERROR((IF(VLOOKUP($C41,'Agent List'!$A:$D,2,0)=0,"",VLOOKUP($C41,'Agent List'!$A:$D,2,0))),"")</f>
        <v/>
      </c>
      <c r="F41" s="175" t="str">
        <f>IFERROR((IF(VLOOKUP($C41,'Agent List'!$A:$D,3,0)=0,"",VLOOKUP($C41,'Agent List'!$A:$D,3,0))),"")</f>
        <v/>
      </c>
      <c r="G41" s="175" t="str">
        <f>IFERROR((IF(VLOOKUP($C41,'Agent List'!$A:$D,4,0)=0,"",VLOOKUP($C41,'Agent List'!$A:$D,4,0))),"")</f>
        <v/>
      </c>
    </row>
    <row r="42" spans="1:7" x14ac:dyDescent="0.25">
      <c r="A42" s="278">
        <v>43346</v>
      </c>
      <c r="B42" s="277" t="s">
        <v>391</v>
      </c>
      <c r="C42" s="277" t="s">
        <v>200</v>
      </c>
      <c r="D42" s="277" t="s">
        <v>388</v>
      </c>
      <c r="E42" s="175" t="str">
        <f>IFERROR((IF(VLOOKUP($C42,'Agent List'!$A:$D,2,0)=0,"",VLOOKUP($C42,'Agent List'!$A:$D,2,0))),"")</f>
        <v>EMEA-Procurement</v>
      </c>
      <c r="F42" s="175" t="str">
        <f>IFERROR((IF(VLOOKUP($C42,'Agent List'!$A:$D,3,0)=0,"",VLOOKUP($C42,'Agent List'!$A:$D,3,0))),"")</f>
        <v/>
      </c>
      <c r="G42" s="175" t="str">
        <f>IFERROR((IF(VLOOKUP($C42,'Agent List'!$A:$D,4,0)=0,"",VLOOKUP($C42,'Agent List'!$A:$D,4,0))),"")</f>
        <v/>
      </c>
    </row>
    <row r="43" spans="1:7" x14ac:dyDescent="0.25">
      <c r="A43" s="278">
        <v>43346</v>
      </c>
      <c r="B43" s="277" t="s">
        <v>391</v>
      </c>
      <c r="C43" s="277" t="s">
        <v>368</v>
      </c>
      <c r="D43" s="277" t="s">
        <v>388</v>
      </c>
      <c r="E43" s="175" t="str">
        <f>IFERROR((IF(VLOOKUP($C43,'Agent List'!$A:$D,2,0)=0,"",VLOOKUP($C43,'Agent List'!$A:$D,2,0))),"")</f>
        <v>EMEABUD-Dutch</v>
      </c>
      <c r="F43" s="175" t="str">
        <f>IFERROR((IF(VLOOKUP($C43,'Agent List'!$A:$D,3,0)=0,"",VLOOKUP($C43,'Agent List'!$A:$D,3,0))),"")</f>
        <v/>
      </c>
      <c r="G43" s="175" t="str">
        <f>IFERROR((IF(VLOOKUP($C43,'Agent List'!$A:$D,4,0)=0,"",VLOOKUP($C43,'Agent List'!$A:$D,4,0))),"")</f>
        <v>EMEABUD-Hungarian</v>
      </c>
    </row>
    <row r="44" spans="1:7" x14ac:dyDescent="0.25">
      <c r="A44" s="278">
        <v>43346</v>
      </c>
      <c r="B44" s="277" t="s">
        <v>391</v>
      </c>
      <c r="C44" s="277" t="s">
        <v>421</v>
      </c>
      <c r="D44" s="277" t="s">
        <v>388</v>
      </c>
      <c r="E44" s="175" t="str">
        <f>IFERROR((IF(VLOOKUP($C44,'Agent List'!$A:$D,2,0)=0,"",VLOOKUP($C44,'Agent List'!$A:$D,2,0))),"")</f>
        <v/>
      </c>
      <c r="F44" s="175" t="str">
        <f>IFERROR((IF(VLOOKUP($C44,'Agent List'!$A:$D,3,0)=0,"",VLOOKUP($C44,'Agent List'!$A:$D,3,0))),"")</f>
        <v/>
      </c>
      <c r="G44" s="175" t="str">
        <f>IFERROR((IF(VLOOKUP($C44,'Agent List'!$A:$D,4,0)=0,"",VLOOKUP($C44,'Agent List'!$A:$D,4,0))),"")</f>
        <v/>
      </c>
    </row>
    <row r="45" spans="1:7" x14ac:dyDescent="0.25">
      <c r="A45" s="278">
        <v>43346</v>
      </c>
      <c r="B45" s="277" t="s">
        <v>391</v>
      </c>
      <c r="C45" s="277" t="s">
        <v>424</v>
      </c>
      <c r="D45" s="277" t="s">
        <v>388</v>
      </c>
      <c r="E45" s="175" t="str">
        <f>IFERROR((IF(VLOOKUP($C45,'Agent List'!$A:$D,2,0)=0,"",VLOOKUP($C45,'Agent List'!$A:$D,2,0))),"")</f>
        <v/>
      </c>
      <c r="F45" s="175" t="str">
        <f>IFERROR((IF(VLOOKUP($C45,'Agent List'!$A:$D,3,0)=0,"",VLOOKUP($C45,'Agent List'!$A:$D,3,0))),"")</f>
        <v/>
      </c>
      <c r="G45" s="175" t="str">
        <f>IFERROR((IF(VLOOKUP($C45,'Agent List'!$A:$D,4,0)=0,"",VLOOKUP($C45,'Agent List'!$A:$D,4,0))),"")</f>
        <v/>
      </c>
    </row>
    <row r="46" spans="1:7" x14ac:dyDescent="0.25">
      <c r="A46" s="278">
        <v>43346</v>
      </c>
      <c r="B46" s="277" t="s">
        <v>391</v>
      </c>
      <c r="C46" s="277" t="s">
        <v>372</v>
      </c>
      <c r="D46" s="277" t="s">
        <v>388</v>
      </c>
      <c r="E46" s="175" t="str">
        <f>IFERROR((IF(VLOOKUP($C46,'Agent List'!$A:$D,2,0)=0,"",VLOOKUP($C46,'Agent List'!$A:$D,2,0))),"")</f>
        <v>EMEABUD-French</v>
      </c>
      <c r="F46" s="175" t="str">
        <f>IFERROR((IF(VLOOKUP($C46,'Agent List'!$A:$D,3,0)=0,"",VLOOKUP($C46,'Agent List'!$A:$D,3,0))),"")</f>
        <v/>
      </c>
      <c r="G46" s="175" t="str">
        <f>IFERROR((IF(VLOOKUP($C46,'Agent List'!$A:$D,4,0)=0,"",VLOOKUP($C46,'Agent List'!$A:$D,4,0))),"")</f>
        <v/>
      </c>
    </row>
    <row r="47" spans="1:7" x14ac:dyDescent="0.25">
      <c r="A47" s="278">
        <v>43346</v>
      </c>
      <c r="B47" s="277" t="s">
        <v>387</v>
      </c>
      <c r="C47" s="277" t="s">
        <v>142</v>
      </c>
      <c r="D47" s="277" t="s">
        <v>388</v>
      </c>
      <c r="E47" s="175" t="str">
        <f>IFERROR((IF(VLOOKUP($C47,'Agent List'!$A:$D,2,0)=0,"",VLOOKUP($C47,'Agent List'!$A:$D,2,0))),"")</f>
        <v>EMEA_English</v>
      </c>
      <c r="F47" s="175" t="str">
        <f>IFERROR((IF(VLOOKUP($C47,'Agent List'!$A:$D,3,0)=0,"",VLOOKUP($C47,'Agent List'!$A:$D,3,0))),"")</f>
        <v/>
      </c>
      <c r="G47" s="175" t="str">
        <f>IFERROR((IF(VLOOKUP($C47,'Agent List'!$A:$D,4,0)=0,"",VLOOKUP($C47,'Agent List'!$A:$D,4,0))),"")</f>
        <v/>
      </c>
    </row>
    <row r="48" spans="1:7" x14ac:dyDescent="0.25">
      <c r="A48" s="278">
        <v>43346</v>
      </c>
      <c r="B48" s="277" t="s">
        <v>387</v>
      </c>
      <c r="C48" s="277" t="s">
        <v>145</v>
      </c>
      <c r="D48" s="277" t="s">
        <v>388</v>
      </c>
      <c r="E48" s="175" t="str">
        <f>IFERROR((IF(VLOOKUP($C48,'Agent List'!$A:$D,2,0)=0,"",VLOOKUP($C48,'Agent List'!$A:$D,2,0))),"")</f>
        <v>EMEA_English</v>
      </c>
      <c r="F48" s="175" t="str">
        <f>IFERROR((IF(VLOOKUP($C48,'Agent List'!$A:$D,3,0)=0,"",VLOOKUP($C48,'Agent List'!$A:$D,3,0))),"")</f>
        <v>NAMPS</v>
      </c>
      <c r="G48" s="175" t="str">
        <f>IFERROR((IF(VLOOKUP($C48,'Agent List'!$A:$D,4,0)=0,"",VLOOKUP($C48,'Agent List'!$A:$D,4,0))),"")</f>
        <v/>
      </c>
    </row>
    <row r="49" spans="1:7" x14ac:dyDescent="0.25">
      <c r="A49" s="278">
        <v>43346</v>
      </c>
      <c r="B49" s="277" t="s">
        <v>387</v>
      </c>
      <c r="C49" s="277" t="s">
        <v>148</v>
      </c>
      <c r="D49" s="277" t="s">
        <v>388</v>
      </c>
      <c r="E49" s="175" t="str">
        <f>IFERROR((IF(VLOOKUP($C49,'Agent List'!$A:$D,2,0)=0,"",VLOOKUP($C49,'Agent List'!$A:$D,2,0))),"")</f>
        <v/>
      </c>
      <c r="F49" s="175" t="str">
        <f>IFERROR((IF(VLOOKUP($C49,'Agent List'!$A:$D,3,0)=0,"",VLOOKUP($C49,'Agent List'!$A:$D,3,0))),"")</f>
        <v/>
      </c>
      <c r="G49" s="175" t="str">
        <f>IFERROR((IF(VLOOKUP($C49,'Agent List'!$A:$D,4,0)=0,"",VLOOKUP($C49,'Agent List'!$A:$D,4,0))),"")</f>
        <v/>
      </c>
    </row>
    <row r="50" spans="1:7" x14ac:dyDescent="0.25">
      <c r="A50" s="278">
        <v>43346</v>
      </c>
      <c r="B50" s="277" t="s">
        <v>387</v>
      </c>
      <c r="C50" s="277" t="s">
        <v>236</v>
      </c>
      <c r="D50" s="277" t="s">
        <v>388</v>
      </c>
      <c r="E50" s="175" t="str">
        <f>IFERROR((IF(VLOOKUP($C50,'Agent List'!$A:$D,2,0)=0,"",VLOOKUP($C50,'Agent List'!$A:$D,2,0))),"")</f>
        <v>EMEA_English</v>
      </c>
      <c r="F50" s="175" t="str">
        <f>IFERROR((IF(VLOOKUP($C50,'Agent List'!$A:$D,3,0)=0,"",VLOOKUP($C50,'Agent List'!$A:$D,3,0))),"")</f>
        <v>NAMPS</v>
      </c>
      <c r="G50" s="175" t="str">
        <f>IFERROR((IF(VLOOKUP($C50,'Agent List'!$A:$D,4,0)=0,"",VLOOKUP($C50,'Agent List'!$A:$D,4,0))),"")</f>
        <v/>
      </c>
    </row>
    <row r="51" spans="1:7" x14ac:dyDescent="0.25">
      <c r="A51" s="278">
        <v>43346</v>
      </c>
      <c r="B51" s="277" t="s">
        <v>387</v>
      </c>
      <c r="C51" s="277" t="s">
        <v>150</v>
      </c>
      <c r="D51" s="277" t="s">
        <v>388</v>
      </c>
      <c r="E51" s="175" t="str">
        <f>IFERROR((IF(VLOOKUP($C51,'Agent List'!$A:$D,2,0)=0,"",VLOOKUP($C51,'Agent List'!$A:$D,2,0))),"")</f>
        <v>EMEA_English</v>
      </c>
      <c r="F51" s="175" t="str">
        <f>IFERROR((IF(VLOOKUP($C51,'Agent List'!$A:$D,3,0)=0,"",VLOOKUP($C51,'Agent List'!$A:$D,3,0))),"")</f>
        <v/>
      </c>
      <c r="G51" s="175" t="str">
        <f>IFERROR((IF(VLOOKUP($C51,'Agent List'!$A:$D,4,0)=0,"",VLOOKUP($C51,'Agent List'!$A:$D,4,0))),"")</f>
        <v/>
      </c>
    </row>
    <row r="52" spans="1:7" x14ac:dyDescent="0.25">
      <c r="A52" s="278">
        <v>43346</v>
      </c>
      <c r="B52" s="277" t="s">
        <v>387</v>
      </c>
      <c r="C52" s="277" t="s">
        <v>220</v>
      </c>
      <c r="D52" s="277" t="s">
        <v>388</v>
      </c>
      <c r="E52" s="175" t="str">
        <f>IFERROR((IF(VLOOKUP($C52,'Agent List'!$A:$D,2,0)=0,"",VLOOKUP($C52,'Agent List'!$A:$D,2,0))),"")</f>
        <v>EMEA_English</v>
      </c>
      <c r="F52" s="175" t="str">
        <f>IFERROR((IF(VLOOKUP($C52,'Agent List'!$A:$D,3,0)=0,"",VLOOKUP($C52,'Agent List'!$A:$D,3,0))),"")</f>
        <v/>
      </c>
      <c r="G52" s="175" t="str">
        <f>IFERROR((IF(VLOOKUP($C52,'Agent List'!$A:$D,4,0)=0,"",VLOOKUP($C52,'Agent List'!$A:$D,4,0))),"")</f>
        <v/>
      </c>
    </row>
    <row r="53" spans="1:7" x14ac:dyDescent="0.25">
      <c r="A53" s="278">
        <v>43346</v>
      </c>
      <c r="B53" s="277" t="s">
        <v>387</v>
      </c>
      <c r="C53" s="277" t="s">
        <v>213</v>
      </c>
      <c r="D53" s="277" t="s">
        <v>388</v>
      </c>
      <c r="E53" s="175" t="str">
        <f>IFERROR((IF(VLOOKUP($C53,'Agent List'!$A:$D,2,0)=0,"",VLOOKUP($C53,'Agent List'!$A:$D,2,0))),"")</f>
        <v>EMEA_English</v>
      </c>
      <c r="F53" s="175" t="str">
        <f>IFERROR((IF(VLOOKUP($C53,'Agent List'!$A:$D,3,0)=0,"",VLOOKUP($C53,'Agent List'!$A:$D,3,0))),"")</f>
        <v>NAMPS</v>
      </c>
      <c r="G53" s="175" t="str">
        <f>IFERROR((IF(VLOOKUP($C53,'Agent List'!$A:$D,4,0)=0,"",VLOOKUP($C53,'Agent List'!$A:$D,4,0))),"")</f>
        <v>APAC_English</v>
      </c>
    </row>
    <row r="54" spans="1:7" x14ac:dyDescent="0.25">
      <c r="A54" s="278">
        <v>43346</v>
      </c>
      <c r="B54" s="277" t="s">
        <v>387</v>
      </c>
      <c r="C54" s="277" t="s">
        <v>222</v>
      </c>
      <c r="D54" s="277" t="s">
        <v>388</v>
      </c>
      <c r="E54" s="175" t="str">
        <f>IFERROR((IF(VLOOKUP($C54,'Agent List'!$A:$D,2,0)=0,"",VLOOKUP($C54,'Agent List'!$A:$D,2,0))),"")</f>
        <v/>
      </c>
      <c r="F54" s="175" t="str">
        <f>IFERROR((IF(VLOOKUP($C54,'Agent List'!$A:$D,3,0)=0,"",VLOOKUP($C54,'Agent List'!$A:$D,3,0))),"")</f>
        <v>NAMPS</v>
      </c>
      <c r="G54" s="175" t="str">
        <f>IFERROR((IF(VLOOKUP($C54,'Agent List'!$A:$D,4,0)=0,"",VLOOKUP($C54,'Agent List'!$A:$D,4,0))),"")</f>
        <v>APAC_English</v>
      </c>
    </row>
    <row r="55" spans="1:7" x14ac:dyDescent="0.25">
      <c r="A55" s="278">
        <v>43346</v>
      </c>
      <c r="B55" s="277" t="s">
        <v>387</v>
      </c>
      <c r="C55" s="277" t="s">
        <v>214</v>
      </c>
      <c r="D55" s="277" t="s">
        <v>388</v>
      </c>
      <c r="E55" s="175" t="str">
        <f>IFERROR((IF(VLOOKUP($C55,'Agent List'!$A:$D,2,0)=0,"",VLOOKUP($C55,'Agent List'!$A:$D,2,0))),"")</f>
        <v>EMEA_English</v>
      </c>
      <c r="F55" s="175" t="str">
        <f>IFERROR((IF(VLOOKUP($C55,'Agent List'!$A:$D,3,0)=0,"",VLOOKUP($C55,'Agent List'!$A:$D,3,0))),"")</f>
        <v>NAMPS</v>
      </c>
      <c r="G55" s="175" t="str">
        <f>IFERROR((IF(VLOOKUP($C55,'Agent List'!$A:$D,4,0)=0,"",VLOOKUP($C55,'Agent List'!$A:$D,4,0))),"")</f>
        <v/>
      </c>
    </row>
    <row r="56" spans="1:7" x14ac:dyDescent="0.25">
      <c r="A56" s="278">
        <v>43346</v>
      </c>
      <c r="B56" s="277" t="s">
        <v>387</v>
      </c>
      <c r="C56" s="277" t="s">
        <v>229</v>
      </c>
      <c r="D56" s="277" t="s">
        <v>388</v>
      </c>
      <c r="E56" s="175" t="str">
        <f>IFERROR((IF(VLOOKUP($C56,'Agent List'!$A:$D,2,0)=0,"",VLOOKUP($C56,'Agent List'!$A:$D,2,0))),"")</f>
        <v/>
      </c>
      <c r="F56" s="175" t="str">
        <f>IFERROR((IF(VLOOKUP($C56,'Agent List'!$A:$D,3,0)=0,"",VLOOKUP($C56,'Agent List'!$A:$D,3,0))),"")</f>
        <v>NAMPS</v>
      </c>
      <c r="G56" s="175" t="str">
        <f>IFERROR((IF(VLOOKUP($C56,'Agent List'!$A:$D,4,0)=0,"",VLOOKUP($C56,'Agent List'!$A:$D,4,0))),"")</f>
        <v/>
      </c>
    </row>
    <row r="57" spans="1:7" x14ac:dyDescent="0.25">
      <c r="A57" s="278">
        <v>43346</v>
      </c>
      <c r="B57" s="277" t="s">
        <v>387</v>
      </c>
      <c r="C57" s="277" t="s">
        <v>215</v>
      </c>
      <c r="D57" s="277" t="s">
        <v>388</v>
      </c>
      <c r="E57" s="175" t="str">
        <f>IFERROR((IF(VLOOKUP($C57,'Agent List'!$A:$D,2,0)=0,"",VLOOKUP($C57,'Agent List'!$A:$D,2,0))),"")</f>
        <v>EMEA_English</v>
      </c>
      <c r="F57" s="175" t="str">
        <f>IFERROR((IF(VLOOKUP($C57,'Agent List'!$A:$D,3,0)=0,"",VLOOKUP($C57,'Agent List'!$A:$D,3,0))),"")</f>
        <v>NAMPS</v>
      </c>
      <c r="G57" s="175" t="str">
        <f>IFERROR((IF(VLOOKUP($C57,'Agent List'!$A:$D,4,0)=0,"",VLOOKUP($C57,'Agent List'!$A:$D,4,0))),"")</f>
        <v/>
      </c>
    </row>
    <row r="58" spans="1:7" x14ac:dyDescent="0.25">
      <c r="A58" s="278">
        <v>43346</v>
      </c>
      <c r="B58" s="277" t="s">
        <v>387</v>
      </c>
      <c r="C58" s="277" t="s">
        <v>153</v>
      </c>
      <c r="D58" s="277" t="s">
        <v>388</v>
      </c>
      <c r="E58" s="175" t="str">
        <f>IFERROR((IF(VLOOKUP($C58,'Agent List'!$A:$D,2,0)=0,"",VLOOKUP($C58,'Agent List'!$A:$D,2,0))),"")</f>
        <v/>
      </c>
      <c r="F58" s="175" t="str">
        <f>IFERROR((IF(VLOOKUP($C58,'Agent List'!$A:$D,3,0)=0,"",VLOOKUP($C58,'Agent List'!$A:$D,3,0))),"")</f>
        <v/>
      </c>
      <c r="G58" s="175" t="str">
        <f>IFERROR((IF(VLOOKUP($C58,'Agent List'!$A:$D,4,0)=0,"",VLOOKUP($C58,'Agent List'!$A:$D,4,0))),"")</f>
        <v>APAC_English</v>
      </c>
    </row>
    <row r="59" spans="1:7" x14ac:dyDescent="0.25">
      <c r="A59" s="278">
        <v>43346</v>
      </c>
      <c r="B59" s="277" t="s">
        <v>387</v>
      </c>
      <c r="C59" s="277" t="s">
        <v>206</v>
      </c>
      <c r="D59" s="277" t="s">
        <v>388</v>
      </c>
      <c r="E59" s="175" t="str">
        <f>IFERROR((IF(VLOOKUP($C59,'Agent List'!$A:$D,2,0)=0,"",VLOOKUP($C59,'Agent List'!$A:$D,2,0))),"")</f>
        <v/>
      </c>
      <c r="F59" s="175" t="str">
        <f>IFERROR((IF(VLOOKUP($C59,'Agent List'!$A:$D,3,0)=0,"",VLOOKUP($C59,'Agent List'!$A:$D,3,0))),"")</f>
        <v>NAMPS</v>
      </c>
      <c r="G59" s="175" t="str">
        <f>IFERROR((IF(VLOOKUP($C59,'Agent List'!$A:$D,4,0)=0,"",VLOOKUP($C59,'Agent List'!$A:$D,4,0))),"")</f>
        <v/>
      </c>
    </row>
    <row r="60" spans="1:7" x14ac:dyDescent="0.25">
      <c r="A60" s="278">
        <v>43346</v>
      </c>
      <c r="B60" s="277" t="s">
        <v>387</v>
      </c>
      <c r="C60" s="277" t="s">
        <v>394</v>
      </c>
      <c r="D60" s="277" t="s">
        <v>388</v>
      </c>
      <c r="E60" s="175" t="str">
        <f>IFERROR((IF(VLOOKUP($C60,'Agent List'!$A:$D,2,0)=0,"",VLOOKUP($C60,'Agent List'!$A:$D,2,0))),"")</f>
        <v/>
      </c>
      <c r="F60" s="175" t="str">
        <f>IFERROR((IF(VLOOKUP($C60,'Agent List'!$A:$D,3,0)=0,"",VLOOKUP($C60,'Agent List'!$A:$D,3,0))),"")</f>
        <v/>
      </c>
      <c r="G60" s="175" t="str">
        <f>IFERROR((IF(VLOOKUP($C60,'Agent List'!$A:$D,4,0)=0,"",VLOOKUP($C60,'Agent List'!$A:$D,4,0))),"")</f>
        <v/>
      </c>
    </row>
    <row r="61" spans="1:7" x14ac:dyDescent="0.25">
      <c r="A61" s="278">
        <v>43346</v>
      </c>
      <c r="B61" s="277" t="s">
        <v>387</v>
      </c>
      <c r="C61" s="277" t="s">
        <v>395</v>
      </c>
      <c r="D61" s="277" t="s">
        <v>388</v>
      </c>
      <c r="E61" s="175" t="str">
        <f>IFERROR((IF(VLOOKUP($C61,'Agent List'!$A:$D,2,0)=0,"",VLOOKUP($C61,'Agent List'!$A:$D,2,0))),"")</f>
        <v/>
      </c>
      <c r="F61" s="175" t="str">
        <f>IFERROR((IF(VLOOKUP($C61,'Agent List'!$A:$D,3,0)=0,"",VLOOKUP($C61,'Agent List'!$A:$D,3,0))),"")</f>
        <v/>
      </c>
      <c r="G61" s="175" t="str">
        <f>IFERROR((IF(VLOOKUP($C61,'Agent List'!$A:$D,4,0)=0,"",VLOOKUP($C61,'Agent List'!$A:$D,4,0))),"")</f>
        <v/>
      </c>
    </row>
    <row r="62" spans="1:7" x14ac:dyDescent="0.25">
      <c r="A62" s="278">
        <v>43346</v>
      </c>
      <c r="B62" s="277" t="s">
        <v>387</v>
      </c>
      <c r="C62" s="277" t="s">
        <v>415</v>
      </c>
      <c r="D62" s="277" t="s">
        <v>388</v>
      </c>
      <c r="E62" s="175" t="str">
        <f>IFERROR((IF(VLOOKUP($C62,'Agent List'!$A:$D,2,0)=0,"",VLOOKUP($C62,'Agent List'!$A:$D,2,0))),"")</f>
        <v/>
      </c>
      <c r="F62" s="175" t="str">
        <f>IFERROR((IF(VLOOKUP($C62,'Agent List'!$A:$D,3,0)=0,"",VLOOKUP($C62,'Agent List'!$A:$D,3,0))),"")</f>
        <v/>
      </c>
      <c r="G62" s="175" t="str">
        <f>IFERROR((IF(VLOOKUP($C62,'Agent List'!$A:$D,4,0)=0,"",VLOOKUP($C62,'Agent List'!$A:$D,4,0))),"")</f>
        <v/>
      </c>
    </row>
    <row r="63" spans="1:7" x14ac:dyDescent="0.25">
      <c r="A63" s="278">
        <v>43346</v>
      </c>
      <c r="B63" s="277" t="s">
        <v>387</v>
      </c>
      <c r="C63" s="277" t="s">
        <v>406</v>
      </c>
      <c r="D63" s="277" t="s">
        <v>388</v>
      </c>
      <c r="E63" s="175" t="str">
        <f>IFERROR((IF(VLOOKUP($C63,'Agent List'!$A:$D,2,0)=0,"",VLOOKUP($C63,'Agent List'!$A:$D,2,0))),"")</f>
        <v/>
      </c>
      <c r="F63" s="175" t="str">
        <f>IFERROR((IF(VLOOKUP($C63,'Agent List'!$A:$D,3,0)=0,"",VLOOKUP($C63,'Agent List'!$A:$D,3,0))),"")</f>
        <v/>
      </c>
      <c r="G63" s="175" t="str">
        <f>IFERROR((IF(VLOOKUP($C63,'Agent List'!$A:$D,4,0)=0,"",VLOOKUP($C63,'Agent List'!$A:$D,4,0))),"")</f>
        <v/>
      </c>
    </row>
    <row r="64" spans="1:7" x14ac:dyDescent="0.25">
      <c r="A64" s="278">
        <v>43346</v>
      </c>
      <c r="B64" s="277" t="s">
        <v>387</v>
      </c>
      <c r="C64" s="277" t="s">
        <v>156</v>
      </c>
      <c r="D64" s="277" t="s">
        <v>388</v>
      </c>
      <c r="E64" s="175" t="str">
        <f>IFERROR((IF(VLOOKUP($C64,'Agent List'!$A:$D,2,0)=0,"",VLOOKUP($C64,'Agent List'!$A:$D,2,0))),"")</f>
        <v>EMEA_English</v>
      </c>
      <c r="F64" s="175" t="str">
        <f>IFERROR((IF(VLOOKUP($C64,'Agent List'!$A:$D,3,0)=0,"",VLOOKUP($C64,'Agent List'!$A:$D,3,0))),"")</f>
        <v/>
      </c>
      <c r="G64" s="175" t="str">
        <f>IFERROR((IF(VLOOKUP($C64,'Agent List'!$A:$D,4,0)=0,"",VLOOKUP($C64,'Agent List'!$A:$D,4,0))),"")</f>
        <v/>
      </c>
    </row>
    <row r="65" spans="1:7" x14ac:dyDescent="0.25">
      <c r="A65" s="278">
        <v>43346</v>
      </c>
      <c r="B65" s="277" t="s">
        <v>387</v>
      </c>
      <c r="C65" s="277" t="s">
        <v>418</v>
      </c>
      <c r="D65" s="277" t="s">
        <v>388</v>
      </c>
      <c r="E65" s="175" t="str">
        <f>IFERROR((IF(VLOOKUP($C65,'Agent List'!$A:$D,2,0)=0,"",VLOOKUP($C65,'Agent List'!$A:$D,2,0))),"")</f>
        <v/>
      </c>
      <c r="F65" s="175" t="str">
        <f>IFERROR((IF(VLOOKUP($C65,'Agent List'!$A:$D,3,0)=0,"",VLOOKUP($C65,'Agent List'!$A:$D,3,0))),"")</f>
        <v/>
      </c>
      <c r="G65" s="175" t="str">
        <f>IFERROR((IF(VLOOKUP($C65,'Agent List'!$A:$D,4,0)=0,"",VLOOKUP($C65,'Agent List'!$A:$D,4,0))),"")</f>
        <v/>
      </c>
    </row>
    <row r="66" spans="1:7" x14ac:dyDescent="0.25">
      <c r="A66" s="278">
        <v>43346</v>
      </c>
      <c r="B66" s="277" t="s">
        <v>387</v>
      </c>
      <c r="C66" s="277" t="s">
        <v>396</v>
      </c>
      <c r="D66" s="277" t="s">
        <v>388</v>
      </c>
      <c r="E66" s="175" t="str">
        <f>IFERROR((IF(VLOOKUP($C66,'Agent List'!$A:$D,2,0)=0,"",VLOOKUP($C66,'Agent List'!$A:$D,2,0))),"")</f>
        <v/>
      </c>
      <c r="F66" s="175" t="str">
        <f>IFERROR((IF(VLOOKUP($C66,'Agent List'!$A:$D,3,0)=0,"",VLOOKUP($C66,'Agent List'!$A:$D,3,0))),"")</f>
        <v/>
      </c>
      <c r="G66" s="175" t="str">
        <f>IFERROR((IF(VLOOKUP($C66,'Agent List'!$A:$D,4,0)=0,"",VLOOKUP($C66,'Agent List'!$A:$D,4,0))),"")</f>
        <v/>
      </c>
    </row>
    <row r="67" spans="1:7" x14ac:dyDescent="0.25">
      <c r="A67" s="278">
        <v>43346</v>
      </c>
      <c r="B67" s="277" t="s">
        <v>387</v>
      </c>
      <c r="C67" s="277" t="s">
        <v>157</v>
      </c>
      <c r="D67" s="277" t="s">
        <v>388</v>
      </c>
      <c r="E67" s="175" t="str">
        <f>IFERROR((IF(VLOOKUP($C67,'Agent List'!$A:$D,2,0)=0,"",VLOOKUP($C67,'Agent List'!$A:$D,2,0))),"")</f>
        <v>EMEA_English</v>
      </c>
      <c r="F67" s="175" t="str">
        <f>IFERROR((IF(VLOOKUP($C67,'Agent List'!$A:$D,3,0)=0,"",VLOOKUP($C67,'Agent List'!$A:$D,3,0))),"")</f>
        <v>NAMPS</v>
      </c>
      <c r="G67" s="175" t="str">
        <f>IFERROR((IF(VLOOKUP($C67,'Agent List'!$A:$D,4,0)=0,"",VLOOKUP($C67,'Agent List'!$A:$D,4,0))),"")</f>
        <v/>
      </c>
    </row>
    <row r="68" spans="1:7" x14ac:dyDescent="0.25">
      <c r="A68" s="278">
        <v>43346</v>
      </c>
      <c r="B68" s="277" t="s">
        <v>387</v>
      </c>
      <c r="C68" s="277" t="s">
        <v>397</v>
      </c>
      <c r="D68" s="277" t="s">
        <v>388</v>
      </c>
      <c r="E68" s="175" t="str">
        <f>IFERROR((IF(VLOOKUP($C68,'Agent List'!$A:$D,2,0)=0,"",VLOOKUP($C68,'Agent List'!$A:$D,2,0))),"")</f>
        <v/>
      </c>
      <c r="F68" s="175" t="str">
        <f>IFERROR((IF(VLOOKUP($C68,'Agent List'!$A:$D,3,0)=0,"",VLOOKUP($C68,'Agent List'!$A:$D,3,0))),"")</f>
        <v/>
      </c>
      <c r="G68" s="175" t="str">
        <f>IFERROR((IF(VLOOKUP($C68,'Agent List'!$A:$D,4,0)=0,"",VLOOKUP($C68,'Agent List'!$A:$D,4,0))),"")</f>
        <v/>
      </c>
    </row>
    <row r="69" spans="1:7" x14ac:dyDescent="0.25">
      <c r="A69" s="278">
        <v>43346</v>
      </c>
      <c r="B69" s="277" t="s">
        <v>387</v>
      </c>
      <c r="C69" s="277" t="s">
        <v>433</v>
      </c>
      <c r="D69" s="277" t="s">
        <v>388</v>
      </c>
      <c r="E69" s="175" t="str">
        <f>IFERROR((IF(VLOOKUP($C69,'Agent List'!$A:$D,2,0)=0,"",VLOOKUP($C69,'Agent List'!$A:$D,2,0))),"")</f>
        <v/>
      </c>
      <c r="F69" s="175" t="str">
        <f>IFERROR((IF(VLOOKUP($C69,'Agent List'!$A:$D,3,0)=0,"",VLOOKUP($C69,'Agent List'!$A:$D,3,0))),"")</f>
        <v/>
      </c>
      <c r="G69" s="175" t="str">
        <f>IFERROR((IF(VLOOKUP($C69,'Agent List'!$A:$D,4,0)=0,"",VLOOKUP($C69,'Agent List'!$A:$D,4,0))),"")</f>
        <v/>
      </c>
    </row>
    <row r="70" spans="1:7" x14ac:dyDescent="0.25">
      <c r="A70" s="278">
        <v>43346</v>
      </c>
      <c r="B70" s="277" t="s">
        <v>387</v>
      </c>
      <c r="C70" s="277" t="s">
        <v>231</v>
      </c>
      <c r="D70" s="277" t="s">
        <v>388</v>
      </c>
      <c r="E70" s="175" t="str">
        <f>IFERROR((IF(VLOOKUP($C70,'Agent List'!$A:$D,2,0)=0,"",VLOOKUP($C70,'Agent List'!$A:$D,2,0))),"")</f>
        <v>EMEA_English</v>
      </c>
      <c r="F70" s="175" t="str">
        <f>IFERROR((IF(VLOOKUP($C70,'Agent List'!$A:$D,3,0)=0,"",VLOOKUP($C70,'Agent List'!$A:$D,3,0))),"")</f>
        <v/>
      </c>
      <c r="G70" s="175" t="str">
        <f>IFERROR((IF(VLOOKUP($C70,'Agent List'!$A:$D,4,0)=0,"",VLOOKUP($C70,'Agent List'!$A:$D,4,0))),"")</f>
        <v/>
      </c>
    </row>
    <row r="71" spans="1:7" x14ac:dyDescent="0.25">
      <c r="A71" s="278">
        <v>43346</v>
      </c>
      <c r="B71" s="277" t="s">
        <v>387</v>
      </c>
      <c r="C71" s="277" t="s">
        <v>398</v>
      </c>
      <c r="D71" s="277" t="s">
        <v>388</v>
      </c>
      <c r="E71" s="175" t="str">
        <f>IFERROR((IF(VLOOKUP($C71,'Agent List'!$A:$D,2,0)=0,"",VLOOKUP($C71,'Agent List'!$A:$D,2,0))),"")</f>
        <v/>
      </c>
      <c r="F71" s="175" t="str">
        <f>IFERROR((IF(VLOOKUP($C71,'Agent List'!$A:$D,3,0)=0,"",VLOOKUP($C71,'Agent List'!$A:$D,3,0))),"")</f>
        <v/>
      </c>
      <c r="G71" s="175" t="str">
        <f>IFERROR((IF(VLOOKUP($C71,'Agent List'!$A:$D,4,0)=0,"",VLOOKUP($C71,'Agent List'!$A:$D,4,0))),"")</f>
        <v/>
      </c>
    </row>
    <row r="72" spans="1:7" x14ac:dyDescent="0.25">
      <c r="A72" s="278">
        <v>43346</v>
      </c>
      <c r="B72" s="277" t="s">
        <v>387</v>
      </c>
      <c r="C72" s="277" t="s">
        <v>399</v>
      </c>
      <c r="D72" s="277" t="s">
        <v>388</v>
      </c>
      <c r="E72" s="175" t="str">
        <f>IFERROR((IF(VLOOKUP($C72,'Agent List'!$A:$D,2,0)=0,"",VLOOKUP($C72,'Agent List'!$A:$D,2,0))),"")</f>
        <v/>
      </c>
      <c r="F72" s="175" t="str">
        <f>IFERROR((IF(VLOOKUP($C72,'Agent List'!$A:$D,3,0)=0,"",VLOOKUP($C72,'Agent List'!$A:$D,3,0))),"")</f>
        <v/>
      </c>
      <c r="G72" s="175" t="str">
        <f>IFERROR((IF(VLOOKUP($C72,'Agent List'!$A:$D,4,0)=0,"",VLOOKUP($C72,'Agent List'!$A:$D,4,0))),"")</f>
        <v/>
      </c>
    </row>
    <row r="73" spans="1:7" x14ac:dyDescent="0.25">
      <c r="A73" s="278">
        <v>43346</v>
      </c>
      <c r="B73" s="277" t="s">
        <v>387</v>
      </c>
      <c r="C73" s="277" t="s">
        <v>410</v>
      </c>
      <c r="D73" s="277" t="s">
        <v>388</v>
      </c>
      <c r="E73" s="175" t="str">
        <f>IFERROR((IF(VLOOKUP($C73,'Agent List'!$A:$D,2,0)=0,"",VLOOKUP($C73,'Agent List'!$A:$D,2,0))),"")</f>
        <v/>
      </c>
      <c r="F73" s="175" t="str">
        <f>IFERROR((IF(VLOOKUP($C73,'Agent List'!$A:$D,3,0)=0,"",VLOOKUP($C73,'Agent List'!$A:$D,3,0))),"")</f>
        <v/>
      </c>
      <c r="G73" s="175" t="str">
        <f>IFERROR((IF(VLOOKUP($C73,'Agent List'!$A:$D,4,0)=0,"",VLOOKUP($C73,'Agent List'!$A:$D,4,0))),"")</f>
        <v/>
      </c>
    </row>
    <row r="74" spans="1:7" x14ac:dyDescent="0.25">
      <c r="A74" s="278">
        <v>43346</v>
      </c>
      <c r="B74" s="277" t="s">
        <v>387</v>
      </c>
      <c r="C74" s="277" t="s">
        <v>400</v>
      </c>
      <c r="D74" s="277" t="s">
        <v>388</v>
      </c>
      <c r="E74" s="175" t="str">
        <f>IFERROR((IF(VLOOKUP($C74,'Agent List'!$A:$D,2,0)=0,"",VLOOKUP($C74,'Agent List'!$A:$D,2,0))),"")</f>
        <v/>
      </c>
      <c r="F74" s="175" t="str">
        <f>IFERROR((IF(VLOOKUP($C74,'Agent List'!$A:$D,3,0)=0,"",VLOOKUP($C74,'Agent List'!$A:$D,3,0))),"")</f>
        <v/>
      </c>
      <c r="G74" s="175" t="str">
        <f>IFERROR((IF(VLOOKUP($C74,'Agent List'!$A:$D,4,0)=0,"",VLOOKUP($C74,'Agent List'!$A:$D,4,0))),"")</f>
        <v/>
      </c>
    </row>
    <row r="75" spans="1:7" x14ac:dyDescent="0.25">
      <c r="A75" s="278">
        <v>43346</v>
      </c>
      <c r="B75" s="277" t="s">
        <v>387</v>
      </c>
      <c r="C75" s="277" t="s">
        <v>162</v>
      </c>
      <c r="D75" s="277" t="s">
        <v>388</v>
      </c>
      <c r="E75" s="175" t="str">
        <f>IFERROR((IF(VLOOKUP($C75,'Agent List'!$A:$D,2,0)=0,"",VLOOKUP($C75,'Agent List'!$A:$D,2,0))),"")</f>
        <v/>
      </c>
      <c r="F75" s="175" t="str">
        <f>IFERROR((IF(VLOOKUP($C75,'Agent List'!$A:$D,3,0)=0,"",VLOOKUP($C75,'Agent List'!$A:$D,3,0))),"")</f>
        <v>NAMPS</v>
      </c>
      <c r="G75" s="175" t="str">
        <f>IFERROR((IF(VLOOKUP($C75,'Agent List'!$A:$D,4,0)=0,"",VLOOKUP($C75,'Agent List'!$A:$D,4,0))),"")</f>
        <v>APAC_English</v>
      </c>
    </row>
    <row r="76" spans="1:7" x14ac:dyDescent="0.25">
      <c r="A76" s="278">
        <v>43346</v>
      </c>
      <c r="B76" s="277" t="s">
        <v>387</v>
      </c>
      <c r="C76" s="277" t="s">
        <v>401</v>
      </c>
      <c r="D76" s="277" t="s">
        <v>388</v>
      </c>
      <c r="E76" s="175" t="str">
        <f>IFERROR((IF(VLOOKUP($C76,'Agent List'!$A:$D,2,0)=0,"",VLOOKUP($C76,'Agent List'!$A:$D,2,0))),"")</f>
        <v/>
      </c>
      <c r="F76" s="175" t="str">
        <f>IFERROR((IF(VLOOKUP($C76,'Agent List'!$A:$D,3,0)=0,"",VLOOKUP($C76,'Agent List'!$A:$D,3,0))),"")</f>
        <v/>
      </c>
      <c r="G76" s="175" t="str">
        <f>IFERROR((IF(VLOOKUP($C76,'Agent List'!$A:$D,4,0)=0,"",VLOOKUP($C76,'Agent List'!$A:$D,4,0))),"")</f>
        <v/>
      </c>
    </row>
    <row r="77" spans="1:7" x14ac:dyDescent="0.25">
      <c r="A77" s="278">
        <v>43346</v>
      </c>
      <c r="B77" s="277" t="s">
        <v>387</v>
      </c>
      <c r="C77" s="277" t="s">
        <v>416</v>
      </c>
      <c r="D77" s="277" t="s">
        <v>388</v>
      </c>
      <c r="E77" s="175" t="str">
        <f>IFERROR((IF(VLOOKUP($C77,'Agent List'!$A:$D,2,0)=0,"",VLOOKUP($C77,'Agent List'!$A:$D,2,0))),"")</f>
        <v/>
      </c>
      <c r="F77" s="175" t="str">
        <f>IFERROR((IF(VLOOKUP($C77,'Agent List'!$A:$D,3,0)=0,"",VLOOKUP($C77,'Agent List'!$A:$D,3,0))),"")</f>
        <v/>
      </c>
      <c r="G77" s="175" t="str">
        <f>IFERROR((IF(VLOOKUP($C77,'Agent List'!$A:$D,4,0)=0,"",VLOOKUP($C77,'Agent List'!$A:$D,4,0))),"")</f>
        <v/>
      </c>
    </row>
    <row r="78" spans="1:7" x14ac:dyDescent="0.25">
      <c r="A78" s="278">
        <v>43346</v>
      </c>
      <c r="B78" s="277" t="s">
        <v>387</v>
      </c>
      <c r="C78" s="277" t="s">
        <v>428</v>
      </c>
      <c r="D78" s="277" t="s">
        <v>388</v>
      </c>
      <c r="E78" s="175" t="str">
        <f>IFERROR((IF(VLOOKUP($C78,'Agent List'!$A:$D,2,0)=0,"",VLOOKUP($C78,'Agent List'!$A:$D,2,0))),"")</f>
        <v/>
      </c>
      <c r="F78" s="175" t="str">
        <f>IFERROR((IF(VLOOKUP($C78,'Agent List'!$A:$D,3,0)=0,"",VLOOKUP($C78,'Agent List'!$A:$D,3,0))),"")</f>
        <v/>
      </c>
      <c r="G78" s="175" t="str">
        <f>IFERROR((IF(VLOOKUP($C78,'Agent List'!$A:$D,4,0)=0,"",VLOOKUP($C78,'Agent List'!$A:$D,4,0))),"")</f>
        <v/>
      </c>
    </row>
    <row r="79" spans="1:7" x14ac:dyDescent="0.25">
      <c r="A79" s="278">
        <v>43346</v>
      </c>
      <c r="B79" s="277" t="s">
        <v>387</v>
      </c>
      <c r="C79" s="277" t="s">
        <v>210</v>
      </c>
      <c r="D79" s="277" t="s">
        <v>388</v>
      </c>
      <c r="E79" s="175" t="str">
        <f>IFERROR((IF(VLOOKUP($C79,'Agent List'!$A:$D,2,0)=0,"",VLOOKUP($C79,'Agent List'!$A:$D,2,0))),"")</f>
        <v>EMEA_English</v>
      </c>
      <c r="F79" s="175" t="str">
        <f>IFERROR((IF(VLOOKUP($C79,'Agent List'!$A:$D,3,0)=0,"",VLOOKUP($C79,'Agent List'!$A:$D,3,0))),"")</f>
        <v>NAMPS</v>
      </c>
      <c r="G79" s="175" t="str">
        <f>IFERROR((IF(VLOOKUP($C79,'Agent List'!$A:$D,4,0)=0,"",VLOOKUP($C79,'Agent List'!$A:$D,4,0))),"")</f>
        <v>APAC_English</v>
      </c>
    </row>
    <row r="80" spans="1:7" x14ac:dyDescent="0.25">
      <c r="A80" s="278">
        <v>43346</v>
      </c>
      <c r="B80" s="277" t="s">
        <v>387</v>
      </c>
      <c r="C80" s="277" t="s">
        <v>434</v>
      </c>
      <c r="D80" s="277" t="s">
        <v>388</v>
      </c>
      <c r="E80" s="175" t="str">
        <f>IFERROR((IF(VLOOKUP($C80,'Agent List'!$A:$D,2,0)=0,"",VLOOKUP($C80,'Agent List'!$A:$D,2,0))),"")</f>
        <v/>
      </c>
      <c r="F80" s="175" t="str">
        <f>IFERROR((IF(VLOOKUP($C80,'Agent List'!$A:$D,3,0)=0,"",VLOOKUP($C80,'Agent List'!$A:$D,3,0))),"")</f>
        <v/>
      </c>
      <c r="G80" s="175" t="str">
        <f>IFERROR((IF(VLOOKUP($C80,'Agent List'!$A:$D,4,0)=0,"",VLOOKUP($C80,'Agent List'!$A:$D,4,0))),"")</f>
        <v/>
      </c>
    </row>
    <row r="81" spans="1:7" x14ac:dyDescent="0.25">
      <c r="A81" s="278">
        <v>43346</v>
      </c>
      <c r="B81" s="277" t="s">
        <v>387</v>
      </c>
      <c r="C81" s="277" t="s">
        <v>224</v>
      </c>
      <c r="D81" s="277" t="s">
        <v>388</v>
      </c>
      <c r="E81" s="175" t="str">
        <f>IFERROR((IF(VLOOKUP($C81,'Agent List'!$A:$D,2,0)=0,"",VLOOKUP($C81,'Agent List'!$A:$D,2,0))),"")</f>
        <v/>
      </c>
      <c r="F81" s="175" t="str">
        <f>IFERROR((IF(VLOOKUP($C81,'Agent List'!$A:$D,3,0)=0,"",VLOOKUP($C81,'Agent List'!$A:$D,3,0))),"")</f>
        <v>NAMPS</v>
      </c>
      <c r="G81" s="175" t="str">
        <f>IFERROR((IF(VLOOKUP($C81,'Agent List'!$A:$D,4,0)=0,"",VLOOKUP($C81,'Agent List'!$A:$D,4,0))),"")</f>
        <v>APAC_English</v>
      </c>
    </row>
    <row r="82" spans="1:7" x14ac:dyDescent="0.25">
      <c r="A82" s="278">
        <v>43346</v>
      </c>
      <c r="B82" s="277" t="s">
        <v>387</v>
      </c>
      <c r="C82" s="277" t="s">
        <v>163</v>
      </c>
      <c r="D82" s="277" t="s">
        <v>388</v>
      </c>
      <c r="E82" s="175" t="str">
        <f>IFERROR((IF(VLOOKUP($C82,'Agent List'!$A:$D,2,0)=0,"",VLOOKUP($C82,'Agent List'!$A:$D,2,0))),"")</f>
        <v/>
      </c>
      <c r="F82" s="175" t="str">
        <f>IFERROR((IF(VLOOKUP($C82,'Agent List'!$A:$D,3,0)=0,"",VLOOKUP($C82,'Agent List'!$A:$D,3,0))),"")</f>
        <v>NAMPS</v>
      </c>
      <c r="G82" s="175" t="str">
        <f>IFERROR((IF(VLOOKUP($C82,'Agent List'!$A:$D,4,0)=0,"",VLOOKUP($C82,'Agent List'!$A:$D,4,0))),"")</f>
        <v/>
      </c>
    </row>
    <row r="83" spans="1:7" x14ac:dyDescent="0.25">
      <c r="A83" s="278">
        <v>43346</v>
      </c>
      <c r="B83" s="277" t="s">
        <v>387</v>
      </c>
      <c r="C83" s="277" t="s">
        <v>241</v>
      </c>
      <c r="D83" s="277" t="s">
        <v>388</v>
      </c>
      <c r="E83" s="175" t="str">
        <f>IFERROR((IF(VLOOKUP($C83,'Agent List'!$A:$D,2,0)=0,"",VLOOKUP($C83,'Agent List'!$A:$D,2,0))),"")</f>
        <v/>
      </c>
      <c r="F83" s="175" t="str">
        <f>IFERROR((IF(VLOOKUP($C83,'Agent List'!$A:$D,3,0)=0,"",VLOOKUP($C83,'Agent List'!$A:$D,3,0))),"")</f>
        <v>NAMPS</v>
      </c>
      <c r="G83" s="175" t="str">
        <f>IFERROR((IF(VLOOKUP($C83,'Agent List'!$A:$D,4,0)=0,"",VLOOKUP($C83,'Agent List'!$A:$D,4,0))),"")</f>
        <v>APAC_English</v>
      </c>
    </row>
    <row r="84" spans="1:7" x14ac:dyDescent="0.25">
      <c r="A84" s="278">
        <v>43346</v>
      </c>
      <c r="B84" s="277" t="s">
        <v>387</v>
      </c>
      <c r="C84" s="277" t="s">
        <v>164</v>
      </c>
      <c r="D84" s="277" t="s">
        <v>388</v>
      </c>
      <c r="E84" s="175" t="str">
        <f>IFERROR((IF(VLOOKUP($C84,'Agent List'!$A:$D,2,0)=0,"",VLOOKUP($C84,'Agent List'!$A:$D,2,0))),"")</f>
        <v>EMEA_English</v>
      </c>
      <c r="F84" s="175" t="str">
        <f>IFERROR((IF(VLOOKUP($C84,'Agent List'!$A:$D,3,0)=0,"",VLOOKUP($C84,'Agent List'!$A:$D,3,0))),"")</f>
        <v/>
      </c>
      <c r="G84" s="175" t="str">
        <f>IFERROR((IF(VLOOKUP($C84,'Agent List'!$A:$D,4,0)=0,"",VLOOKUP($C84,'Agent List'!$A:$D,4,0))),"")</f>
        <v/>
      </c>
    </row>
    <row r="85" spans="1:7" x14ac:dyDescent="0.25">
      <c r="A85" s="278">
        <v>43346</v>
      </c>
      <c r="B85" s="277" t="s">
        <v>387</v>
      </c>
      <c r="C85" s="277" t="s">
        <v>390</v>
      </c>
      <c r="D85" s="277" t="s">
        <v>388</v>
      </c>
      <c r="E85" s="175" t="str">
        <f>IFERROR((IF(VLOOKUP($C85,'Agent List'!$A:$D,2,0)=0,"",VLOOKUP($C85,'Agent List'!$A:$D,2,0))),"")</f>
        <v/>
      </c>
      <c r="F85" s="175" t="str">
        <f>IFERROR((IF(VLOOKUP($C85,'Agent List'!$A:$D,3,0)=0,"",VLOOKUP($C85,'Agent List'!$A:$D,3,0))),"")</f>
        <v/>
      </c>
      <c r="G85" s="175" t="str">
        <f>IFERROR((IF(VLOOKUP($C85,'Agent List'!$A:$D,4,0)=0,"",VLOOKUP($C85,'Agent List'!$A:$D,4,0))),"")</f>
        <v/>
      </c>
    </row>
    <row r="86" spans="1:7" x14ac:dyDescent="0.25">
      <c r="A86" s="278">
        <v>43346</v>
      </c>
      <c r="B86" s="277" t="s">
        <v>387</v>
      </c>
      <c r="C86" s="277" t="s">
        <v>402</v>
      </c>
      <c r="D86" s="277" t="s">
        <v>388</v>
      </c>
      <c r="E86" s="175" t="str">
        <f>IFERROR((IF(VLOOKUP($C86,'Agent List'!$A:$D,2,0)=0,"",VLOOKUP($C86,'Agent List'!$A:$D,2,0))),"")</f>
        <v/>
      </c>
      <c r="F86" s="175" t="str">
        <f>IFERROR((IF(VLOOKUP($C86,'Agent List'!$A:$D,3,0)=0,"",VLOOKUP($C86,'Agent List'!$A:$D,3,0))),"")</f>
        <v/>
      </c>
      <c r="G86" s="175" t="str">
        <f>IFERROR((IF(VLOOKUP($C86,'Agent List'!$A:$D,4,0)=0,"",VLOOKUP($C86,'Agent List'!$A:$D,4,0))),"")</f>
        <v/>
      </c>
    </row>
    <row r="87" spans="1:7" x14ac:dyDescent="0.25">
      <c r="A87" s="278">
        <v>43346</v>
      </c>
      <c r="B87" s="277" t="s">
        <v>387</v>
      </c>
      <c r="C87" s="277" t="s">
        <v>143</v>
      </c>
      <c r="D87" s="277" t="s">
        <v>388</v>
      </c>
      <c r="E87" s="175" t="str">
        <f>IFERROR((IF(VLOOKUP($C87,'Agent List'!$A:$D,2,0)=0,"",VLOOKUP($C87,'Agent List'!$A:$D,2,0))),"")</f>
        <v>EMEA_English</v>
      </c>
      <c r="F87" s="175" t="str">
        <f>IFERROR((IF(VLOOKUP($C87,'Agent List'!$A:$D,3,0)=0,"",VLOOKUP($C87,'Agent List'!$A:$D,3,0))),"")</f>
        <v/>
      </c>
      <c r="G87" s="175" t="str">
        <f>IFERROR((IF(VLOOKUP($C87,'Agent List'!$A:$D,4,0)=0,"",VLOOKUP($C87,'Agent List'!$A:$D,4,0))),"")</f>
        <v/>
      </c>
    </row>
    <row r="88" spans="1:7" x14ac:dyDescent="0.25">
      <c r="A88" s="278">
        <v>43346</v>
      </c>
      <c r="B88" s="277" t="s">
        <v>387</v>
      </c>
      <c r="C88" s="277" t="s">
        <v>201</v>
      </c>
      <c r="D88" s="277" t="s">
        <v>388</v>
      </c>
      <c r="E88" s="175" t="str">
        <f>IFERROR((IF(VLOOKUP($C88,'Agent List'!$A:$D,2,0)=0,"",VLOOKUP($C88,'Agent List'!$A:$D,2,0))),"")</f>
        <v>EMEA_English</v>
      </c>
      <c r="F88" s="175" t="str">
        <f>IFERROR((IF(VLOOKUP($C88,'Agent List'!$A:$D,3,0)=0,"",VLOOKUP($C88,'Agent List'!$A:$D,3,0))),"")</f>
        <v/>
      </c>
      <c r="G88" s="175" t="str">
        <f>IFERROR((IF(VLOOKUP($C88,'Agent List'!$A:$D,4,0)=0,"",VLOOKUP($C88,'Agent List'!$A:$D,4,0))),"")</f>
        <v/>
      </c>
    </row>
    <row r="89" spans="1:7" x14ac:dyDescent="0.25">
      <c r="A89" s="278">
        <v>43346</v>
      </c>
      <c r="B89" s="277" t="s">
        <v>407</v>
      </c>
      <c r="C89" s="277" t="s">
        <v>411</v>
      </c>
      <c r="D89" s="277" t="s">
        <v>388</v>
      </c>
      <c r="E89" s="175" t="str">
        <f>IFERROR((IF(VLOOKUP($C89,'Agent List'!$A:$D,2,0)=0,"",VLOOKUP($C89,'Agent List'!$A:$D,2,0))),"")</f>
        <v/>
      </c>
      <c r="F89" s="175" t="str">
        <f>IFERROR((IF(VLOOKUP($C89,'Agent List'!$A:$D,3,0)=0,"",VLOOKUP($C89,'Agent List'!$A:$D,3,0))),"")</f>
        <v/>
      </c>
      <c r="G89" s="175" t="str">
        <f>IFERROR((IF(VLOOKUP($C89,'Agent List'!$A:$D,4,0)=0,"",VLOOKUP($C89,'Agent List'!$A:$D,4,0))),"")</f>
        <v/>
      </c>
    </row>
    <row r="90" spans="1:7" x14ac:dyDescent="0.25">
      <c r="A90" s="278">
        <v>43347</v>
      </c>
      <c r="B90" s="277" t="s">
        <v>387</v>
      </c>
      <c r="C90" s="277" t="s">
        <v>282</v>
      </c>
      <c r="D90" s="277" t="s">
        <v>388</v>
      </c>
      <c r="E90" s="175" t="str">
        <f>IFERROR((IF(VLOOKUP($C90,'Agent List'!$A:$D,2,0)=0,"",VLOOKUP($C90,'Agent List'!$A:$D,2,0))),"")</f>
        <v>EMEA_English</v>
      </c>
      <c r="F90" s="175" t="str">
        <f>IFERROR((IF(VLOOKUP($C90,'Agent List'!$A:$D,3,0)=0,"",VLOOKUP($C90,'Agent List'!$A:$D,3,0))),"")</f>
        <v/>
      </c>
      <c r="G90" s="175" t="str">
        <f>IFERROR((IF(VLOOKUP($C90,'Agent List'!$A:$D,4,0)=0,"",VLOOKUP($C90,'Agent List'!$A:$D,4,0))),"")</f>
        <v/>
      </c>
    </row>
    <row r="91" spans="1:7" x14ac:dyDescent="0.25">
      <c r="A91" s="278">
        <v>43347</v>
      </c>
      <c r="B91" s="277" t="s">
        <v>387</v>
      </c>
      <c r="C91" s="277" t="s">
        <v>393</v>
      </c>
      <c r="D91" s="277" t="s">
        <v>388</v>
      </c>
      <c r="E91" s="175" t="str">
        <f>IFERROR((IF(VLOOKUP($C91,'Agent List'!$A:$D,2,0)=0,"",VLOOKUP($C91,'Agent List'!$A:$D,2,0))),"")</f>
        <v/>
      </c>
      <c r="F91" s="175" t="str">
        <f>IFERROR((IF(VLOOKUP($C91,'Agent List'!$A:$D,3,0)=0,"",VLOOKUP($C91,'Agent List'!$A:$D,3,0))),"")</f>
        <v/>
      </c>
      <c r="G91" s="175" t="str">
        <f>IFERROR((IF(VLOOKUP($C91,'Agent List'!$A:$D,4,0)=0,"",VLOOKUP($C91,'Agent List'!$A:$D,4,0))),"")</f>
        <v/>
      </c>
    </row>
    <row r="92" spans="1:7" x14ac:dyDescent="0.25">
      <c r="A92" s="278">
        <v>43347</v>
      </c>
      <c r="B92" s="277" t="s">
        <v>387</v>
      </c>
      <c r="C92" s="277" t="s">
        <v>233</v>
      </c>
      <c r="D92" s="277" t="s">
        <v>388</v>
      </c>
      <c r="E92" s="175" t="str">
        <f>IFERROR((IF(VLOOKUP($C92,'Agent List'!$A:$D,2,0)=0,"",VLOOKUP($C92,'Agent List'!$A:$D,2,0))),"")</f>
        <v/>
      </c>
      <c r="F92" s="175" t="str">
        <f>IFERROR((IF(VLOOKUP($C92,'Agent List'!$A:$D,3,0)=0,"",VLOOKUP($C92,'Agent List'!$A:$D,3,0))),"")</f>
        <v>NAMPS</v>
      </c>
      <c r="G92" s="175" t="str">
        <f>IFERROR((IF(VLOOKUP($C92,'Agent List'!$A:$D,4,0)=0,"",VLOOKUP($C92,'Agent List'!$A:$D,4,0))),"")</f>
        <v>APAC_English</v>
      </c>
    </row>
    <row r="93" spans="1:7" x14ac:dyDescent="0.25">
      <c r="A93" s="278">
        <v>43347</v>
      </c>
      <c r="B93" s="277" t="s">
        <v>387</v>
      </c>
      <c r="C93" s="277" t="s">
        <v>416</v>
      </c>
      <c r="D93" s="277" t="s">
        <v>388</v>
      </c>
      <c r="E93" s="175" t="str">
        <f>IFERROR((IF(VLOOKUP($C93,'Agent List'!$A:$D,2,0)=0,"",VLOOKUP($C93,'Agent List'!$A:$D,2,0))),"")</f>
        <v/>
      </c>
      <c r="F93" s="175" t="str">
        <f>IFERROR((IF(VLOOKUP($C93,'Agent List'!$A:$D,3,0)=0,"",VLOOKUP($C93,'Agent List'!$A:$D,3,0))),"")</f>
        <v/>
      </c>
      <c r="G93" s="175" t="str">
        <f>IFERROR((IF(VLOOKUP($C93,'Agent List'!$A:$D,4,0)=0,"",VLOOKUP($C93,'Agent List'!$A:$D,4,0))),"")</f>
        <v/>
      </c>
    </row>
    <row r="94" spans="1:7" x14ac:dyDescent="0.25">
      <c r="A94" s="278">
        <v>43347</v>
      </c>
      <c r="B94" s="277" t="s">
        <v>387</v>
      </c>
      <c r="C94" s="277" t="s">
        <v>390</v>
      </c>
      <c r="D94" s="277" t="s">
        <v>388</v>
      </c>
      <c r="E94" s="175" t="str">
        <f>IFERROR((IF(VLOOKUP($C94,'Agent List'!$A:$D,2,0)=0,"",VLOOKUP($C94,'Agent List'!$A:$D,2,0))),"")</f>
        <v/>
      </c>
      <c r="F94" s="175" t="str">
        <f>IFERROR((IF(VLOOKUP($C94,'Agent List'!$A:$D,3,0)=0,"",VLOOKUP($C94,'Agent List'!$A:$D,3,0))),"")</f>
        <v/>
      </c>
      <c r="G94" s="175" t="str">
        <f>IFERROR((IF(VLOOKUP($C94,'Agent List'!$A:$D,4,0)=0,"",VLOOKUP($C94,'Agent List'!$A:$D,4,0))),"")</f>
        <v/>
      </c>
    </row>
    <row r="95" spans="1:7" x14ac:dyDescent="0.25">
      <c r="A95" s="278">
        <v>43347</v>
      </c>
      <c r="B95" s="277" t="s">
        <v>391</v>
      </c>
      <c r="C95" s="277" t="s">
        <v>288</v>
      </c>
      <c r="D95" s="277" t="s">
        <v>388</v>
      </c>
      <c r="E95" s="175" t="str">
        <f>IFERROR((IF(VLOOKUP($C95,'Agent List'!$A:$D,2,0)=0,"",VLOOKUP($C95,'Agent List'!$A:$D,2,0))),"")</f>
        <v>EMEA-SD-Lead</v>
      </c>
      <c r="F95" s="175" t="str">
        <f>IFERROR((IF(VLOOKUP($C95,'Agent List'!$A:$D,3,0)=0,"",VLOOKUP($C95,'Agent List'!$A:$D,3,0))),"")</f>
        <v/>
      </c>
      <c r="G95" s="175" t="str">
        <f>IFERROR((IF(VLOOKUP($C95,'Agent List'!$A:$D,4,0)=0,"",VLOOKUP($C95,'Agent List'!$A:$D,4,0))),"")</f>
        <v/>
      </c>
    </row>
    <row r="96" spans="1:7" x14ac:dyDescent="0.25">
      <c r="A96" s="278">
        <v>43347</v>
      </c>
      <c r="B96" s="277" t="s">
        <v>391</v>
      </c>
      <c r="C96" s="277" t="s">
        <v>437</v>
      </c>
      <c r="D96" s="277" t="s">
        <v>388</v>
      </c>
      <c r="E96" s="175" t="str">
        <f>IFERROR((IF(VLOOKUP($C96,'Agent List'!$A:$D,2,0)=0,"",VLOOKUP($C96,'Agent List'!$A:$D,2,0))),"")</f>
        <v/>
      </c>
      <c r="F96" s="175" t="str">
        <f>IFERROR((IF(VLOOKUP($C96,'Agent List'!$A:$D,3,0)=0,"",VLOOKUP($C96,'Agent List'!$A:$D,3,0))),"")</f>
        <v/>
      </c>
      <c r="G96" s="175" t="str">
        <f>IFERROR((IF(VLOOKUP($C96,'Agent List'!$A:$D,4,0)=0,"",VLOOKUP($C96,'Agent List'!$A:$D,4,0))),"")</f>
        <v/>
      </c>
    </row>
    <row r="97" spans="1:7" x14ac:dyDescent="0.25">
      <c r="A97" s="278">
        <v>43347</v>
      </c>
      <c r="B97" s="277" t="s">
        <v>391</v>
      </c>
      <c r="C97" s="277" t="s">
        <v>432</v>
      </c>
      <c r="D97" s="277" t="s">
        <v>388</v>
      </c>
      <c r="E97" s="175" t="str">
        <f>IFERROR((IF(VLOOKUP($C97,'Agent List'!$A:$D,2,0)=0,"",VLOOKUP($C97,'Agent List'!$A:$D,2,0))),"")</f>
        <v/>
      </c>
      <c r="F97" s="175" t="str">
        <f>IFERROR((IF(VLOOKUP($C97,'Agent List'!$A:$D,3,0)=0,"",VLOOKUP($C97,'Agent List'!$A:$D,3,0))),"")</f>
        <v/>
      </c>
      <c r="G97" s="175" t="str">
        <f>IFERROR((IF(VLOOKUP($C97,'Agent List'!$A:$D,4,0)=0,"",VLOOKUP($C97,'Agent List'!$A:$D,4,0))),"")</f>
        <v/>
      </c>
    </row>
    <row r="98" spans="1:7" x14ac:dyDescent="0.25">
      <c r="A98" s="278">
        <v>43347</v>
      </c>
      <c r="B98" s="277" t="s">
        <v>391</v>
      </c>
      <c r="C98" s="277" t="s">
        <v>412</v>
      </c>
      <c r="D98" s="277" t="s">
        <v>388</v>
      </c>
      <c r="E98" s="175" t="str">
        <f>IFERROR((IF(VLOOKUP($C98,'Agent List'!$A:$D,2,0)=0,"",VLOOKUP($C98,'Agent List'!$A:$D,2,0))),"")</f>
        <v/>
      </c>
      <c r="F98" s="175" t="str">
        <f>IFERROR((IF(VLOOKUP($C98,'Agent List'!$A:$D,3,0)=0,"",VLOOKUP($C98,'Agent List'!$A:$D,3,0))),"")</f>
        <v/>
      </c>
      <c r="G98" s="175" t="str">
        <f>IFERROR((IF(VLOOKUP($C98,'Agent List'!$A:$D,4,0)=0,"",VLOOKUP($C98,'Agent List'!$A:$D,4,0))),"")</f>
        <v/>
      </c>
    </row>
    <row r="99" spans="1:7" x14ac:dyDescent="0.25">
      <c r="A99" s="278">
        <v>43347</v>
      </c>
      <c r="B99" s="277" t="s">
        <v>391</v>
      </c>
      <c r="C99" s="277" t="s">
        <v>370</v>
      </c>
      <c r="D99" s="277" t="s">
        <v>388</v>
      </c>
      <c r="E99" s="175" t="str">
        <f>IFERROR((IF(VLOOKUP($C99,'Agent List'!$A:$D,2,0)=0,"",VLOOKUP($C99,'Agent List'!$A:$D,2,0))),"")</f>
        <v>EMEABUD-Russian</v>
      </c>
      <c r="F99" s="175" t="str">
        <f>IFERROR((IF(VLOOKUP($C99,'Agent List'!$A:$D,3,0)=0,"",VLOOKUP($C99,'Agent List'!$A:$D,3,0))),"")</f>
        <v/>
      </c>
      <c r="G99" s="175" t="str">
        <f>IFERROR((IF(VLOOKUP($C99,'Agent List'!$A:$D,4,0)=0,"",VLOOKUP($C99,'Agent List'!$A:$D,4,0))),"")</f>
        <v>EMEABUD-Turkish</v>
      </c>
    </row>
    <row r="100" spans="1:7" x14ac:dyDescent="0.25">
      <c r="A100" s="278">
        <v>43347</v>
      </c>
      <c r="B100" s="277" t="s">
        <v>391</v>
      </c>
      <c r="C100" s="277" t="s">
        <v>361</v>
      </c>
      <c r="D100" s="277" t="s">
        <v>388</v>
      </c>
      <c r="E100" s="175" t="str">
        <f>IFERROR((IF(VLOOKUP($C100,'Agent List'!$A:$D,2,0)=0,"",VLOOKUP($C100,'Agent List'!$A:$D,2,0))),"")</f>
        <v>EMEABUD-German</v>
      </c>
      <c r="F100" s="175" t="str">
        <f>IFERROR((IF(VLOOKUP($C100,'Agent List'!$A:$D,3,0)=0,"",VLOOKUP($C100,'Agent List'!$A:$D,3,0))),"")</f>
        <v/>
      </c>
      <c r="G100" s="175" t="str">
        <f>IFERROR((IF(VLOOKUP($C100,'Agent List'!$A:$D,4,0)=0,"",VLOOKUP($C100,'Agent List'!$A:$D,4,0))),"")</f>
        <v/>
      </c>
    </row>
    <row r="101" spans="1:7" x14ac:dyDescent="0.25">
      <c r="A101" s="278">
        <v>43347</v>
      </c>
      <c r="B101" s="277" t="s">
        <v>391</v>
      </c>
      <c r="C101" s="277" t="s">
        <v>427</v>
      </c>
      <c r="D101" s="277" t="s">
        <v>388</v>
      </c>
      <c r="E101" s="175" t="str">
        <f>IFERROR((IF(VLOOKUP($C101,'Agent List'!$A:$D,2,0)=0,"",VLOOKUP($C101,'Agent List'!$A:$D,2,0))),"")</f>
        <v/>
      </c>
      <c r="F101" s="175" t="str">
        <f>IFERROR((IF(VLOOKUP($C101,'Agent List'!$A:$D,3,0)=0,"",VLOOKUP($C101,'Agent List'!$A:$D,3,0))),"")</f>
        <v/>
      </c>
      <c r="G101" s="175" t="str">
        <f>IFERROR((IF(VLOOKUP($C101,'Agent List'!$A:$D,4,0)=0,"",VLOOKUP($C101,'Agent List'!$A:$D,4,0))),"")</f>
        <v/>
      </c>
    </row>
    <row r="102" spans="1:7" x14ac:dyDescent="0.25">
      <c r="A102" s="278">
        <v>43347</v>
      </c>
      <c r="B102" s="277" t="s">
        <v>391</v>
      </c>
      <c r="C102" s="277" t="s">
        <v>371</v>
      </c>
      <c r="D102" s="277" t="s">
        <v>388</v>
      </c>
      <c r="E102" s="175" t="str">
        <f>IFERROR((IF(VLOOKUP($C102,'Agent List'!$A:$D,2,0)=0,"",VLOOKUP($C102,'Agent List'!$A:$D,2,0))),"")</f>
        <v>EMEABUD-French</v>
      </c>
      <c r="F102" s="175" t="str">
        <f>IFERROR((IF(VLOOKUP($C102,'Agent List'!$A:$D,3,0)=0,"",VLOOKUP($C102,'Agent List'!$A:$D,3,0))),"")</f>
        <v/>
      </c>
      <c r="G102" s="175" t="str">
        <f>IFERROR((IF(VLOOKUP($C102,'Agent List'!$A:$D,4,0)=0,"",VLOOKUP($C102,'Agent List'!$A:$D,4,0))),"")</f>
        <v/>
      </c>
    </row>
    <row r="103" spans="1:7" x14ac:dyDescent="0.25">
      <c r="A103" s="278">
        <v>43347</v>
      </c>
      <c r="B103" s="277" t="s">
        <v>391</v>
      </c>
      <c r="C103" s="277" t="s">
        <v>422</v>
      </c>
      <c r="D103" s="277" t="s">
        <v>388</v>
      </c>
      <c r="E103" s="175" t="str">
        <f>IFERROR((IF(VLOOKUP($C103,'Agent List'!$A:$D,2,0)=0,"",VLOOKUP($C103,'Agent List'!$A:$D,2,0))),"")</f>
        <v/>
      </c>
      <c r="F103" s="175" t="str">
        <f>IFERROR((IF(VLOOKUP($C103,'Agent List'!$A:$D,3,0)=0,"",VLOOKUP($C103,'Agent List'!$A:$D,3,0))),"")</f>
        <v/>
      </c>
      <c r="G103" s="175" t="str">
        <f>IFERROR((IF(VLOOKUP($C103,'Agent List'!$A:$D,4,0)=0,"",VLOOKUP($C103,'Agent List'!$A:$D,4,0))),"")</f>
        <v/>
      </c>
    </row>
    <row r="104" spans="1:7" x14ac:dyDescent="0.25">
      <c r="A104" s="278">
        <v>43347</v>
      </c>
      <c r="B104" s="277" t="s">
        <v>391</v>
      </c>
      <c r="C104" s="277" t="s">
        <v>430</v>
      </c>
      <c r="D104" s="277" t="s">
        <v>388</v>
      </c>
      <c r="E104" s="175" t="str">
        <f>IFERROR((IF(VLOOKUP($C104,'Agent List'!$A:$D,2,0)=0,"",VLOOKUP($C104,'Agent List'!$A:$D,2,0))),"")</f>
        <v/>
      </c>
      <c r="F104" s="175" t="str">
        <f>IFERROR((IF(VLOOKUP($C104,'Agent List'!$A:$D,3,0)=0,"",VLOOKUP($C104,'Agent List'!$A:$D,3,0))),"")</f>
        <v/>
      </c>
      <c r="G104" s="175" t="str">
        <f>IFERROR((IF(VLOOKUP($C104,'Agent List'!$A:$D,4,0)=0,"",VLOOKUP($C104,'Agent List'!$A:$D,4,0))),"")</f>
        <v/>
      </c>
    </row>
    <row r="105" spans="1:7" x14ac:dyDescent="0.25">
      <c r="A105" s="278">
        <v>43347</v>
      </c>
      <c r="B105" s="277" t="s">
        <v>391</v>
      </c>
      <c r="C105" s="277" t="s">
        <v>414</v>
      </c>
      <c r="D105" s="277" t="s">
        <v>388</v>
      </c>
      <c r="E105" s="175" t="str">
        <f>IFERROR((IF(VLOOKUP($C105,'Agent List'!$A:$D,2,0)=0,"",VLOOKUP($C105,'Agent List'!$A:$D,2,0))),"")</f>
        <v/>
      </c>
      <c r="F105" s="175" t="str">
        <f>IFERROR((IF(VLOOKUP($C105,'Agent List'!$A:$D,3,0)=0,"",VLOOKUP($C105,'Agent List'!$A:$D,3,0))),"")</f>
        <v/>
      </c>
      <c r="G105" s="175" t="str">
        <f>IFERROR((IF(VLOOKUP($C105,'Agent List'!$A:$D,4,0)=0,"",VLOOKUP($C105,'Agent List'!$A:$D,4,0))),"")</f>
        <v/>
      </c>
    </row>
    <row r="106" spans="1:7" x14ac:dyDescent="0.25">
      <c r="A106" s="278">
        <v>43347</v>
      </c>
      <c r="B106" s="277" t="s">
        <v>391</v>
      </c>
      <c r="C106" s="277" t="s">
        <v>259</v>
      </c>
      <c r="D106" s="277" t="s">
        <v>388</v>
      </c>
      <c r="E106" s="175" t="str">
        <f>IFERROR((IF(VLOOKUP($C106,'Agent List'!$A:$D,2,0)=0,"",VLOOKUP($C106,'Agent List'!$A:$D,2,0))),"")</f>
        <v>EMEABUD-Russian</v>
      </c>
      <c r="F106" s="175" t="str">
        <f>IFERROR((IF(VLOOKUP($C106,'Agent List'!$A:$D,3,0)=0,"",VLOOKUP($C106,'Agent List'!$A:$D,3,0))),"")</f>
        <v/>
      </c>
      <c r="G106" s="175" t="str">
        <f>IFERROR((IF(VLOOKUP($C106,'Agent List'!$A:$D,4,0)=0,"",VLOOKUP($C106,'Agent List'!$A:$D,4,0))),"")</f>
        <v>EMEABUD-Hungarian</v>
      </c>
    </row>
    <row r="107" spans="1:7" x14ac:dyDescent="0.25">
      <c r="A107" s="278">
        <v>43347</v>
      </c>
      <c r="B107" s="277" t="s">
        <v>391</v>
      </c>
      <c r="C107" s="277" t="s">
        <v>438</v>
      </c>
      <c r="D107" s="277" t="s">
        <v>388</v>
      </c>
      <c r="E107" s="175" t="str">
        <f>IFERROR((IF(VLOOKUP($C107,'Agent List'!$A:$D,2,0)=0,"",VLOOKUP($C107,'Agent List'!$A:$D,2,0))),"")</f>
        <v/>
      </c>
      <c r="F107" s="175" t="str">
        <f>IFERROR((IF(VLOOKUP($C107,'Agent List'!$A:$D,3,0)=0,"",VLOOKUP($C107,'Agent List'!$A:$D,3,0))),"")</f>
        <v/>
      </c>
      <c r="G107" s="175" t="str">
        <f>IFERROR((IF(VLOOKUP($C107,'Agent List'!$A:$D,4,0)=0,"",VLOOKUP($C107,'Agent List'!$A:$D,4,0))),"")</f>
        <v/>
      </c>
    </row>
    <row r="108" spans="1:7" x14ac:dyDescent="0.25">
      <c r="A108" s="278">
        <v>43347</v>
      </c>
      <c r="B108" s="277" t="s">
        <v>391</v>
      </c>
      <c r="C108" s="277" t="s">
        <v>364</v>
      </c>
      <c r="D108" s="277" t="s">
        <v>388</v>
      </c>
      <c r="E108" s="175" t="str">
        <f>IFERROR((IF(VLOOKUP($C108,'Agent List'!$A:$D,2,0)=0,"",VLOOKUP($C108,'Agent List'!$A:$D,2,0))),"")</f>
        <v>EMEABUD-German</v>
      </c>
      <c r="F108" s="175" t="str">
        <f>IFERROR((IF(VLOOKUP($C108,'Agent List'!$A:$D,3,0)=0,"",VLOOKUP($C108,'Agent List'!$A:$D,3,0))),"")</f>
        <v/>
      </c>
      <c r="G108" s="175" t="str">
        <f>IFERROR((IF(VLOOKUP($C108,'Agent List'!$A:$D,4,0)=0,"",VLOOKUP($C108,'Agent List'!$A:$D,4,0))),"")</f>
        <v/>
      </c>
    </row>
    <row r="109" spans="1:7" x14ac:dyDescent="0.25">
      <c r="A109" s="278">
        <v>43347</v>
      </c>
      <c r="B109" s="277" t="s">
        <v>391</v>
      </c>
      <c r="C109" s="277" t="s">
        <v>378</v>
      </c>
      <c r="D109" s="277" t="s">
        <v>388</v>
      </c>
      <c r="E109" s="175" t="str">
        <f>IFERROR((IF(VLOOKUP($C109,'Agent List'!$A:$D,2,0)=0,"",VLOOKUP($C109,'Agent List'!$A:$D,2,0))),"")</f>
        <v/>
      </c>
      <c r="F109" s="175" t="str">
        <f>IFERROR((IF(VLOOKUP($C109,'Agent List'!$A:$D,3,0)=0,"",VLOOKUP($C109,'Agent List'!$A:$D,3,0))),"")</f>
        <v/>
      </c>
      <c r="G109" s="175" t="str">
        <f>IFERROR((IF(VLOOKUP($C109,'Agent List'!$A:$D,4,0)=0,"",VLOOKUP($C109,'Agent List'!$A:$D,4,0))),"")</f>
        <v/>
      </c>
    </row>
    <row r="110" spans="1:7" x14ac:dyDescent="0.25">
      <c r="A110" s="278">
        <v>43347</v>
      </c>
      <c r="B110" s="277" t="s">
        <v>391</v>
      </c>
      <c r="C110" s="277" t="s">
        <v>436</v>
      </c>
      <c r="D110" s="277" t="s">
        <v>388</v>
      </c>
      <c r="E110" s="175" t="str">
        <f>IFERROR((IF(VLOOKUP($C110,'Agent List'!$A:$D,2,0)=0,"",VLOOKUP($C110,'Agent List'!$A:$D,2,0))),"")</f>
        <v/>
      </c>
      <c r="F110" s="175" t="str">
        <f>IFERROR((IF(VLOOKUP($C110,'Agent List'!$A:$D,3,0)=0,"",VLOOKUP($C110,'Agent List'!$A:$D,3,0))),"")</f>
        <v/>
      </c>
      <c r="G110" s="175" t="str">
        <f>IFERROR((IF(VLOOKUP($C110,'Agent List'!$A:$D,4,0)=0,"",VLOOKUP($C110,'Agent List'!$A:$D,4,0))),"")</f>
        <v/>
      </c>
    </row>
    <row r="111" spans="1:7" x14ac:dyDescent="0.25">
      <c r="A111" s="278">
        <v>43347</v>
      </c>
      <c r="B111" s="277" t="s">
        <v>391</v>
      </c>
      <c r="C111" s="277" t="s">
        <v>435</v>
      </c>
      <c r="D111" s="277" t="s">
        <v>388</v>
      </c>
      <c r="E111" s="175" t="str">
        <f>IFERROR((IF(VLOOKUP($C111,'Agent List'!$A:$D,2,0)=0,"",VLOOKUP($C111,'Agent List'!$A:$D,2,0))),"")</f>
        <v/>
      </c>
      <c r="F111" s="175" t="str">
        <f>IFERROR((IF(VLOOKUP($C111,'Agent List'!$A:$D,3,0)=0,"",VLOOKUP($C111,'Agent List'!$A:$D,3,0))),"")</f>
        <v/>
      </c>
      <c r="G111" s="175" t="str">
        <f>IFERROR((IF(VLOOKUP($C111,'Agent List'!$A:$D,4,0)=0,"",VLOOKUP($C111,'Agent List'!$A:$D,4,0))),"")</f>
        <v/>
      </c>
    </row>
    <row r="112" spans="1:7" x14ac:dyDescent="0.25">
      <c r="A112" s="278">
        <v>43347</v>
      </c>
      <c r="B112" s="277" t="s">
        <v>391</v>
      </c>
      <c r="C112" s="277" t="s">
        <v>408</v>
      </c>
      <c r="D112" s="277" t="s">
        <v>388</v>
      </c>
      <c r="E112" s="175" t="str">
        <f>IFERROR((IF(VLOOKUP($C112,'Agent List'!$A:$D,2,0)=0,"",VLOOKUP($C112,'Agent List'!$A:$D,2,0))),"")</f>
        <v/>
      </c>
      <c r="F112" s="175" t="str">
        <f>IFERROR((IF(VLOOKUP($C112,'Agent List'!$A:$D,3,0)=0,"",VLOOKUP($C112,'Agent List'!$A:$D,3,0))),"")</f>
        <v/>
      </c>
      <c r="G112" s="175" t="str">
        <f>IFERROR((IF(VLOOKUP($C112,'Agent List'!$A:$D,4,0)=0,"",VLOOKUP($C112,'Agent List'!$A:$D,4,0))),"")</f>
        <v/>
      </c>
    </row>
    <row r="113" spans="1:7" x14ac:dyDescent="0.25">
      <c r="A113" s="278">
        <v>43347</v>
      </c>
      <c r="B113" s="277" t="s">
        <v>391</v>
      </c>
      <c r="C113" s="277" t="s">
        <v>423</v>
      </c>
      <c r="D113" s="277" t="s">
        <v>388</v>
      </c>
      <c r="E113" s="175" t="str">
        <f>IFERROR((IF(VLOOKUP($C113,'Agent List'!$A:$D,2,0)=0,"",VLOOKUP($C113,'Agent List'!$A:$D,2,0))),"")</f>
        <v/>
      </c>
      <c r="F113" s="175" t="str">
        <f>IFERROR((IF(VLOOKUP($C113,'Agent List'!$A:$D,3,0)=0,"",VLOOKUP($C113,'Agent List'!$A:$D,3,0))),"")</f>
        <v/>
      </c>
      <c r="G113" s="175" t="str">
        <f>IFERROR((IF(VLOOKUP($C113,'Agent List'!$A:$D,4,0)=0,"",VLOOKUP($C113,'Agent List'!$A:$D,4,0))),"")</f>
        <v/>
      </c>
    </row>
    <row r="114" spans="1:7" x14ac:dyDescent="0.25">
      <c r="A114" s="278">
        <v>43347</v>
      </c>
      <c r="B114" s="277" t="s">
        <v>391</v>
      </c>
      <c r="C114" s="277" t="s">
        <v>417</v>
      </c>
      <c r="D114" s="277" t="s">
        <v>388</v>
      </c>
      <c r="E114" s="175" t="str">
        <f>IFERROR((IF(VLOOKUP($C114,'Agent List'!$A:$D,2,0)=0,"",VLOOKUP($C114,'Agent List'!$A:$D,2,0))),"")</f>
        <v/>
      </c>
      <c r="F114" s="175" t="str">
        <f>IFERROR((IF(VLOOKUP($C114,'Agent List'!$A:$D,3,0)=0,"",VLOOKUP($C114,'Agent List'!$A:$D,3,0))),"")</f>
        <v/>
      </c>
      <c r="G114" s="175" t="str">
        <f>IFERROR((IF(VLOOKUP($C114,'Agent List'!$A:$D,4,0)=0,"",VLOOKUP($C114,'Agent List'!$A:$D,4,0))),"")</f>
        <v/>
      </c>
    </row>
    <row r="115" spans="1:7" x14ac:dyDescent="0.25">
      <c r="A115" s="278">
        <v>43347</v>
      </c>
      <c r="B115" s="277" t="s">
        <v>391</v>
      </c>
      <c r="C115" s="277" t="s">
        <v>431</v>
      </c>
      <c r="D115" s="277" t="s">
        <v>388</v>
      </c>
      <c r="E115" s="175" t="str">
        <f>IFERROR((IF(VLOOKUP($C115,'Agent List'!$A:$D,2,0)=0,"",VLOOKUP($C115,'Agent List'!$A:$D,2,0))),"")</f>
        <v/>
      </c>
      <c r="F115" s="175" t="str">
        <f>IFERROR((IF(VLOOKUP($C115,'Agent List'!$A:$D,3,0)=0,"",VLOOKUP($C115,'Agent List'!$A:$D,3,0))),"")</f>
        <v/>
      </c>
      <c r="G115" s="175" t="str">
        <f>IFERROR((IF(VLOOKUP($C115,'Agent List'!$A:$D,4,0)=0,"",VLOOKUP($C115,'Agent List'!$A:$D,4,0))),"")</f>
        <v/>
      </c>
    </row>
    <row r="116" spans="1:7" x14ac:dyDescent="0.25">
      <c r="A116" s="278">
        <v>43347</v>
      </c>
      <c r="B116" s="277" t="s">
        <v>391</v>
      </c>
      <c r="C116" s="277" t="s">
        <v>405</v>
      </c>
      <c r="D116" s="277" t="s">
        <v>388</v>
      </c>
      <c r="E116" s="175" t="str">
        <f>IFERROR((IF(VLOOKUP($C116,'Agent List'!$A:$D,2,0)=0,"",VLOOKUP($C116,'Agent List'!$A:$D,2,0))),"")</f>
        <v/>
      </c>
      <c r="F116" s="175" t="str">
        <f>IFERROR((IF(VLOOKUP($C116,'Agent List'!$A:$D,3,0)=0,"",VLOOKUP($C116,'Agent List'!$A:$D,3,0))),"")</f>
        <v/>
      </c>
      <c r="G116" s="175" t="str">
        <f>IFERROR((IF(VLOOKUP($C116,'Agent List'!$A:$D,4,0)=0,"",VLOOKUP($C116,'Agent List'!$A:$D,4,0))),"")</f>
        <v/>
      </c>
    </row>
    <row r="117" spans="1:7" x14ac:dyDescent="0.25">
      <c r="A117" s="278">
        <v>43347</v>
      </c>
      <c r="B117" s="277" t="s">
        <v>391</v>
      </c>
      <c r="C117" s="277" t="s">
        <v>392</v>
      </c>
      <c r="D117" s="277" t="s">
        <v>388</v>
      </c>
      <c r="E117" s="175" t="str">
        <f>IFERROR((IF(VLOOKUP($C117,'Agent List'!$A:$D,2,0)=0,"",VLOOKUP($C117,'Agent List'!$A:$D,2,0))),"")</f>
        <v/>
      </c>
      <c r="F117" s="175" t="str">
        <f>IFERROR((IF(VLOOKUP($C117,'Agent List'!$A:$D,3,0)=0,"",VLOOKUP($C117,'Agent List'!$A:$D,3,0))),"")</f>
        <v/>
      </c>
      <c r="G117" s="175" t="str">
        <f>IFERROR((IF(VLOOKUP($C117,'Agent List'!$A:$D,4,0)=0,"",VLOOKUP($C117,'Agent List'!$A:$D,4,0))),"")</f>
        <v/>
      </c>
    </row>
    <row r="118" spans="1:7" x14ac:dyDescent="0.25">
      <c r="A118" s="278">
        <v>43347</v>
      </c>
      <c r="B118" s="277" t="s">
        <v>391</v>
      </c>
      <c r="C118" s="277" t="s">
        <v>409</v>
      </c>
      <c r="D118" s="277" t="s">
        <v>388</v>
      </c>
      <c r="E118" s="175" t="str">
        <f>IFERROR((IF(VLOOKUP($C118,'Agent List'!$A:$D,2,0)=0,"",VLOOKUP($C118,'Agent List'!$A:$D,2,0))),"")</f>
        <v/>
      </c>
      <c r="F118" s="175" t="str">
        <f>IFERROR((IF(VLOOKUP($C118,'Agent List'!$A:$D,3,0)=0,"",VLOOKUP($C118,'Agent List'!$A:$D,3,0))),"")</f>
        <v/>
      </c>
      <c r="G118" s="175" t="str">
        <f>IFERROR((IF(VLOOKUP($C118,'Agent List'!$A:$D,4,0)=0,"",VLOOKUP($C118,'Agent List'!$A:$D,4,0))),"")</f>
        <v/>
      </c>
    </row>
    <row r="119" spans="1:7" x14ac:dyDescent="0.25">
      <c r="A119" s="278">
        <v>43347</v>
      </c>
      <c r="B119" s="277" t="s">
        <v>391</v>
      </c>
      <c r="C119" s="277" t="s">
        <v>368</v>
      </c>
      <c r="D119" s="277" t="s">
        <v>388</v>
      </c>
      <c r="E119" s="175" t="str">
        <f>IFERROR((IF(VLOOKUP($C119,'Agent List'!$A:$D,2,0)=0,"",VLOOKUP($C119,'Agent List'!$A:$D,2,0))),"")</f>
        <v>EMEABUD-Dutch</v>
      </c>
      <c r="F119" s="175" t="str">
        <f>IFERROR((IF(VLOOKUP($C119,'Agent List'!$A:$D,3,0)=0,"",VLOOKUP($C119,'Agent List'!$A:$D,3,0))),"")</f>
        <v/>
      </c>
      <c r="G119" s="175" t="str">
        <f>IFERROR((IF(VLOOKUP($C119,'Agent List'!$A:$D,4,0)=0,"",VLOOKUP($C119,'Agent List'!$A:$D,4,0))),"")</f>
        <v>EMEABUD-Hungarian</v>
      </c>
    </row>
    <row r="120" spans="1:7" x14ac:dyDescent="0.25">
      <c r="A120" s="278">
        <v>43347</v>
      </c>
      <c r="B120" s="277" t="s">
        <v>391</v>
      </c>
      <c r="C120" s="277" t="s">
        <v>421</v>
      </c>
      <c r="D120" s="277" t="s">
        <v>388</v>
      </c>
      <c r="E120" s="175" t="str">
        <f>IFERROR((IF(VLOOKUP($C120,'Agent List'!$A:$D,2,0)=0,"",VLOOKUP($C120,'Agent List'!$A:$D,2,0))),"")</f>
        <v/>
      </c>
      <c r="F120" s="175" t="str">
        <f>IFERROR((IF(VLOOKUP($C120,'Agent List'!$A:$D,3,0)=0,"",VLOOKUP($C120,'Agent List'!$A:$D,3,0))),"")</f>
        <v/>
      </c>
      <c r="G120" s="175" t="str">
        <f>IFERROR((IF(VLOOKUP($C120,'Agent List'!$A:$D,4,0)=0,"",VLOOKUP($C120,'Agent List'!$A:$D,4,0))),"")</f>
        <v/>
      </c>
    </row>
    <row r="121" spans="1:7" x14ac:dyDescent="0.25">
      <c r="A121" s="278">
        <v>43347</v>
      </c>
      <c r="B121" s="277" t="s">
        <v>391</v>
      </c>
      <c r="C121" s="277" t="s">
        <v>424</v>
      </c>
      <c r="D121" s="277" t="s">
        <v>388</v>
      </c>
      <c r="E121" s="175" t="str">
        <f>IFERROR((IF(VLOOKUP($C121,'Agent List'!$A:$D,2,0)=0,"",VLOOKUP($C121,'Agent List'!$A:$D,2,0))),"")</f>
        <v/>
      </c>
      <c r="F121" s="175" t="str">
        <f>IFERROR((IF(VLOOKUP($C121,'Agent List'!$A:$D,3,0)=0,"",VLOOKUP($C121,'Agent List'!$A:$D,3,0))),"")</f>
        <v/>
      </c>
      <c r="G121" s="175" t="str">
        <f>IFERROR((IF(VLOOKUP($C121,'Agent List'!$A:$D,4,0)=0,"",VLOOKUP($C121,'Agent List'!$A:$D,4,0))),"")</f>
        <v/>
      </c>
    </row>
    <row r="122" spans="1:7" x14ac:dyDescent="0.25">
      <c r="A122" s="278">
        <v>43347</v>
      </c>
      <c r="B122" s="277" t="s">
        <v>391</v>
      </c>
      <c r="C122" s="277" t="s">
        <v>372</v>
      </c>
      <c r="D122" s="277" t="s">
        <v>388</v>
      </c>
      <c r="E122" s="175" t="str">
        <f>IFERROR((IF(VLOOKUP($C122,'Agent List'!$A:$D,2,0)=0,"",VLOOKUP($C122,'Agent List'!$A:$D,2,0))),"")</f>
        <v>EMEABUD-French</v>
      </c>
      <c r="F122" s="175" t="str">
        <f>IFERROR((IF(VLOOKUP($C122,'Agent List'!$A:$D,3,0)=0,"",VLOOKUP($C122,'Agent List'!$A:$D,3,0))),"")</f>
        <v/>
      </c>
      <c r="G122" s="175" t="str">
        <f>IFERROR((IF(VLOOKUP($C122,'Agent List'!$A:$D,4,0)=0,"",VLOOKUP($C122,'Agent List'!$A:$D,4,0))),"")</f>
        <v/>
      </c>
    </row>
    <row r="123" spans="1:7" x14ac:dyDescent="0.25">
      <c r="A123" s="278">
        <v>43347</v>
      </c>
      <c r="B123" s="277" t="s">
        <v>387</v>
      </c>
      <c r="C123" s="277" t="s">
        <v>142</v>
      </c>
      <c r="D123" s="277" t="s">
        <v>388</v>
      </c>
      <c r="E123" s="175" t="str">
        <f>IFERROR((IF(VLOOKUP($C123,'Agent List'!$A:$D,2,0)=0,"",VLOOKUP($C123,'Agent List'!$A:$D,2,0))),"")</f>
        <v>EMEA_English</v>
      </c>
      <c r="F123" s="175" t="str">
        <f>IFERROR((IF(VLOOKUP($C123,'Agent List'!$A:$D,3,0)=0,"",VLOOKUP($C123,'Agent List'!$A:$D,3,0))),"")</f>
        <v/>
      </c>
      <c r="G123" s="175" t="str">
        <f>IFERROR((IF(VLOOKUP($C123,'Agent List'!$A:$D,4,0)=0,"",VLOOKUP($C123,'Agent List'!$A:$D,4,0))),"")</f>
        <v/>
      </c>
    </row>
    <row r="124" spans="1:7" x14ac:dyDescent="0.25">
      <c r="A124" s="278">
        <v>43347</v>
      </c>
      <c r="B124" s="277" t="s">
        <v>387</v>
      </c>
      <c r="C124" s="277" t="s">
        <v>439</v>
      </c>
      <c r="D124" s="277" t="s">
        <v>388</v>
      </c>
      <c r="E124" s="175" t="str">
        <f>IFERROR((IF(VLOOKUP($C124,'Agent List'!$A:$D,2,0)=0,"",VLOOKUP($C124,'Agent List'!$A:$D,2,0))),"")</f>
        <v/>
      </c>
      <c r="F124" s="175" t="str">
        <f>IFERROR((IF(VLOOKUP($C124,'Agent List'!$A:$D,3,0)=0,"",VLOOKUP($C124,'Agent List'!$A:$D,3,0))),"")</f>
        <v/>
      </c>
      <c r="G124" s="175" t="str">
        <f>IFERROR((IF(VLOOKUP($C124,'Agent List'!$A:$D,4,0)=0,"",VLOOKUP($C124,'Agent List'!$A:$D,4,0))),"")</f>
        <v/>
      </c>
    </row>
    <row r="125" spans="1:7" x14ac:dyDescent="0.25">
      <c r="A125" s="278">
        <v>43347</v>
      </c>
      <c r="B125" s="277" t="s">
        <v>387</v>
      </c>
      <c r="C125" s="277" t="s">
        <v>236</v>
      </c>
      <c r="D125" s="277" t="s">
        <v>388</v>
      </c>
      <c r="E125" s="175" t="str">
        <f>IFERROR((IF(VLOOKUP($C125,'Agent List'!$A:$D,2,0)=0,"",VLOOKUP($C125,'Agent List'!$A:$D,2,0))),"")</f>
        <v>EMEA_English</v>
      </c>
      <c r="F125" s="175" t="str">
        <f>IFERROR((IF(VLOOKUP($C125,'Agent List'!$A:$D,3,0)=0,"",VLOOKUP($C125,'Agent List'!$A:$D,3,0))),"")</f>
        <v>NAMPS</v>
      </c>
      <c r="G125" s="175" t="str">
        <f>IFERROR((IF(VLOOKUP($C125,'Agent List'!$A:$D,4,0)=0,"",VLOOKUP($C125,'Agent List'!$A:$D,4,0))),"")</f>
        <v/>
      </c>
    </row>
    <row r="126" spans="1:7" x14ac:dyDescent="0.25">
      <c r="A126" s="278">
        <v>43347</v>
      </c>
      <c r="B126" s="277" t="s">
        <v>387</v>
      </c>
      <c r="C126" s="277" t="s">
        <v>149</v>
      </c>
      <c r="D126" s="277" t="s">
        <v>388</v>
      </c>
      <c r="E126" s="175" t="str">
        <f>IFERROR((IF(VLOOKUP($C126,'Agent List'!$A:$D,2,0)=0,"",VLOOKUP($C126,'Agent List'!$A:$D,2,0))),"")</f>
        <v>EMEA_English</v>
      </c>
      <c r="F126" s="175" t="str">
        <f>IFERROR((IF(VLOOKUP($C126,'Agent List'!$A:$D,3,0)=0,"",VLOOKUP($C126,'Agent List'!$A:$D,3,0))),"")</f>
        <v/>
      </c>
      <c r="G126" s="175" t="str">
        <f>IFERROR((IF(VLOOKUP($C126,'Agent List'!$A:$D,4,0)=0,"",VLOOKUP($C126,'Agent List'!$A:$D,4,0))),"")</f>
        <v/>
      </c>
    </row>
    <row r="127" spans="1:7" x14ac:dyDescent="0.25">
      <c r="A127" s="278">
        <v>43347</v>
      </c>
      <c r="B127" s="277" t="s">
        <v>387</v>
      </c>
      <c r="C127" s="277" t="s">
        <v>150</v>
      </c>
      <c r="D127" s="277" t="s">
        <v>388</v>
      </c>
      <c r="E127" s="175" t="str">
        <f>IFERROR((IF(VLOOKUP($C127,'Agent List'!$A:$D,2,0)=0,"",VLOOKUP($C127,'Agent List'!$A:$D,2,0))),"")</f>
        <v>EMEA_English</v>
      </c>
      <c r="F127" s="175" t="str">
        <f>IFERROR((IF(VLOOKUP($C127,'Agent List'!$A:$D,3,0)=0,"",VLOOKUP($C127,'Agent List'!$A:$D,3,0))),"")</f>
        <v/>
      </c>
      <c r="G127" s="175" t="str">
        <f>IFERROR((IF(VLOOKUP($C127,'Agent List'!$A:$D,4,0)=0,"",VLOOKUP($C127,'Agent List'!$A:$D,4,0))),"")</f>
        <v/>
      </c>
    </row>
    <row r="128" spans="1:7" x14ac:dyDescent="0.25">
      <c r="A128" s="278">
        <v>43347</v>
      </c>
      <c r="B128" s="277" t="s">
        <v>387</v>
      </c>
      <c r="C128" s="277" t="s">
        <v>220</v>
      </c>
      <c r="D128" s="277" t="s">
        <v>388</v>
      </c>
      <c r="E128" s="175" t="str">
        <f>IFERROR((IF(VLOOKUP($C128,'Agent List'!$A:$D,2,0)=0,"",VLOOKUP($C128,'Agent List'!$A:$D,2,0))),"")</f>
        <v>EMEA_English</v>
      </c>
      <c r="F128" s="175" t="str">
        <f>IFERROR((IF(VLOOKUP($C128,'Agent List'!$A:$D,3,0)=0,"",VLOOKUP($C128,'Agent List'!$A:$D,3,0))),"")</f>
        <v/>
      </c>
      <c r="G128" s="175" t="str">
        <f>IFERROR((IF(VLOOKUP($C128,'Agent List'!$A:$D,4,0)=0,"",VLOOKUP($C128,'Agent List'!$A:$D,4,0))),"")</f>
        <v/>
      </c>
    </row>
    <row r="129" spans="1:7" x14ac:dyDescent="0.25">
      <c r="A129" s="278">
        <v>43347</v>
      </c>
      <c r="B129" s="277" t="s">
        <v>387</v>
      </c>
      <c r="C129" s="277" t="s">
        <v>440</v>
      </c>
      <c r="D129" s="277" t="s">
        <v>388</v>
      </c>
      <c r="E129" s="175" t="str">
        <f>IFERROR((IF(VLOOKUP($C129,'Agent List'!$A:$D,2,0)=0,"",VLOOKUP($C129,'Agent List'!$A:$D,2,0))),"")</f>
        <v/>
      </c>
      <c r="F129" s="175" t="str">
        <f>IFERROR((IF(VLOOKUP($C129,'Agent List'!$A:$D,3,0)=0,"",VLOOKUP($C129,'Agent List'!$A:$D,3,0))),"")</f>
        <v/>
      </c>
      <c r="G129" s="175" t="str">
        <f>IFERROR((IF(VLOOKUP($C129,'Agent List'!$A:$D,4,0)=0,"",VLOOKUP($C129,'Agent List'!$A:$D,4,0))),"")</f>
        <v/>
      </c>
    </row>
    <row r="130" spans="1:7" x14ac:dyDescent="0.25">
      <c r="A130" s="278">
        <v>43347</v>
      </c>
      <c r="B130" s="277" t="s">
        <v>387</v>
      </c>
      <c r="C130" s="277" t="s">
        <v>213</v>
      </c>
      <c r="D130" s="277" t="s">
        <v>388</v>
      </c>
      <c r="E130" s="175" t="str">
        <f>IFERROR((IF(VLOOKUP($C130,'Agent List'!$A:$D,2,0)=0,"",VLOOKUP($C130,'Agent List'!$A:$D,2,0))),"")</f>
        <v>EMEA_English</v>
      </c>
      <c r="F130" s="175" t="str">
        <f>IFERROR((IF(VLOOKUP($C130,'Agent List'!$A:$D,3,0)=0,"",VLOOKUP($C130,'Agent List'!$A:$D,3,0))),"")</f>
        <v>NAMPS</v>
      </c>
      <c r="G130" s="175" t="str">
        <f>IFERROR((IF(VLOOKUP($C130,'Agent List'!$A:$D,4,0)=0,"",VLOOKUP($C130,'Agent List'!$A:$D,4,0))),"")</f>
        <v>APAC_English</v>
      </c>
    </row>
    <row r="131" spans="1:7" x14ac:dyDescent="0.25">
      <c r="A131" s="278">
        <v>43347</v>
      </c>
      <c r="B131" s="277" t="s">
        <v>387</v>
      </c>
      <c r="C131" s="277" t="s">
        <v>222</v>
      </c>
      <c r="D131" s="277" t="s">
        <v>388</v>
      </c>
      <c r="E131" s="175" t="str">
        <f>IFERROR((IF(VLOOKUP($C131,'Agent List'!$A:$D,2,0)=0,"",VLOOKUP($C131,'Agent List'!$A:$D,2,0))),"")</f>
        <v/>
      </c>
      <c r="F131" s="175" t="str">
        <f>IFERROR((IF(VLOOKUP($C131,'Agent List'!$A:$D,3,0)=0,"",VLOOKUP($C131,'Agent List'!$A:$D,3,0))),"")</f>
        <v>NAMPS</v>
      </c>
      <c r="G131" s="175" t="str">
        <f>IFERROR((IF(VLOOKUP($C131,'Agent List'!$A:$D,4,0)=0,"",VLOOKUP($C131,'Agent List'!$A:$D,4,0))),"")</f>
        <v>APAC_English</v>
      </c>
    </row>
    <row r="132" spans="1:7" x14ac:dyDescent="0.25">
      <c r="A132" s="278">
        <v>43347</v>
      </c>
      <c r="B132" s="277" t="s">
        <v>387</v>
      </c>
      <c r="C132" s="277" t="s">
        <v>214</v>
      </c>
      <c r="D132" s="277" t="s">
        <v>388</v>
      </c>
      <c r="E132" s="175" t="str">
        <f>IFERROR((IF(VLOOKUP($C132,'Agent List'!$A:$D,2,0)=0,"",VLOOKUP($C132,'Agent List'!$A:$D,2,0))),"")</f>
        <v>EMEA_English</v>
      </c>
      <c r="F132" s="175" t="str">
        <f>IFERROR((IF(VLOOKUP($C132,'Agent List'!$A:$D,3,0)=0,"",VLOOKUP($C132,'Agent List'!$A:$D,3,0))),"")</f>
        <v>NAMPS</v>
      </c>
      <c r="G132" s="175" t="str">
        <f>IFERROR((IF(VLOOKUP($C132,'Agent List'!$A:$D,4,0)=0,"",VLOOKUP($C132,'Agent List'!$A:$D,4,0))),"")</f>
        <v/>
      </c>
    </row>
    <row r="133" spans="1:7" x14ac:dyDescent="0.25">
      <c r="A133" s="278">
        <v>43347</v>
      </c>
      <c r="B133" s="277" t="s">
        <v>387</v>
      </c>
      <c r="C133" s="277" t="s">
        <v>229</v>
      </c>
      <c r="D133" s="277" t="s">
        <v>388</v>
      </c>
      <c r="E133" s="175" t="str">
        <f>IFERROR((IF(VLOOKUP($C133,'Agent List'!$A:$D,2,0)=0,"",VLOOKUP($C133,'Agent List'!$A:$D,2,0))),"")</f>
        <v/>
      </c>
      <c r="F133" s="175" t="str">
        <f>IFERROR((IF(VLOOKUP($C133,'Agent List'!$A:$D,3,0)=0,"",VLOOKUP($C133,'Agent List'!$A:$D,3,0))),"")</f>
        <v>NAMPS</v>
      </c>
      <c r="G133" s="175" t="str">
        <f>IFERROR((IF(VLOOKUP($C133,'Agent List'!$A:$D,4,0)=0,"",VLOOKUP($C133,'Agent List'!$A:$D,4,0))),"")</f>
        <v/>
      </c>
    </row>
    <row r="134" spans="1:7" x14ac:dyDescent="0.25">
      <c r="A134" s="278">
        <v>43347</v>
      </c>
      <c r="B134" s="277" t="s">
        <v>387</v>
      </c>
      <c r="C134" s="277" t="s">
        <v>215</v>
      </c>
      <c r="D134" s="277" t="s">
        <v>388</v>
      </c>
      <c r="E134" s="175" t="str">
        <f>IFERROR((IF(VLOOKUP($C134,'Agent List'!$A:$D,2,0)=0,"",VLOOKUP($C134,'Agent List'!$A:$D,2,0))),"")</f>
        <v>EMEA_English</v>
      </c>
      <c r="F134" s="175" t="str">
        <f>IFERROR((IF(VLOOKUP($C134,'Agent List'!$A:$D,3,0)=0,"",VLOOKUP($C134,'Agent List'!$A:$D,3,0))),"")</f>
        <v>NAMPS</v>
      </c>
      <c r="G134" s="175" t="str">
        <f>IFERROR((IF(VLOOKUP($C134,'Agent List'!$A:$D,4,0)=0,"",VLOOKUP($C134,'Agent List'!$A:$D,4,0))),"")</f>
        <v/>
      </c>
    </row>
    <row r="135" spans="1:7" x14ac:dyDescent="0.25">
      <c r="A135" s="278">
        <v>43347</v>
      </c>
      <c r="B135" s="277" t="s">
        <v>387</v>
      </c>
      <c r="C135" s="277" t="s">
        <v>153</v>
      </c>
      <c r="D135" s="277" t="s">
        <v>388</v>
      </c>
      <c r="E135" s="175" t="str">
        <f>IFERROR((IF(VLOOKUP($C135,'Agent List'!$A:$D,2,0)=0,"",VLOOKUP($C135,'Agent List'!$A:$D,2,0))),"")</f>
        <v/>
      </c>
      <c r="F135" s="175" t="str">
        <f>IFERROR((IF(VLOOKUP($C135,'Agent List'!$A:$D,3,0)=0,"",VLOOKUP($C135,'Agent List'!$A:$D,3,0))),"")</f>
        <v/>
      </c>
      <c r="G135" s="175" t="str">
        <f>IFERROR((IF(VLOOKUP($C135,'Agent List'!$A:$D,4,0)=0,"",VLOOKUP($C135,'Agent List'!$A:$D,4,0))),"")</f>
        <v>APAC_English</v>
      </c>
    </row>
    <row r="136" spans="1:7" x14ac:dyDescent="0.25">
      <c r="A136" s="278">
        <v>43347</v>
      </c>
      <c r="B136" s="277" t="s">
        <v>387</v>
      </c>
      <c r="C136" s="277" t="s">
        <v>206</v>
      </c>
      <c r="D136" s="277" t="s">
        <v>388</v>
      </c>
      <c r="E136" s="175" t="str">
        <f>IFERROR((IF(VLOOKUP($C136,'Agent List'!$A:$D,2,0)=0,"",VLOOKUP($C136,'Agent List'!$A:$D,2,0))),"")</f>
        <v/>
      </c>
      <c r="F136" s="175" t="str">
        <f>IFERROR((IF(VLOOKUP($C136,'Agent List'!$A:$D,3,0)=0,"",VLOOKUP($C136,'Agent List'!$A:$D,3,0))),"")</f>
        <v>NAMPS</v>
      </c>
      <c r="G136" s="175" t="str">
        <f>IFERROR((IF(VLOOKUP($C136,'Agent List'!$A:$D,4,0)=0,"",VLOOKUP($C136,'Agent List'!$A:$D,4,0))),"")</f>
        <v/>
      </c>
    </row>
    <row r="137" spans="1:7" x14ac:dyDescent="0.25">
      <c r="A137" s="278">
        <v>43347</v>
      </c>
      <c r="B137" s="277" t="s">
        <v>387</v>
      </c>
      <c r="C137" s="277" t="s">
        <v>394</v>
      </c>
      <c r="D137" s="277" t="s">
        <v>388</v>
      </c>
      <c r="E137" s="175" t="str">
        <f>IFERROR((IF(VLOOKUP($C137,'Agent List'!$A:$D,2,0)=0,"",VLOOKUP($C137,'Agent List'!$A:$D,2,0))),"")</f>
        <v/>
      </c>
      <c r="F137" s="175" t="str">
        <f>IFERROR((IF(VLOOKUP($C137,'Agent List'!$A:$D,3,0)=0,"",VLOOKUP($C137,'Agent List'!$A:$D,3,0))),"")</f>
        <v/>
      </c>
      <c r="G137" s="175" t="str">
        <f>IFERROR((IF(VLOOKUP($C137,'Agent List'!$A:$D,4,0)=0,"",VLOOKUP($C137,'Agent List'!$A:$D,4,0))),"")</f>
        <v/>
      </c>
    </row>
    <row r="138" spans="1:7" x14ac:dyDescent="0.25">
      <c r="A138" s="278">
        <v>43347</v>
      </c>
      <c r="B138" s="277" t="s">
        <v>387</v>
      </c>
      <c r="C138" s="277" t="s">
        <v>395</v>
      </c>
      <c r="D138" s="277" t="s">
        <v>388</v>
      </c>
      <c r="E138" s="175" t="str">
        <f>IFERROR((IF(VLOOKUP($C138,'Agent List'!$A:$D,2,0)=0,"",VLOOKUP($C138,'Agent List'!$A:$D,2,0))),"")</f>
        <v/>
      </c>
      <c r="F138" s="175" t="str">
        <f>IFERROR((IF(VLOOKUP($C138,'Agent List'!$A:$D,3,0)=0,"",VLOOKUP($C138,'Agent List'!$A:$D,3,0))),"")</f>
        <v/>
      </c>
      <c r="G138" s="175" t="str">
        <f>IFERROR((IF(VLOOKUP($C138,'Agent List'!$A:$D,4,0)=0,"",VLOOKUP($C138,'Agent List'!$A:$D,4,0))),"")</f>
        <v/>
      </c>
    </row>
    <row r="139" spans="1:7" x14ac:dyDescent="0.25">
      <c r="A139" s="278">
        <v>43347</v>
      </c>
      <c r="B139" s="277" t="s">
        <v>387</v>
      </c>
      <c r="C139" s="277" t="s">
        <v>415</v>
      </c>
      <c r="D139" s="277" t="s">
        <v>388</v>
      </c>
      <c r="E139" s="175" t="str">
        <f>IFERROR((IF(VLOOKUP($C139,'Agent List'!$A:$D,2,0)=0,"",VLOOKUP($C139,'Agent List'!$A:$D,2,0))),"")</f>
        <v/>
      </c>
      <c r="F139" s="175" t="str">
        <f>IFERROR((IF(VLOOKUP($C139,'Agent List'!$A:$D,3,0)=0,"",VLOOKUP($C139,'Agent List'!$A:$D,3,0))),"")</f>
        <v/>
      </c>
      <c r="G139" s="175" t="str">
        <f>IFERROR((IF(VLOOKUP($C139,'Agent List'!$A:$D,4,0)=0,"",VLOOKUP($C139,'Agent List'!$A:$D,4,0))),"")</f>
        <v/>
      </c>
    </row>
    <row r="140" spans="1:7" x14ac:dyDescent="0.25">
      <c r="A140" s="278">
        <v>43347</v>
      </c>
      <c r="B140" s="277" t="s">
        <v>387</v>
      </c>
      <c r="C140" s="277" t="s">
        <v>230</v>
      </c>
      <c r="D140" s="277" t="s">
        <v>388</v>
      </c>
      <c r="E140" s="175" t="str">
        <f>IFERROR((IF(VLOOKUP($C140,'Agent List'!$A:$D,2,0)=0,"",VLOOKUP($C140,'Agent List'!$A:$D,2,0))),"")</f>
        <v>EMEA_English</v>
      </c>
      <c r="F140" s="175" t="str">
        <f>IFERROR((IF(VLOOKUP($C140,'Agent List'!$A:$D,3,0)=0,"",VLOOKUP($C140,'Agent List'!$A:$D,3,0))),"")</f>
        <v>NAMPS</v>
      </c>
      <c r="G140" s="175" t="str">
        <f>IFERROR((IF(VLOOKUP($C140,'Agent List'!$A:$D,4,0)=0,"",VLOOKUP($C140,'Agent List'!$A:$D,4,0))),"")</f>
        <v/>
      </c>
    </row>
    <row r="141" spans="1:7" x14ac:dyDescent="0.25">
      <c r="A141" s="278">
        <v>43347</v>
      </c>
      <c r="B141" s="277" t="s">
        <v>387</v>
      </c>
      <c r="C141" s="277" t="s">
        <v>406</v>
      </c>
      <c r="D141" s="277" t="s">
        <v>388</v>
      </c>
      <c r="E141" s="175" t="str">
        <f>IFERROR((IF(VLOOKUP($C141,'Agent List'!$A:$D,2,0)=0,"",VLOOKUP($C141,'Agent List'!$A:$D,2,0))),"")</f>
        <v/>
      </c>
      <c r="F141" s="175" t="str">
        <f>IFERROR((IF(VLOOKUP($C141,'Agent List'!$A:$D,3,0)=0,"",VLOOKUP($C141,'Agent List'!$A:$D,3,0))),"")</f>
        <v/>
      </c>
      <c r="G141" s="175" t="str">
        <f>IFERROR((IF(VLOOKUP($C141,'Agent List'!$A:$D,4,0)=0,"",VLOOKUP($C141,'Agent List'!$A:$D,4,0))),"")</f>
        <v/>
      </c>
    </row>
    <row r="142" spans="1:7" x14ac:dyDescent="0.25">
      <c r="A142" s="278">
        <v>43347</v>
      </c>
      <c r="B142" s="277" t="s">
        <v>387</v>
      </c>
      <c r="C142" s="277" t="s">
        <v>156</v>
      </c>
      <c r="D142" s="277" t="s">
        <v>388</v>
      </c>
      <c r="E142" s="175" t="str">
        <f>IFERROR((IF(VLOOKUP($C142,'Agent List'!$A:$D,2,0)=0,"",VLOOKUP($C142,'Agent List'!$A:$D,2,0))),"")</f>
        <v>EMEA_English</v>
      </c>
      <c r="F142" s="175" t="str">
        <f>IFERROR((IF(VLOOKUP($C142,'Agent List'!$A:$D,3,0)=0,"",VLOOKUP($C142,'Agent List'!$A:$D,3,0))),"")</f>
        <v/>
      </c>
      <c r="G142" s="175" t="str">
        <f>IFERROR((IF(VLOOKUP($C142,'Agent List'!$A:$D,4,0)=0,"",VLOOKUP($C142,'Agent List'!$A:$D,4,0))),"")</f>
        <v/>
      </c>
    </row>
    <row r="143" spans="1:7" x14ac:dyDescent="0.25">
      <c r="A143" s="278">
        <v>43347</v>
      </c>
      <c r="B143" s="277" t="s">
        <v>387</v>
      </c>
      <c r="C143" s="277" t="s">
        <v>418</v>
      </c>
      <c r="D143" s="277" t="s">
        <v>388</v>
      </c>
      <c r="E143" s="175" t="str">
        <f>IFERROR((IF(VLOOKUP($C143,'Agent List'!$A:$D,2,0)=0,"",VLOOKUP($C143,'Agent List'!$A:$D,2,0))),"")</f>
        <v/>
      </c>
      <c r="F143" s="175" t="str">
        <f>IFERROR((IF(VLOOKUP($C143,'Agent List'!$A:$D,3,0)=0,"",VLOOKUP($C143,'Agent List'!$A:$D,3,0))),"")</f>
        <v/>
      </c>
      <c r="G143" s="175" t="str">
        <f>IFERROR((IF(VLOOKUP($C143,'Agent List'!$A:$D,4,0)=0,"",VLOOKUP($C143,'Agent List'!$A:$D,4,0))),"")</f>
        <v/>
      </c>
    </row>
    <row r="144" spans="1:7" x14ac:dyDescent="0.25">
      <c r="A144" s="278">
        <v>43347</v>
      </c>
      <c r="B144" s="277" t="s">
        <v>387</v>
      </c>
      <c r="C144" s="277" t="s">
        <v>396</v>
      </c>
      <c r="D144" s="277" t="s">
        <v>388</v>
      </c>
      <c r="E144" s="175" t="str">
        <f>IFERROR((IF(VLOOKUP($C144,'Agent List'!$A:$D,2,0)=0,"",VLOOKUP($C144,'Agent List'!$A:$D,2,0))),"")</f>
        <v/>
      </c>
      <c r="F144" s="175" t="str">
        <f>IFERROR((IF(VLOOKUP($C144,'Agent List'!$A:$D,3,0)=0,"",VLOOKUP($C144,'Agent List'!$A:$D,3,0))),"")</f>
        <v/>
      </c>
      <c r="G144" s="175" t="str">
        <f>IFERROR((IF(VLOOKUP($C144,'Agent List'!$A:$D,4,0)=0,"",VLOOKUP($C144,'Agent List'!$A:$D,4,0))),"")</f>
        <v/>
      </c>
    </row>
    <row r="145" spans="1:7" x14ac:dyDescent="0.25">
      <c r="A145" s="278">
        <v>43347</v>
      </c>
      <c r="B145" s="277" t="s">
        <v>387</v>
      </c>
      <c r="C145" s="277" t="s">
        <v>157</v>
      </c>
      <c r="D145" s="277" t="s">
        <v>388</v>
      </c>
      <c r="E145" s="175" t="str">
        <f>IFERROR((IF(VLOOKUP($C145,'Agent List'!$A:$D,2,0)=0,"",VLOOKUP($C145,'Agent List'!$A:$D,2,0))),"")</f>
        <v>EMEA_English</v>
      </c>
      <c r="F145" s="175" t="str">
        <f>IFERROR((IF(VLOOKUP($C145,'Agent List'!$A:$D,3,0)=0,"",VLOOKUP($C145,'Agent List'!$A:$D,3,0))),"")</f>
        <v>NAMPS</v>
      </c>
      <c r="G145" s="175" t="str">
        <f>IFERROR((IF(VLOOKUP($C145,'Agent List'!$A:$D,4,0)=0,"",VLOOKUP($C145,'Agent List'!$A:$D,4,0))),"")</f>
        <v/>
      </c>
    </row>
    <row r="146" spans="1:7" x14ac:dyDescent="0.25">
      <c r="A146" s="278">
        <v>43347</v>
      </c>
      <c r="B146" s="277" t="s">
        <v>387</v>
      </c>
      <c r="C146" s="277" t="s">
        <v>397</v>
      </c>
      <c r="D146" s="277" t="s">
        <v>388</v>
      </c>
      <c r="E146" s="175" t="str">
        <f>IFERROR((IF(VLOOKUP($C146,'Agent List'!$A:$D,2,0)=0,"",VLOOKUP($C146,'Agent List'!$A:$D,2,0))),"")</f>
        <v/>
      </c>
      <c r="F146" s="175" t="str">
        <f>IFERROR((IF(VLOOKUP($C146,'Agent List'!$A:$D,3,0)=0,"",VLOOKUP($C146,'Agent List'!$A:$D,3,0))),"")</f>
        <v/>
      </c>
      <c r="G146" s="175" t="str">
        <f>IFERROR((IF(VLOOKUP($C146,'Agent List'!$A:$D,4,0)=0,"",VLOOKUP($C146,'Agent List'!$A:$D,4,0))),"")</f>
        <v/>
      </c>
    </row>
    <row r="147" spans="1:7" x14ac:dyDescent="0.25">
      <c r="A147" s="278">
        <v>43347</v>
      </c>
      <c r="B147" s="277" t="s">
        <v>387</v>
      </c>
      <c r="C147" s="277" t="s">
        <v>433</v>
      </c>
      <c r="D147" s="277" t="s">
        <v>388</v>
      </c>
      <c r="E147" s="175" t="str">
        <f>IFERROR((IF(VLOOKUP($C147,'Agent List'!$A:$D,2,0)=0,"",VLOOKUP($C147,'Agent List'!$A:$D,2,0))),"")</f>
        <v/>
      </c>
      <c r="F147" s="175" t="str">
        <f>IFERROR((IF(VLOOKUP($C147,'Agent List'!$A:$D,3,0)=0,"",VLOOKUP($C147,'Agent List'!$A:$D,3,0))),"")</f>
        <v/>
      </c>
      <c r="G147" s="175" t="str">
        <f>IFERROR((IF(VLOOKUP($C147,'Agent List'!$A:$D,4,0)=0,"",VLOOKUP($C147,'Agent List'!$A:$D,4,0))),"")</f>
        <v/>
      </c>
    </row>
    <row r="148" spans="1:7" x14ac:dyDescent="0.25">
      <c r="A148" s="278">
        <v>43347</v>
      </c>
      <c r="B148" s="277" t="s">
        <v>387</v>
      </c>
      <c r="C148" s="277" t="s">
        <v>231</v>
      </c>
      <c r="D148" s="277" t="s">
        <v>388</v>
      </c>
      <c r="E148" s="175" t="str">
        <f>IFERROR((IF(VLOOKUP($C148,'Agent List'!$A:$D,2,0)=0,"",VLOOKUP($C148,'Agent List'!$A:$D,2,0))),"")</f>
        <v>EMEA_English</v>
      </c>
      <c r="F148" s="175" t="str">
        <f>IFERROR((IF(VLOOKUP($C148,'Agent List'!$A:$D,3,0)=0,"",VLOOKUP($C148,'Agent List'!$A:$D,3,0))),"")</f>
        <v/>
      </c>
      <c r="G148" s="175" t="str">
        <f>IFERROR((IF(VLOOKUP($C148,'Agent List'!$A:$D,4,0)=0,"",VLOOKUP($C148,'Agent List'!$A:$D,4,0))),"")</f>
        <v/>
      </c>
    </row>
    <row r="149" spans="1:7" x14ac:dyDescent="0.25">
      <c r="A149" s="278">
        <v>43347</v>
      </c>
      <c r="B149" s="277" t="s">
        <v>387</v>
      </c>
      <c r="C149" s="277" t="s">
        <v>398</v>
      </c>
      <c r="D149" s="277" t="s">
        <v>388</v>
      </c>
      <c r="E149" s="175" t="str">
        <f>IFERROR((IF(VLOOKUP($C149,'Agent List'!$A:$D,2,0)=0,"",VLOOKUP($C149,'Agent List'!$A:$D,2,0))),"")</f>
        <v/>
      </c>
      <c r="F149" s="175" t="str">
        <f>IFERROR((IF(VLOOKUP($C149,'Agent List'!$A:$D,3,0)=0,"",VLOOKUP($C149,'Agent List'!$A:$D,3,0))),"")</f>
        <v/>
      </c>
      <c r="G149" s="175" t="str">
        <f>IFERROR((IF(VLOOKUP($C149,'Agent List'!$A:$D,4,0)=0,"",VLOOKUP($C149,'Agent List'!$A:$D,4,0))),"")</f>
        <v/>
      </c>
    </row>
    <row r="150" spans="1:7" x14ac:dyDescent="0.25">
      <c r="A150" s="278">
        <v>43347</v>
      </c>
      <c r="B150" s="277" t="s">
        <v>387</v>
      </c>
      <c r="C150" s="277" t="s">
        <v>399</v>
      </c>
      <c r="D150" s="277" t="s">
        <v>388</v>
      </c>
      <c r="E150" s="175" t="str">
        <f>IFERROR((IF(VLOOKUP($C150,'Agent List'!$A:$D,2,0)=0,"",VLOOKUP($C150,'Agent List'!$A:$D,2,0))),"")</f>
        <v/>
      </c>
      <c r="F150" s="175" t="str">
        <f>IFERROR((IF(VLOOKUP($C150,'Agent List'!$A:$D,3,0)=0,"",VLOOKUP($C150,'Agent List'!$A:$D,3,0))),"")</f>
        <v/>
      </c>
      <c r="G150" s="175" t="str">
        <f>IFERROR((IF(VLOOKUP($C150,'Agent List'!$A:$D,4,0)=0,"",VLOOKUP($C150,'Agent List'!$A:$D,4,0))),"")</f>
        <v/>
      </c>
    </row>
    <row r="151" spans="1:7" x14ac:dyDescent="0.25">
      <c r="A151" s="278">
        <v>43347</v>
      </c>
      <c r="B151" s="277" t="s">
        <v>387</v>
      </c>
      <c r="C151" s="277" t="s">
        <v>389</v>
      </c>
      <c r="D151" s="277" t="s">
        <v>388</v>
      </c>
      <c r="E151" s="175" t="str">
        <f>IFERROR((IF(VLOOKUP($C151,'Agent List'!$A:$D,2,0)=0,"",VLOOKUP($C151,'Agent List'!$A:$D,2,0))),"")</f>
        <v/>
      </c>
      <c r="F151" s="175" t="str">
        <f>IFERROR((IF(VLOOKUP($C151,'Agent List'!$A:$D,3,0)=0,"",VLOOKUP($C151,'Agent List'!$A:$D,3,0))),"")</f>
        <v/>
      </c>
      <c r="G151" s="175" t="str">
        <f>IFERROR((IF(VLOOKUP($C151,'Agent List'!$A:$D,4,0)=0,"",VLOOKUP($C151,'Agent List'!$A:$D,4,0))),"")</f>
        <v/>
      </c>
    </row>
    <row r="152" spans="1:7" x14ac:dyDescent="0.25">
      <c r="A152" s="278">
        <v>43347</v>
      </c>
      <c r="B152" s="277" t="s">
        <v>387</v>
      </c>
      <c r="C152" s="277" t="s">
        <v>410</v>
      </c>
      <c r="D152" s="277" t="s">
        <v>388</v>
      </c>
      <c r="E152" s="175" t="str">
        <f>IFERROR((IF(VLOOKUP($C152,'Agent List'!$A:$D,2,0)=0,"",VLOOKUP($C152,'Agent List'!$A:$D,2,0))),"")</f>
        <v/>
      </c>
      <c r="F152" s="175" t="str">
        <f>IFERROR((IF(VLOOKUP($C152,'Agent List'!$A:$D,3,0)=0,"",VLOOKUP($C152,'Agent List'!$A:$D,3,0))),"")</f>
        <v/>
      </c>
      <c r="G152" s="175" t="str">
        <f>IFERROR((IF(VLOOKUP($C152,'Agent List'!$A:$D,4,0)=0,"",VLOOKUP($C152,'Agent List'!$A:$D,4,0))),"")</f>
        <v/>
      </c>
    </row>
    <row r="153" spans="1:7" x14ac:dyDescent="0.25">
      <c r="A153" s="278">
        <v>43347</v>
      </c>
      <c r="B153" s="277" t="s">
        <v>387</v>
      </c>
      <c r="C153" s="277" t="s">
        <v>162</v>
      </c>
      <c r="D153" s="277" t="s">
        <v>388</v>
      </c>
      <c r="E153" s="175" t="str">
        <f>IFERROR((IF(VLOOKUP($C153,'Agent List'!$A:$D,2,0)=0,"",VLOOKUP($C153,'Agent List'!$A:$D,2,0))),"")</f>
        <v/>
      </c>
      <c r="F153" s="175" t="str">
        <f>IFERROR((IF(VLOOKUP($C153,'Agent List'!$A:$D,3,0)=0,"",VLOOKUP($C153,'Agent List'!$A:$D,3,0))),"")</f>
        <v>NAMPS</v>
      </c>
      <c r="G153" s="175" t="str">
        <f>IFERROR((IF(VLOOKUP($C153,'Agent List'!$A:$D,4,0)=0,"",VLOOKUP($C153,'Agent List'!$A:$D,4,0))),"")</f>
        <v>APAC_English</v>
      </c>
    </row>
    <row r="154" spans="1:7" x14ac:dyDescent="0.25">
      <c r="A154" s="278">
        <v>43347</v>
      </c>
      <c r="B154" s="277" t="s">
        <v>387</v>
      </c>
      <c r="C154" s="277" t="s">
        <v>401</v>
      </c>
      <c r="D154" s="277" t="s">
        <v>388</v>
      </c>
      <c r="E154" s="175" t="str">
        <f>IFERROR((IF(VLOOKUP($C154,'Agent List'!$A:$D,2,0)=0,"",VLOOKUP($C154,'Agent List'!$A:$D,2,0))),"")</f>
        <v/>
      </c>
      <c r="F154" s="175" t="str">
        <f>IFERROR((IF(VLOOKUP($C154,'Agent List'!$A:$D,3,0)=0,"",VLOOKUP($C154,'Agent List'!$A:$D,3,0))),"")</f>
        <v/>
      </c>
      <c r="G154" s="175" t="str">
        <f>IFERROR((IF(VLOOKUP($C154,'Agent List'!$A:$D,4,0)=0,"",VLOOKUP($C154,'Agent List'!$A:$D,4,0))),"")</f>
        <v/>
      </c>
    </row>
    <row r="155" spans="1:7" x14ac:dyDescent="0.25">
      <c r="A155" s="278">
        <v>43347</v>
      </c>
      <c r="B155" s="277" t="s">
        <v>387</v>
      </c>
      <c r="C155" s="277" t="s">
        <v>428</v>
      </c>
      <c r="D155" s="277" t="s">
        <v>388</v>
      </c>
      <c r="E155" s="175" t="str">
        <f>IFERROR((IF(VLOOKUP($C155,'Agent List'!$A:$D,2,0)=0,"",VLOOKUP($C155,'Agent List'!$A:$D,2,0))),"")</f>
        <v/>
      </c>
      <c r="F155" s="175" t="str">
        <f>IFERROR((IF(VLOOKUP($C155,'Agent List'!$A:$D,3,0)=0,"",VLOOKUP($C155,'Agent List'!$A:$D,3,0))),"")</f>
        <v/>
      </c>
      <c r="G155" s="175" t="str">
        <f>IFERROR((IF(VLOOKUP($C155,'Agent List'!$A:$D,4,0)=0,"",VLOOKUP($C155,'Agent List'!$A:$D,4,0))),"")</f>
        <v/>
      </c>
    </row>
    <row r="156" spans="1:7" x14ac:dyDescent="0.25">
      <c r="A156" s="278">
        <v>43347</v>
      </c>
      <c r="B156" s="277" t="s">
        <v>387</v>
      </c>
      <c r="C156" s="277" t="s">
        <v>210</v>
      </c>
      <c r="D156" s="277" t="s">
        <v>388</v>
      </c>
      <c r="E156" s="175" t="str">
        <f>IFERROR((IF(VLOOKUP($C156,'Agent List'!$A:$D,2,0)=0,"",VLOOKUP($C156,'Agent List'!$A:$D,2,0))),"")</f>
        <v>EMEA_English</v>
      </c>
      <c r="F156" s="175" t="str">
        <f>IFERROR((IF(VLOOKUP($C156,'Agent List'!$A:$D,3,0)=0,"",VLOOKUP($C156,'Agent List'!$A:$D,3,0))),"")</f>
        <v>NAMPS</v>
      </c>
      <c r="G156" s="175" t="str">
        <f>IFERROR((IF(VLOOKUP($C156,'Agent List'!$A:$D,4,0)=0,"",VLOOKUP($C156,'Agent List'!$A:$D,4,0))),"")</f>
        <v>APAC_English</v>
      </c>
    </row>
    <row r="157" spans="1:7" x14ac:dyDescent="0.25">
      <c r="A157" s="278">
        <v>43347</v>
      </c>
      <c r="B157" s="277" t="s">
        <v>387</v>
      </c>
      <c r="C157" s="277" t="s">
        <v>434</v>
      </c>
      <c r="D157" s="277" t="s">
        <v>388</v>
      </c>
      <c r="E157" s="175" t="str">
        <f>IFERROR((IF(VLOOKUP($C157,'Agent List'!$A:$D,2,0)=0,"",VLOOKUP($C157,'Agent List'!$A:$D,2,0))),"")</f>
        <v/>
      </c>
      <c r="F157" s="175" t="str">
        <f>IFERROR((IF(VLOOKUP($C157,'Agent List'!$A:$D,3,0)=0,"",VLOOKUP($C157,'Agent List'!$A:$D,3,0))),"")</f>
        <v/>
      </c>
      <c r="G157" s="175" t="str">
        <f>IFERROR((IF(VLOOKUP($C157,'Agent List'!$A:$D,4,0)=0,"",VLOOKUP($C157,'Agent List'!$A:$D,4,0))),"")</f>
        <v/>
      </c>
    </row>
    <row r="158" spans="1:7" x14ac:dyDescent="0.25">
      <c r="A158" s="278">
        <v>43347</v>
      </c>
      <c r="B158" s="277" t="s">
        <v>387</v>
      </c>
      <c r="C158" s="277" t="s">
        <v>224</v>
      </c>
      <c r="D158" s="277" t="s">
        <v>388</v>
      </c>
      <c r="E158" s="175" t="str">
        <f>IFERROR((IF(VLOOKUP($C158,'Agent List'!$A:$D,2,0)=0,"",VLOOKUP($C158,'Agent List'!$A:$D,2,0))),"")</f>
        <v/>
      </c>
      <c r="F158" s="175" t="str">
        <f>IFERROR((IF(VLOOKUP($C158,'Agent List'!$A:$D,3,0)=0,"",VLOOKUP($C158,'Agent List'!$A:$D,3,0))),"")</f>
        <v>NAMPS</v>
      </c>
      <c r="G158" s="175" t="str">
        <f>IFERROR((IF(VLOOKUP($C158,'Agent List'!$A:$D,4,0)=0,"",VLOOKUP($C158,'Agent List'!$A:$D,4,0))),"")</f>
        <v>APAC_English</v>
      </c>
    </row>
    <row r="159" spans="1:7" x14ac:dyDescent="0.25">
      <c r="A159" s="278">
        <v>43347</v>
      </c>
      <c r="B159" s="277" t="s">
        <v>387</v>
      </c>
      <c r="C159" s="277" t="s">
        <v>241</v>
      </c>
      <c r="D159" s="277" t="s">
        <v>388</v>
      </c>
      <c r="E159" s="175" t="str">
        <f>IFERROR((IF(VLOOKUP($C159,'Agent List'!$A:$D,2,0)=0,"",VLOOKUP($C159,'Agent List'!$A:$D,2,0))),"")</f>
        <v/>
      </c>
      <c r="F159" s="175" t="str">
        <f>IFERROR((IF(VLOOKUP($C159,'Agent List'!$A:$D,3,0)=0,"",VLOOKUP($C159,'Agent List'!$A:$D,3,0))),"")</f>
        <v>NAMPS</v>
      </c>
      <c r="G159" s="175" t="str">
        <f>IFERROR((IF(VLOOKUP($C159,'Agent List'!$A:$D,4,0)=0,"",VLOOKUP($C159,'Agent List'!$A:$D,4,0))),"")</f>
        <v>APAC_English</v>
      </c>
    </row>
    <row r="160" spans="1:7" x14ac:dyDescent="0.25">
      <c r="A160" s="278">
        <v>43347</v>
      </c>
      <c r="B160" s="277" t="s">
        <v>387</v>
      </c>
      <c r="C160" s="277" t="s">
        <v>164</v>
      </c>
      <c r="D160" s="277" t="s">
        <v>388</v>
      </c>
      <c r="E160" s="175" t="str">
        <f>IFERROR((IF(VLOOKUP($C160,'Agent List'!$A:$D,2,0)=0,"",VLOOKUP($C160,'Agent List'!$A:$D,2,0))),"")</f>
        <v>EMEA_English</v>
      </c>
      <c r="F160" s="175" t="str">
        <f>IFERROR((IF(VLOOKUP($C160,'Agent List'!$A:$D,3,0)=0,"",VLOOKUP($C160,'Agent List'!$A:$D,3,0))),"")</f>
        <v/>
      </c>
      <c r="G160" s="175" t="str">
        <f>IFERROR((IF(VLOOKUP($C160,'Agent List'!$A:$D,4,0)=0,"",VLOOKUP($C160,'Agent List'!$A:$D,4,0))),"")</f>
        <v/>
      </c>
    </row>
    <row r="161" spans="1:7" x14ac:dyDescent="0.25">
      <c r="A161" s="278">
        <v>43347</v>
      </c>
      <c r="B161" s="277" t="s">
        <v>387</v>
      </c>
      <c r="C161" s="277" t="s">
        <v>402</v>
      </c>
      <c r="D161" s="277" t="s">
        <v>388</v>
      </c>
      <c r="E161" s="175" t="str">
        <f>IFERROR((IF(VLOOKUP($C161,'Agent List'!$A:$D,2,0)=0,"",VLOOKUP($C161,'Agent List'!$A:$D,2,0))),"")</f>
        <v/>
      </c>
      <c r="F161" s="175" t="str">
        <f>IFERROR((IF(VLOOKUP($C161,'Agent List'!$A:$D,3,0)=0,"",VLOOKUP($C161,'Agent List'!$A:$D,3,0))),"")</f>
        <v/>
      </c>
      <c r="G161" s="175" t="str">
        <f>IFERROR((IF(VLOOKUP($C161,'Agent List'!$A:$D,4,0)=0,"",VLOOKUP($C161,'Agent List'!$A:$D,4,0))),"")</f>
        <v/>
      </c>
    </row>
    <row r="162" spans="1:7" x14ac:dyDescent="0.25">
      <c r="A162" s="278">
        <v>43347</v>
      </c>
      <c r="B162" s="277" t="s">
        <v>387</v>
      </c>
      <c r="C162" s="277" t="s">
        <v>143</v>
      </c>
      <c r="D162" s="277" t="s">
        <v>388</v>
      </c>
      <c r="E162" s="175" t="str">
        <f>IFERROR((IF(VLOOKUP($C162,'Agent List'!$A:$D,2,0)=0,"",VLOOKUP($C162,'Agent List'!$A:$D,2,0))),"")</f>
        <v>EMEA_English</v>
      </c>
      <c r="F162" s="175" t="str">
        <f>IFERROR((IF(VLOOKUP($C162,'Agent List'!$A:$D,3,0)=0,"",VLOOKUP($C162,'Agent List'!$A:$D,3,0))),"")</f>
        <v/>
      </c>
      <c r="G162" s="175" t="str">
        <f>IFERROR((IF(VLOOKUP($C162,'Agent List'!$A:$D,4,0)=0,"",VLOOKUP($C162,'Agent List'!$A:$D,4,0))),"")</f>
        <v/>
      </c>
    </row>
    <row r="163" spans="1:7" x14ac:dyDescent="0.25">
      <c r="A163" s="278">
        <v>43347</v>
      </c>
      <c r="B163" s="277" t="s">
        <v>387</v>
      </c>
      <c r="C163" s="277" t="s">
        <v>201</v>
      </c>
      <c r="D163" s="277" t="s">
        <v>388</v>
      </c>
      <c r="E163" s="175" t="str">
        <f>IFERROR((IF(VLOOKUP($C163,'Agent List'!$A:$D,2,0)=0,"",VLOOKUP($C163,'Agent List'!$A:$D,2,0))),"")</f>
        <v>EMEA_English</v>
      </c>
      <c r="F163" s="175" t="str">
        <f>IFERROR((IF(VLOOKUP($C163,'Agent List'!$A:$D,3,0)=0,"",VLOOKUP($C163,'Agent List'!$A:$D,3,0))),"")</f>
        <v/>
      </c>
      <c r="G163" s="175" t="str">
        <f>IFERROR((IF(VLOOKUP($C163,'Agent List'!$A:$D,4,0)=0,"",VLOOKUP($C163,'Agent List'!$A:$D,4,0))),"")</f>
        <v/>
      </c>
    </row>
    <row r="164" spans="1:7" x14ac:dyDescent="0.25">
      <c r="A164" s="278">
        <v>43347</v>
      </c>
      <c r="B164" s="277" t="s">
        <v>407</v>
      </c>
      <c r="C164" s="277" t="s">
        <v>411</v>
      </c>
      <c r="D164" s="277" t="s">
        <v>388</v>
      </c>
      <c r="E164" s="175" t="str">
        <f>IFERROR((IF(VLOOKUP($C164,'Agent List'!$A:$D,2,0)=0,"",VLOOKUP($C164,'Agent List'!$A:$D,2,0))),"")</f>
        <v/>
      </c>
      <c r="F164" s="175" t="str">
        <f>IFERROR((IF(VLOOKUP($C164,'Agent List'!$A:$D,3,0)=0,"",VLOOKUP($C164,'Agent List'!$A:$D,3,0))),"")</f>
        <v/>
      </c>
      <c r="G164" s="175" t="str">
        <f>IFERROR((IF(VLOOKUP($C164,'Agent List'!$A:$D,4,0)=0,"",VLOOKUP($C164,'Agent List'!$A:$D,4,0))),"")</f>
        <v/>
      </c>
    </row>
    <row r="165" spans="1:7" x14ac:dyDescent="0.25">
      <c r="A165" s="278">
        <v>43348</v>
      </c>
      <c r="B165" s="277" t="s">
        <v>387</v>
      </c>
      <c r="C165" s="277" t="s">
        <v>282</v>
      </c>
      <c r="D165" s="277" t="s">
        <v>388</v>
      </c>
      <c r="E165" s="175" t="str">
        <f>IFERROR((IF(VLOOKUP($C165,'Agent List'!$A:$D,2,0)=0,"",VLOOKUP($C165,'Agent List'!$A:$D,2,0))),"")</f>
        <v>EMEA_English</v>
      </c>
      <c r="F165" s="175" t="str">
        <f>IFERROR((IF(VLOOKUP($C165,'Agent List'!$A:$D,3,0)=0,"",VLOOKUP($C165,'Agent List'!$A:$D,3,0))),"")</f>
        <v/>
      </c>
      <c r="G165" s="175" t="str">
        <f>IFERROR((IF(VLOOKUP($C165,'Agent List'!$A:$D,4,0)=0,"",VLOOKUP($C165,'Agent List'!$A:$D,4,0))),"")</f>
        <v/>
      </c>
    </row>
    <row r="166" spans="1:7" x14ac:dyDescent="0.25">
      <c r="A166" s="278">
        <v>43348</v>
      </c>
      <c r="B166" s="277" t="s">
        <v>387</v>
      </c>
      <c r="C166" s="277" t="s">
        <v>439</v>
      </c>
      <c r="D166" s="277" t="s">
        <v>388</v>
      </c>
      <c r="E166" s="175" t="str">
        <f>IFERROR((IF(VLOOKUP($C166,'Agent List'!$A:$D,2,0)=0,"",VLOOKUP($C166,'Agent List'!$A:$D,2,0))),"")</f>
        <v/>
      </c>
      <c r="F166" s="175" t="str">
        <f>IFERROR((IF(VLOOKUP($C166,'Agent List'!$A:$D,3,0)=0,"",VLOOKUP($C166,'Agent List'!$A:$D,3,0))),"")</f>
        <v/>
      </c>
      <c r="G166" s="175" t="str">
        <f>IFERROR((IF(VLOOKUP($C166,'Agent List'!$A:$D,4,0)=0,"",VLOOKUP($C166,'Agent List'!$A:$D,4,0))),"")</f>
        <v/>
      </c>
    </row>
    <row r="167" spans="1:7" x14ac:dyDescent="0.25">
      <c r="A167" s="278">
        <v>43348</v>
      </c>
      <c r="B167" s="277" t="s">
        <v>387</v>
      </c>
      <c r="C167" s="277" t="s">
        <v>393</v>
      </c>
      <c r="D167" s="277" t="s">
        <v>388</v>
      </c>
      <c r="E167" s="175" t="str">
        <f>IFERROR((IF(VLOOKUP($C167,'Agent List'!$A:$D,2,0)=0,"",VLOOKUP($C167,'Agent List'!$A:$D,2,0))),"")</f>
        <v/>
      </c>
      <c r="F167" s="175" t="str">
        <f>IFERROR((IF(VLOOKUP($C167,'Agent List'!$A:$D,3,0)=0,"",VLOOKUP($C167,'Agent List'!$A:$D,3,0))),"")</f>
        <v/>
      </c>
      <c r="G167" s="175" t="str">
        <f>IFERROR((IF(VLOOKUP($C167,'Agent List'!$A:$D,4,0)=0,"",VLOOKUP($C167,'Agent List'!$A:$D,4,0))),"")</f>
        <v/>
      </c>
    </row>
    <row r="168" spans="1:7" x14ac:dyDescent="0.25">
      <c r="A168" s="278">
        <v>43348</v>
      </c>
      <c r="B168" s="277" t="s">
        <v>387</v>
      </c>
      <c r="C168" s="277" t="s">
        <v>233</v>
      </c>
      <c r="D168" s="277" t="s">
        <v>388</v>
      </c>
      <c r="E168" s="175" t="str">
        <f>IFERROR((IF(VLOOKUP($C168,'Agent List'!$A:$D,2,0)=0,"",VLOOKUP($C168,'Agent List'!$A:$D,2,0))),"")</f>
        <v/>
      </c>
      <c r="F168" s="175" t="str">
        <f>IFERROR((IF(VLOOKUP($C168,'Agent List'!$A:$D,3,0)=0,"",VLOOKUP($C168,'Agent List'!$A:$D,3,0))),"")</f>
        <v>NAMPS</v>
      </c>
      <c r="G168" s="175" t="str">
        <f>IFERROR((IF(VLOOKUP($C168,'Agent List'!$A:$D,4,0)=0,"",VLOOKUP($C168,'Agent List'!$A:$D,4,0))),"")</f>
        <v>APAC_English</v>
      </c>
    </row>
    <row r="169" spans="1:7" x14ac:dyDescent="0.25">
      <c r="A169" s="278">
        <v>43348</v>
      </c>
      <c r="B169" s="277" t="s">
        <v>387</v>
      </c>
      <c r="C169" s="277" t="s">
        <v>420</v>
      </c>
      <c r="D169" s="277" t="s">
        <v>388</v>
      </c>
      <c r="E169" s="175" t="str">
        <f>IFERROR((IF(VLOOKUP($C169,'Agent List'!$A:$D,2,0)=0,"",VLOOKUP($C169,'Agent List'!$A:$D,2,0))),"")</f>
        <v/>
      </c>
      <c r="F169" s="175" t="str">
        <f>IFERROR((IF(VLOOKUP($C169,'Agent List'!$A:$D,3,0)=0,"",VLOOKUP($C169,'Agent List'!$A:$D,3,0))),"")</f>
        <v/>
      </c>
      <c r="G169" s="175" t="str">
        <f>IFERROR((IF(VLOOKUP($C169,'Agent List'!$A:$D,4,0)=0,"",VLOOKUP($C169,'Agent List'!$A:$D,4,0))),"")</f>
        <v/>
      </c>
    </row>
    <row r="170" spans="1:7" x14ac:dyDescent="0.25">
      <c r="A170" s="278">
        <v>43348</v>
      </c>
      <c r="B170" s="277" t="s">
        <v>391</v>
      </c>
      <c r="C170" s="277" t="s">
        <v>437</v>
      </c>
      <c r="D170" s="277" t="s">
        <v>388</v>
      </c>
      <c r="E170" s="175" t="str">
        <f>IFERROR((IF(VLOOKUP($C170,'Agent List'!$A:$D,2,0)=0,"",VLOOKUP($C170,'Agent List'!$A:$D,2,0))),"")</f>
        <v/>
      </c>
      <c r="F170" s="175" t="str">
        <f>IFERROR((IF(VLOOKUP($C170,'Agent List'!$A:$D,3,0)=0,"",VLOOKUP($C170,'Agent List'!$A:$D,3,0))),"")</f>
        <v/>
      </c>
      <c r="G170" s="175" t="str">
        <f>IFERROR((IF(VLOOKUP($C170,'Agent List'!$A:$D,4,0)=0,"",VLOOKUP($C170,'Agent List'!$A:$D,4,0))),"")</f>
        <v/>
      </c>
    </row>
    <row r="171" spans="1:7" x14ac:dyDescent="0.25">
      <c r="A171" s="278">
        <v>43348</v>
      </c>
      <c r="B171" s="277" t="s">
        <v>391</v>
      </c>
      <c r="C171" s="277" t="s">
        <v>432</v>
      </c>
      <c r="D171" s="277" t="s">
        <v>388</v>
      </c>
      <c r="E171" s="175" t="str">
        <f>IFERROR((IF(VLOOKUP($C171,'Agent List'!$A:$D,2,0)=0,"",VLOOKUP($C171,'Agent List'!$A:$D,2,0))),"")</f>
        <v/>
      </c>
      <c r="F171" s="175" t="str">
        <f>IFERROR((IF(VLOOKUP($C171,'Agent List'!$A:$D,3,0)=0,"",VLOOKUP($C171,'Agent List'!$A:$D,3,0))),"")</f>
        <v/>
      </c>
      <c r="G171" s="175" t="str">
        <f>IFERROR((IF(VLOOKUP($C171,'Agent List'!$A:$D,4,0)=0,"",VLOOKUP($C171,'Agent List'!$A:$D,4,0))),"")</f>
        <v/>
      </c>
    </row>
    <row r="172" spans="1:7" x14ac:dyDescent="0.25">
      <c r="A172" s="278">
        <v>43348</v>
      </c>
      <c r="B172" s="277" t="s">
        <v>391</v>
      </c>
      <c r="C172" s="277" t="s">
        <v>412</v>
      </c>
      <c r="D172" s="277" t="s">
        <v>388</v>
      </c>
      <c r="E172" s="175" t="str">
        <f>IFERROR((IF(VLOOKUP($C172,'Agent List'!$A:$D,2,0)=0,"",VLOOKUP($C172,'Agent List'!$A:$D,2,0))),"")</f>
        <v/>
      </c>
      <c r="F172" s="175" t="str">
        <f>IFERROR((IF(VLOOKUP($C172,'Agent List'!$A:$D,3,0)=0,"",VLOOKUP($C172,'Agent List'!$A:$D,3,0))),"")</f>
        <v/>
      </c>
      <c r="G172" s="175" t="str">
        <f>IFERROR((IF(VLOOKUP($C172,'Agent List'!$A:$D,4,0)=0,"",VLOOKUP($C172,'Agent List'!$A:$D,4,0))),"")</f>
        <v/>
      </c>
    </row>
    <row r="173" spans="1:7" x14ac:dyDescent="0.25">
      <c r="A173" s="278">
        <v>43348</v>
      </c>
      <c r="B173" s="277" t="s">
        <v>391</v>
      </c>
      <c r="C173" s="277" t="s">
        <v>370</v>
      </c>
      <c r="D173" s="277" t="s">
        <v>388</v>
      </c>
      <c r="E173" s="175" t="str">
        <f>IFERROR((IF(VLOOKUP($C173,'Agent List'!$A:$D,2,0)=0,"",VLOOKUP($C173,'Agent List'!$A:$D,2,0))),"")</f>
        <v>EMEABUD-Russian</v>
      </c>
      <c r="F173" s="175" t="str">
        <f>IFERROR((IF(VLOOKUP($C173,'Agent List'!$A:$D,3,0)=0,"",VLOOKUP($C173,'Agent List'!$A:$D,3,0))),"")</f>
        <v/>
      </c>
      <c r="G173" s="175" t="str">
        <f>IFERROR((IF(VLOOKUP($C173,'Agent List'!$A:$D,4,0)=0,"",VLOOKUP($C173,'Agent List'!$A:$D,4,0))),"")</f>
        <v>EMEABUD-Turkish</v>
      </c>
    </row>
    <row r="174" spans="1:7" x14ac:dyDescent="0.25">
      <c r="A174" s="278">
        <v>43348</v>
      </c>
      <c r="B174" s="277" t="s">
        <v>391</v>
      </c>
      <c r="C174" s="277" t="s">
        <v>361</v>
      </c>
      <c r="D174" s="277" t="s">
        <v>388</v>
      </c>
      <c r="E174" s="175" t="str">
        <f>IFERROR((IF(VLOOKUP($C174,'Agent List'!$A:$D,2,0)=0,"",VLOOKUP($C174,'Agent List'!$A:$D,2,0))),"")</f>
        <v>EMEABUD-German</v>
      </c>
      <c r="F174" s="175" t="str">
        <f>IFERROR((IF(VLOOKUP($C174,'Agent List'!$A:$D,3,0)=0,"",VLOOKUP($C174,'Agent List'!$A:$D,3,0))),"")</f>
        <v/>
      </c>
      <c r="G174" s="175" t="str">
        <f>IFERROR((IF(VLOOKUP($C174,'Agent List'!$A:$D,4,0)=0,"",VLOOKUP($C174,'Agent List'!$A:$D,4,0))),"")</f>
        <v/>
      </c>
    </row>
    <row r="175" spans="1:7" x14ac:dyDescent="0.25">
      <c r="A175" s="278">
        <v>43348</v>
      </c>
      <c r="B175" s="277" t="s">
        <v>391</v>
      </c>
      <c r="C175" s="277" t="s">
        <v>441</v>
      </c>
      <c r="D175" s="277" t="s">
        <v>388</v>
      </c>
      <c r="E175" s="175" t="str">
        <f>IFERROR((IF(VLOOKUP($C175,'Agent List'!$A:$D,2,0)=0,"",VLOOKUP($C175,'Agent List'!$A:$D,2,0))),"")</f>
        <v/>
      </c>
      <c r="F175" s="175" t="str">
        <f>IFERROR((IF(VLOOKUP($C175,'Agent List'!$A:$D,3,0)=0,"",VLOOKUP($C175,'Agent List'!$A:$D,3,0))),"")</f>
        <v/>
      </c>
      <c r="G175" s="175" t="str">
        <f>IFERROR((IF(VLOOKUP($C175,'Agent List'!$A:$D,4,0)=0,"",VLOOKUP($C175,'Agent List'!$A:$D,4,0))),"")</f>
        <v/>
      </c>
    </row>
    <row r="176" spans="1:7" x14ac:dyDescent="0.25">
      <c r="A176" s="278">
        <v>43348</v>
      </c>
      <c r="B176" s="277" t="s">
        <v>391</v>
      </c>
      <c r="C176" s="277" t="s">
        <v>427</v>
      </c>
      <c r="D176" s="277" t="s">
        <v>388</v>
      </c>
      <c r="E176" s="175" t="str">
        <f>IFERROR((IF(VLOOKUP($C176,'Agent List'!$A:$D,2,0)=0,"",VLOOKUP($C176,'Agent List'!$A:$D,2,0))),"")</f>
        <v/>
      </c>
      <c r="F176" s="175" t="str">
        <f>IFERROR((IF(VLOOKUP($C176,'Agent List'!$A:$D,3,0)=0,"",VLOOKUP($C176,'Agent List'!$A:$D,3,0))),"")</f>
        <v/>
      </c>
      <c r="G176" s="175" t="str">
        <f>IFERROR((IF(VLOOKUP($C176,'Agent List'!$A:$D,4,0)=0,"",VLOOKUP($C176,'Agent List'!$A:$D,4,0))),"")</f>
        <v/>
      </c>
    </row>
    <row r="177" spans="1:7" x14ac:dyDescent="0.25">
      <c r="A177" s="278">
        <v>43348</v>
      </c>
      <c r="B177" s="277" t="s">
        <v>391</v>
      </c>
      <c r="C177" s="277" t="s">
        <v>371</v>
      </c>
      <c r="D177" s="277" t="s">
        <v>388</v>
      </c>
      <c r="E177" s="175" t="str">
        <f>IFERROR((IF(VLOOKUP($C177,'Agent List'!$A:$D,2,0)=0,"",VLOOKUP($C177,'Agent List'!$A:$D,2,0))),"")</f>
        <v>EMEABUD-French</v>
      </c>
      <c r="F177" s="175" t="str">
        <f>IFERROR((IF(VLOOKUP($C177,'Agent List'!$A:$D,3,0)=0,"",VLOOKUP($C177,'Agent List'!$A:$D,3,0))),"")</f>
        <v/>
      </c>
      <c r="G177" s="175" t="str">
        <f>IFERROR((IF(VLOOKUP($C177,'Agent List'!$A:$D,4,0)=0,"",VLOOKUP($C177,'Agent List'!$A:$D,4,0))),"")</f>
        <v/>
      </c>
    </row>
    <row r="178" spans="1:7" x14ac:dyDescent="0.25">
      <c r="A178" s="278">
        <v>43348</v>
      </c>
      <c r="B178" s="277" t="s">
        <v>391</v>
      </c>
      <c r="C178" s="277" t="s">
        <v>422</v>
      </c>
      <c r="D178" s="277" t="s">
        <v>388</v>
      </c>
      <c r="E178" s="175" t="str">
        <f>IFERROR((IF(VLOOKUP($C178,'Agent List'!$A:$D,2,0)=0,"",VLOOKUP($C178,'Agent List'!$A:$D,2,0))),"")</f>
        <v/>
      </c>
      <c r="F178" s="175" t="str">
        <f>IFERROR((IF(VLOOKUP($C178,'Agent List'!$A:$D,3,0)=0,"",VLOOKUP($C178,'Agent List'!$A:$D,3,0))),"")</f>
        <v/>
      </c>
      <c r="G178" s="175" t="str">
        <f>IFERROR((IF(VLOOKUP($C178,'Agent List'!$A:$D,4,0)=0,"",VLOOKUP($C178,'Agent List'!$A:$D,4,0))),"")</f>
        <v/>
      </c>
    </row>
    <row r="179" spans="1:7" x14ac:dyDescent="0.25">
      <c r="A179" s="278">
        <v>43348</v>
      </c>
      <c r="B179" s="277" t="s">
        <v>391</v>
      </c>
      <c r="C179" s="277" t="s">
        <v>430</v>
      </c>
      <c r="D179" s="277" t="s">
        <v>388</v>
      </c>
      <c r="E179" s="175" t="str">
        <f>IFERROR((IF(VLOOKUP($C179,'Agent List'!$A:$D,2,0)=0,"",VLOOKUP($C179,'Agent List'!$A:$D,2,0))),"")</f>
        <v/>
      </c>
      <c r="F179" s="175" t="str">
        <f>IFERROR((IF(VLOOKUP($C179,'Agent List'!$A:$D,3,0)=0,"",VLOOKUP($C179,'Agent List'!$A:$D,3,0))),"")</f>
        <v/>
      </c>
      <c r="G179" s="175" t="str">
        <f>IFERROR((IF(VLOOKUP($C179,'Agent List'!$A:$D,4,0)=0,"",VLOOKUP($C179,'Agent List'!$A:$D,4,0))),"")</f>
        <v/>
      </c>
    </row>
    <row r="180" spans="1:7" x14ac:dyDescent="0.25">
      <c r="A180" s="278">
        <v>43348</v>
      </c>
      <c r="B180" s="277" t="s">
        <v>391</v>
      </c>
      <c r="C180" s="277" t="s">
        <v>414</v>
      </c>
      <c r="D180" s="277" t="s">
        <v>388</v>
      </c>
      <c r="E180" s="175" t="str">
        <f>IFERROR((IF(VLOOKUP($C180,'Agent List'!$A:$D,2,0)=0,"",VLOOKUP($C180,'Agent List'!$A:$D,2,0))),"")</f>
        <v/>
      </c>
      <c r="F180" s="175" t="str">
        <f>IFERROR((IF(VLOOKUP($C180,'Agent List'!$A:$D,3,0)=0,"",VLOOKUP($C180,'Agent List'!$A:$D,3,0))),"")</f>
        <v/>
      </c>
      <c r="G180" s="175" t="str">
        <f>IFERROR((IF(VLOOKUP($C180,'Agent List'!$A:$D,4,0)=0,"",VLOOKUP($C180,'Agent List'!$A:$D,4,0))),"")</f>
        <v/>
      </c>
    </row>
    <row r="181" spans="1:7" x14ac:dyDescent="0.25">
      <c r="A181" s="278">
        <v>43348</v>
      </c>
      <c r="B181" s="277" t="s">
        <v>391</v>
      </c>
      <c r="C181" s="277" t="s">
        <v>259</v>
      </c>
      <c r="D181" s="277" t="s">
        <v>388</v>
      </c>
      <c r="E181" s="175" t="str">
        <f>IFERROR((IF(VLOOKUP($C181,'Agent List'!$A:$D,2,0)=0,"",VLOOKUP($C181,'Agent List'!$A:$D,2,0))),"")</f>
        <v>EMEABUD-Russian</v>
      </c>
      <c r="F181" s="175" t="str">
        <f>IFERROR((IF(VLOOKUP($C181,'Agent List'!$A:$D,3,0)=0,"",VLOOKUP($C181,'Agent List'!$A:$D,3,0))),"")</f>
        <v/>
      </c>
      <c r="G181" s="175" t="str">
        <f>IFERROR((IF(VLOOKUP($C181,'Agent List'!$A:$D,4,0)=0,"",VLOOKUP($C181,'Agent List'!$A:$D,4,0))),"")</f>
        <v>EMEABUD-Hungarian</v>
      </c>
    </row>
    <row r="182" spans="1:7" x14ac:dyDescent="0.25">
      <c r="A182" s="278">
        <v>43348</v>
      </c>
      <c r="B182" s="277" t="s">
        <v>391</v>
      </c>
      <c r="C182" s="277" t="s">
        <v>438</v>
      </c>
      <c r="D182" s="277" t="s">
        <v>388</v>
      </c>
      <c r="E182" s="175" t="str">
        <f>IFERROR((IF(VLOOKUP($C182,'Agent List'!$A:$D,2,0)=0,"",VLOOKUP($C182,'Agent List'!$A:$D,2,0))),"")</f>
        <v/>
      </c>
      <c r="F182" s="175" t="str">
        <f>IFERROR((IF(VLOOKUP($C182,'Agent List'!$A:$D,3,0)=0,"",VLOOKUP($C182,'Agent List'!$A:$D,3,0))),"")</f>
        <v/>
      </c>
      <c r="G182" s="175" t="str">
        <f>IFERROR((IF(VLOOKUP($C182,'Agent List'!$A:$D,4,0)=0,"",VLOOKUP($C182,'Agent List'!$A:$D,4,0))),"")</f>
        <v/>
      </c>
    </row>
    <row r="183" spans="1:7" x14ac:dyDescent="0.25">
      <c r="A183" s="278">
        <v>43348</v>
      </c>
      <c r="B183" s="277" t="s">
        <v>391</v>
      </c>
      <c r="C183" s="277" t="s">
        <v>364</v>
      </c>
      <c r="D183" s="277" t="s">
        <v>388</v>
      </c>
      <c r="E183" s="175" t="str">
        <f>IFERROR((IF(VLOOKUP($C183,'Agent List'!$A:$D,2,0)=0,"",VLOOKUP($C183,'Agent List'!$A:$D,2,0))),"")</f>
        <v>EMEABUD-German</v>
      </c>
      <c r="F183" s="175" t="str">
        <f>IFERROR((IF(VLOOKUP($C183,'Agent List'!$A:$D,3,0)=0,"",VLOOKUP($C183,'Agent List'!$A:$D,3,0))),"")</f>
        <v/>
      </c>
      <c r="G183" s="175" t="str">
        <f>IFERROR((IF(VLOOKUP($C183,'Agent List'!$A:$D,4,0)=0,"",VLOOKUP($C183,'Agent List'!$A:$D,4,0))),"")</f>
        <v/>
      </c>
    </row>
    <row r="184" spans="1:7" x14ac:dyDescent="0.25">
      <c r="A184" s="278">
        <v>43348</v>
      </c>
      <c r="B184" s="277" t="s">
        <v>391</v>
      </c>
      <c r="C184" s="277" t="s">
        <v>378</v>
      </c>
      <c r="D184" s="277" t="s">
        <v>388</v>
      </c>
      <c r="E184" s="175" t="str">
        <f>IFERROR((IF(VLOOKUP($C184,'Agent List'!$A:$D,2,0)=0,"",VLOOKUP($C184,'Agent List'!$A:$D,2,0))),"")</f>
        <v/>
      </c>
      <c r="F184" s="175" t="str">
        <f>IFERROR((IF(VLOOKUP($C184,'Agent List'!$A:$D,3,0)=0,"",VLOOKUP($C184,'Agent List'!$A:$D,3,0))),"")</f>
        <v/>
      </c>
      <c r="G184" s="175" t="str">
        <f>IFERROR((IF(VLOOKUP($C184,'Agent List'!$A:$D,4,0)=0,"",VLOOKUP($C184,'Agent List'!$A:$D,4,0))),"")</f>
        <v/>
      </c>
    </row>
    <row r="185" spans="1:7" x14ac:dyDescent="0.25">
      <c r="A185" s="278">
        <v>43348</v>
      </c>
      <c r="B185" s="277" t="s">
        <v>391</v>
      </c>
      <c r="C185" s="277" t="s">
        <v>436</v>
      </c>
      <c r="D185" s="277" t="s">
        <v>388</v>
      </c>
      <c r="E185" s="175" t="str">
        <f>IFERROR((IF(VLOOKUP($C185,'Agent List'!$A:$D,2,0)=0,"",VLOOKUP($C185,'Agent List'!$A:$D,2,0))),"")</f>
        <v/>
      </c>
      <c r="F185" s="175" t="str">
        <f>IFERROR((IF(VLOOKUP($C185,'Agent List'!$A:$D,3,0)=0,"",VLOOKUP($C185,'Agent List'!$A:$D,3,0))),"")</f>
        <v/>
      </c>
      <c r="G185" s="175" t="str">
        <f>IFERROR((IF(VLOOKUP($C185,'Agent List'!$A:$D,4,0)=0,"",VLOOKUP($C185,'Agent List'!$A:$D,4,0))),"")</f>
        <v/>
      </c>
    </row>
    <row r="186" spans="1:7" x14ac:dyDescent="0.25">
      <c r="A186" s="278">
        <v>43348</v>
      </c>
      <c r="B186" s="277" t="s">
        <v>391</v>
      </c>
      <c r="C186" s="277" t="s">
        <v>423</v>
      </c>
      <c r="D186" s="277" t="s">
        <v>388</v>
      </c>
      <c r="E186" s="175" t="str">
        <f>IFERROR((IF(VLOOKUP($C186,'Agent List'!$A:$D,2,0)=0,"",VLOOKUP($C186,'Agent List'!$A:$D,2,0))),"")</f>
        <v/>
      </c>
      <c r="F186" s="175" t="str">
        <f>IFERROR((IF(VLOOKUP($C186,'Agent List'!$A:$D,3,0)=0,"",VLOOKUP($C186,'Agent List'!$A:$D,3,0))),"")</f>
        <v/>
      </c>
      <c r="G186" s="175" t="str">
        <f>IFERROR((IF(VLOOKUP($C186,'Agent List'!$A:$D,4,0)=0,"",VLOOKUP($C186,'Agent List'!$A:$D,4,0))),"")</f>
        <v/>
      </c>
    </row>
    <row r="187" spans="1:7" x14ac:dyDescent="0.25">
      <c r="A187" s="278">
        <v>43348</v>
      </c>
      <c r="B187" s="277" t="s">
        <v>391</v>
      </c>
      <c r="C187" s="277" t="s">
        <v>417</v>
      </c>
      <c r="D187" s="277" t="s">
        <v>388</v>
      </c>
      <c r="E187" s="175" t="str">
        <f>IFERROR((IF(VLOOKUP($C187,'Agent List'!$A:$D,2,0)=0,"",VLOOKUP($C187,'Agent List'!$A:$D,2,0))),"")</f>
        <v/>
      </c>
      <c r="F187" s="175" t="str">
        <f>IFERROR((IF(VLOOKUP($C187,'Agent List'!$A:$D,3,0)=0,"",VLOOKUP($C187,'Agent List'!$A:$D,3,0))),"")</f>
        <v/>
      </c>
      <c r="G187" s="175" t="str">
        <f>IFERROR((IF(VLOOKUP($C187,'Agent List'!$A:$D,4,0)=0,"",VLOOKUP($C187,'Agent List'!$A:$D,4,0))),"")</f>
        <v/>
      </c>
    </row>
    <row r="188" spans="1:7" x14ac:dyDescent="0.25">
      <c r="A188" s="278">
        <v>43348</v>
      </c>
      <c r="B188" s="277" t="s">
        <v>391</v>
      </c>
      <c r="C188" s="277" t="s">
        <v>431</v>
      </c>
      <c r="D188" s="277" t="s">
        <v>388</v>
      </c>
      <c r="E188" s="175" t="str">
        <f>IFERROR((IF(VLOOKUP($C188,'Agent List'!$A:$D,2,0)=0,"",VLOOKUP($C188,'Agent List'!$A:$D,2,0))),"")</f>
        <v/>
      </c>
      <c r="F188" s="175" t="str">
        <f>IFERROR((IF(VLOOKUP($C188,'Agent List'!$A:$D,3,0)=0,"",VLOOKUP($C188,'Agent List'!$A:$D,3,0))),"")</f>
        <v/>
      </c>
      <c r="G188" s="175" t="str">
        <f>IFERROR((IF(VLOOKUP($C188,'Agent List'!$A:$D,4,0)=0,"",VLOOKUP($C188,'Agent List'!$A:$D,4,0))),"")</f>
        <v/>
      </c>
    </row>
    <row r="189" spans="1:7" x14ac:dyDescent="0.25">
      <c r="A189" s="278">
        <v>43348</v>
      </c>
      <c r="B189" s="277" t="s">
        <v>391</v>
      </c>
      <c r="C189" s="277" t="s">
        <v>405</v>
      </c>
      <c r="D189" s="277" t="s">
        <v>388</v>
      </c>
      <c r="E189" s="175" t="str">
        <f>IFERROR((IF(VLOOKUP($C189,'Agent List'!$A:$D,2,0)=0,"",VLOOKUP($C189,'Agent List'!$A:$D,2,0))),"")</f>
        <v/>
      </c>
      <c r="F189" s="175" t="str">
        <f>IFERROR((IF(VLOOKUP($C189,'Agent List'!$A:$D,3,0)=0,"",VLOOKUP($C189,'Agent List'!$A:$D,3,0))),"")</f>
        <v/>
      </c>
      <c r="G189" s="175" t="str">
        <f>IFERROR((IF(VLOOKUP($C189,'Agent List'!$A:$D,4,0)=0,"",VLOOKUP($C189,'Agent List'!$A:$D,4,0))),"")</f>
        <v/>
      </c>
    </row>
    <row r="190" spans="1:7" x14ac:dyDescent="0.25">
      <c r="A190" s="278">
        <v>43348</v>
      </c>
      <c r="B190" s="277" t="s">
        <v>391</v>
      </c>
      <c r="C190" s="277" t="s">
        <v>409</v>
      </c>
      <c r="D190" s="277" t="s">
        <v>388</v>
      </c>
      <c r="E190" s="175" t="str">
        <f>IFERROR((IF(VLOOKUP($C190,'Agent List'!$A:$D,2,0)=0,"",VLOOKUP($C190,'Agent List'!$A:$D,2,0))),"")</f>
        <v/>
      </c>
      <c r="F190" s="175" t="str">
        <f>IFERROR((IF(VLOOKUP($C190,'Agent List'!$A:$D,3,0)=0,"",VLOOKUP($C190,'Agent List'!$A:$D,3,0))),"")</f>
        <v/>
      </c>
      <c r="G190" s="175" t="str">
        <f>IFERROR((IF(VLOOKUP($C190,'Agent List'!$A:$D,4,0)=0,"",VLOOKUP($C190,'Agent List'!$A:$D,4,0))),"")</f>
        <v/>
      </c>
    </row>
    <row r="191" spans="1:7" x14ac:dyDescent="0.25">
      <c r="A191" s="278">
        <v>43348</v>
      </c>
      <c r="B191" s="277" t="s">
        <v>391</v>
      </c>
      <c r="C191" s="277" t="s">
        <v>200</v>
      </c>
      <c r="D191" s="277" t="s">
        <v>388</v>
      </c>
      <c r="E191" s="175" t="str">
        <f>IFERROR((IF(VLOOKUP($C191,'Agent List'!$A:$D,2,0)=0,"",VLOOKUP($C191,'Agent List'!$A:$D,2,0))),"")</f>
        <v>EMEA-Procurement</v>
      </c>
      <c r="F191" s="175" t="str">
        <f>IFERROR((IF(VLOOKUP($C191,'Agent List'!$A:$D,3,0)=0,"",VLOOKUP($C191,'Agent List'!$A:$D,3,0))),"")</f>
        <v/>
      </c>
      <c r="G191" s="175" t="str">
        <f>IFERROR((IF(VLOOKUP($C191,'Agent List'!$A:$D,4,0)=0,"",VLOOKUP($C191,'Agent List'!$A:$D,4,0))),"")</f>
        <v/>
      </c>
    </row>
    <row r="192" spans="1:7" x14ac:dyDescent="0.25">
      <c r="A192" s="278">
        <v>43348</v>
      </c>
      <c r="B192" s="277" t="s">
        <v>391</v>
      </c>
      <c r="C192" s="277" t="s">
        <v>368</v>
      </c>
      <c r="D192" s="277" t="s">
        <v>388</v>
      </c>
      <c r="E192" s="175" t="str">
        <f>IFERROR((IF(VLOOKUP($C192,'Agent List'!$A:$D,2,0)=0,"",VLOOKUP($C192,'Agent List'!$A:$D,2,0))),"")</f>
        <v>EMEABUD-Dutch</v>
      </c>
      <c r="F192" s="175" t="str">
        <f>IFERROR((IF(VLOOKUP($C192,'Agent List'!$A:$D,3,0)=0,"",VLOOKUP($C192,'Agent List'!$A:$D,3,0))),"")</f>
        <v/>
      </c>
      <c r="G192" s="175" t="str">
        <f>IFERROR((IF(VLOOKUP($C192,'Agent List'!$A:$D,4,0)=0,"",VLOOKUP($C192,'Agent List'!$A:$D,4,0))),"")</f>
        <v>EMEABUD-Hungarian</v>
      </c>
    </row>
    <row r="193" spans="1:7" x14ac:dyDescent="0.25">
      <c r="A193" s="278">
        <v>43348</v>
      </c>
      <c r="B193" s="277" t="s">
        <v>391</v>
      </c>
      <c r="C193" s="277" t="s">
        <v>421</v>
      </c>
      <c r="D193" s="277" t="s">
        <v>388</v>
      </c>
      <c r="E193" s="175" t="str">
        <f>IFERROR((IF(VLOOKUP($C193,'Agent List'!$A:$D,2,0)=0,"",VLOOKUP($C193,'Agent List'!$A:$D,2,0))),"")</f>
        <v/>
      </c>
      <c r="F193" s="175" t="str">
        <f>IFERROR((IF(VLOOKUP($C193,'Agent List'!$A:$D,3,0)=0,"",VLOOKUP($C193,'Agent List'!$A:$D,3,0))),"")</f>
        <v/>
      </c>
      <c r="G193" s="175" t="str">
        <f>IFERROR((IF(VLOOKUP($C193,'Agent List'!$A:$D,4,0)=0,"",VLOOKUP($C193,'Agent List'!$A:$D,4,0))),"")</f>
        <v/>
      </c>
    </row>
    <row r="194" spans="1:7" x14ac:dyDescent="0.25">
      <c r="A194" s="278">
        <v>43348</v>
      </c>
      <c r="B194" s="277" t="s">
        <v>391</v>
      </c>
      <c r="C194" s="277" t="s">
        <v>372</v>
      </c>
      <c r="D194" s="277" t="s">
        <v>388</v>
      </c>
      <c r="E194" s="175" t="str">
        <f>IFERROR((IF(VLOOKUP($C194,'Agent List'!$A:$D,2,0)=0,"",VLOOKUP($C194,'Agent List'!$A:$D,2,0))),"")</f>
        <v>EMEABUD-French</v>
      </c>
      <c r="F194" s="175" t="str">
        <f>IFERROR((IF(VLOOKUP($C194,'Agent List'!$A:$D,3,0)=0,"",VLOOKUP($C194,'Agent List'!$A:$D,3,0))),"")</f>
        <v/>
      </c>
      <c r="G194" s="175" t="str">
        <f>IFERROR((IF(VLOOKUP($C194,'Agent List'!$A:$D,4,0)=0,"",VLOOKUP($C194,'Agent List'!$A:$D,4,0))),"")</f>
        <v/>
      </c>
    </row>
    <row r="195" spans="1:7" x14ac:dyDescent="0.25">
      <c r="A195" s="278">
        <v>43348</v>
      </c>
      <c r="B195" s="277" t="s">
        <v>387</v>
      </c>
      <c r="C195" s="277" t="s">
        <v>142</v>
      </c>
      <c r="D195" s="277" t="s">
        <v>388</v>
      </c>
      <c r="E195" s="175" t="str">
        <f>IFERROR((IF(VLOOKUP($C195,'Agent List'!$A:$D,2,0)=0,"",VLOOKUP($C195,'Agent List'!$A:$D,2,0))),"")</f>
        <v>EMEA_English</v>
      </c>
      <c r="F195" s="175" t="str">
        <f>IFERROR((IF(VLOOKUP($C195,'Agent List'!$A:$D,3,0)=0,"",VLOOKUP($C195,'Agent List'!$A:$D,3,0))),"")</f>
        <v/>
      </c>
      <c r="G195" s="175" t="str">
        <f>IFERROR((IF(VLOOKUP($C195,'Agent List'!$A:$D,4,0)=0,"",VLOOKUP($C195,'Agent List'!$A:$D,4,0))),"")</f>
        <v/>
      </c>
    </row>
    <row r="196" spans="1:7" x14ac:dyDescent="0.25">
      <c r="A196" s="278">
        <v>43348</v>
      </c>
      <c r="B196" s="277" t="s">
        <v>387</v>
      </c>
      <c r="C196" s="277" t="s">
        <v>145</v>
      </c>
      <c r="D196" s="277" t="s">
        <v>388</v>
      </c>
      <c r="E196" s="175" t="str">
        <f>IFERROR((IF(VLOOKUP($C196,'Agent List'!$A:$D,2,0)=0,"",VLOOKUP($C196,'Agent List'!$A:$D,2,0))),"")</f>
        <v>EMEA_English</v>
      </c>
      <c r="F196" s="175" t="str">
        <f>IFERROR((IF(VLOOKUP($C196,'Agent List'!$A:$D,3,0)=0,"",VLOOKUP($C196,'Agent List'!$A:$D,3,0))),"")</f>
        <v>NAMPS</v>
      </c>
      <c r="G196" s="175" t="str">
        <f>IFERROR((IF(VLOOKUP($C196,'Agent List'!$A:$D,4,0)=0,"",VLOOKUP($C196,'Agent List'!$A:$D,4,0))),"")</f>
        <v/>
      </c>
    </row>
    <row r="197" spans="1:7" x14ac:dyDescent="0.25">
      <c r="A197" s="278">
        <v>43348</v>
      </c>
      <c r="B197" s="277" t="s">
        <v>387</v>
      </c>
      <c r="C197" s="277" t="s">
        <v>148</v>
      </c>
      <c r="D197" s="277" t="s">
        <v>388</v>
      </c>
      <c r="E197" s="175" t="str">
        <f>IFERROR((IF(VLOOKUP($C197,'Agent List'!$A:$D,2,0)=0,"",VLOOKUP($C197,'Agent List'!$A:$D,2,0))),"")</f>
        <v/>
      </c>
      <c r="F197" s="175" t="str">
        <f>IFERROR((IF(VLOOKUP($C197,'Agent List'!$A:$D,3,0)=0,"",VLOOKUP($C197,'Agent List'!$A:$D,3,0))),"")</f>
        <v/>
      </c>
      <c r="G197" s="175" t="str">
        <f>IFERROR((IF(VLOOKUP($C197,'Agent List'!$A:$D,4,0)=0,"",VLOOKUP($C197,'Agent List'!$A:$D,4,0))),"")</f>
        <v/>
      </c>
    </row>
    <row r="198" spans="1:7" x14ac:dyDescent="0.25">
      <c r="A198" s="278">
        <v>43348</v>
      </c>
      <c r="B198" s="277" t="s">
        <v>387</v>
      </c>
      <c r="C198" s="277" t="s">
        <v>236</v>
      </c>
      <c r="D198" s="277" t="s">
        <v>388</v>
      </c>
      <c r="E198" s="175" t="str">
        <f>IFERROR((IF(VLOOKUP($C198,'Agent List'!$A:$D,2,0)=0,"",VLOOKUP($C198,'Agent List'!$A:$D,2,0))),"")</f>
        <v>EMEA_English</v>
      </c>
      <c r="F198" s="175" t="str">
        <f>IFERROR((IF(VLOOKUP($C198,'Agent List'!$A:$D,3,0)=0,"",VLOOKUP($C198,'Agent List'!$A:$D,3,0))),"")</f>
        <v>NAMPS</v>
      </c>
      <c r="G198" s="175" t="str">
        <f>IFERROR((IF(VLOOKUP($C198,'Agent List'!$A:$D,4,0)=0,"",VLOOKUP($C198,'Agent List'!$A:$D,4,0))),"")</f>
        <v/>
      </c>
    </row>
    <row r="199" spans="1:7" x14ac:dyDescent="0.25">
      <c r="A199" s="278">
        <v>43348</v>
      </c>
      <c r="B199" s="277" t="s">
        <v>387</v>
      </c>
      <c r="C199" s="277" t="s">
        <v>150</v>
      </c>
      <c r="D199" s="277" t="s">
        <v>388</v>
      </c>
      <c r="E199" s="175" t="str">
        <f>IFERROR((IF(VLOOKUP($C199,'Agent List'!$A:$D,2,0)=0,"",VLOOKUP($C199,'Agent List'!$A:$D,2,0))),"")</f>
        <v>EMEA_English</v>
      </c>
      <c r="F199" s="175" t="str">
        <f>IFERROR((IF(VLOOKUP($C199,'Agent List'!$A:$D,3,0)=0,"",VLOOKUP($C199,'Agent List'!$A:$D,3,0))),"")</f>
        <v/>
      </c>
      <c r="G199" s="175" t="str">
        <f>IFERROR((IF(VLOOKUP($C199,'Agent List'!$A:$D,4,0)=0,"",VLOOKUP($C199,'Agent List'!$A:$D,4,0))),"")</f>
        <v/>
      </c>
    </row>
    <row r="200" spans="1:7" x14ac:dyDescent="0.25">
      <c r="A200" s="278">
        <v>43348</v>
      </c>
      <c r="B200" s="277" t="s">
        <v>387</v>
      </c>
      <c r="C200" s="277" t="s">
        <v>220</v>
      </c>
      <c r="D200" s="277" t="s">
        <v>388</v>
      </c>
      <c r="E200" s="175" t="str">
        <f>IFERROR((IF(VLOOKUP($C200,'Agent List'!$A:$D,2,0)=0,"",VLOOKUP($C200,'Agent List'!$A:$D,2,0))),"")</f>
        <v>EMEA_English</v>
      </c>
      <c r="F200" s="175" t="str">
        <f>IFERROR((IF(VLOOKUP($C200,'Agent List'!$A:$D,3,0)=0,"",VLOOKUP($C200,'Agent List'!$A:$D,3,0))),"")</f>
        <v/>
      </c>
      <c r="G200" s="175" t="str">
        <f>IFERROR((IF(VLOOKUP($C200,'Agent List'!$A:$D,4,0)=0,"",VLOOKUP($C200,'Agent List'!$A:$D,4,0))),"")</f>
        <v/>
      </c>
    </row>
    <row r="201" spans="1:7" x14ac:dyDescent="0.25">
      <c r="A201" s="278">
        <v>43348</v>
      </c>
      <c r="B201" s="277" t="s">
        <v>387</v>
      </c>
      <c r="C201" s="277" t="s">
        <v>213</v>
      </c>
      <c r="D201" s="277" t="s">
        <v>388</v>
      </c>
      <c r="E201" s="175" t="str">
        <f>IFERROR((IF(VLOOKUP($C201,'Agent List'!$A:$D,2,0)=0,"",VLOOKUP($C201,'Agent List'!$A:$D,2,0))),"")</f>
        <v>EMEA_English</v>
      </c>
      <c r="F201" s="175" t="str">
        <f>IFERROR((IF(VLOOKUP($C201,'Agent List'!$A:$D,3,0)=0,"",VLOOKUP($C201,'Agent List'!$A:$D,3,0))),"")</f>
        <v>NAMPS</v>
      </c>
      <c r="G201" s="175" t="str">
        <f>IFERROR((IF(VLOOKUP($C201,'Agent List'!$A:$D,4,0)=0,"",VLOOKUP($C201,'Agent List'!$A:$D,4,0))),"")</f>
        <v>APAC_English</v>
      </c>
    </row>
    <row r="202" spans="1:7" x14ac:dyDescent="0.25">
      <c r="A202" s="278">
        <v>43348</v>
      </c>
      <c r="B202" s="277" t="s">
        <v>387</v>
      </c>
      <c r="C202" s="277" t="s">
        <v>222</v>
      </c>
      <c r="D202" s="277" t="s">
        <v>388</v>
      </c>
      <c r="E202" s="175" t="str">
        <f>IFERROR((IF(VLOOKUP($C202,'Agent List'!$A:$D,2,0)=0,"",VLOOKUP($C202,'Agent List'!$A:$D,2,0))),"")</f>
        <v/>
      </c>
      <c r="F202" s="175" t="str">
        <f>IFERROR((IF(VLOOKUP($C202,'Agent List'!$A:$D,3,0)=0,"",VLOOKUP($C202,'Agent List'!$A:$D,3,0))),"")</f>
        <v>NAMPS</v>
      </c>
      <c r="G202" s="175" t="str">
        <f>IFERROR((IF(VLOOKUP($C202,'Agent List'!$A:$D,4,0)=0,"",VLOOKUP($C202,'Agent List'!$A:$D,4,0))),"")</f>
        <v>APAC_English</v>
      </c>
    </row>
    <row r="203" spans="1:7" x14ac:dyDescent="0.25">
      <c r="A203" s="278">
        <v>43348</v>
      </c>
      <c r="B203" s="277" t="s">
        <v>387</v>
      </c>
      <c r="C203" s="277" t="s">
        <v>214</v>
      </c>
      <c r="D203" s="277" t="s">
        <v>388</v>
      </c>
      <c r="E203" s="175" t="str">
        <f>IFERROR((IF(VLOOKUP($C203,'Agent List'!$A:$D,2,0)=0,"",VLOOKUP($C203,'Agent List'!$A:$D,2,0))),"")</f>
        <v>EMEA_English</v>
      </c>
      <c r="F203" s="175" t="str">
        <f>IFERROR((IF(VLOOKUP($C203,'Agent List'!$A:$D,3,0)=0,"",VLOOKUP($C203,'Agent List'!$A:$D,3,0))),"")</f>
        <v>NAMPS</v>
      </c>
      <c r="G203" s="175" t="str">
        <f>IFERROR((IF(VLOOKUP($C203,'Agent List'!$A:$D,4,0)=0,"",VLOOKUP($C203,'Agent List'!$A:$D,4,0))),"")</f>
        <v/>
      </c>
    </row>
    <row r="204" spans="1:7" x14ac:dyDescent="0.25">
      <c r="A204" s="278">
        <v>43348</v>
      </c>
      <c r="B204" s="277" t="s">
        <v>387</v>
      </c>
      <c r="C204" s="277" t="s">
        <v>229</v>
      </c>
      <c r="D204" s="277" t="s">
        <v>388</v>
      </c>
      <c r="E204" s="175" t="str">
        <f>IFERROR((IF(VLOOKUP($C204,'Agent List'!$A:$D,2,0)=0,"",VLOOKUP($C204,'Agent List'!$A:$D,2,0))),"")</f>
        <v/>
      </c>
      <c r="F204" s="175" t="str">
        <f>IFERROR((IF(VLOOKUP($C204,'Agent List'!$A:$D,3,0)=0,"",VLOOKUP($C204,'Agent List'!$A:$D,3,0))),"")</f>
        <v>NAMPS</v>
      </c>
      <c r="G204" s="175" t="str">
        <f>IFERROR((IF(VLOOKUP($C204,'Agent List'!$A:$D,4,0)=0,"",VLOOKUP($C204,'Agent List'!$A:$D,4,0))),"")</f>
        <v/>
      </c>
    </row>
    <row r="205" spans="1:7" x14ac:dyDescent="0.25">
      <c r="A205" s="278">
        <v>43348</v>
      </c>
      <c r="B205" s="277" t="s">
        <v>387</v>
      </c>
      <c r="C205" s="277" t="s">
        <v>215</v>
      </c>
      <c r="D205" s="277" t="s">
        <v>388</v>
      </c>
      <c r="E205" s="175" t="str">
        <f>IFERROR((IF(VLOOKUP($C205,'Agent List'!$A:$D,2,0)=0,"",VLOOKUP($C205,'Agent List'!$A:$D,2,0))),"")</f>
        <v>EMEA_English</v>
      </c>
      <c r="F205" s="175" t="str">
        <f>IFERROR((IF(VLOOKUP($C205,'Agent List'!$A:$D,3,0)=0,"",VLOOKUP($C205,'Agent List'!$A:$D,3,0))),"")</f>
        <v>NAMPS</v>
      </c>
      <c r="G205" s="175" t="str">
        <f>IFERROR((IF(VLOOKUP($C205,'Agent List'!$A:$D,4,0)=0,"",VLOOKUP($C205,'Agent List'!$A:$D,4,0))),"")</f>
        <v/>
      </c>
    </row>
    <row r="206" spans="1:7" x14ac:dyDescent="0.25">
      <c r="A206" s="278">
        <v>43348</v>
      </c>
      <c r="B206" s="277" t="s">
        <v>387</v>
      </c>
      <c r="C206" s="277" t="s">
        <v>153</v>
      </c>
      <c r="D206" s="277" t="s">
        <v>388</v>
      </c>
      <c r="E206" s="175" t="str">
        <f>IFERROR((IF(VLOOKUP($C206,'Agent List'!$A:$D,2,0)=0,"",VLOOKUP($C206,'Agent List'!$A:$D,2,0))),"")</f>
        <v/>
      </c>
      <c r="F206" s="175" t="str">
        <f>IFERROR((IF(VLOOKUP($C206,'Agent List'!$A:$D,3,0)=0,"",VLOOKUP($C206,'Agent List'!$A:$D,3,0))),"")</f>
        <v/>
      </c>
      <c r="G206" s="175" t="str">
        <f>IFERROR((IF(VLOOKUP($C206,'Agent List'!$A:$D,4,0)=0,"",VLOOKUP($C206,'Agent List'!$A:$D,4,0))),"")</f>
        <v>APAC_English</v>
      </c>
    </row>
    <row r="207" spans="1:7" x14ac:dyDescent="0.25">
      <c r="A207" s="278">
        <v>43348</v>
      </c>
      <c r="B207" s="277" t="s">
        <v>387</v>
      </c>
      <c r="C207" s="277" t="s">
        <v>206</v>
      </c>
      <c r="D207" s="277" t="s">
        <v>388</v>
      </c>
      <c r="E207" s="175" t="str">
        <f>IFERROR((IF(VLOOKUP($C207,'Agent List'!$A:$D,2,0)=0,"",VLOOKUP($C207,'Agent List'!$A:$D,2,0))),"")</f>
        <v/>
      </c>
      <c r="F207" s="175" t="str">
        <f>IFERROR((IF(VLOOKUP($C207,'Agent List'!$A:$D,3,0)=0,"",VLOOKUP($C207,'Agent List'!$A:$D,3,0))),"")</f>
        <v>NAMPS</v>
      </c>
      <c r="G207" s="175" t="str">
        <f>IFERROR((IF(VLOOKUP($C207,'Agent List'!$A:$D,4,0)=0,"",VLOOKUP($C207,'Agent List'!$A:$D,4,0))),"")</f>
        <v/>
      </c>
    </row>
    <row r="208" spans="1:7" x14ac:dyDescent="0.25">
      <c r="A208" s="278">
        <v>43348</v>
      </c>
      <c r="B208" s="277" t="s">
        <v>387</v>
      </c>
      <c r="C208" s="277" t="s">
        <v>394</v>
      </c>
      <c r="D208" s="277" t="s">
        <v>388</v>
      </c>
      <c r="E208" s="175" t="str">
        <f>IFERROR((IF(VLOOKUP($C208,'Agent List'!$A:$D,2,0)=0,"",VLOOKUP($C208,'Agent List'!$A:$D,2,0))),"")</f>
        <v/>
      </c>
      <c r="F208" s="175" t="str">
        <f>IFERROR((IF(VLOOKUP($C208,'Agent List'!$A:$D,3,0)=0,"",VLOOKUP($C208,'Agent List'!$A:$D,3,0))),"")</f>
        <v/>
      </c>
      <c r="G208" s="175" t="str">
        <f>IFERROR((IF(VLOOKUP($C208,'Agent List'!$A:$D,4,0)=0,"",VLOOKUP($C208,'Agent List'!$A:$D,4,0))),"")</f>
        <v/>
      </c>
    </row>
    <row r="209" spans="1:7" x14ac:dyDescent="0.25">
      <c r="A209" s="278">
        <v>43348</v>
      </c>
      <c r="B209" s="277" t="s">
        <v>387</v>
      </c>
      <c r="C209" s="277" t="s">
        <v>395</v>
      </c>
      <c r="D209" s="277" t="s">
        <v>388</v>
      </c>
      <c r="E209" s="175" t="str">
        <f>IFERROR((IF(VLOOKUP($C209,'Agent List'!$A:$D,2,0)=0,"",VLOOKUP($C209,'Agent List'!$A:$D,2,0))),"")</f>
        <v/>
      </c>
      <c r="F209" s="175" t="str">
        <f>IFERROR((IF(VLOOKUP($C209,'Agent List'!$A:$D,3,0)=0,"",VLOOKUP($C209,'Agent List'!$A:$D,3,0))),"")</f>
        <v/>
      </c>
      <c r="G209" s="175" t="str">
        <f>IFERROR((IF(VLOOKUP($C209,'Agent List'!$A:$D,4,0)=0,"",VLOOKUP($C209,'Agent List'!$A:$D,4,0))),"")</f>
        <v/>
      </c>
    </row>
    <row r="210" spans="1:7" x14ac:dyDescent="0.25">
      <c r="A210" s="278">
        <v>43348</v>
      </c>
      <c r="B210" s="277" t="s">
        <v>387</v>
      </c>
      <c r="C210" s="277" t="s">
        <v>415</v>
      </c>
      <c r="D210" s="277" t="s">
        <v>388</v>
      </c>
      <c r="E210" s="175" t="str">
        <f>IFERROR((IF(VLOOKUP($C210,'Agent List'!$A:$D,2,0)=0,"",VLOOKUP($C210,'Agent List'!$A:$D,2,0))),"")</f>
        <v/>
      </c>
      <c r="F210" s="175" t="str">
        <f>IFERROR((IF(VLOOKUP($C210,'Agent List'!$A:$D,3,0)=0,"",VLOOKUP($C210,'Agent List'!$A:$D,3,0))),"")</f>
        <v/>
      </c>
      <c r="G210" s="175" t="str">
        <f>IFERROR((IF(VLOOKUP($C210,'Agent List'!$A:$D,4,0)=0,"",VLOOKUP($C210,'Agent List'!$A:$D,4,0))),"")</f>
        <v/>
      </c>
    </row>
    <row r="211" spans="1:7" x14ac:dyDescent="0.25">
      <c r="A211" s="278">
        <v>43348</v>
      </c>
      <c r="B211" s="277" t="s">
        <v>387</v>
      </c>
      <c r="C211" s="277" t="s">
        <v>230</v>
      </c>
      <c r="D211" s="277" t="s">
        <v>388</v>
      </c>
      <c r="E211" s="175" t="str">
        <f>IFERROR((IF(VLOOKUP($C211,'Agent List'!$A:$D,2,0)=0,"",VLOOKUP($C211,'Agent List'!$A:$D,2,0))),"")</f>
        <v>EMEA_English</v>
      </c>
      <c r="F211" s="175" t="str">
        <f>IFERROR((IF(VLOOKUP($C211,'Agent List'!$A:$D,3,0)=0,"",VLOOKUP($C211,'Agent List'!$A:$D,3,0))),"")</f>
        <v>NAMPS</v>
      </c>
      <c r="G211" s="175" t="str">
        <f>IFERROR((IF(VLOOKUP($C211,'Agent List'!$A:$D,4,0)=0,"",VLOOKUP($C211,'Agent List'!$A:$D,4,0))),"")</f>
        <v/>
      </c>
    </row>
    <row r="212" spans="1:7" x14ac:dyDescent="0.25">
      <c r="A212" s="278">
        <v>43348</v>
      </c>
      <c r="B212" s="277" t="s">
        <v>387</v>
      </c>
      <c r="C212" s="277" t="s">
        <v>406</v>
      </c>
      <c r="D212" s="277" t="s">
        <v>388</v>
      </c>
      <c r="E212" s="175" t="str">
        <f>IFERROR((IF(VLOOKUP($C212,'Agent List'!$A:$D,2,0)=0,"",VLOOKUP($C212,'Agent List'!$A:$D,2,0))),"")</f>
        <v/>
      </c>
      <c r="F212" s="175" t="str">
        <f>IFERROR((IF(VLOOKUP($C212,'Agent List'!$A:$D,3,0)=0,"",VLOOKUP($C212,'Agent List'!$A:$D,3,0))),"")</f>
        <v/>
      </c>
      <c r="G212" s="175" t="str">
        <f>IFERROR((IF(VLOOKUP($C212,'Agent List'!$A:$D,4,0)=0,"",VLOOKUP($C212,'Agent List'!$A:$D,4,0))),"")</f>
        <v/>
      </c>
    </row>
    <row r="213" spans="1:7" x14ac:dyDescent="0.25">
      <c r="A213" s="278">
        <v>43348</v>
      </c>
      <c r="B213" s="277" t="s">
        <v>387</v>
      </c>
      <c r="C213" s="277" t="s">
        <v>156</v>
      </c>
      <c r="D213" s="277" t="s">
        <v>388</v>
      </c>
      <c r="E213" s="175" t="str">
        <f>IFERROR((IF(VLOOKUP($C213,'Agent List'!$A:$D,2,0)=0,"",VLOOKUP($C213,'Agent List'!$A:$D,2,0))),"")</f>
        <v>EMEA_English</v>
      </c>
      <c r="F213" s="175" t="str">
        <f>IFERROR((IF(VLOOKUP($C213,'Agent List'!$A:$D,3,0)=0,"",VLOOKUP($C213,'Agent List'!$A:$D,3,0))),"")</f>
        <v/>
      </c>
      <c r="G213" s="175" t="str">
        <f>IFERROR((IF(VLOOKUP($C213,'Agent List'!$A:$D,4,0)=0,"",VLOOKUP($C213,'Agent List'!$A:$D,4,0))),"")</f>
        <v/>
      </c>
    </row>
    <row r="214" spans="1:7" x14ac:dyDescent="0.25">
      <c r="A214" s="278">
        <v>43348</v>
      </c>
      <c r="B214" s="277" t="s">
        <v>387</v>
      </c>
      <c r="C214" s="277" t="s">
        <v>418</v>
      </c>
      <c r="D214" s="277" t="s">
        <v>388</v>
      </c>
      <c r="E214" s="175" t="str">
        <f>IFERROR((IF(VLOOKUP($C214,'Agent List'!$A:$D,2,0)=0,"",VLOOKUP($C214,'Agent List'!$A:$D,2,0))),"")</f>
        <v/>
      </c>
      <c r="F214" s="175" t="str">
        <f>IFERROR((IF(VLOOKUP($C214,'Agent List'!$A:$D,3,0)=0,"",VLOOKUP($C214,'Agent List'!$A:$D,3,0))),"")</f>
        <v/>
      </c>
      <c r="G214" s="175" t="str">
        <f>IFERROR((IF(VLOOKUP($C214,'Agent List'!$A:$D,4,0)=0,"",VLOOKUP($C214,'Agent List'!$A:$D,4,0))),"")</f>
        <v/>
      </c>
    </row>
    <row r="215" spans="1:7" x14ac:dyDescent="0.25">
      <c r="A215" s="278">
        <v>43348</v>
      </c>
      <c r="B215" s="277" t="s">
        <v>387</v>
      </c>
      <c r="C215" s="277" t="s">
        <v>396</v>
      </c>
      <c r="D215" s="277" t="s">
        <v>388</v>
      </c>
      <c r="E215" s="175" t="str">
        <f>IFERROR((IF(VLOOKUP($C215,'Agent List'!$A:$D,2,0)=0,"",VLOOKUP($C215,'Agent List'!$A:$D,2,0))),"")</f>
        <v/>
      </c>
      <c r="F215" s="175" t="str">
        <f>IFERROR((IF(VLOOKUP($C215,'Agent List'!$A:$D,3,0)=0,"",VLOOKUP($C215,'Agent List'!$A:$D,3,0))),"")</f>
        <v/>
      </c>
      <c r="G215" s="175" t="str">
        <f>IFERROR((IF(VLOOKUP($C215,'Agent List'!$A:$D,4,0)=0,"",VLOOKUP($C215,'Agent List'!$A:$D,4,0))),"")</f>
        <v/>
      </c>
    </row>
    <row r="216" spans="1:7" x14ac:dyDescent="0.25">
      <c r="A216" s="278">
        <v>43348</v>
      </c>
      <c r="B216" s="277" t="s">
        <v>387</v>
      </c>
      <c r="C216" s="277" t="s">
        <v>397</v>
      </c>
      <c r="D216" s="277" t="s">
        <v>388</v>
      </c>
      <c r="E216" s="175" t="str">
        <f>IFERROR((IF(VLOOKUP($C216,'Agent List'!$A:$D,2,0)=0,"",VLOOKUP($C216,'Agent List'!$A:$D,2,0))),"")</f>
        <v/>
      </c>
      <c r="F216" s="175" t="str">
        <f>IFERROR((IF(VLOOKUP($C216,'Agent List'!$A:$D,3,0)=0,"",VLOOKUP($C216,'Agent List'!$A:$D,3,0))),"")</f>
        <v/>
      </c>
      <c r="G216" s="175" t="str">
        <f>IFERROR((IF(VLOOKUP($C216,'Agent List'!$A:$D,4,0)=0,"",VLOOKUP($C216,'Agent List'!$A:$D,4,0))),"")</f>
        <v/>
      </c>
    </row>
    <row r="217" spans="1:7" x14ac:dyDescent="0.25">
      <c r="A217" s="278">
        <v>43348</v>
      </c>
      <c r="B217" s="277" t="s">
        <v>387</v>
      </c>
      <c r="C217" s="277" t="s">
        <v>433</v>
      </c>
      <c r="D217" s="277" t="s">
        <v>388</v>
      </c>
      <c r="E217" s="175" t="str">
        <f>IFERROR((IF(VLOOKUP($C217,'Agent List'!$A:$D,2,0)=0,"",VLOOKUP($C217,'Agent List'!$A:$D,2,0))),"")</f>
        <v/>
      </c>
      <c r="F217" s="175" t="str">
        <f>IFERROR((IF(VLOOKUP($C217,'Agent List'!$A:$D,3,0)=0,"",VLOOKUP($C217,'Agent List'!$A:$D,3,0))),"")</f>
        <v/>
      </c>
      <c r="G217" s="175" t="str">
        <f>IFERROR((IF(VLOOKUP($C217,'Agent List'!$A:$D,4,0)=0,"",VLOOKUP($C217,'Agent List'!$A:$D,4,0))),"")</f>
        <v/>
      </c>
    </row>
    <row r="218" spans="1:7" x14ac:dyDescent="0.25">
      <c r="A218" s="278">
        <v>43348</v>
      </c>
      <c r="B218" s="277" t="s">
        <v>387</v>
      </c>
      <c r="C218" s="277" t="s">
        <v>231</v>
      </c>
      <c r="D218" s="277" t="s">
        <v>388</v>
      </c>
      <c r="E218" s="175" t="str">
        <f>IFERROR((IF(VLOOKUP($C218,'Agent List'!$A:$D,2,0)=0,"",VLOOKUP($C218,'Agent List'!$A:$D,2,0))),"")</f>
        <v>EMEA_English</v>
      </c>
      <c r="F218" s="175" t="str">
        <f>IFERROR((IF(VLOOKUP($C218,'Agent List'!$A:$D,3,0)=0,"",VLOOKUP($C218,'Agent List'!$A:$D,3,0))),"")</f>
        <v/>
      </c>
      <c r="G218" s="175" t="str">
        <f>IFERROR((IF(VLOOKUP($C218,'Agent List'!$A:$D,4,0)=0,"",VLOOKUP($C218,'Agent List'!$A:$D,4,0))),"")</f>
        <v/>
      </c>
    </row>
    <row r="219" spans="1:7" x14ac:dyDescent="0.25">
      <c r="A219" s="278">
        <v>43348</v>
      </c>
      <c r="B219" s="277" t="s">
        <v>387</v>
      </c>
      <c r="C219" s="277" t="s">
        <v>398</v>
      </c>
      <c r="D219" s="277" t="s">
        <v>388</v>
      </c>
      <c r="E219" s="175" t="str">
        <f>IFERROR((IF(VLOOKUP($C219,'Agent List'!$A:$D,2,0)=0,"",VLOOKUP($C219,'Agent List'!$A:$D,2,0))),"")</f>
        <v/>
      </c>
      <c r="F219" s="175" t="str">
        <f>IFERROR((IF(VLOOKUP($C219,'Agent List'!$A:$D,3,0)=0,"",VLOOKUP($C219,'Agent List'!$A:$D,3,0))),"")</f>
        <v/>
      </c>
      <c r="G219" s="175" t="str">
        <f>IFERROR((IF(VLOOKUP($C219,'Agent List'!$A:$D,4,0)=0,"",VLOOKUP($C219,'Agent List'!$A:$D,4,0))),"")</f>
        <v/>
      </c>
    </row>
    <row r="220" spans="1:7" x14ac:dyDescent="0.25">
      <c r="A220" s="278">
        <v>43348</v>
      </c>
      <c r="B220" s="277" t="s">
        <v>387</v>
      </c>
      <c r="C220" s="277" t="s">
        <v>419</v>
      </c>
      <c r="D220" s="277" t="s">
        <v>388</v>
      </c>
      <c r="E220" s="175" t="str">
        <f>IFERROR((IF(VLOOKUP($C220,'Agent List'!$A:$D,2,0)=0,"",VLOOKUP($C220,'Agent List'!$A:$D,2,0))),"")</f>
        <v/>
      </c>
      <c r="F220" s="175" t="str">
        <f>IFERROR((IF(VLOOKUP($C220,'Agent List'!$A:$D,3,0)=0,"",VLOOKUP($C220,'Agent List'!$A:$D,3,0))),"")</f>
        <v/>
      </c>
      <c r="G220" s="175" t="str">
        <f>IFERROR((IF(VLOOKUP($C220,'Agent List'!$A:$D,4,0)=0,"",VLOOKUP($C220,'Agent List'!$A:$D,4,0))),"")</f>
        <v/>
      </c>
    </row>
    <row r="221" spans="1:7" x14ac:dyDescent="0.25">
      <c r="A221" s="278">
        <v>43348</v>
      </c>
      <c r="B221" s="277" t="s">
        <v>387</v>
      </c>
      <c r="C221" s="277" t="s">
        <v>399</v>
      </c>
      <c r="D221" s="277" t="s">
        <v>388</v>
      </c>
      <c r="E221" s="175" t="str">
        <f>IFERROR((IF(VLOOKUP($C221,'Agent List'!$A:$D,2,0)=0,"",VLOOKUP($C221,'Agent List'!$A:$D,2,0))),"")</f>
        <v/>
      </c>
      <c r="F221" s="175" t="str">
        <f>IFERROR((IF(VLOOKUP($C221,'Agent List'!$A:$D,3,0)=0,"",VLOOKUP($C221,'Agent List'!$A:$D,3,0))),"")</f>
        <v/>
      </c>
      <c r="G221" s="175" t="str">
        <f>IFERROR((IF(VLOOKUP($C221,'Agent List'!$A:$D,4,0)=0,"",VLOOKUP($C221,'Agent List'!$A:$D,4,0))),"")</f>
        <v/>
      </c>
    </row>
    <row r="222" spans="1:7" x14ac:dyDescent="0.25">
      <c r="A222" s="278">
        <v>43348</v>
      </c>
      <c r="B222" s="277" t="s">
        <v>387</v>
      </c>
      <c r="C222" s="277" t="s">
        <v>389</v>
      </c>
      <c r="D222" s="277" t="s">
        <v>388</v>
      </c>
      <c r="E222" s="175" t="str">
        <f>IFERROR((IF(VLOOKUP($C222,'Agent List'!$A:$D,2,0)=0,"",VLOOKUP($C222,'Agent List'!$A:$D,2,0))),"")</f>
        <v/>
      </c>
      <c r="F222" s="175" t="str">
        <f>IFERROR((IF(VLOOKUP($C222,'Agent List'!$A:$D,3,0)=0,"",VLOOKUP($C222,'Agent List'!$A:$D,3,0))),"")</f>
        <v/>
      </c>
      <c r="G222" s="175" t="str">
        <f>IFERROR((IF(VLOOKUP($C222,'Agent List'!$A:$D,4,0)=0,"",VLOOKUP($C222,'Agent List'!$A:$D,4,0))),"")</f>
        <v/>
      </c>
    </row>
    <row r="223" spans="1:7" x14ac:dyDescent="0.25">
      <c r="A223" s="278">
        <v>43348</v>
      </c>
      <c r="B223" s="277" t="s">
        <v>387</v>
      </c>
      <c r="C223" s="277" t="s">
        <v>410</v>
      </c>
      <c r="D223" s="277" t="s">
        <v>388</v>
      </c>
      <c r="E223" s="175" t="str">
        <f>IFERROR((IF(VLOOKUP($C223,'Agent List'!$A:$D,2,0)=0,"",VLOOKUP($C223,'Agent List'!$A:$D,2,0))),"")</f>
        <v/>
      </c>
      <c r="F223" s="175" t="str">
        <f>IFERROR((IF(VLOOKUP($C223,'Agent List'!$A:$D,3,0)=0,"",VLOOKUP($C223,'Agent List'!$A:$D,3,0))),"")</f>
        <v/>
      </c>
      <c r="G223" s="175" t="str">
        <f>IFERROR((IF(VLOOKUP($C223,'Agent List'!$A:$D,4,0)=0,"",VLOOKUP($C223,'Agent List'!$A:$D,4,0))),"")</f>
        <v/>
      </c>
    </row>
    <row r="224" spans="1:7" x14ac:dyDescent="0.25">
      <c r="A224" s="278">
        <v>43348</v>
      </c>
      <c r="B224" s="277" t="s">
        <v>387</v>
      </c>
      <c r="C224" s="277" t="s">
        <v>400</v>
      </c>
      <c r="D224" s="277" t="s">
        <v>388</v>
      </c>
      <c r="E224" s="175" t="str">
        <f>IFERROR((IF(VLOOKUP($C224,'Agent List'!$A:$D,2,0)=0,"",VLOOKUP($C224,'Agent List'!$A:$D,2,0))),"")</f>
        <v/>
      </c>
      <c r="F224" s="175" t="str">
        <f>IFERROR((IF(VLOOKUP($C224,'Agent List'!$A:$D,3,0)=0,"",VLOOKUP($C224,'Agent List'!$A:$D,3,0))),"")</f>
        <v/>
      </c>
      <c r="G224" s="175" t="str">
        <f>IFERROR((IF(VLOOKUP($C224,'Agent List'!$A:$D,4,0)=0,"",VLOOKUP($C224,'Agent List'!$A:$D,4,0))),"")</f>
        <v/>
      </c>
    </row>
    <row r="225" spans="1:7" x14ac:dyDescent="0.25">
      <c r="A225" s="278">
        <v>43348</v>
      </c>
      <c r="B225" s="277" t="s">
        <v>387</v>
      </c>
      <c r="C225" s="277" t="s">
        <v>162</v>
      </c>
      <c r="D225" s="277" t="s">
        <v>388</v>
      </c>
      <c r="E225" s="175" t="str">
        <f>IFERROR((IF(VLOOKUP($C225,'Agent List'!$A:$D,2,0)=0,"",VLOOKUP($C225,'Agent List'!$A:$D,2,0))),"")</f>
        <v/>
      </c>
      <c r="F225" s="175" t="str">
        <f>IFERROR((IF(VLOOKUP($C225,'Agent List'!$A:$D,3,0)=0,"",VLOOKUP($C225,'Agent List'!$A:$D,3,0))),"")</f>
        <v>NAMPS</v>
      </c>
      <c r="G225" s="175" t="str">
        <f>IFERROR((IF(VLOOKUP($C225,'Agent List'!$A:$D,4,0)=0,"",VLOOKUP($C225,'Agent List'!$A:$D,4,0))),"")</f>
        <v>APAC_English</v>
      </c>
    </row>
    <row r="226" spans="1:7" x14ac:dyDescent="0.25">
      <c r="A226" s="278">
        <v>43348</v>
      </c>
      <c r="B226" s="277" t="s">
        <v>387</v>
      </c>
      <c r="C226" s="277" t="s">
        <v>401</v>
      </c>
      <c r="D226" s="277" t="s">
        <v>388</v>
      </c>
      <c r="E226" s="175" t="str">
        <f>IFERROR((IF(VLOOKUP($C226,'Agent List'!$A:$D,2,0)=0,"",VLOOKUP($C226,'Agent List'!$A:$D,2,0))),"")</f>
        <v/>
      </c>
      <c r="F226" s="175" t="str">
        <f>IFERROR((IF(VLOOKUP($C226,'Agent List'!$A:$D,3,0)=0,"",VLOOKUP($C226,'Agent List'!$A:$D,3,0))),"")</f>
        <v/>
      </c>
      <c r="G226" s="175" t="str">
        <f>IFERROR((IF(VLOOKUP($C226,'Agent List'!$A:$D,4,0)=0,"",VLOOKUP($C226,'Agent List'!$A:$D,4,0))),"")</f>
        <v/>
      </c>
    </row>
    <row r="227" spans="1:7" x14ac:dyDescent="0.25">
      <c r="A227" s="278">
        <v>43348</v>
      </c>
      <c r="B227" s="277" t="s">
        <v>387</v>
      </c>
      <c r="C227" s="277" t="s">
        <v>416</v>
      </c>
      <c r="D227" s="277" t="s">
        <v>388</v>
      </c>
      <c r="E227" s="175" t="str">
        <f>IFERROR((IF(VLOOKUP($C227,'Agent List'!$A:$D,2,0)=0,"",VLOOKUP($C227,'Agent List'!$A:$D,2,0))),"")</f>
        <v/>
      </c>
      <c r="F227" s="175" t="str">
        <f>IFERROR((IF(VLOOKUP($C227,'Agent List'!$A:$D,3,0)=0,"",VLOOKUP($C227,'Agent List'!$A:$D,3,0))),"")</f>
        <v/>
      </c>
      <c r="G227" s="175" t="str">
        <f>IFERROR((IF(VLOOKUP($C227,'Agent List'!$A:$D,4,0)=0,"",VLOOKUP($C227,'Agent List'!$A:$D,4,0))),"")</f>
        <v/>
      </c>
    </row>
    <row r="228" spans="1:7" x14ac:dyDescent="0.25">
      <c r="A228" s="278">
        <v>43348</v>
      </c>
      <c r="B228" s="277" t="s">
        <v>387</v>
      </c>
      <c r="C228" s="277" t="s">
        <v>428</v>
      </c>
      <c r="D228" s="277" t="s">
        <v>388</v>
      </c>
      <c r="E228" s="175" t="str">
        <f>IFERROR((IF(VLOOKUP($C228,'Agent List'!$A:$D,2,0)=0,"",VLOOKUP($C228,'Agent List'!$A:$D,2,0))),"")</f>
        <v/>
      </c>
      <c r="F228" s="175" t="str">
        <f>IFERROR((IF(VLOOKUP($C228,'Agent List'!$A:$D,3,0)=0,"",VLOOKUP($C228,'Agent List'!$A:$D,3,0))),"")</f>
        <v/>
      </c>
      <c r="G228" s="175" t="str">
        <f>IFERROR((IF(VLOOKUP($C228,'Agent List'!$A:$D,4,0)=0,"",VLOOKUP($C228,'Agent List'!$A:$D,4,0))),"")</f>
        <v/>
      </c>
    </row>
    <row r="229" spans="1:7" x14ac:dyDescent="0.25">
      <c r="A229" s="278">
        <v>43348</v>
      </c>
      <c r="B229" s="277" t="s">
        <v>387</v>
      </c>
      <c r="C229" s="277" t="s">
        <v>434</v>
      </c>
      <c r="D229" s="277" t="s">
        <v>388</v>
      </c>
      <c r="E229" s="175" t="str">
        <f>IFERROR((IF(VLOOKUP($C229,'Agent List'!$A:$D,2,0)=0,"",VLOOKUP($C229,'Agent List'!$A:$D,2,0))),"")</f>
        <v/>
      </c>
      <c r="F229" s="175" t="str">
        <f>IFERROR((IF(VLOOKUP($C229,'Agent List'!$A:$D,3,0)=0,"",VLOOKUP($C229,'Agent List'!$A:$D,3,0))),"")</f>
        <v/>
      </c>
      <c r="G229" s="175" t="str">
        <f>IFERROR((IF(VLOOKUP($C229,'Agent List'!$A:$D,4,0)=0,"",VLOOKUP($C229,'Agent List'!$A:$D,4,0))),"")</f>
        <v/>
      </c>
    </row>
    <row r="230" spans="1:7" x14ac:dyDescent="0.25">
      <c r="A230" s="278">
        <v>43348</v>
      </c>
      <c r="B230" s="277" t="s">
        <v>387</v>
      </c>
      <c r="C230" s="277" t="s">
        <v>224</v>
      </c>
      <c r="D230" s="277" t="s">
        <v>388</v>
      </c>
      <c r="E230" s="175" t="str">
        <f>IFERROR((IF(VLOOKUP($C230,'Agent List'!$A:$D,2,0)=0,"",VLOOKUP($C230,'Agent List'!$A:$D,2,0))),"")</f>
        <v/>
      </c>
      <c r="F230" s="175" t="str">
        <f>IFERROR((IF(VLOOKUP($C230,'Agent List'!$A:$D,3,0)=0,"",VLOOKUP($C230,'Agent List'!$A:$D,3,0))),"")</f>
        <v>NAMPS</v>
      </c>
      <c r="G230" s="175" t="str">
        <f>IFERROR((IF(VLOOKUP($C230,'Agent List'!$A:$D,4,0)=0,"",VLOOKUP($C230,'Agent List'!$A:$D,4,0))),"")</f>
        <v>APAC_English</v>
      </c>
    </row>
    <row r="231" spans="1:7" x14ac:dyDescent="0.25">
      <c r="A231" s="278">
        <v>43348</v>
      </c>
      <c r="B231" s="277" t="s">
        <v>387</v>
      </c>
      <c r="C231" s="277" t="s">
        <v>164</v>
      </c>
      <c r="D231" s="277" t="s">
        <v>388</v>
      </c>
      <c r="E231" s="175" t="str">
        <f>IFERROR((IF(VLOOKUP($C231,'Agent List'!$A:$D,2,0)=0,"",VLOOKUP($C231,'Agent List'!$A:$D,2,0))),"")</f>
        <v>EMEA_English</v>
      </c>
      <c r="F231" s="175" t="str">
        <f>IFERROR((IF(VLOOKUP($C231,'Agent List'!$A:$D,3,0)=0,"",VLOOKUP($C231,'Agent List'!$A:$D,3,0))),"")</f>
        <v/>
      </c>
      <c r="G231" s="175" t="str">
        <f>IFERROR((IF(VLOOKUP($C231,'Agent List'!$A:$D,4,0)=0,"",VLOOKUP($C231,'Agent List'!$A:$D,4,0))),"")</f>
        <v/>
      </c>
    </row>
    <row r="232" spans="1:7" x14ac:dyDescent="0.25">
      <c r="A232" s="278">
        <v>43348</v>
      </c>
      <c r="B232" s="277" t="s">
        <v>387</v>
      </c>
      <c r="C232" s="277" t="s">
        <v>390</v>
      </c>
      <c r="D232" s="277" t="s">
        <v>388</v>
      </c>
      <c r="E232" s="175" t="str">
        <f>IFERROR((IF(VLOOKUP($C232,'Agent List'!$A:$D,2,0)=0,"",VLOOKUP($C232,'Agent List'!$A:$D,2,0))),"")</f>
        <v/>
      </c>
      <c r="F232" s="175" t="str">
        <f>IFERROR((IF(VLOOKUP($C232,'Agent List'!$A:$D,3,0)=0,"",VLOOKUP($C232,'Agent List'!$A:$D,3,0))),"")</f>
        <v/>
      </c>
      <c r="G232" s="175" t="str">
        <f>IFERROR((IF(VLOOKUP($C232,'Agent List'!$A:$D,4,0)=0,"",VLOOKUP($C232,'Agent List'!$A:$D,4,0))),"")</f>
        <v/>
      </c>
    </row>
    <row r="233" spans="1:7" x14ac:dyDescent="0.25">
      <c r="A233" s="278">
        <v>43348</v>
      </c>
      <c r="B233" s="277" t="s">
        <v>387</v>
      </c>
      <c r="C233" s="277" t="s">
        <v>402</v>
      </c>
      <c r="D233" s="277" t="s">
        <v>388</v>
      </c>
      <c r="E233" s="175" t="str">
        <f>IFERROR((IF(VLOOKUP($C233,'Agent List'!$A:$D,2,0)=0,"",VLOOKUP($C233,'Agent List'!$A:$D,2,0))),"")</f>
        <v/>
      </c>
      <c r="F233" s="175" t="str">
        <f>IFERROR((IF(VLOOKUP($C233,'Agent List'!$A:$D,3,0)=0,"",VLOOKUP($C233,'Agent List'!$A:$D,3,0))),"")</f>
        <v/>
      </c>
      <c r="G233" s="175" t="str">
        <f>IFERROR((IF(VLOOKUP($C233,'Agent List'!$A:$D,4,0)=0,"",VLOOKUP($C233,'Agent List'!$A:$D,4,0))),"")</f>
        <v/>
      </c>
    </row>
    <row r="234" spans="1:7" x14ac:dyDescent="0.25">
      <c r="A234" s="278">
        <v>43348</v>
      </c>
      <c r="B234" s="277" t="s">
        <v>387</v>
      </c>
      <c r="C234" s="277" t="s">
        <v>143</v>
      </c>
      <c r="D234" s="277" t="s">
        <v>388</v>
      </c>
      <c r="E234" s="175" t="str">
        <f>IFERROR((IF(VLOOKUP($C234,'Agent List'!$A:$D,2,0)=0,"",VLOOKUP($C234,'Agent List'!$A:$D,2,0))),"")</f>
        <v>EMEA_English</v>
      </c>
      <c r="F234" s="175" t="str">
        <f>IFERROR((IF(VLOOKUP($C234,'Agent List'!$A:$D,3,0)=0,"",VLOOKUP($C234,'Agent List'!$A:$D,3,0))),"")</f>
        <v/>
      </c>
      <c r="G234" s="175" t="str">
        <f>IFERROR((IF(VLOOKUP($C234,'Agent List'!$A:$D,4,0)=0,"",VLOOKUP($C234,'Agent List'!$A:$D,4,0))),"")</f>
        <v/>
      </c>
    </row>
    <row r="235" spans="1:7" x14ac:dyDescent="0.25">
      <c r="A235" s="278">
        <v>43348</v>
      </c>
      <c r="B235" s="277" t="s">
        <v>387</v>
      </c>
      <c r="C235" s="277" t="s">
        <v>201</v>
      </c>
      <c r="D235" s="277" t="s">
        <v>388</v>
      </c>
      <c r="E235" s="175" t="str">
        <f>IFERROR((IF(VLOOKUP($C235,'Agent List'!$A:$D,2,0)=0,"",VLOOKUP($C235,'Agent List'!$A:$D,2,0))),"")</f>
        <v>EMEA_English</v>
      </c>
      <c r="F235" s="175" t="str">
        <f>IFERROR((IF(VLOOKUP($C235,'Agent List'!$A:$D,3,0)=0,"",VLOOKUP($C235,'Agent List'!$A:$D,3,0))),"")</f>
        <v/>
      </c>
      <c r="G235" s="175" t="str">
        <f>IFERROR((IF(VLOOKUP($C235,'Agent List'!$A:$D,4,0)=0,"",VLOOKUP($C235,'Agent List'!$A:$D,4,0))),"")</f>
        <v/>
      </c>
    </row>
    <row r="236" spans="1:7" x14ac:dyDescent="0.25">
      <c r="A236" s="278">
        <v>43348</v>
      </c>
      <c r="B236" s="277" t="s">
        <v>407</v>
      </c>
      <c r="C236" s="277" t="s">
        <v>411</v>
      </c>
      <c r="D236" s="277" t="s">
        <v>388</v>
      </c>
      <c r="E236" s="175" t="str">
        <f>IFERROR((IF(VLOOKUP($C236,'Agent List'!$A:$D,2,0)=0,"",VLOOKUP($C236,'Agent List'!$A:$D,2,0))),"")</f>
        <v/>
      </c>
      <c r="F236" s="175" t="str">
        <f>IFERROR((IF(VLOOKUP($C236,'Agent List'!$A:$D,3,0)=0,"",VLOOKUP($C236,'Agent List'!$A:$D,3,0))),"")</f>
        <v/>
      </c>
      <c r="G236" s="175" t="str">
        <f>IFERROR((IF(VLOOKUP($C236,'Agent List'!$A:$D,4,0)=0,"",VLOOKUP($C236,'Agent List'!$A:$D,4,0))),"")</f>
        <v/>
      </c>
    </row>
    <row r="237" spans="1:7" x14ac:dyDescent="0.25">
      <c r="A237" s="278">
        <v>43348</v>
      </c>
      <c r="B237" s="277" t="s">
        <v>407</v>
      </c>
      <c r="C237" s="277" t="s">
        <v>374</v>
      </c>
      <c r="D237" s="277" t="s">
        <v>388</v>
      </c>
      <c r="E237" s="175" t="str">
        <f>IFERROR((IF(VLOOKUP($C237,'Agent List'!$A:$D,2,0)=0,"",VLOOKUP($C237,'Agent List'!$A:$D,2,0))),"")</f>
        <v>EMEABUD-Norwegian</v>
      </c>
      <c r="F237" s="175" t="str">
        <f>IFERROR((IF(VLOOKUP($C237,'Agent List'!$A:$D,3,0)=0,"",VLOOKUP($C237,'Agent List'!$A:$D,3,0))),"")</f>
        <v/>
      </c>
      <c r="G237" s="175" t="str">
        <f>IFERROR((IF(VLOOKUP($C237,'Agent List'!$A:$D,4,0)=0,"",VLOOKUP($C237,'Agent List'!$A:$D,4,0))),"")</f>
        <v/>
      </c>
    </row>
    <row r="238" spans="1:7" x14ac:dyDescent="0.25">
      <c r="A238" s="278">
        <v>43349</v>
      </c>
      <c r="B238" s="277" t="s">
        <v>387</v>
      </c>
      <c r="C238" s="277" t="s">
        <v>282</v>
      </c>
      <c r="D238" s="277" t="s">
        <v>388</v>
      </c>
      <c r="E238" s="175" t="str">
        <f>IFERROR((IF(VLOOKUP($C238,'Agent List'!$A:$D,2,0)=0,"",VLOOKUP($C238,'Agent List'!$A:$D,2,0))),"")</f>
        <v>EMEA_English</v>
      </c>
      <c r="F238" s="175" t="str">
        <f>IFERROR((IF(VLOOKUP($C238,'Agent List'!$A:$D,3,0)=0,"",VLOOKUP($C238,'Agent List'!$A:$D,3,0))),"")</f>
        <v/>
      </c>
      <c r="G238" s="175" t="str">
        <f>IFERROR((IF(VLOOKUP($C238,'Agent List'!$A:$D,4,0)=0,"",VLOOKUP($C238,'Agent List'!$A:$D,4,0))),"")</f>
        <v/>
      </c>
    </row>
    <row r="239" spans="1:7" x14ac:dyDescent="0.25">
      <c r="A239" s="278">
        <v>43349</v>
      </c>
      <c r="B239" s="277" t="s">
        <v>387</v>
      </c>
      <c r="C239" s="277" t="s">
        <v>439</v>
      </c>
      <c r="D239" s="277" t="s">
        <v>388</v>
      </c>
      <c r="E239" s="175" t="str">
        <f>IFERROR((IF(VLOOKUP($C239,'Agent List'!$A:$D,2,0)=0,"",VLOOKUP($C239,'Agent List'!$A:$D,2,0))),"")</f>
        <v/>
      </c>
      <c r="F239" s="175" t="str">
        <f>IFERROR((IF(VLOOKUP($C239,'Agent List'!$A:$D,3,0)=0,"",VLOOKUP($C239,'Agent List'!$A:$D,3,0))),"")</f>
        <v/>
      </c>
      <c r="G239" s="175" t="str">
        <f>IFERROR((IF(VLOOKUP($C239,'Agent List'!$A:$D,4,0)=0,"",VLOOKUP($C239,'Agent List'!$A:$D,4,0))),"")</f>
        <v/>
      </c>
    </row>
    <row r="240" spans="1:7" x14ac:dyDescent="0.25">
      <c r="A240" s="278">
        <v>43349</v>
      </c>
      <c r="B240" s="277" t="s">
        <v>387</v>
      </c>
      <c r="C240" s="277" t="s">
        <v>393</v>
      </c>
      <c r="D240" s="277" t="s">
        <v>388</v>
      </c>
      <c r="E240" s="175" t="str">
        <f>IFERROR((IF(VLOOKUP($C240,'Agent List'!$A:$D,2,0)=0,"",VLOOKUP($C240,'Agent List'!$A:$D,2,0))),"")</f>
        <v/>
      </c>
      <c r="F240" s="175" t="str">
        <f>IFERROR((IF(VLOOKUP($C240,'Agent List'!$A:$D,3,0)=0,"",VLOOKUP($C240,'Agent List'!$A:$D,3,0))),"")</f>
        <v/>
      </c>
      <c r="G240" s="175" t="str">
        <f>IFERROR((IF(VLOOKUP($C240,'Agent List'!$A:$D,4,0)=0,"",VLOOKUP($C240,'Agent List'!$A:$D,4,0))),"")</f>
        <v/>
      </c>
    </row>
    <row r="241" spans="1:7" x14ac:dyDescent="0.25">
      <c r="A241" s="278">
        <v>43349</v>
      </c>
      <c r="B241" s="277" t="s">
        <v>387</v>
      </c>
      <c r="C241" s="277" t="s">
        <v>233</v>
      </c>
      <c r="D241" s="277" t="s">
        <v>388</v>
      </c>
      <c r="E241" s="175" t="str">
        <f>IFERROR((IF(VLOOKUP($C241,'Agent List'!$A:$D,2,0)=0,"",VLOOKUP($C241,'Agent List'!$A:$D,2,0))),"")</f>
        <v/>
      </c>
      <c r="F241" s="175" t="str">
        <f>IFERROR((IF(VLOOKUP($C241,'Agent List'!$A:$D,3,0)=0,"",VLOOKUP($C241,'Agent List'!$A:$D,3,0))),"")</f>
        <v>NAMPS</v>
      </c>
      <c r="G241" s="175" t="str">
        <f>IFERROR((IF(VLOOKUP($C241,'Agent List'!$A:$D,4,0)=0,"",VLOOKUP($C241,'Agent List'!$A:$D,4,0))),"")</f>
        <v>APAC_English</v>
      </c>
    </row>
    <row r="242" spans="1:7" x14ac:dyDescent="0.25">
      <c r="A242" s="278">
        <v>43349</v>
      </c>
      <c r="B242" s="277" t="s">
        <v>387</v>
      </c>
      <c r="C242" s="277" t="s">
        <v>420</v>
      </c>
      <c r="D242" s="277" t="s">
        <v>388</v>
      </c>
      <c r="E242" s="175" t="str">
        <f>IFERROR((IF(VLOOKUP($C242,'Agent List'!$A:$D,2,0)=0,"",VLOOKUP($C242,'Agent List'!$A:$D,2,0))),"")</f>
        <v/>
      </c>
      <c r="F242" s="175" t="str">
        <f>IFERROR((IF(VLOOKUP($C242,'Agent List'!$A:$D,3,0)=0,"",VLOOKUP($C242,'Agent List'!$A:$D,3,0))),"")</f>
        <v/>
      </c>
      <c r="G242" s="175" t="str">
        <f>IFERROR((IF(VLOOKUP($C242,'Agent List'!$A:$D,4,0)=0,"",VLOOKUP($C242,'Agent List'!$A:$D,4,0))),"")</f>
        <v/>
      </c>
    </row>
    <row r="243" spans="1:7" x14ac:dyDescent="0.25">
      <c r="A243" s="278">
        <v>43349</v>
      </c>
      <c r="B243" s="277" t="s">
        <v>387</v>
      </c>
      <c r="C243" s="277" t="s">
        <v>416</v>
      </c>
      <c r="D243" s="277" t="s">
        <v>388</v>
      </c>
      <c r="E243" s="175" t="str">
        <f>IFERROR((IF(VLOOKUP($C243,'Agent List'!$A:$D,2,0)=0,"",VLOOKUP($C243,'Agent List'!$A:$D,2,0))),"")</f>
        <v/>
      </c>
      <c r="F243" s="175" t="str">
        <f>IFERROR((IF(VLOOKUP($C243,'Agent List'!$A:$D,3,0)=0,"",VLOOKUP($C243,'Agent List'!$A:$D,3,0))),"")</f>
        <v/>
      </c>
      <c r="G243" s="175" t="str">
        <f>IFERROR((IF(VLOOKUP($C243,'Agent List'!$A:$D,4,0)=0,"",VLOOKUP($C243,'Agent List'!$A:$D,4,0))),"")</f>
        <v/>
      </c>
    </row>
    <row r="244" spans="1:7" x14ac:dyDescent="0.25">
      <c r="A244" s="278">
        <v>43349</v>
      </c>
      <c r="B244" s="277" t="s">
        <v>391</v>
      </c>
      <c r="C244" s="277" t="s">
        <v>437</v>
      </c>
      <c r="D244" s="277" t="s">
        <v>388</v>
      </c>
      <c r="E244" s="175" t="str">
        <f>IFERROR((IF(VLOOKUP($C244,'Agent List'!$A:$D,2,0)=0,"",VLOOKUP($C244,'Agent List'!$A:$D,2,0))),"")</f>
        <v/>
      </c>
      <c r="F244" s="175" t="str">
        <f>IFERROR((IF(VLOOKUP($C244,'Agent List'!$A:$D,3,0)=0,"",VLOOKUP($C244,'Agent List'!$A:$D,3,0))),"")</f>
        <v/>
      </c>
      <c r="G244" s="175" t="str">
        <f>IFERROR((IF(VLOOKUP($C244,'Agent List'!$A:$D,4,0)=0,"",VLOOKUP($C244,'Agent List'!$A:$D,4,0))),"")</f>
        <v/>
      </c>
    </row>
    <row r="245" spans="1:7" x14ac:dyDescent="0.25">
      <c r="A245" s="278">
        <v>43349</v>
      </c>
      <c r="B245" s="277" t="s">
        <v>391</v>
      </c>
      <c r="C245" s="277" t="s">
        <v>432</v>
      </c>
      <c r="D245" s="277" t="s">
        <v>388</v>
      </c>
      <c r="E245" s="175" t="str">
        <f>IFERROR((IF(VLOOKUP($C245,'Agent List'!$A:$D,2,0)=0,"",VLOOKUP($C245,'Agent List'!$A:$D,2,0))),"")</f>
        <v/>
      </c>
      <c r="F245" s="175" t="str">
        <f>IFERROR((IF(VLOOKUP($C245,'Agent List'!$A:$D,3,0)=0,"",VLOOKUP($C245,'Agent List'!$A:$D,3,0))),"")</f>
        <v/>
      </c>
      <c r="G245" s="175" t="str">
        <f>IFERROR((IF(VLOOKUP($C245,'Agent List'!$A:$D,4,0)=0,"",VLOOKUP($C245,'Agent List'!$A:$D,4,0))),"")</f>
        <v/>
      </c>
    </row>
    <row r="246" spans="1:7" x14ac:dyDescent="0.25">
      <c r="A246" s="278">
        <v>43349</v>
      </c>
      <c r="B246" s="277" t="s">
        <v>391</v>
      </c>
      <c r="C246" s="277" t="s">
        <v>412</v>
      </c>
      <c r="D246" s="277" t="s">
        <v>388</v>
      </c>
      <c r="E246" s="175" t="str">
        <f>IFERROR((IF(VLOOKUP($C246,'Agent List'!$A:$D,2,0)=0,"",VLOOKUP($C246,'Agent List'!$A:$D,2,0))),"")</f>
        <v/>
      </c>
      <c r="F246" s="175" t="str">
        <f>IFERROR((IF(VLOOKUP($C246,'Agent List'!$A:$D,3,0)=0,"",VLOOKUP($C246,'Agent List'!$A:$D,3,0))),"")</f>
        <v/>
      </c>
      <c r="G246" s="175" t="str">
        <f>IFERROR((IF(VLOOKUP($C246,'Agent List'!$A:$D,4,0)=0,"",VLOOKUP($C246,'Agent List'!$A:$D,4,0))),"")</f>
        <v/>
      </c>
    </row>
    <row r="247" spans="1:7" x14ac:dyDescent="0.25">
      <c r="A247" s="278">
        <v>43349</v>
      </c>
      <c r="B247" s="277" t="s">
        <v>391</v>
      </c>
      <c r="C247" s="277" t="s">
        <v>370</v>
      </c>
      <c r="D247" s="277" t="s">
        <v>388</v>
      </c>
      <c r="E247" s="175" t="str">
        <f>IFERROR((IF(VLOOKUP($C247,'Agent List'!$A:$D,2,0)=0,"",VLOOKUP($C247,'Agent List'!$A:$D,2,0))),"")</f>
        <v>EMEABUD-Russian</v>
      </c>
      <c r="F247" s="175" t="str">
        <f>IFERROR((IF(VLOOKUP($C247,'Agent List'!$A:$D,3,0)=0,"",VLOOKUP($C247,'Agent List'!$A:$D,3,0))),"")</f>
        <v/>
      </c>
      <c r="G247" s="175" t="str">
        <f>IFERROR((IF(VLOOKUP($C247,'Agent List'!$A:$D,4,0)=0,"",VLOOKUP($C247,'Agent List'!$A:$D,4,0))),"")</f>
        <v>EMEABUD-Turkish</v>
      </c>
    </row>
    <row r="248" spans="1:7" x14ac:dyDescent="0.25">
      <c r="A248" s="278">
        <v>43349</v>
      </c>
      <c r="B248" s="277" t="s">
        <v>391</v>
      </c>
      <c r="C248" s="277" t="s">
        <v>361</v>
      </c>
      <c r="D248" s="277" t="s">
        <v>388</v>
      </c>
      <c r="E248" s="175" t="str">
        <f>IFERROR((IF(VLOOKUP($C248,'Agent List'!$A:$D,2,0)=0,"",VLOOKUP($C248,'Agent List'!$A:$D,2,0))),"")</f>
        <v>EMEABUD-German</v>
      </c>
      <c r="F248" s="175" t="str">
        <f>IFERROR((IF(VLOOKUP($C248,'Agent List'!$A:$D,3,0)=0,"",VLOOKUP($C248,'Agent List'!$A:$D,3,0))),"")</f>
        <v/>
      </c>
      <c r="G248" s="175" t="str">
        <f>IFERROR((IF(VLOOKUP($C248,'Agent List'!$A:$D,4,0)=0,"",VLOOKUP($C248,'Agent List'!$A:$D,4,0))),"")</f>
        <v/>
      </c>
    </row>
    <row r="249" spans="1:7" x14ac:dyDescent="0.25">
      <c r="A249" s="278">
        <v>43349</v>
      </c>
      <c r="B249" s="277" t="s">
        <v>391</v>
      </c>
      <c r="C249" s="277" t="s">
        <v>441</v>
      </c>
      <c r="D249" s="277" t="s">
        <v>388</v>
      </c>
      <c r="E249" s="175" t="str">
        <f>IFERROR((IF(VLOOKUP($C249,'Agent List'!$A:$D,2,0)=0,"",VLOOKUP($C249,'Agent List'!$A:$D,2,0))),"")</f>
        <v/>
      </c>
      <c r="F249" s="175" t="str">
        <f>IFERROR((IF(VLOOKUP($C249,'Agent List'!$A:$D,3,0)=0,"",VLOOKUP($C249,'Agent List'!$A:$D,3,0))),"")</f>
        <v/>
      </c>
      <c r="G249" s="175" t="str">
        <f>IFERROR((IF(VLOOKUP($C249,'Agent List'!$A:$D,4,0)=0,"",VLOOKUP($C249,'Agent List'!$A:$D,4,0))),"")</f>
        <v/>
      </c>
    </row>
    <row r="250" spans="1:7" x14ac:dyDescent="0.25">
      <c r="A250" s="278">
        <v>43349</v>
      </c>
      <c r="B250" s="277" t="s">
        <v>391</v>
      </c>
      <c r="C250" s="277" t="s">
        <v>427</v>
      </c>
      <c r="D250" s="277" t="s">
        <v>388</v>
      </c>
      <c r="E250" s="175" t="str">
        <f>IFERROR((IF(VLOOKUP($C250,'Agent List'!$A:$D,2,0)=0,"",VLOOKUP($C250,'Agent List'!$A:$D,2,0))),"")</f>
        <v/>
      </c>
      <c r="F250" s="175" t="str">
        <f>IFERROR((IF(VLOOKUP($C250,'Agent List'!$A:$D,3,0)=0,"",VLOOKUP($C250,'Agent List'!$A:$D,3,0))),"")</f>
        <v/>
      </c>
      <c r="G250" s="175" t="str">
        <f>IFERROR((IF(VLOOKUP($C250,'Agent List'!$A:$D,4,0)=0,"",VLOOKUP($C250,'Agent List'!$A:$D,4,0))),"")</f>
        <v/>
      </c>
    </row>
    <row r="251" spans="1:7" x14ac:dyDescent="0.25">
      <c r="A251" s="278">
        <v>43349</v>
      </c>
      <c r="B251" s="277" t="s">
        <v>391</v>
      </c>
      <c r="C251" s="277" t="s">
        <v>371</v>
      </c>
      <c r="D251" s="277" t="s">
        <v>388</v>
      </c>
      <c r="E251" s="175" t="str">
        <f>IFERROR((IF(VLOOKUP($C251,'Agent List'!$A:$D,2,0)=0,"",VLOOKUP($C251,'Agent List'!$A:$D,2,0))),"")</f>
        <v>EMEABUD-French</v>
      </c>
      <c r="F251" s="175" t="str">
        <f>IFERROR((IF(VLOOKUP($C251,'Agent List'!$A:$D,3,0)=0,"",VLOOKUP($C251,'Agent List'!$A:$D,3,0))),"")</f>
        <v/>
      </c>
      <c r="G251" s="175" t="str">
        <f>IFERROR((IF(VLOOKUP($C251,'Agent List'!$A:$D,4,0)=0,"",VLOOKUP($C251,'Agent List'!$A:$D,4,0))),"")</f>
        <v/>
      </c>
    </row>
    <row r="252" spans="1:7" x14ac:dyDescent="0.25">
      <c r="A252" s="278">
        <v>43349</v>
      </c>
      <c r="B252" s="277" t="s">
        <v>391</v>
      </c>
      <c r="C252" s="277" t="s">
        <v>422</v>
      </c>
      <c r="D252" s="277" t="s">
        <v>388</v>
      </c>
      <c r="E252" s="175" t="str">
        <f>IFERROR((IF(VLOOKUP($C252,'Agent List'!$A:$D,2,0)=0,"",VLOOKUP($C252,'Agent List'!$A:$D,2,0))),"")</f>
        <v/>
      </c>
      <c r="F252" s="175" t="str">
        <f>IFERROR((IF(VLOOKUP($C252,'Agent List'!$A:$D,3,0)=0,"",VLOOKUP($C252,'Agent List'!$A:$D,3,0))),"")</f>
        <v/>
      </c>
      <c r="G252" s="175" t="str">
        <f>IFERROR((IF(VLOOKUP($C252,'Agent List'!$A:$D,4,0)=0,"",VLOOKUP($C252,'Agent List'!$A:$D,4,0))),"")</f>
        <v/>
      </c>
    </row>
    <row r="253" spans="1:7" x14ac:dyDescent="0.25">
      <c r="A253" s="278">
        <v>43349</v>
      </c>
      <c r="B253" s="277" t="s">
        <v>391</v>
      </c>
      <c r="C253" s="277" t="s">
        <v>430</v>
      </c>
      <c r="D253" s="277" t="s">
        <v>388</v>
      </c>
      <c r="E253" s="175" t="str">
        <f>IFERROR((IF(VLOOKUP($C253,'Agent List'!$A:$D,2,0)=0,"",VLOOKUP($C253,'Agent List'!$A:$D,2,0))),"")</f>
        <v/>
      </c>
      <c r="F253" s="175" t="str">
        <f>IFERROR((IF(VLOOKUP($C253,'Agent List'!$A:$D,3,0)=0,"",VLOOKUP($C253,'Agent List'!$A:$D,3,0))),"")</f>
        <v/>
      </c>
      <c r="G253" s="175" t="str">
        <f>IFERROR((IF(VLOOKUP($C253,'Agent List'!$A:$D,4,0)=0,"",VLOOKUP($C253,'Agent List'!$A:$D,4,0))),"")</f>
        <v/>
      </c>
    </row>
    <row r="254" spans="1:7" x14ac:dyDescent="0.25">
      <c r="A254" s="278">
        <v>43349</v>
      </c>
      <c r="B254" s="277" t="s">
        <v>391</v>
      </c>
      <c r="C254" s="277" t="s">
        <v>414</v>
      </c>
      <c r="D254" s="277" t="s">
        <v>388</v>
      </c>
      <c r="E254" s="175" t="str">
        <f>IFERROR((IF(VLOOKUP($C254,'Agent List'!$A:$D,2,0)=0,"",VLOOKUP($C254,'Agent List'!$A:$D,2,0))),"")</f>
        <v/>
      </c>
      <c r="F254" s="175" t="str">
        <f>IFERROR((IF(VLOOKUP($C254,'Agent List'!$A:$D,3,0)=0,"",VLOOKUP($C254,'Agent List'!$A:$D,3,0))),"")</f>
        <v/>
      </c>
      <c r="G254" s="175" t="str">
        <f>IFERROR((IF(VLOOKUP($C254,'Agent List'!$A:$D,4,0)=0,"",VLOOKUP($C254,'Agent List'!$A:$D,4,0))),"")</f>
        <v/>
      </c>
    </row>
    <row r="255" spans="1:7" x14ac:dyDescent="0.25">
      <c r="A255" s="278">
        <v>43349</v>
      </c>
      <c r="B255" s="277" t="s">
        <v>391</v>
      </c>
      <c r="C255" s="277" t="s">
        <v>259</v>
      </c>
      <c r="D255" s="277" t="s">
        <v>388</v>
      </c>
      <c r="E255" s="175" t="str">
        <f>IFERROR((IF(VLOOKUP($C255,'Agent List'!$A:$D,2,0)=0,"",VLOOKUP($C255,'Agent List'!$A:$D,2,0))),"")</f>
        <v>EMEABUD-Russian</v>
      </c>
      <c r="F255" s="175" t="str">
        <f>IFERROR((IF(VLOOKUP($C255,'Agent List'!$A:$D,3,0)=0,"",VLOOKUP($C255,'Agent List'!$A:$D,3,0))),"")</f>
        <v/>
      </c>
      <c r="G255" s="175" t="str">
        <f>IFERROR((IF(VLOOKUP($C255,'Agent List'!$A:$D,4,0)=0,"",VLOOKUP($C255,'Agent List'!$A:$D,4,0))),"")</f>
        <v>EMEABUD-Hungarian</v>
      </c>
    </row>
    <row r="256" spans="1:7" x14ac:dyDescent="0.25">
      <c r="A256" s="278">
        <v>43349</v>
      </c>
      <c r="B256" s="277" t="s">
        <v>391</v>
      </c>
      <c r="C256" s="277" t="s">
        <v>438</v>
      </c>
      <c r="D256" s="277" t="s">
        <v>388</v>
      </c>
      <c r="E256" s="175" t="str">
        <f>IFERROR((IF(VLOOKUP($C256,'Agent List'!$A:$D,2,0)=0,"",VLOOKUP($C256,'Agent List'!$A:$D,2,0))),"")</f>
        <v/>
      </c>
      <c r="F256" s="175" t="str">
        <f>IFERROR((IF(VLOOKUP($C256,'Agent List'!$A:$D,3,0)=0,"",VLOOKUP($C256,'Agent List'!$A:$D,3,0))),"")</f>
        <v/>
      </c>
      <c r="G256" s="175" t="str">
        <f>IFERROR((IF(VLOOKUP($C256,'Agent List'!$A:$D,4,0)=0,"",VLOOKUP($C256,'Agent List'!$A:$D,4,0))),"")</f>
        <v/>
      </c>
    </row>
    <row r="257" spans="1:7" x14ac:dyDescent="0.25">
      <c r="A257" s="278">
        <v>43349</v>
      </c>
      <c r="B257" s="277" t="s">
        <v>391</v>
      </c>
      <c r="C257" s="277" t="s">
        <v>364</v>
      </c>
      <c r="D257" s="277" t="s">
        <v>388</v>
      </c>
      <c r="E257" s="175" t="str">
        <f>IFERROR((IF(VLOOKUP($C257,'Agent List'!$A:$D,2,0)=0,"",VLOOKUP($C257,'Agent List'!$A:$D,2,0))),"")</f>
        <v>EMEABUD-German</v>
      </c>
      <c r="F257" s="175" t="str">
        <f>IFERROR((IF(VLOOKUP($C257,'Agent List'!$A:$D,3,0)=0,"",VLOOKUP($C257,'Agent List'!$A:$D,3,0))),"")</f>
        <v/>
      </c>
      <c r="G257" s="175" t="str">
        <f>IFERROR((IF(VLOOKUP($C257,'Agent List'!$A:$D,4,0)=0,"",VLOOKUP($C257,'Agent List'!$A:$D,4,0))),"")</f>
        <v/>
      </c>
    </row>
    <row r="258" spans="1:7" x14ac:dyDescent="0.25">
      <c r="A258" s="278">
        <v>43349</v>
      </c>
      <c r="B258" s="277" t="s">
        <v>391</v>
      </c>
      <c r="C258" s="277" t="s">
        <v>378</v>
      </c>
      <c r="D258" s="277" t="s">
        <v>388</v>
      </c>
      <c r="E258" s="175" t="str">
        <f>IFERROR((IF(VLOOKUP($C258,'Agent List'!$A:$D,2,0)=0,"",VLOOKUP($C258,'Agent List'!$A:$D,2,0))),"")</f>
        <v/>
      </c>
      <c r="F258" s="175" t="str">
        <f>IFERROR((IF(VLOOKUP($C258,'Agent List'!$A:$D,3,0)=0,"",VLOOKUP($C258,'Agent List'!$A:$D,3,0))),"")</f>
        <v/>
      </c>
      <c r="G258" s="175" t="str">
        <f>IFERROR((IF(VLOOKUP($C258,'Agent List'!$A:$D,4,0)=0,"",VLOOKUP($C258,'Agent List'!$A:$D,4,0))),"")</f>
        <v/>
      </c>
    </row>
    <row r="259" spans="1:7" x14ac:dyDescent="0.25">
      <c r="A259" s="278">
        <v>43349</v>
      </c>
      <c r="B259" s="277" t="s">
        <v>391</v>
      </c>
      <c r="C259" s="277" t="s">
        <v>429</v>
      </c>
      <c r="D259" s="277" t="s">
        <v>388</v>
      </c>
      <c r="E259" s="175" t="str">
        <f>IFERROR((IF(VLOOKUP($C259,'Agent List'!$A:$D,2,0)=0,"",VLOOKUP($C259,'Agent List'!$A:$D,2,0))),"")</f>
        <v/>
      </c>
      <c r="F259" s="175" t="str">
        <f>IFERROR((IF(VLOOKUP($C259,'Agent List'!$A:$D,3,0)=0,"",VLOOKUP($C259,'Agent List'!$A:$D,3,0))),"")</f>
        <v/>
      </c>
      <c r="G259" s="175" t="str">
        <f>IFERROR((IF(VLOOKUP($C259,'Agent List'!$A:$D,4,0)=0,"",VLOOKUP($C259,'Agent List'!$A:$D,4,0))),"")</f>
        <v/>
      </c>
    </row>
    <row r="260" spans="1:7" x14ac:dyDescent="0.25">
      <c r="A260" s="278">
        <v>43349</v>
      </c>
      <c r="B260" s="277" t="s">
        <v>391</v>
      </c>
      <c r="C260" s="277" t="s">
        <v>423</v>
      </c>
      <c r="D260" s="277" t="s">
        <v>388</v>
      </c>
      <c r="E260" s="175" t="str">
        <f>IFERROR((IF(VLOOKUP($C260,'Agent List'!$A:$D,2,0)=0,"",VLOOKUP($C260,'Agent List'!$A:$D,2,0))),"")</f>
        <v/>
      </c>
      <c r="F260" s="175" t="str">
        <f>IFERROR((IF(VLOOKUP($C260,'Agent List'!$A:$D,3,0)=0,"",VLOOKUP($C260,'Agent List'!$A:$D,3,0))),"")</f>
        <v/>
      </c>
      <c r="G260" s="175" t="str">
        <f>IFERROR((IF(VLOOKUP($C260,'Agent List'!$A:$D,4,0)=0,"",VLOOKUP($C260,'Agent List'!$A:$D,4,0))),"")</f>
        <v/>
      </c>
    </row>
    <row r="261" spans="1:7" x14ac:dyDescent="0.25">
      <c r="A261" s="278">
        <v>43349</v>
      </c>
      <c r="B261" s="277" t="s">
        <v>391</v>
      </c>
      <c r="C261" s="277" t="s">
        <v>417</v>
      </c>
      <c r="D261" s="277" t="s">
        <v>388</v>
      </c>
      <c r="E261" s="175" t="str">
        <f>IFERROR((IF(VLOOKUP($C261,'Agent List'!$A:$D,2,0)=0,"",VLOOKUP($C261,'Agent List'!$A:$D,2,0))),"")</f>
        <v/>
      </c>
      <c r="F261" s="175" t="str">
        <f>IFERROR((IF(VLOOKUP($C261,'Agent List'!$A:$D,3,0)=0,"",VLOOKUP($C261,'Agent List'!$A:$D,3,0))),"")</f>
        <v/>
      </c>
      <c r="G261" s="175" t="str">
        <f>IFERROR((IF(VLOOKUP($C261,'Agent List'!$A:$D,4,0)=0,"",VLOOKUP($C261,'Agent List'!$A:$D,4,0))),"")</f>
        <v/>
      </c>
    </row>
    <row r="262" spans="1:7" x14ac:dyDescent="0.25">
      <c r="A262" s="278">
        <v>43349</v>
      </c>
      <c r="B262" s="277" t="s">
        <v>391</v>
      </c>
      <c r="C262" s="277" t="s">
        <v>431</v>
      </c>
      <c r="D262" s="277" t="s">
        <v>388</v>
      </c>
      <c r="E262" s="175" t="str">
        <f>IFERROR((IF(VLOOKUP($C262,'Agent List'!$A:$D,2,0)=0,"",VLOOKUP($C262,'Agent List'!$A:$D,2,0))),"")</f>
        <v/>
      </c>
      <c r="F262" s="175" t="str">
        <f>IFERROR((IF(VLOOKUP($C262,'Agent List'!$A:$D,3,0)=0,"",VLOOKUP($C262,'Agent List'!$A:$D,3,0))),"")</f>
        <v/>
      </c>
      <c r="G262" s="175" t="str">
        <f>IFERROR((IF(VLOOKUP($C262,'Agent List'!$A:$D,4,0)=0,"",VLOOKUP($C262,'Agent List'!$A:$D,4,0))),"")</f>
        <v/>
      </c>
    </row>
    <row r="263" spans="1:7" x14ac:dyDescent="0.25">
      <c r="A263" s="278">
        <v>43349</v>
      </c>
      <c r="B263" s="277" t="s">
        <v>391</v>
      </c>
      <c r="C263" s="277" t="s">
        <v>405</v>
      </c>
      <c r="D263" s="277" t="s">
        <v>388</v>
      </c>
      <c r="E263" s="175" t="str">
        <f>IFERROR((IF(VLOOKUP($C263,'Agent List'!$A:$D,2,0)=0,"",VLOOKUP($C263,'Agent List'!$A:$D,2,0))),"")</f>
        <v/>
      </c>
      <c r="F263" s="175" t="str">
        <f>IFERROR((IF(VLOOKUP($C263,'Agent List'!$A:$D,3,0)=0,"",VLOOKUP($C263,'Agent List'!$A:$D,3,0))),"")</f>
        <v/>
      </c>
      <c r="G263" s="175" t="str">
        <f>IFERROR((IF(VLOOKUP($C263,'Agent List'!$A:$D,4,0)=0,"",VLOOKUP($C263,'Agent List'!$A:$D,4,0))),"")</f>
        <v/>
      </c>
    </row>
    <row r="264" spans="1:7" x14ac:dyDescent="0.25">
      <c r="A264" s="278">
        <v>43349</v>
      </c>
      <c r="B264" s="277" t="s">
        <v>391</v>
      </c>
      <c r="C264" s="277" t="s">
        <v>409</v>
      </c>
      <c r="D264" s="277" t="s">
        <v>388</v>
      </c>
      <c r="E264" s="175" t="str">
        <f>IFERROR((IF(VLOOKUP($C264,'Agent List'!$A:$D,2,0)=0,"",VLOOKUP($C264,'Agent List'!$A:$D,2,0))),"")</f>
        <v/>
      </c>
      <c r="F264" s="175" t="str">
        <f>IFERROR((IF(VLOOKUP($C264,'Agent List'!$A:$D,3,0)=0,"",VLOOKUP($C264,'Agent List'!$A:$D,3,0))),"")</f>
        <v/>
      </c>
      <c r="G264" s="175" t="str">
        <f>IFERROR((IF(VLOOKUP($C264,'Agent List'!$A:$D,4,0)=0,"",VLOOKUP($C264,'Agent List'!$A:$D,4,0))),"")</f>
        <v/>
      </c>
    </row>
    <row r="265" spans="1:7" x14ac:dyDescent="0.25">
      <c r="A265" s="278">
        <v>43349</v>
      </c>
      <c r="B265" s="277" t="s">
        <v>391</v>
      </c>
      <c r="C265" s="277" t="s">
        <v>200</v>
      </c>
      <c r="D265" s="277" t="s">
        <v>388</v>
      </c>
      <c r="E265" s="175" t="str">
        <f>IFERROR((IF(VLOOKUP($C265,'Agent List'!$A:$D,2,0)=0,"",VLOOKUP($C265,'Agent List'!$A:$D,2,0))),"")</f>
        <v>EMEA-Procurement</v>
      </c>
      <c r="F265" s="175" t="str">
        <f>IFERROR((IF(VLOOKUP($C265,'Agent List'!$A:$D,3,0)=0,"",VLOOKUP($C265,'Agent List'!$A:$D,3,0))),"")</f>
        <v/>
      </c>
      <c r="G265" s="175" t="str">
        <f>IFERROR((IF(VLOOKUP($C265,'Agent List'!$A:$D,4,0)=0,"",VLOOKUP($C265,'Agent List'!$A:$D,4,0))),"")</f>
        <v/>
      </c>
    </row>
    <row r="266" spans="1:7" x14ac:dyDescent="0.25">
      <c r="A266" s="278">
        <v>43349</v>
      </c>
      <c r="B266" s="277" t="s">
        <v>391</v>
      </c>
      <c r="C266" s="277" t="s">
        <v>368</v>
      </c>
      <c r="D266" s="277" t="s">
        <v>388</v>
      </c>
      <c r="E266" s="175" t="str">
        <f>IFERROR((IF(VLOOKUP($C266,'Agent List'!$A:$D,2,0)=0,"",VLOOKUP($C266,'Agent List'!$A:$D,2,0))),"")</f>
        <v>EMEABUD-Dutch</v>
      </c>
      <c r="F266" s="175" t="str">
        <f>IFERROR((IF(VLOOKUP($C266,'Agent List'!$A:$D,3,0)=0,"",VLOOKUP($C266,'Agent List'!$A:$D,3,0))),"")</f>
        <v/>
      </c>
      <c r="G266" s="175" t="str">
        <f>IFERROR((IF(VLOOKUP($C266,'Agent List'!$A:$D,4,0)=0,"",VLOOKUP($C266,'Agent List'!$A:$D,4,0))),"")</f>
        <v>EMEABUD-Hungarian</v>
      </c>
    </row>
    <row r="267" spans="1:7" x14ac:dyDescent="0.25">
      <c r="A267" s="278">
        <v>43349</v>
      </c>
      <c r="B267" s="277" t="s">
        <v>391</v>
      </c>
      <c r="C267" s="277" t="s">
        <v>421</v>
      </c>
      <c r="D267" s="277" t="s">
        <v>388</v>
      </c>
      <c r="E267" s="175" t="str">
        <f>IFERROR((IF(VLOOKUP($C267,'Agent List'!$A:$D,2,0)=0,"",VLOOKUP($C267,'Agent List'!$A:$D,2,0))),"")</f>
        <v/>
      </c>
      <c r="F267" s="175" t="str">
        <f>IFERROR((IF(VLOOKUP($C267,'Agent List'!$A:$D,3,0)=0,"",VLOOKUP($C267,'Agent List'!$A:$D,3,0))),"")</f>
        <v/>
      </c>
      <c r="G267" s="175" t="str">
        <f>IFERROR((IF(VLOOKUP($C267,'Agent List'!$A:$D,4,0)=0,"",VLOOKUP($C267,'Agent List'!$A:$D,4,0))),"")</f>
        <v/>
      </c>
    </row>
    <row r="268" spans="1:7" x14ac:dyDescent="0.25">
      <c r="A268" s="278">
        <v>43349</v>
      </c>
      <c r="B268" s="277" t="s">
        <v>391</v>
      </c>
      <c r="C268" s="277" t="s">
        <v>372</v>
      </c>
      <c r="D268" s="277" t="s">
        <v>388</v>
      </c>
      <c r="E268" s="175" t="str">
        <f>IFERROR((IF(VLOOKUP($C268,'Agent List'!$A:$D,2,0)=0,"",VLOOKUP($C268,'Agent List'!$A:$D,2,0))),"")</f>
        <v>EMEABUD-French</v>
      </c>
      <c r="F268" s="175" t="str">
        <f>IFERROR((IF(VLOOKUP($C268,'Agent List'!$A:$D,3,0)=0,"",VLOOKUP($C268,'Agent List'!$A:$D,3,0))),"")</f>
        <v/>
      </c>
      <c r="G268" s="175" t="str">
        <f>IFERROR((IF(VLOOKUP($C268,'Agent List'!$A:$D,4,0)=0,"",VLOOKUP($C268,'Agent List'!$A:$D,4,0))),"")</f>
        <v/>
      </c>
    </row>
    <row r="269" spans="1:7" x14ac:dyDescent="0.25">
      <c r="A269" s="278">
        <v>43349</v>
      </c>
      <c r="B269" s="277" t="s">
        <v>387</v>
      </c>
      <c r="C269" s="277" t="s">
        <v>142</v>
      </c>
      <c r="D269" s="277" t="s">
        <v>388</v>
      </c>
      <c r="E269" s="175" t="str">
        <f>IFERROR((IF(VLOOKUP($C269,'Agent List'!$A:$D,2,0)=0,"",VLOOKUP($C269,'Agent List'!$A:$D,2,0))),"")</f>
        <v>EMEA_English</v>
      </c>
      <c r="F269" s="175" t="str">
        <f>IFERROR((IF(VLOOKUP($C269,'Agent List'!$A:$D,3,0)=0,"",VLOOKUP($C269,'Agent List'!$A:$D,3,0))),"")</f>
        <v/>
      </c>
      <c r="G269" s="175" t="str">
        <f>IFERROR((IF(VLOOKUP($C269,'Agent List'!$A:$D,4,0)=0,"",VLOOKUP($C269,'Agent List'!$A:$D,4,0))),"")</f>
        <v/>
      </c>
    </row>
    <row r="270" spans="1:7" x14ac:dyDescent="0.25">
      <c r="A270" s="278">
        <v>43349</v>
      </c>
      <c r="B270" s="277" t="s">
        <v>387</v>
      </c>
      <c r="C270" s="277" t="s">
        <v>148</v>
      </c>
      <c r="D270" s="277" t="s">
        <v>388</v>
      </c>
      <c r="E270" s="175" t="str">
        <f>IFERROR((IF(VLOOKUP($C270,'Agent List'!$A:$D,2,0)=0,"",VLOOKUP($C270,'Agent List'!$A:$D,2,0))),"")</f>
        <v/>
      </c>
      <c r="F270" s="175" t="str">
        <f>IFERROR((IF(VLOOKUP($C270,'Agent List'!$A:$D,3,0)=0,"",VLOOKUP($C270,'Agent List'!$A:$D,3,0))),"")</f>
        <v/>
      </c>
      <c r="G270" s="175" t="str">
        <f>IFERROR((IF(VLOOKUP($C270,'Agent List'!$A:$D,4,0)=0,"",VLOOKUP($C270,'Agent List'!$A:$D,4,0))),"")</f>
        <v/>
      </c>
    </row>
    <row r="271" spans="1:7" x14ac:dyDescent="0.25">
      <c r="A271" s="278">
        <v>43349</v>
      </c>
      <c r="B271" s="277" t="s">
        <v>387</v>
      </c>
      <c r="C271" s="277" t="s">
        <v>149</v>
      </c>
      <c r="D271" s="277" t="s">
        <v>388</v>
      </c>
      <c r="E271" s="175" t="str">
        <f>IFERROR((IF(VLOOKUP($C271,'Agent List'!$A:$D,2,0)=0,"",VLOOKUP($C271,'Agent List'!$A:$D,2,0))),"")</f>
        <v>EMEA_English</v>
      </c>
      <c r="F271" s="175" t="str">
        <f>IFERROR((IF(VLOOKUP($C271,'Agent List'!$A:$D,3,0)=0,"",VLOOKUP($C271,'Agent List'!$A:$D,3,0))),"")</f>
        <v/>
      </c>
      <c r="G271" s="175" t="str">
        <f>IFERROR((IF(VLOOKUP($C271,'Agent List'!$A:$D,4,0)=0,"",VLOOKUP($C271,'Agent List'!$A:$D,4,0))),"")</f>
        <v/>
      </c>
    </row>
    <row r="272" spans="1:7" x14ac:dyDescent="0.25">
      <c r="A272" s="278">
        <v>43349</v>
      </c>
      <c r="B272" s="277" t="s">
        <v>387</v>
      </c>
      <c r="C272" s="277" t="s">
        <v>150</v>
      </c>
      <c r="D272" s="277" t="s">
        <v>388</v>
      </c>
      <c r="E272" s="175" t="str">
        <f>IFERROR((IF(VLOOKUP($C272,'Agent List'!$A:$D,2,0)=0,"",VLOOKUP($C272,'Agent List'!$A:$D,2,0))),"")</f>
        <v>EMEA_English</v>
      </c>
      <c r="F272" s="175" t="str">
        <f>IFERROR((IF(VLOOKUP($C272,'Agent List'!$A:$D,3,0)=0,"",VLOOKUP($C272,'Agent List'!$A:$D,3,0))),"")</f>
        <v/>
      </c>
      <c r="G272" s="175" t="str">
        <f>IFERROR((IF(VLOOKUP($C272,'Agent List'!$A:$D,4,0)=0,"",VLOOKUP($C272,'Agent List'!$A:$D,4,0))),"")</f>
        <v/>
      </c>
    </row>
    <row r="273" spans="1:7" x14ac:dyDescent="0.25">
      <c r="A273" s="278">
        <v>43349</v>
      </c>
      <c r="B273" s="277" t="s">
        <v>387</v>
      </c>
      <c r="C273" s="277" t="s">
        <v>220</v>
      </c>
      <c r="D273" s="277" t="s">
        <v>388</v>
      </c>
      <c r="E273" s="175" t="str">
        <f>IFERROR((IF(VLOOKUP($C273,'Agent List'!$A:$D,2,0)=0,"",VLOOKUP($C273,'Agent List'!$A:$D,2,0))),"")</f>
        <v>EMEA_English</v>
      </c>
      <c r="F273" s="175" t="str">
        <f>IFERROR((IF(VLOOKUP($C273,'Agent List'!$A:$D,3,0)=0,"",VLOOKUP($C273,'Agent List'!$A:$D,3,0))),"")</f>
        <v/>
      </c>
      <c r="G273" s="175" t="str">
        <f>IFERROR((IF(VLOOKUP($C273,'Agent List'!$A:$D,4,0)=0,"",VLOOKUP($C273,'Agent List'!$A:$D,4,0))),"")</f>
        <v/>
      </c>
    </row>
    <row r="274" spans="1:7" x14ac:dyDescent="0.25">
      <c r="A274" s="278">
        <v>43349</v>
      </c>
      <c r="B274" s="277" t="s">
        <v>387</v>
      </c>
      <c r="C274" s="277" t="s">
        <v>214</v>
      </c>
      <c r="D274" s="277" t="s">
        <v>388</v>
      </c>
      <c r="E274" s="175" t="str">
        <f>IFERROR((IF(VLOOKUP($C274,'Agent List'!$A:$D,2,0)=0,"",VLOOKUP($C274,'Agent List'!$A:$D,2,0))),"")</f>
        <v>EMEA_English</v>
      </c>
      <c r="F274" s="175" t="str">
        <f>IFERROR((IF(VLOOKUP($C274,'Agent List'!$A:$D,3,0)=0,"",VLOOKUP($C274,'Agent List'!$A:$D,3,0))),"")</f>
        <v>NAMPS</v>
      </c>
      <c r="G274" s="175" t="str">
        <f>IFERROR((IF(VLOOKUP($C274,'Agent List'!$A:$D,4,0)=0,"",VLOOKUP($C274,'Agent List'!$A:$D,4,0))),"")</f>
        <v/>
      </c>
    </row>
    <row r="275" spans="1:7" x14ac:dyDescent="0.25">
      <c r="A275" s="278">
        <v>43349</v>
      </c>
      <c r="B275" s="277" t="s">
        <v>387</v>
      </c>
      <c r="C275" s="277" t="s">
        <v>229</v>
      </c>
      <c r="D275" s="277" t="s">
        <v>388</v>
      </c>
      <c r="E275" s="175" t="str">
        <f>IFERROR((IF(VLOOKUP($C275,'Agent List'!$A:$D,2,0)=0,"",VLOOKUP($C275,'Agent List'!$A:$D,2,0))),"")</f>
        <v/>
      </c>
      <c r="F275" s="175" t="str">
        <f>IFERROR((IF(VLOOKUP($C275,'Agent List'!$A:$D,3,0)=0,"",VLOOKUP($C275,'Agent List'!$A:$D,3,0))),"")</f>
        <v>NAMPS</v>
      </c>
      <c r="G275" s="175" t="str">
        <f>IFERROR((IF(VLOOKUP($C275,'Agent List'!$A:$D,4,0)=0,"",VLOOKUP($C275,'Agent List'!$A:$D,4,0))),"")</f>
        <v/>
      </c>
    </row>
    <row r="276" spans="1:7" x14ac:dyDescent="0.25">
      <c r="A276" s="278">
        <v>43349</v>
      </c>
      <c r="B276" s="277" t="s">
        <v>387</v>
      </c>
      <c r="C276" s="277" t="s">
        <v>215</v>
      </c>
      <c r="D276" s="277" t="s">
        <v>388</v>
      </c>
      <c r="E276" s="175" t="str">
        <f>IFERROR((IF(VLOOKUP($C276,'Agent List'!$A:$D,2,0)=0,"",VLOOKUP($C276,'Agent List'!$A:$D,2,0))),"")</f>
        <v>EMEA_English</v>
      </c>
      <c r="F276" s="175" t="str">
        <f>IFERROR((IF(VLOOKUP($C276,'Agent List'!$A:$D,3,0)=0,"",VLOOKUP($C276,'Agent List'!$A:$D,3,0))),"")</f>
        <v>NAMPS</v>
      </c>
      <c r="G276" s="175" t="str">
        <f>IFERROR((IF(VLOOKUP($C276,'Agent List'!$A:$D,4,0)=0,"",VLOOKUP($C276,'Agent List'!$A:$D,4,0))),"")</f>
        <v/>
      </c>
    </row>
    <row r="277" spans="1:7" x14ac:dyDescent="0.25">
      <c r="A277" s="278">
        <v>43349</v>
      </c>
      <c r="B277" s="277" t="s">
        <v>387</v>
      </c>
      <c r="C277" s="277" t="s">
        <v>153</v>
      </c>
      <c r="D277" s="277" t="s">
        <v>388</v>
      </c>
      <c r="E277" s="175" t="str">
        <f>IFERROR((IF(VLOOKUP($C277,'Agent List'!$A:$D,2,0)=0,"",VLOOKUP($C277,'Agent List'!$A:$D,2,0))),"")</f>
        <v/>
      </c>
      <c r="F277" s="175" t="str">
        <f>IFERROR((IF(VLOOKUP($C277,'Agent List'!$A:$D,3,0)=0,"",VLOOKUP($C277,'Agent List'!$A:$D,3,0))),"")</f>
        <v/>
      </c>
      <c r="G277" s="175" t="str">
        <f>IFERROR((IF(VLOOKUP($C277,'Agent List'!$A:$D,4,0)=0,"",VLOOKUP($C277,'Agent List'!$A:$D,4,0))),"")</f>
        <v>APAC_English</v>
      </c>
    </row>
    <row r="278" spans="1:7" x14ac:dyDescent="0.25">
      <c r="A278" s="278">
        <v>43349</v>
      </c>
      <c r="B278" s="277" t="s">
        <v>387</v>
      </c>
      <c r="C278" s="277" t="s">
        <v>206</v>
      </c>
      <c r="D278" s="277" t="s">
        <v>388</v>
      </c>
      <c r="E278" s="175" t="str">
        <f>IFERROR((IF(VLOOKUP($C278,'Agent List'!$A:$D,2,0)=0,"",VLOOKUP($C278,'Agent List'!$A:$D,2,0))),"")</f>
        <v/>
      </c>
      <c r="F278" s="175" t="str">
        <f>IFERROR((IF(VLOOKUP($C278,'Agent List'!$A:$D,3,0)=0,"",VLOOKUP($C278,'Agent List'!$A:$D,3,0))),"")</f>
        <v>NAMPS</v>
      </c>
      <c r="G278" s="175" t="str">
        <f>IFERROR((IF(VLOOKUP($C278,'Agent List'!$A:$D,4,0)=0,"",VLOOKUP($C278,'Agent List'!$A:$D,4,0))),"")</f>
        <v/>
      </c>
    </row>
    <row r="279" spans="1:7" x14ac:dyDescent="0.25">
      <c r="A279" s="278">
        <v>43349</v>
      </c>
      <c r="B279" s="277" t="s">
        <v>387</v>
      </c>
      <c r="C279" s="277" t="s">
        <v>394</v>
      </c>
      <c r="D279" s="277" t="s">
        <v>388</v>
      </c>
      <c r="E279" s="175" t="str">
        <f>IFERROR((IF(VLOOKUP($C279,'Agent List'!$A:$D,2,0)=0,"",VLOOKUP($C279,'Agent List'!$A:$D,2,0))),"")</f>
        <v/>
      </c>
      <c r="F279" s="175" t="str">
        <f>IFERROR((IF(VLOOKUP($C279,'Agent List'!$A:$D,3,0)=0,"",VLOOKUP($C279,'Agent List'!$A:$D,3,0))),"")</f>
        <v/>
      </c>
      <c r="G279" s="175" t="str">
        <f>IFERROR((IF(VLOOKUP($C279,'Agent List'!$A:$D,4,0)=0,"",VLOOKUP($C279,'Agent List'!$A:$D,4,0))),"")</f>
        <v/>
      </c>
    </row>
    <row r="280" spans="1:7" x14ac:dyDescent="0.25">
      <c r="A280" s="278">
        <v>43349</v>
      </c>
      <c r="B280" s="277" t="s">
        <v>387</v>
      </c>
      <c r="C280" s="277" t="s">
        <v>395</v>
      </c>
      <c r="D280" s="277" t="s">
        <v>388</v>
      </c>
      <c r="E280" s="175" t="str">
        <f>IFERROR((IF(VLOOKUP($C280,'Agent List'!$A:$D,2,0)=0,"",VLOOKUP($C280,'Agent List'!$A:$D,2,0))),"")</f>
        <v/>
      </c>
      <c r="F280" s="175" t="str">
        <f>IFERROR((IF(VLOOKUP($C280,'Agent List'!$A:$D,3,0)=0,"",VLOOKUP($C280,'Agent List'!$A:$D,3,0))),"")</f>
        <v/>
      </c>
      <c r="G280" s="175" t="str">
        <f>IFERROR((IF(VLOOKUP($C280,'Agent List'!$A:$D,4,0)=0,"",VLOOKUP($C280,'Agent List'!$A:$D,4,0))),"")</f>
        <v/>
      </c>
    </row>
    <row r="281" spans="1:7" x14ac:dyDescent="0.25">
      <c r="A281" s="278">
        <v>43349</v>
      </c>
      <c r="B281" s="277" t="s">
        <v>387</v>
      </c>
      <c r="C281" s="277" t="s">
        <v>415</v>
      </c>
      <c r="D281" s="277" t="s">
        <v>388</v>
      </c>
      <c r="E281" s="175" t="str">
        <f>IFERROR((IF(VLOOKUP($C281,'Agent List'!$A:$D,2,0)=0,"",VLOOKUP($C281,'Agent List'!$A:$D,2,0))),"")</f>
        <v/>
      </c>
      <c r="F281" s="175" t="str">
        <f>IFERROR((IF(VLOOKUP($C281,'Agent List'!$A:$D,3,0)=0,"",VLOOKUP($C281,'Agent List'!$A:$D,3,0))),"")</f>
        <v/>
      </c>
      <c r="G281" s="175" t="str">
        <f>IFERROR((IF(VLOOKUP($C281,'Agent List'!$A:$D,4,0)=0,"",VLOOKUP($C281,'Agent List'!$A:$D,4,0))),"")</f>
        <v/>
      </c>
    </row>
    <row r="282" spans="1:7" x14ac:dyDescent="0.25">
      <c r="A282" s="278">
        <v>43349</v>
      </c>
      <c r="B282" s="277" t="s">
        <v>387</v>
      </c>
      <c r="C282" s="277" t="s">
        <v>406</v>
      </c>
      <c r="D282" s="277" t="s">
        <v>388</v>
      </c>
      <c r="E282" s="175" t="str">
        <f>IFERROR((IF(VLOOKUP($C282,'Agent List'!$A:$D,2,0)=0,"",VLOOKUP($C282,'Agent List'!$A:$D,2,0))),"")</f>
        <v/>
      </c>
      <c r="F282" s="175" t="str">
        <f>IFERROR((IF(VLOOKUP($C282,'Agent List'!$A:$D,3,0)=0,"",VLOOKUP($C282,'Agent List'!$A:$D,3,0))),"")</f>
        <v/>
      </c>
      <c r="G282" s="175" t="str">
        <f>IFERROR((IF(VLOOKUP($C282,'Agent List'!$A:$D,4,0)=0,"",VLOOKUP($C282,'Agent List'!$A:$D,4,0))),"")</f>
        <v/>
      </c>
    </row>
    <row r="283" spans="1:7" x14ac:dyDescent="0.25">
      <c r="A283" s="278">
        <v>43349</v>
      </c>
      <c r="B283" s="277" t="s">
        <v>387</v>
      </c>
      <c r="C283" s="277" t="s">
        <v>156</v>
      </c>
      <c r="D283" s="277" t="s">
        <v>388</v>
      </c>
      <c r="E283" s="175" t="str">
        <f>IFERROR((IF(VLOOKUP($C283,'Agent List'!$A:$D,2,0)=0,"",VLOOKUP($C283,'Agent List'!$A:$D,2,0))),"")</f>
        <v>EMEA_English</v>
      </c>
      <c r="F283" s="175" t="str">
        <f>IFERROR((IF(VLOOKUP($C283,'Agent List'!$A:$D,3,0)=0,"",VLOOKUP($C283,'Agent List'!$A:$D,3,0))),"")</f>
        <v/>
      </c>
      <c r="G283" s="175" t="str">
        <f>IFERROR((IF(VLOOKUP($C283,'Agent List'!$A:$D,4,0)=0,"",VLOOKUP($C283,'Agent List'!$A:$D,4,0))),"")</f>
        <v/>
      </c>
    </row>
    <row r="284" spans="1:7" x14ac:dyDescent="0.25">
      <c r="A284" s="278">
        <v>43349</v>
      </c>
      <c r="B284" s="277" t="s">
        <v>387</v>
      </c>
      <c r="C284" s="277" t="s">
        <v>418</v>
      </c>
      <c r="D284" s="277" t="s">
        <v>388</v>
      </c>
      <c r="E284" s="175" t="str">
        <f>IFERROR((IF(VLOOKUP($C284,'Agent List'!$A:$D,2,0)=0,"",VLOOKUP($C284,'Agent List'!$A:$D,2,0))),"")</f>
        <v/>
      </c>
      <c r="F284" s="175" t="str">
        <f>IFERROR((IF(VLOOKUP($C284,'Agent List'!$A:$D,3,0)=0,"",VLOOKUP($C284,'Agent List'!$A:$D,3,0))),"")</f>
        <v/>
      </c>
      <c r="G284" s="175" t="str">
        <f>IFERROR((IF(VLOOKUP($C284,'Agent List'!$A:$D,4,0)=0,"",VLOOKUP($C284,'Agent List'!$A:$D,4,0))),"")</f>
        <v/>
      </c>
    </row>
    <row r="285" spans="1:7" x14ac:dyDescent="0.25">
      <c r="A285" s="278">
        <v>43349</v>
      </c>
      <c r="B285" s="277" t="s">
        <v>387</v>
      </c>
      <c r="C285" s="277" t="s">
        <v>396</v>
      </c>
      <c r="D285" s="277" t="s">
        <v>388</v>
      </c>
      <c r="E285" s="175" t="str">
        <f>IFERROR((IF(VLOOKUP($C285,'Agent List'!$A:$D,2,0)=0,"",VLOOKUP($C285,'Agent List'!$A:$D,2,0))),"")</f>
        <v/>
      </c>
      <c r="F285" s="175" t="str">
        <f>IFERROR((IF(VLOOKUP($C285,'Agent List'!$A:$D,3,0)=0,"",VLOOKUP($C285,'Agent List'!$A:$D,3,0))),"")</f>
        <v/>
      </c>
      <c r="G285" s="175" t="str">
        <f>IFERROR((IF(VLOOKUP($C285,'Agent List'!$A:$D,4,0)=0,"",VLOOKUP($C285,'Agent List'!$A:$D,4,0))),"")</f>
        <v/>
      </c>
    </row>
    <row r="286" spans="1:7" x14ac:dyDescent="0.25">
      <c r="A286" s="278">
        <v>43349</v>
      </c>
      <c r="B286" s="277" t="s">
        <v>387</v>
      </c>
      <c r="C286" s="277" t="s">
        <v>157</v>
      </c>
      <c r="D286" s="277" t="s">
        <v>388</v>
      </c>
      <c r="E286" s="175" t="str">
        <f>IFERROR((IF(VLOOKUP($C286,'Agent List'!$A:$D,2,0)=0,"",VLOOKUP($C286,'Agent List'!$A:$D,2,0))),"")</f>
        <v>EMEA_English</v>
      </c>
      <c r="F286" s="175" t="str">
        <f>IFERROR((IF(VLOOKUP($C286,'Agent List'!$A:$D,3,0)=0,"",VLOOKUP($C286,'Agent List'!$A:$D,3,0))),"")</f>
        <v>NAMPS</v>
      </c>
      <c r="G286" s="175" t="str">
        <f>IFERROR((IF(VLOOKUP($C286,'Agent List'!$A:$D,4,0)=0,"",VLOOKUP($C286,'Agent List'!$A:$D,4,0))),"")</f>
        <v/>
      </c>
    </row>
    <row r="287" spans="1:7" x14ac:dyDescent="0.25">
      <c r="A287" s="278">
        <v>43349</v>
      </c>
      <c r="B287" s="277" t="s">
        <v>387</v>
      </c>
      <c r="C287" s="277" t="s">
        <v>433</v>
      </c>
      <c r="D287" s="277" t="s">
        <v>388</v>
      </c>
      <c r="E287" s="175" t="str">
        <f>IFERROR((IF(VLOOKUP($C287,'Agent List'!$A:$D,2,0)=0,"",VLOOKUP($C287,'Agent List'!$A:$D,2,0))),"")</f>
        <v/>
      </c>
      <c r="F287" s="175" t="str">
        <f>IFERROR((IF(VLOOKUP($C287,'Agent List'!$A:$D,3,0)=0,"",VLOOKUP($C287,'Agent List'!$A:$D,3,0))),"")</f>
        <v/>
      </c>
      <c r="G287" s="175" t="str">
        <f>IFERROR((IF(VLOOKUP($C287,'Agent List'!$A:$D,4,0)=0,"",VLOOKUP($C287,'Agent List'!$A:$D,4,0))),"")</f>
        <v/>
      </c>
    </row>
    <row r="288" spans="1:7" x14ac:dyDescent="0.25">
      <c r="A288" s="278">
        <v>43349</v>
      </c>
      <c r="B288" s="277" t="s">
        <v>387</v>
      </c>
      <c r="C288" s="277" t="s">
        <v>231</v>
      </c>
      <c r="D288" s="277" t="s">
        <v>388</v>
      </c>
      <c r="E288" s="175" t="str">
        <f>IFERROR((IF(VLOOKUP($C288,'Agent List'!$A:$D,2,0)=0,"",VLOOKUP($C288,'Agent List'!$A:$D,2,0))),"")</f>
        <v>EMEA_English</v>
      </c>
      <c r="F288" s="175" t="str">
        <f>IFERROR((IF(VLOOKUP($C288,'Agent List'!$A:$D,3,0)=0,"",VLOOKUP($C288,'Agent List'!$A:$D,3,0))),"")</f>
        <v/>
      </c>
      <c r="G288" s="175" t="str">
        <f>IFERROR((IF(VLOOKUP($C288,'Agent List'!$A:$D,4,0)=0,"",VLOOKUP($C288,'Agent List'!$A:$D,4,0))),"")</f>
        <v/>
      </c>
    </row>
    <row r="289" spans="1:7" x14ac:dyDescent="0.25">
      <c r="A289" s="278">
        <v>43349</v>
      </c>
      <c r="B289" s="277" t="s">
        <v>387</v>
      </c>
      <c r="C289" s="277" t="s">
        <v>398</v>
      </c>
      <c r="D289" s="277" t="s">
        <v>388</v>
      </c>
      <c r="E289" s="175" t="str">
        <f>IFERROR((IF(VLOOKUP($C289,'Agent List'!$A:$D,2,0)=0,"",VLOOKUP($C289,'Agent List'!$A:$D,2,0))),"")</f>
        <v/>
      </c>
      <c r="F289" s="175" t="str">
        <f>IFERROR((IF(VLOOKUP($C289,'Agent List'!$A:$D,3,0)=0,"",VLOOKUP($C289,'Agent List'!$A:$D,3,0))),"")</f>
        <v/>
      </c>
      <c r="G289" s="175" t="str">
        <f>IFERROR((IF(VLOOKUP($C289,'Agent List'!$A:$D,4,0)=0,"",VLOOKUP($C289,'Agent List'!$A:$D,4,0))),"")</f>
        <v/>
      </c>
    </row>
    <row r="290" spans="1:7" x14ac:dyDescent="0.25">
      <c r="A290" s="278">
        <v>43349</v>
      </c>
      <c r="B290" s="277" t="s">
        <v>387</v>
      </c>
      <c r="C290" s="277" t="s">
        <v>419</v>
      </c>
      <c r="D290" s="277" t="s">
        <v>388</v>
      </c>
      <c r="E290" s="175" t="str">
        <f>IFERROR((IF(VLOOKUP($C290,'Agent List'!$A:$D,2,0)=0,"",VLOOKUP($C290,'Agent List'!$A:$D,2,0))),"")</f>
        <v/>
      </c>
      <c r="F290" s="175" t="str">
        <f>IFERROR((IF(VLOOKUP($C290,'Agent List'!$A:$D,3,0)=0,"",VLOOKUP($C290,'Agent List'!$A:$D,3,0))),"")</f>
        <v/>
      </c>
      <c r="G290" s="175" t="str">
        <f>IFERROR((IF(VLOOKUP($C290,'Agent List'!$A:$D,4,0)=0,"",VLOOKUP($C290,'Agent List'!$A:$D,4,0))),"")</f>
        <v/>
      </c>
    </row>
    <row r="291" spans="1:7" x14ac:dyDescent="0.25">
      <c r="A291" s="278">
        <v>43349</v>
      </c>
      <c r="B291" s="277" t="s">
        <v>387</v>
      </c>
      <c r="C291" s="277" t="s">
        <v>399</v>
      </c>
      <c r="D291" s="277" t="s">
        <v>388</v>
      </c>
      <c r="E291" s="175" t="str">
        <f>IFERROR((IF(VLOOKUP($C291,'Agent List'!$A:$D,2,0)=0,"",VLOOKUP($C291,'Agent List'!$A:$D,2,0))),"")</f>
        <v/>
      </c>
      <c r="F291" s="175" t="str">
        <f>IFERROR((IF(VLOOKUP($C291,'Agent List'!$A:$D,3,0)=0,"",VLOOKUP($C291,'Agent List'!$A:$D,3,0))),"")</f>
        <v/>
      </c>
      <c r="G291" s="175" t="str">
        <f>IFERROR((IF(VLOOKUP($C291,'Agent List'!$A:$D,4,0)=0,"",VLOOKUP($C291,'Agent List'!$A:$D,4,0))),"")</f>
        <v/>
      </c>
    </row>
    <row r="292" spans="1:7" x14ac:dyDescent="0.25">
      <c r="A292" s="278">
        <v>43349</v>
      </c>
      <c r="B292" s="277" t="s">
        <v>387</v>
      </c>
      <c r="C292" s="277" t="s">
        <v>410</v>
      </c>
      <c r="D292" s="277" t="s">
        <v>388</v>
      </c>
      <c r="E292" s="175" t="str">
        <f>IFERROR((IF(VLOOKUP($C292,'Agent List'!$A:$D,2,0)=0,"",VLOOKUP($C292,'Agent List'!$A:$D,2,0))),"")</f>
        <v/>
      </c>
      <c r="F292" s="175" t="str">
        <f>IFERROR((IF(VLOOKUP($C292,'Agent List'!$A:$D,3,0)=0,"",VLOOKUP($C292,'Agent List'!$A:$D,3,0))),"")</f>
        <v/>
      </c>
      <c r="G292" s="175" t="str">
        <f>IFERROR((IF(VLOOKUP($C292,'Agent List'!$A:$D,4,0)=0,"",VLOOKUP($C292,'Agent List'!$A:$D,4,0))),"")</f>
        <v/>
      </c>
    </row>
    <row r="293" spans="1:7" x14ac:dyDescent="0.25">
      <c r="A293" s="278">
        <v>43349</v>
      </c>
      <c r="B293" s="277" t="s">
        <v>387</v>
      </c>
      <c r="C293" s="277" t="s">
        <v>400</v>
      </c>
      <c r="D293" s="277" t="s">
        <v>388</v>
      </c>
      <c r="E293" s="175" t="str">
        <f>IFERROR((IF(VLOOKUP($C293,'Agent List'!$A:$D,2,0)=0,"",VLOOKUP($C293,'Agent List'!$A:$D,2,0))),"")</f>
        <v/>
      </c>
      <c r="F293" s="175" t="str">
        <f>IFERROR((IF(VLOOKUP($C293,'Agent List'!$A:$D,3,0)=0,"",VLOOKUP($C293,'Agent List'!$A:$D,3,0))),"")</f>
        <v/>
      </c>
      <c r="G293" s="175" t="str">
        <f>IFERROR((IF(VLOOKUP($C293,'Agent List'!$A:$D,4,0)=0,"",VLOOKUP($C293,'Agent List'!$A:$D,4,0))),"")</f>
        <v/>
      </c>
    </row>
    <row r="294" spans="1:7" x14ac:dyDescent="0.25">
      <c r="A294" s="278">
        <v>43349</v>
      </c>
      <c r="B294" s="277" t="s">
        <v>387</v>
      </c>
      <c r="C294" s="277" t="s">
        <v>162</v>
      </c>
      <c r="D294" s="277" t="s">
        <v>388</v>
      </c>
      <c r="E294" s="175" t="str">
        <f>IFERROR((IF(VLOOKUP($C294,'Agent List'!$A:$D,2,0)=0,"",VLOOKUP($C294,'Agent List'!$A:$D,2,0))),"")</f>
        <v/>
      </c>
      <c r="F294" s="175" t="str">
        <f>IFERROR((IF(VLOOKUP($C294,'Agent List'!$A:$D,3,0)=0,"",VLOOKUP($C294,'Agent List'!$A:$D,3,0))),"")</f>
        <v>NAMPS</v>
      </c>
      <c r="G294" s="175" t="str">
        <f>IFERROR((IF(VLOOKUP($C294,'Agent List'!$A:$D,4,0)=0,"",VLOOKUP($C294,'Agent List'!$A:$D,4,0))),"")</f>
        <v>APAC_English</v>
      </c>
    </row>
    <row r="295" spans="1:7" x14ac:dyDescent="0.25">
      <c r="A295" s="278">
        <v>43349</v>
      </c>
      <c r="B295" s="277" t="s">
        <v>387</v>
      </c>
      <c r="C295" s="277" t="s">
        <v>401</v>
      </c>
      <c r="D295" s="277" t="s">
        <v>388</v>
      </c>
      <c r="E295" s="175" t="str">
        <f>IFERROR((IF(VLOOKUP($C295,'Agent List'!$A:$D,2,0)=0,"",VLOOKUP($C295,'Agent List'!$A:$D,2,0))),"")</f>
        <v/>
      </c>
      <c r="F295" s="175" t="str">
        <f>IFERROR((IF(VLOOKUP($C295,'Agent List'!$A:$D,3,0)=0,"",VLOOKUP($C295,'Agent List'!$A:$D,3,0))),"")</f>
        <v/>
      </c>
      <c r="G295" s="175" t="str">
        <f>IFERROR((IF(VLOOKUP($C295,'Agent List'!$A:$D,4,0)=0,"",VLOOKUP($C295,'Agent List'!$A:$D,4,0))),"")</f>
        <v/>
      </c>
    </row>
    <row r="296" spans="1:7" x14ac:dyDescent="0.25">
      <c r="A296" s="278">
        <v>43349</v>
      </c>
      <c r="B296" s="277" t="s">
        <v>387</v>
      </c>
      <c r="C296" s="277" t="s">
        <v>428</v>
      </c>
      <c r="D296" s="277" t="s">
        <v>388</v>
      </c>
      <c r="E296" s="175" t="str">
        <f>IFERROR((IF(VLOOKUP(#REF!,'Agent List'!$A:$D,2,0)=0,"",VLOOKUP(#REF!,'Agent List'!$A:$D,2,0))),"")</f>
        <v/>
      </c>
      <c r="F296" s="175" t="str">
        <f>IFERROR((IF(VLOOKUP(#REF!,'Agent List'!$A:$D,3,0)=0,"",VLOOKUP(#REF!,'Agent List'!$A:$D,3,0))),"")</f>
        <v/>
      </c>
      <c r="G296" s="175" t="str">
        <f>IFERROR((IF(VLOOKUP(#REF!,'Agent List'!$A:$D,4,0)=0,"",VLOOKUP(#REF!,'Agent List'!$A:$D,4,0))),"")</f>
        <v/>
      </c>
    </row>
    <row r="297" spans="1:7" x14ac:dyDescent="0.25">
      <c r="A297" s="278">
        <v>43349</v>
      </c>
      <c r="B297" s="277" t="s">
        <v>387</v>
      </c>
      <c r="C297" s="277" t="s">
        <v>210</v>
      </c>
      <c r="D297" s="277" t="s">
        <v>388</v>
      </c>
      <c r="E297" s="175" t="str">
        <f>IFERROR((IF(VLOOKUP(#REF!,'Agent List'!$A:$D,2,0)=0,"",VLOOKUP(#REF!,'Agent List'!$A:$D,2,0))),"")</f>
        <v/>
      </c>
      <c r="F297" s="175" t="str">
        <f>IFERROR((IF(VLOOKUP(#REF!,'Agent List'!$A:$D,3,0)=0,"",VLOOKUP(#REF!,'Agent List'!$A:$D,3,0))),"")</f>
        <v/>
      </c>
      <c r="G297" s="175" t="str">
        <f>IFERROR((IF(VLOOKUP(#REF!,'Agent List'!$A:$D,4,0)=0,"",VLOOKUP(#REF!,'Agent List'!$A:$D,4,0))),"")</f>
        <v/>
      </c>
    </row>
    <row r="298" spans="1:7" x14ac:dyDescent="0.25">
      <c r="A298" s="278">
        <v>43349</v>
      </c>
      <c r="B298" s="277" t="s">
        <v>387</v>
      </c>
      <c r="C298" s="277" t="s">
        <v>434</v>
      </c>
      <c r="D298" s="277" t="s">
        <v>388</v>
      </c>
      <c r="E298" s="175" t="str">
        <f>IFERROR((IF(VLOOKUP(#REF!,'Agent List'!$A:$D,2,0)=0,"",VLOOKUP(#REF!,'Agent List'!$A:$D,2,0))),"")</f>
        <v/>
      </c>
      <c r="F298" s="175" t="str">
        <f>IFERROR((IF(VLOOKUP(#REF!,'Agent List'!$A:$D,3,0)=0,"",VLOOKUP(#REF!,'Agent List'!$A:$D,3,0))),"")</f>
        <v/>
      </c>
      <c r="G298" s="175" t="str">
        <f>IFERROR((IF(VLOOKUP(#REF!,'Agent List'!$A:$D,4,0)=0,"",VLOOKUP(#REF!,'Agent List'!$A:$D,4,0))),"")</f>
        <v/>
      </c>
    </row>
    <row r="299" spans="1:7" x14ac:dyDescent="0.25">
      <c r="A299" s="278">
        <v>43349</v>
      </c>
      <c r="B299" s="277" t="s">
        <v>387</v>
      </c>
      <c r="C299" s="277" t="s">
        <v>224</v>
      </c>
      <c r="D299" s="277" t="s">
        <v>388</v>
      </c>
      <c r="E299" s="175" t="str">
        <f>IFERROR((IF(VLOOKUP(#REF!,'Agent List'!$A:$D,2,0)=0,"",VLOOKUP(#REF!,'Agent List'!$A:$D,2,0))),"")</f>
        <v/>
      </c>
      <c r="F299" s="175" t="str">
        <f>IFERROR((IF(VLOOKUP(#REF!,'Agent List'!$A:$D,3,0)=0,"",VLOOKUP(#REF!,'Agent List'!$A:$D,3,0))),"")</f>
        <v/>
      </c>
      <c r="G299" s="175" t="str">
        <f>IFERROR((IF(VLOOKUP(#REF!,'Agent List'!$A:$D,4,0)=0,"",VLOOKUP(#REF!,'Agent List'!$A:$D,4,0))),"")</f>
        <v/>
      </c>
    </row>
    <row r="300" spans="1:7" x14ac:dyDescent="0.25">
      <c r="A300" s="278">
        <v>43349</v>
      </c>
      <c r="B300" s="277" t="s">
        <v>387</v>
      </c>
      <c r="C300" s="277" t="s">
        <v>241</v>
      </c>
      <c r="D300" s="277" t="s">
        <v>388</v>
      </c>
      <c r="E300" s="175" t="str">
        <f>IFERROR((IF(VLOOKUP(#REF!,'Agent List'!$A:$D,2,0)=0,"",VLOOKUP(#REF!,'Agent List'!$A:$D,2,0))),"")</f>
        <v/>
      </c>
      <c r="F300" s="175" t="str">
        <f>IFERROR((IF(VLOOKUP(#REF!,'Agent List'!$A:$D,3,0)=0,"",VLOOKUP(#REF!,'Agent List'!$A:$D,3,0))),"")</f>
        <v/>
      </c>
      <c r="G300" s="175" t="str">
        <f>IFERROR((IF(VLOOKUP(#REF!,'Agent List'!$A:$D,4,0)=0,"",VLOOKUP(#REF!,'Agent List'!$A:$D,4,0))),"")</f>
        <v/>
      </c>
    </row>
    <row r="301" spans="1:7" x14ac:dyDescent="0.25">
      <c r="A301" s="278">
        <v>43349</v>
      </c>
      <c r="B301" s="277" t="s">
        <v>387</v>
      </c>
      <c r="C301" s="277" t="s">
        <v>164</v>
      </c>
      <c r="D301" s="277" t="s">
        <v>388</v>
      </c>
      <c r="E301" s="175" t="str">
        <f>IFERROR((IF(VLOOKUP(#REF!,'Agent List'!$A:$D,2,0)=0,"",VLOOKUP(#REF!,'Agent List'!$A:$D,2,0))),"")</f>
        <v/>
      </c>
      <c r="F301" s="175" t="str">
        <f>IFERROR((IF(VLOOKUP(#REF!,'Agent List'!$A:$D,3,0)=0,"",VLOOKUP(#REF!,'Agent List'!$A:$D,3,0))),"")</f>
        <v/>
      </c>
      <c r="G301" s="175" t="str">
        <f>IFERROR((IF(VLOOKUP(#REF!,'Agent List'!$A:$D,4,0)=0,"",VLOOKUP(#REF!,'Agent List'!$A:$D,4,0))),"")</f>
        <v/>
      </c>
    </row>
    <row r="302" spans="1:7" x14ac:dyDescent="0.25">
      <c r="A302" s="278">
        <v>43349</v>
      </c>
      <c r="B302" s="277" t="s">
        <v>387</v>
      </c>
      <c r="C302" s="277" t="s">
        <v>390</v>
      </c>
      <c r="D302" s="277" t="s">
        <v>388</v>
      </c>
      <c r="E302" s="175" t="str">
        <f>IFERROR((IF(VLOOKUP(#REF!,'Agent List'!$A:$D,2,0)=0,"",VLOOKUP(#REF!,'Agent List'!$A:$D,2,0))),"")</f>
        <v/>
      </c>
      <c r="F302" s="175" t="str">
        <f>IFERROR((IF(VLOOKUP(#REF!,'Agent List'!$A:$D,3,0)=0,"",VLOOKUP(#REF!,'Agent List'!$A:$D,3,0))),"")</f>
        <v/>
      </c>
      <c r="G302" s="175" t="str">
        <f>IFERROR((IF(VLOOKUP(#REF!,'Agent List'!$A:$D,4,0)=0,"",VLOOKUP(#REF!,'Agent List'!$A:$D,4,0))),"")</f>
        <v/>
      </c>
    </row>
    <row r="303" spans="1:7" x14ac:dyDescent="0.25">
      <c r="A303" s="278">
        <v>43349</v>
      </c>
      <c r="B303" s="277" t="s">
        <v>387</v>
      </c>
      <c r="C303" s="277" t="s">
        <v>402</v>
      </c>
      <c r="D303" s="277" t="s">
        <v>388</v>
      </c>
      <c r="E303" s="175" t="str">
        <f>IFERROR((IF(VLOOKUP(#REF!,'Agent List'!$A:$D,2,0)=0,"",VLOOKUP(#REF!,'Agent List'!$A:$D,2,0))),"")</f>
        <v/>
      </c>
      <c r="F303" s="175" t="str">
        <f>IFERROR((IF(VLOOKUP(#REF!,'Agent List'!$A:$D,3,0)=0,"",VLOOKUP(#REF!,'Agent List'!$A:$D,3,0))),"")</f>
        <v/>
      </c>
      <c r="G303" s="175" t="str">
        <f>IFERROR((IF(VLOOKUP(#REF!,'Agent List'!$A:$D,4,0)=0,"",VLOOKUP(#REF!,'Agent List'!$A:$D,4,0))),"")</f>
        <v/>
      </c>
    </row>
    <row r="304" spans="1:7" x14ac:dyDescent="0.25">
      <c r="A304" s="278">
        <v>43349</v>
      </c>
      <c r="B304" s="277" t="s">
        <v>387</v>
      </c>
      <c r="C304" s="277" t="s">
        <v>143</v>
      </c>
      <c r="D304" s="277" t="s">
        <v>388</v>
      </c>
      <c r="E304" s="175" t="str">
        <f>IFERROR((IF(VLOOKUP(#REF!,'Agent List'!$A:$D,2,0)=0,"",VLOOKUP(#REF!,'Agent List'!$A:$D,2,0))),"")</f>
        <v/>
      </c>
      <c r="F304" s="175" t="str">
        <f>IFERROR((IF(VLOOKUP(#REF!,'Agent List'!$A:$D,3,0)=0,"",VLOOKUP(#REF!,'Agent List'!$A:$D,3,0))),"")</f>
        <v/>
      </c>
      <c r="G304" s="175" t="str">
        <f>IFERROR((IF(VLOOKUP(#REF!,'Agent List'!$A:$D,4,0)=0,"",VLOOKUP(#REF!,'Agent List'!$A:$D,4,0))),"")</f>
        <v/>
      </c>
    </row>
    <row r="305" spans="1:7" x14ac:dyDescent="0.25">
      <c r="A305" s="278">
        <v>43349</v>
      </c>
      <c r="B305" s="277" t="s">
        <v>387</v>
      </c>
      <c r="C305" s="277" t="s">
        <v>201</v>
      </c>
      <c r="D305" s="277" t="s">
        <v>388</v>
      </c>
      <c r="E305" s="175" t="str">
        <f>IFERROR((IF(VLOOKUP(#REF!,'Agent List'!$A:$D,2,0)=0,"",VLOOKUP(#REF!,'Agent List'!$A:$D,2,0))),"")</f>
        <v/>
      </c>
      <c r="F305" s="175" t="str">
        <f>IFERROR((IF(VLOOKUP(#REF!,'Agent List'!$A:$D,3,0)=0,"",VLOOKUP(#REF!,'Agent List'!$A:$D,3,0))),"")</f>
        <v/>
      </c>
      <c r="G305" s="175" t="str">
        <f>IFERROR((IF(VLOOKUP(#REF!,'Agent List'!$A:$D,4,0)=0,"",VLOOKUP(#REF!,'Agent List'!$A:$D,4,0))),"")</f>
        <v/>
      </c>
    </row>
    <row r="306" spans="1:7" x14ac:dyDescent="0.25">
      <c r="A306" s="278">
        <v>43349</v>
      </c>
      <c r="B306" s="277" t="s">
        <v>407</v>
      </c>
      <c r="C306" s="277" t="s">
        <v>411</v>
      </c>
      <c r="D306" s="277" t="s">
        <v>388</v>
      </c>
      <c r="E306" s="175" t="str">
        <f>IFERROR((IF(VLOOKUP(#REF!,'Agent List'!$A:$D,2,0)=0,"",VLOOKUP(#REF!,'Agent List'!$A:$D,2,0))),"")</f>
        <v/>
      </c>
      <c r="F306" s="175" t="str">
        <f>IFERROR((IF(VLOOKUP(#REF!,'Agent List'!$A:$D,3,0)=0,"",VLOOKUP(#REF!,'Agent List'!$A:$D,3,0))),"")</f>
        <v/>
      </c>
      <c r="G306" s="175" t="str">
        <f>IFERROR((IF(VLOOKUP(#REF!,'Agent List'!$A:$D,4,0)=0,"",VLOOKUP(#REF!,'Agent List'!$A:$D,4,0))),"")</f>
        <v/>
      </c>
    </row>
    <row r="307" spans="1:7" x14ac:dyDescent="0.25">
      <c r="A307" s="278">
        <v>43349</v>
      </c>
      <c r="B307" s="277" t="s">
        <v>407</v>
      </c>
      <c r="C307" s="277" t="s">
        <v>374</v>
      </c>
      <c r="D307" s="277" t="s">
        <v>388</v>
      </c>
      <c r="E307" s="175" t="str">
        <f>IFERROR((IF(VLOOKUP(#REF!,'Agent List'!$A:$D,2,0)=0,"",VLOOKUP(#REF!,'Agent List'!$A:$D,2,0))),"")</f>
        <v/>
      </c>
      <c r="F307" s="175" t="str">
        <f>IFERROR((IF(VLOOKUP(#REF!,'Agent List'!$A:$D,3,0)=0,"",VLOOKUP(#REF!,'Agent List'!$A:$D,3,0))),"")</f>
        <v/>
      </c>
      <c r="G307" s="175" t="str">
        <f>IFERROR((IF(VLOOKUP(#REF!,'Agent List'!$A:$D,4,0)=0,"",VLOOKUP(#REF!,'Agent List'!$A:$D,4,0))),"")</f>
        <v/>
      </c>
    </row>
    <row r="308" spans="1:7" x14ac:dyDescent="0.25">
      <c r="A308" s="278">
        <v>43350</v>
      </c>
      <c r="B308" s="277" t="s">
        <v>387</v>
      </c>
      <c r="C308" s="277" t="s">
        <v>282</v>
      </c>
      <c r="D308" s="277" t="s">
        <v>388</v>
      </c>
      <c r="E308" s="175" t="str">
        <f>IFERROR((IF(VLOOKUP(#REF!,'Agent List'!$A:$D,2,0)=0,"",VLOOKUP(#REF!,'Agent List'!$A:$D,2,0))),"")</f>
        <v/>
      </c>
      <c r="F308" s="175" t="str">
        <f>IFERROR((IF(VLOOKUP(#REF!,'Agent List'!$A:$D,3,0)=0,"",VLOOKUP(#REF!,'Agent List'!$A:$D,3,0))),"")</f>
        <v/>
      </c>
      <c r="G308" s="175" t="str">
        <f>IFERROR((IF(VLOOKUP(#REF!,'Agent List'!$A:$D,4,0)=0,"",VLOOKUP(#REF!,'Agent List'!$A:$D,4,0))),"")</f>
        <v/>
      </c>
    </row>
    <row r="309" spans="1:7" x14ac:dyDescent="0.25">
      <c r="A309" s="278">
        <v>43350</v>
      </c>
      <c r="B309" s="277" t="s">
        <v>387</v>
      </c>
      <c r="C309" s="277" t="s">
        <v>439</v>
      </c>
      <c r="D309" s="277" t="s">
        <v>388</v>
      </c>
      <c r="E309" s="175" t="str">
        <f>IFERROR((IF(VLOOKUP(#REF!,'Agent List'!$A:$D,2,0)=0,"",VLOOKUP(#REF!,'Agent List'!$A:$D,2,0))),"")</f>
        <v/>
      </c>
      <c r="F309" s="175" t="str">
        <f>IFERROR((IF(VLOOKUP(#REF!,'Agent List'!$A:$D,3,0)=0,"",VLOOKUP(#REF!,'Agent List'!$A:$D,3,0))),"")</f>
        <v/>
      </c>
      <c r="G309" s="175" t="str">
        <f>IFERROR((IF(VLOOKUP(#REF!,'Agent List'!$A:$D,4,0)=0,"",VLOOKUP(#REF!,'Agent List'!$A:$D,4,0))),"")</f>
        <v/>
      </c>
    </row>
    <row r="310" spans="1:7" x14ac:dyDescent="0.25">
      <c r="A310" s="278">
        <v>43350</v>
      </c>
      <c r="B310" s="277" t="s">
        <v>387</v>
      </c>
      <c r="C310" s="277" t="s">
        <v>150</v>
      </c>
      <c r="D310" s="277" t="s">
        <v>388</v>
      </c>
      <c r="E310" s="175" t="str">
        <f>IFERROR((IF(VLOOKUP(#REF!,'Agent List'!$A:$D,2,0)=0,"",VLOOKUP(#REF!,'Agent List'!$A:$D,2,0))),"")</f>
        <v/>
      </c>
      <c r="F310" s="175" t="str">
        <f>IFERROR((IF(VLOOKUP(#REF!,'Agent List'!$A:$D,3,0)=0,"",VLOOKUP(#REF!,'Agent List'!$A:$D,3,0))),"")</f>
        <v/>
      </c>
      <c r="G310" s="175" t="str">
        <f>IFERROR((IF(VLOOKUP(#REF!,'Agent List'!$A:$D,4,0)=0,"",VLOOKUP(#REF!,'Agent List'!$A:$D,4,0))),"")</f>
        <v/>
      </c>
    </row>
    <row r="311" spans="1:7" x14ac:dyDescent="0.25">
      <c r="A311" s="278">
        <v>43350</v>
      </c>
      <c r="B311" s="277" t="s">
        <v>387</v>
      </c>
      <c r="C311" s="277" t="s">
        <v>393</v>
      </c>
      <c r="D311" s="277" t="s">
        <v>388</v>
      </c>
      <c r="E311" s="175" t="str">
        <f>IFERROR((IF(VLOOKUP(#REF!,'Agent List'!$A:$D,2,0)=0,"",VLOOKUP(#REF!,'Agent List'!$A:$D,2,0))),"")</f>
        <v/>
      </c>
      <c r="F311" s="175" t="str">
        <f>IFERROR((IF(VLOOKUP(#REF!,'Agent List'!$A:$D,3,0)=0,"",VLOOKUP(#REF!,'Agent List'!$A:$D,3,0))),"")</f>
        <v/>
      </c>
      <c r="G311" s="175" t="str">
        <f>IFERROR((IF(VLOOKUP(#REF!,'Agent List'!$A:$D,4,0)=0,"",VLOOKUP(#REF!,'Agent List'!$A:$D,4,0))),"")</f>
        <v/>
      </c>
    </row>
    <row r="312" spans="1:7" x14ac:dyDescent="0.25">
      <c r="A312" s="278">
        <v>43350</v>
      </c>
      <c r="B312" s="277" t="s">
        <v>387</v>
      </c>
      <c r="C312" s="277" t="s">
        <v>233</v>
      </c>
      <c r="D312" s="277" t="s">
        <v>388</v>
      </c>
      <c r="E312" s="175" t="str">
        <f>IFERROR((IF(VLOOKUP(#REF!,'Agent List'!$A:$D,2,0)=0,"",VLOOKUP(#REF!,'Agent List'!$A:$D,2,0))),"")</f>
        <v/>
      </c>
      <c r="F312" s="175" t="str">
        <f>IFERROR((IF(VLOOKUP(#REF!,'Agent List'!$A:$D,3,0)=0,"",VLOOKUP(#REF!,'Agent List'!$A:$D,3,0))),"")</f>
        <v/>
      </c>
      <c r="G312" s="175" t="str">
        <f>IFERROR((IF(VLOOKUP(#REF!,'Agent List'!$A:$D,4,0)=0,"",VLOOKUP(#REF!,'Agent List'!$A:$D,4,0))),"")</f>
        <v/>
      </c>
    </row>
    <row r="313" spans="1:7" x14ac:dyDescent="0.25">
      <c r="A313" s="278">
        <v>43350</v>
      </c>
      <c r="B313" s="277" t="s">
        <v>387</v>
      </c>
      <c r="C313" s="277" t="s">
        <v>420</v>
      </c>
      <c r="D313" s="277" t="s">
        <v>388</v>
      </c>
      <c r="E313" s="175" t="str">
        <f>IFERROR((IF(VLOOKUP(#REF!,'Agent List'!$A:$D,2,0)=0,"",VLOOKUP(#REF!,'Agent List'!$A:$D,2,0))),"")</f>
        <v/>
      </c>
      <c r="F313" s="175" t="str">
        <f>IFERROR((IF(VLOOKUP(#REF!,'Agent List'!$A:$D,3,0)=0,"",VLOOKUP(#REF!,'Agent List'!$A:$D,3,0))),"")</f>
        <v/>
      </c>
      <c r="G313" s="175" t="str">
        <f>IFERROR((IF(VLOOKUP(#REF!,'Agent List'!$A:$D,4,0)=0,"",VLOOKUP(#REF!,'Agent List'!$A:$D,4,0))),"")</f>
        <v/>
      </c>
    </row>
    <row r="314" spans="1:7" x14ac:dyDescent="0.25">
      <c r="A314" s="278">
        <v>43350</v>
      </c>
      <c r="B314" s="277" t="s">
        <v>387</v>
      </c>
      <c r="C314" s="277" t="s">
        <v>390</v>
      </c>
      <c r="D314" s="277" t="s">
        <v>388</v>
      </c>
      <c r="E314" s="175" t="str">
        <f>IFERROR((IF(VLOOKUP(#REF!,'Agent List'!$A:$D,2,0)=0,"",VLOOKUP(#REF!,'Agent List'!$A:$D,2,0))),"")</f>
        <v/>
      </c>
      <c r="F314" s="175" t="str">
        <f>IFERROR((IF(VLOOKUP(#REF!,'Agent List'!$A:$D,3,0)=0,"",VLOOKUP(#REF!,'Agent List'!$A:$D,3,0))),"")</f>
        <v/>
      </c>
      <c r="G314" s="175" t="str">
        <f>IFERROR((IF(VLOOKUP(#REF!,'Agent List'!$A:$D,4,0)=0,"",VLOOKUP(#REF!,'Agent List'!$A:$D,4,0))),"")</f>
        <v/>
      </c>
    </row>
    <row r="315" spans="1:7" x14ac:dyDescent="0.25">
      <c r="A315" s="278">
        <v>43350</v>
      </c>
      <c r="B315" s="277" t="s">
        <v>391</v>
      </c>
      <c r="C315" s="277" t="s">
        <v>288</v>
      </c>
      <c r="D315" s="277" t="s">
        <v>388</v>
      </c>
      <c r="E315" s="175" t="str">
        <f>IFERROR((IF(VLOOKUP(#REF!,'Agent List'!$A:$D,2,0)=0,"",VLOOKUP(#REF!,'Agent List'!$A:$D,2,0))),"")</f>
        <v/>
      </c>
      <c r="F315" s="175" t="str">
        <f>IFERROR((IF(VLOOKUP(#REF!,'Agent List'!$A:$D,3,0)=0,"",VLOOKUP(#REF!,'Agent List'!$A:$D,3,0))),"")</f>
        <v/>
      </c>
      <c r="G315" s="175" t="str">
        <f>IFERROR((IF(VLOOKUP(#REF!,'Agent List'!$A:$D,4,0)=0,"",VLOOKUP(#REF!,'Agent List'!$A:$D,4,0))),"")</f>
        <v/>
      </c>
    </row>
    <row r="316" spans="1:7" x14ac:dyDescent="0.25">
      <c r="A316" s="278">
        <v>43350</v>
      </c>
      <c r="B316" s="277" t="s">
        <v>391</v>
      </c>
      <c r="C316" s="277" t="s">
        <v>432</v>
      </c>
      <c r="D316" s="277" t="s">
        <v>388</v>
      </c>
      <c r="E316" s="175" t="str">
        <f>IFERROR((IF(VLOOKUP(#REF!,'Agent List'!$A:$D,2,0)=0,"",VLOOKUP(#REF!,'Agent List'!$A:$D,2,0))),"")</f>
        <v/>
      </c>
      <c r="F316" s="175" t="str">
        <f>IFERROR((IF(VLOOKUP(#REF!,'Agent List'!$A:$D,3,0)=0,"",VLOOKUP(#REF!,'Agent List'!$A:$D,3,0))),"")</f>
        <v/>
      </c>
      <c r="G316" s="175" t="str">
        <f>IFERROR((IF(VLOOKUP(#REF!,'Agent List'!$A:$D,4,0)=0,"",VLOOKUP(#REF!,'Agent List'!$A:$D,4,0))),"")</f>
        <v/>
      </c>
    </row>
    <row r="317" spans="1:7" x14ac:dyDescent="0.25">
      <c r="A317" s="278">
        <v>43350</v>
      </c>
      <c r="B317" s="277" t="s">
        <v>391</v>
      </c>
      <c r="C317" s="277" t="s">
        <v>412</v>
      </c>
      <c r="D317" s="277" t="s">
        <v>388</v>
      </c>
      <c r="E317" s="175" t="str">
        <f>IFERROR((IF(VLOOKUP(#REF!,'Agent List'!$A:$D,2,0)=0,"",VLOOKUP(#REF!,'Agent List'!$A:$D,2,0))),"")</f>
        <v/>
      </c>
      <c r="F317" s="175" t="str">
        <f>IFERROR((IF(VLOOKUP(#REF!,'Agent List'!$A:$D,3,0)=0,"",VLOOKUP(#REF!,'Agent List'!$A:$D,3,0))),"")</f>
        <v/>
      </c>
      <c r="G317" s="175" t="str">
        <f>IFERROR((IF(VLOOKUP(#REF!,'Agent List'!$A:$D,4,0)=0,"",VLOOKUP(#REF!,'Agent List'!$A:$D,4,0))),"")</f>
        <v/>
      </c>
    </row>
    <row r="318" spans="1:7" x14ac:dyDescent="0.25">
      <c r="A318" s="278">
        <v>43350</v>
      </c>
      <c r="B318" s="277" t="s">
        <v>391</v>
      </c>
      <c r="C318" s="277" t="s">
        <v>370</v>
      </c>
      <c r="D318" s="277" t="s">
        <v>388</v>
      </c>
      <c r="E318" s="175" t="str">
        <f>IFERROR((IF(VLOOKUP(#REF!,'Agent List'!$A:$D,2,0)=0,"",VLOOKUP(#REF!,'Agent List'!$A:$D,2,0))),"")</f>
        <v/>
      </c>
      <c r="F318" s="175" t="str">
        <f>IFERROR((IF(VLOOKUP(#REF!,'Agent List'!$A:$D,3,0)=0,"",VLOOKUP(#REF!,'Agent List'!$A:$D,3,0))),"")</f>
        <v/>
      </c>
      <c r="G318" s="175" t="str">
        <f>IFERROR((IF(VLOOKUP(#REF!,'Agent List'!$A:$D,4,0)=0,"",VLOOKUP(#REF!,'Agent List'!$A:$D,4,0))),"")</f>
        <v/>
      </c>
    </row>
    <row r="319" spans="1:7" x14ac:dyDescent="0.25">
      <c r="A319" s="278">
        <v>43350</v>
      </c>
      <c r="B319" s="277" t="s">
        <v>391</v>
      </c>
      <c r="C319" s="277" t="s">
        <v>361</v>
      </c>
      <c r="D319" s="277" t="s">
        <v>388</v>
      </c>
      <c r="E319" s="175" t="str">
        <f>IFERROR((IF(VLOOKUP(#REF!,'Agent List'!$A:$D,2,0)=0,"",VLOOKUP(#REF!,'Agent List'!$A:$D,2,0))),"")</f>
        <v/>
      </c>
      <c r="F319" s="175" t="str">
        <f>IFERROR((IF(VLOOKUP(#REF!,'Agent List'!$A:$D,3,0)=0,"",VLOOKUP(#REF!,'Agent List'!$A:$D,3,0))),"")</f>
        <v/>
      </c>
      <c r="G319" s="175" t="str">
        <f>IFERROR((IF(VLOOKUP(#REF!,'Agent List'!$A:$D,4,0)=0,"",VLOOKUP(#REF!,'Agent List'!$A:$D,4,0))),"")</f>
        <v/>
      </c>
    </row>
    <row r="320" spans="1:7" x14ac:dyDescent="0.25">
      <c r="A320" s="278">
        <v>43350</v>
      </c>
      <c r="B320" s="277" t="s">
        <v>391</v>
      </c>
      <c r="C320" s="277" t="s">
        <v>441</v>
      </c>
      <c r="D320" s="277" t="s">
        <v>388</v>
      </c>
      <c r="E320" s="175" t="str">
        <f>IFERROR((IF(VLOOKUP(#REF!,'Agent List'!$A:$D,2,0)=0,"",VLOOKUP(#REF!,'Agent List'!$A:$D,2,0))),"")</f>
        <v/>
      </c>
      <c r="F320" s="175" t="str">
        <f>IFERROR((IF(VLOOKUP(#REF!,'Agent List'!$A:$D,3,0)=0,"",VLOOKUP(#REF!,'Agent List'!$A:$D,3,0))),"")</f>
        <v/>
      </c>
      <c r="G320" s="175" t="str">
        <f>IFERROR((IF(VLOOKUP(#REF!,'Agent List'!$A:$D,4,0)=0,"",VLOOKUP(#REF!,'Agent List'!$A:$D,4,0))),"")</f>
        <v/>
      </c>
    </row>
    <row r="321" spans="1:7" x14ac:dyDescent="0.25">
      <c r="A321" s="278">
        <v>43350</v>
      </c>
      <c r="B321" s="277" t="s">
        <v>391</v>
      </c>
      <c r="C321" s="277" t="s">
        <v>427</v>
      </c>
      <c r="D321" s="277" t="s">
        <v>388</v>
      </c>
      <c r="E321" s="175" t="str">
        <f>IFERROR((IF(VLOOKUP(#REF!,'Agent List'!$A:$D,2,0)=0,"",VLOOKUP(#REF!,'Agent List'!$A:$D,2,0))),"")</f>
        <v/>
      </c>
      <c r="F321" s="175" t="str">
        <f>IFERROR((IF(VLOOKUP(#REF!,'Agent List'!$A:$D,3,0)=0,"",VLOOKUP(#REF!,'Agent List'!$A:$D,3,0))),"")</f>
        <v/>
      </c>
      <c r="G321" s="175" t="str">
        <f>IFERROR((IF(VLOOKUP(#REF!,'Agent List'!$A:$D,4,0)=0,"",VLOOKUP(#REF!,'Agent List'!$A:$D,4,0))),"")</f>
        <v/>
      </c>
    </row>
    <row r="322" spans="1:7" x14ac:dyDescent="0.25">
      <c r="A322" s="278">
        <v>43350</v>
      </c>
      <c r="B322" s="277" t="s">
        <v>391</v>
      </c>
      <c r="C322" s="277" t="s">
        <v>371</v>
      </c>
      <c r="D322" s="277" t="s">
        <v>388</v>
      </c>
      <c r="E322" s="175" t="str">
        <f>IFERROR((IF(VLOOKUP(#REF!,'Agent List'!$A:$D,2,0)=0,"",VLOOKUP(#REF!,'Agent List'!$A:$D,2,0))),"")</f>
        <v/>
      </c>
      <c r="F322" s="175" t="str">
        <f>IFERROR((IF(VLOOKUP(#REF!,'Agent List'!$A:$D,3,0)=0,"",VLOOKUP(#REF!,'Agent List'!$A:$D,3,0))),"")</f>
        <v/>
      </c>
      <c r="G322" s="175" t="str">
        <f>IFERROR((IF(VLOOKUP(#REF!,'Agent List'!$A:$D,4,0)=0,"",VLOOKUP(#REF!,'Agent List'!$A:$D,4,0))),"")</f>
        <v/>
      </c>
    </row>
    <row r="323" spans="1:7" x14ac:dyDescent="0.25">
      <c r="A323" s="278">
        <v>43350</v>
      </c>
      <c r="B323" s="277" t="s">
        <v>391</v>
      </c>
      <c r="C323" s="277" t="s">
        <v>422</v>
      </c>
      <c r="D323" s="277" t="s">
        <v>388</v>
      </c>
      <c r="E323" s="175" t="str">
        <f>IFERROR((IF(VLOOKUP(#REF!,'Agent List'!$A:$D,2,0)=0,"",VLOOKUP(#REF!,'Agent List'!$A:$D,2,0))),"")</f>
        <v/>
      </c>
      <c r="F323" s="175" t="str">
        <f>IFERROR((IF(VLOOKUP(#REF!,'Agent List'!$A:$D,3,0)=0,"",VLOOKUP(#REF!,'Agent List'!$A:$D,3,0))),"")</f>
        <v/>
      </c>
      <c r="G323" s="175" t="str">
        <f>IFERROR((IF(VLOOKUP(#REF!,'Agent List'!$A:$D,4,0)=0,"",VLOOKUP(#REF!,'Agent List'!$A:$D,4,0))),"")</f>
        <v/>
      </c>
    </row>
    <row r="324" spans="1:7" x14ac:dyDescent="0.25">
      <c r="A324" s="278">
        <v>43350</v>
      </c>
      <c r="B324" s="277" t="s">
        <v>391</v>
      </c>
      <c r="C324" s="277" t="s">
        <v>430</v>
      </c>
      <c r="D324" s="277" t="s">
        <v>388</v>
      </c>
      <c r="E324" s="175" t="str">
        <f>IFERROR((IF(VLOOKUP(#REF!,'Agent List'!$A:$D,2,0)=0,"",VLOOKUP(#REF!,'Agent List'!$A:$D,2,0))),"")</f>
        <v/>
      </c>
      <c r="F324" s="175" t="str">
        <f>IFERROR((IF(VLOOKUP(#REF!,'Agent List'!$A:$D,3,0)=0,"",VLOOKUP(#REF!,'Agent List'!$A:$D,3,0))),"")</f>
        <v/>
      </c>
      <c r="G324" s="175" t="str">
        <f>IFERROR((IF(VLOOKUP(#REF!,'Agent List'!$A:$D,4,0)=0,"",VLOOKUP(#REF!,'Agent List'!$A:$D,4,0))),"")</f>
        <v/>
      </c>
    </row>
    <row r="325" spans="1:7" x14ac:dyDescent="0.25">
      <c r="A325" s="278">
        <v>43350</v>
      </c>
      <c r="B325" s="277" t="s">
        <v>391</v>
      </c>
      <c r="C325" s="277" t="s">
        <v>414</v>
      </c>
      <c r="D325" s="277" t="s">
        <v>388</v>
      </c>
      <c r="E325" s="175" t="str">
        <f>IFERROR((IF(VLOOKUP(#REF!,'Agent List'!$A:$D,2,0)=0,"",VLOOKUP(#REF!,'Agent List'!$A:$D,2,0))),"")</f>
        <v/>
      </c>
      <c r="F325" s="175" t="str">
        <f>IFERROR((IF(VLOOKUP(#REF!,'Agent List'!$A:$D,3,0)=0,"",VLOOKUP(#REF!,'Agent List'!$A:$D,3,0))),"")</f>
        <v/>
      </c>
      <c r="G325" s="175" t="str">
        <f>IFERROR((IF(VLOOKUP(#REF!,'Agent List'!$A:$D,4,0)=0,"",VLOOKUP(#REF!,'Agent List'!$A:$D,4,0))),"")</f>
        <v/>
      </c>
    </row>
    <row r="326" spans="1:7" x14ac:dyDescent="0.25">
      <c r="A326" s="278">
        <v>43350</v>
      </c>
      <c r="B326" s="277" t="s">
        <v>391</v>
      </c>
      <c r="C326" s="277" t="s">
        <v>438</v>
      </c>
      <c r="D326" s="277" t="s">
        <v>388</v>
      </c>
      <c r="E326" s="175" t="str">
        <f>IFERROR((IF(VLOOKUP(#REF!,'Agent List'!$A:$D,2,0)=0,"",VLOOKUP(#REF!,'Agent List'!$A:$D,2,0))),"")</f>
        <v/>
      </c>
      <c r="F326" s="175" t="str">
        <f>IFERROR((IF(VLOOKUP(#REF!,'Agent List'!$A:$D,3,0)=0,"",VLOOKUP(#REF!,'Agent List'!$A:$D,3,0))),"")</f>
        <v/>
      </c>
      <c r="G326" s="175" t="str">
        <f>IFERROR((IF(VLOOKUP(#REF!,'Agent List'!$A:$D,4,0)=0,"",VLOOKUP(#REF!,'Agent List'!$A:$D,4,0))),"")</f>
        <v/>
      </c>
    </row>
    <row r="327" spans="1:7" x14ac:dyDescent="0.25">
      <c r="A327" s="278">
        <v>43350</v>
      </c>
      <c r="B327" s="277" t="s">
        <v>391</v>
      </c>
      <c r="C327" s="277" t="s">
        <v>364</v>
      </c>
      <c r="D327" s="277" t="s">
        <v>388</v>
      </c>
      <c r="E327" s="175" t="str">
        <f>IFERROR((IF(VLOOKUP(#REF!,'Agent List'!$A:$D,2,0)=0,"",VLOOKUP(#REF!,'Agent List'!$A:$D,2,0))),"")</f>
        <v/>
      </c>
      <c r="F327" s="175" t="str">
        <f>IFERROR((IF(VLOOKUP(#REF!,'Agent List'!$A:$D,3,0)=0,"",VLOOKUP(#REF!,'Agent List'!$A:$D,3,0))),"")</f>
        <v/>
      </c>
      <c r="G327" s="175" t="str">
        <f>IFERROR((IF(VLOOKUP(#REF!,'Agent List'!$A:$D,4,0)=0,"",VLOOKUP(#REF!,'Agent List'!$A:$D,4,0))),"")</f>
        <v/>
      </c>
    </row>
    <row r="328" spans="1:7" x14ac:dyDescent="0.25">
      <c r="A328" s="278">
        <v>43350</v>
      </c>
      <c r="B328" s="277" t="s">
        <v>391</v>
      </c>
      <c r="C328" s="277" t="s">
        <v>378</v>
      </c>
      <c r="D328" s="277" t="s">
        <v>388</v>
      </c>
      <c r="E328" s="175" t="str">
        <f>IFERROR((IF(VLOOKUP(#REF!,'Agent List'!$A:$D,2,0)=0,"",VLOOKUP(#REF!,'Agent List'!$A:$D,2,0))),"")</f>
        <v/>
      </c>
      <c r="F328" s="175" t="str">
        <f>IFERROR((IF(VLOOKUP(#REF!,'Agent List'!$A:$D,3,0)=0,"",VLOOKUP(#REF!,'Agent List'!$A:$D,3,0))),"")</f>
        <v/>
      </c>
      <c r="G328" s="175" t="str">
        <f>IFERROR((IF(VLOOKUP(#REF!,'Agent List'!$A:$D,4,0)=0,"",VLOOKUP(#REF!,'Agent List'!$A:$D,4,0))),"")</f>
        <v/>
      </c>
    </row>
    <row r="329" spans="1:7" x14ac:dyDescent="0.25">
      <c r="A329" s="278">
        <v>43350</v>
      </c>
      <c r="B329" s="277" t="s">
        <v>391</v>
      </c>
      <c r="C329" s="277" t="s">
        <v>429</v>
      </c>
      <c r="D329" s="277" t="s">
        <v>388</v>
      </c>
      <c r="E329" s="175" t="str">
        <f>IFERROR((IF(VLOOKUP(#REF!,'Agent List'!$A:$D,2,0)=0,"",VLOOKUP(#REF!,'Agent List'!$A:$D,2,0))),"")</f>
        <v/>
      </c>
      <c r="F329" s="175" t="str">
        <f>IFERROR((IF(VLOOKUP(#REF!,'Agent List'!$A:$D,3,0)=0,"",VLOOKUP(#REF!,'Agent List'!$A:$D,3,0))),"")</f>
        <v/>
      </c>
      <c r="G329" s="175" t="str">
        <f>IFERROR((IF(VLOOKUP(#REF!,'Agent List'!$A:$D,4,0)=0,"",VLOOKUP(#REF!,'Agent List'!$A:$D,4,0))),"")</f>
        <v/>
      </c>
    </row>
    <row r="330" spans="1:7" x14ac:dyDescent="0.25">
      <c r="A330" s="278">
        <v>43350</v>
      </c>
      <c r="B330" s="277" t="s">
        <v>391</v>
      </c>
      <c r="C330" s="277" t="s">
        <v>408</v>
      </c>
      <c r="D330" s="277" t="s">
        <v>388</v>
      </c>
      <c r="E330" s="175" t="str">
        <f>IFERROR((IF(VLOOKUP(#REF!,'Agent List'!$A:$D,2,0)=0,"",VLOOKUP(#REF!,'Agent List'!$A:$D,2,0))),"")</f>
        <v/>
      </c>
      <c r="F330" s="175" t="str">
        <f>IFERROR((IF(VLOOKUP(#REF!,'Agent List'!$A:$D,3,0)=0,"",VLOOKUP(#REF!,'Agent List'!$A:$D,3,0))),"")</f>
        <v/>
      </c>
      <c r="G330" s="175" t="str">
        <f>IFERROR((IF(VLOOKUP(#REF!,'Agent List'!$A:$D,4,0)=0,"",VLOOKUP(#REF!,'Agent List'!$A:$D,4,0))),"")</f>
        <v/>
      </c>
    </row>
    <row r="331" spans="1:7" x14ac:dyDescent="0.25">
      <c r="A331" s="278">
        <v>43350</v>
      </c>
      <c r="B331" s="277" t="s">
        <v>391</v>
      </c>
      <c r="C331" s="277" t="s">
        <v>423</v>
      </c>
      <c r="D331" s="277" t="s">
        <v>388</v>
      </c>
      <c r="E331" s="175" t="str">
        <f>IFERROR((IF(VLOOKUP(#REF!,'Agent List'!$A:$D,2,0)=0,"",VLOOKUP(#REF!,'Agent List'!$A:$D,2,0))),"")</f>
        <v/>
      </c>
      <c r="F331" s="175" t="str">
        <f>IFERROR((IF(VLOOKUP(#REF!,'Agent List'!$A:$D,3,0)=0,"",VLOOKUP(#REF!,'Agent List'!$A:$D,3,0))),"")</f>
        <v/>
      </c>
      <c r="G331" s="175" t="str">
        <f>IFERROR((IF(VLOOKUP(#REF!,'Agent List'!$A:$D,4,0)=0,"",VLOOKUP(#REF!,'Agent List'!$A:$D,4,0))),"")</f>
        <v/>
      </c>
    </row>
    <row r="332" spans="1:7" x14ac:dyDescent="0.25">
      <c r="A332" s="278">
        <v>43350</v>
      </c>
      <c r="B332" s="277" t="s">
        <v>391</v>
      </c>
      <c r="C332" s="277" t="s">
        <v>417</v>
      </c>
      <c r="D332" s="277" t="s">
        <v>388</v>
      </c>
      <c r="E332" s="175" t="str">
        <f>IFERROR((IF(VLOOKUP(#REF!,'Agent List'!$A:$D,2,0)=0,"",VLOOKUP(#REF!,'Agent List'!$A:$D,2,0))),"")</f>
        <v/>
      </c>
      <c r="F332" s="175" t="str">
        <f>IFERROR((IF(VLOOKUP(#REF!,'Agent List'!$A:$D,3,0)=0,"",VLOOKUP(#REF!,'Agent List'!$A:$D,3,0))),"")</f>
        <v/>
      </c>
      <c r="G332" s="175" t="str">
        <f>IFERROR((IF(VLOOKUP(#REF!,'Agent List'!$A:$D,4,0)=0,"",VLOOKUP(#REF!,'Agent List'!$A:$D,4,0))),"")</f>
        <v/>
      </c>
    </row>
    <row r="333" spans="1:7" x14ac:dyDescent="0.25">
      <c r="A333" s="278">
        <v>43350</v>
      </c>
      <c r="B333" s="277" t="s">
        <v>391</v>
      </c>
      <c r="C333" s="277" t="s">
        <v>431</v>
      </c>
      <c r="D333" s="277" t="s">
        <v>388</v>
      </c>
      <c r="E333" s="175" t="str">
        <f>IFERROR((IF(VLOOKUP(#REF!,'Agent List'!$A:$D,2,0)=0,"",VLOOKUP(#REF!,'Agent List'!$A:$D,2,0))),"")</f>
        <v/>
      </c>
      <c r="F333" s="175" t="str">
        <f>IFERROR((IF(VLOOKUP(#REF!,'Agent List'!$A:$D,3,0)=0,"",VLOOKUP(#REF!,'Agent List'!$A:$D,3,0))),"")</f>
        <v/>
      </c>
      <c r="G333" s="175" t="str">
        <f>IFERROR((IF(VLOOKUP(#REF!,'Agent List'!$A:$D,4,0)=0,"",VLOOKUP(#REF!,'Agent List'!$A:$D,4,0))),"")</f>
        <v/>
      </c>
    </row>
    <row r="334" spans="1:7" x14ac:dyDescent="0.25">
      <c r="A334" s="278">
        <v>43350</v>
      </c>
      <c r="B334" s="277" t="s">
        <v>391</v>
      </c>
      <c r="C334" s="277" t="s">
        <v>405</v>
      </c>
      <c r="D334" s="277" t="s">
        <v>388</v>
      </c>
      <c r="E334" s="175" t="str">
        <f>IFERROR((IF(VLOOKUP(#REF!,'Agent List'!$A:$D,2,0)=0,"",VLOOKUP(#REF!,'Agent List'!$A:$D,2,0))),"")</f>
        <v/>
      </c>
      <c r="F334" s="175" t="str">
        <f>IFERROR((IF(VLOOKUP(#REF!,'Agent List'!$A:$D,3,0)=0,"",VLOOKUP(#REF!,'Agent List'!$A:$D,3,0))),"")</f>
        <v/>
      </c>
      <c r="G334" s="175" t="str">
        <f>IFERROR((IF(VLOOKUP(#REF!,'Agent List'!$A:$D,4,0)=0,"",VLOOKUP(#REF!,'Agent List'!$A:$D,4,0))),"")</f>
        <v/>
      </c>
    </row>
    <row r="335" spans="1:7" x14ac:dyDescent="0.25">
      <c r="A335" s="278">
        <v>43350</v>
      </c>
      <c r="B335" s="277" t="s">
        <v>391</v>
      </c>
      <c r="C335" s="277" t="s">
        <v>409</v>
      </c>
      <c r="D335" s="277" t="s">
        <v>388</v>
      </c>
      <c r="E335" s="175" t="str">
        <f>IFERROR((IF(VLOOKUP(#REF!,'Agent List'!$A:$D,2,0)=0,"",VLOOKUP(#REF!,'Agent List'!$A:$D,2,0))),"")</f>
        <v/>
      </c>
      <c r="F335" s="175" t="str">
        <f>IFERROR((IF(VLOOKUP(#REF!,'Agent List'!$A:$D,3,0)=0,"",VLOOKUP(#REF!,'Agent List'!$A:$D,3,0))),"")</f>
        <v/>
      </c>
      <c r="G335" s="175" t="str">
        <f>IFERROR((IF(VLOOKUP(#REF!,'Agent List'!$A:$D,4,0)=0,"",VLOOKUP(#REF!,'Agent List'!$A:$D,4,0))),"")</f>
        <v/>
      </c>
    </row>
    <row r="336" spans="1:7" x14ac:dyDescent="0.25">
      <c r="A336" s="278">
        <v>43350</v>
      </c>
      <c r="B336" s="277" t="s">
        <v>391</v>
      </c>
      <c r="C336" s="277" t="s">
        <v>200</v>
      </c>
      <c r="D336" s="277" t="s">
        <v>388</v>
      </c>
      <c r="E336" s="175" t="str">
        <f>IFERROR((IF(VLOOKUP(#REF!,'Agent List'!$A:$D,2,0)=0,"",VLOOKUP(#REF!,'Agent List'!$A:$D,2,0))),"")</f>
        <v/>
      </c>
      <c r="F336" s="175" t="str">
        <f>IFERROR((IF(VLOOKUP(#REF!,'Agent List'!$A:$D,3,0)=0,"",VLOOKUP(#REF!,'Agent List'!$A:$D,3,0))),"")</f>
        <v/>
      </c>
      <c r="G336" s="175" t="str">
        <f>IFERROR((IF(VLOOKUP(#REF!,'Agent List'!$A:$D,4,0)=0,"",VLOOKUP(#REF!,'Agent List'!$A:$D,4,0))),"")</f>
        <v/>
      </c>
    </row>
    <row r="337" spans="1:7" x14ac:dyDescent="0.25">
      <c r="A337" s="278">
        <v>43350</v>
      </c>
      <c r="B337" s="277" t="s">
        <v>391</v>
      </c>
      <c r="C337" s="277" t="s">
        <v>368</v>
      </c>
      <c r="D337" s="277" t="s">
        <v>388</v>
      </c>
      <c r="E337" s="175" t="str">
        <f>IFERROR((IF(VLOOKUP(#REF!,'Agent List'!$A:$D,2,0)=0,"",VLOOKUP(#REF!,'Agent List'!$A:$D,2,0))),"")</f>
        <v/>
      </c>
      <c r="F337" s="175" t="str">
        <f>IFERROR((IF(VLOOKUP(#REF!,'Agent List'!$A:$D,3,0)=0,"",VLOOKUP(#REF!,'Agent List'!$A:$D,3,0))),"")</f>
        <v/>
      </c>
      <c r="G337" s="175" t="str">
        <f>IFERROR((IF(VLOOKUP(#REF!,'Agent List'!$A:$D,4,0)=0,"",VLOOKUP(#REF!,'Agent List'!$A:$D,4,0))),"")</f>
        <v/>
      </c>
    </row>
    <row r="338" spans="1:7" x14ac:dyDescent="0.25">
      <c r="A338" s="278">
        <v>43350</v>
      </c>
      <c r="B338" s="277" t="s">
        <v>391</v>
      </c>
      <c r="C338" s="277" t="s">
        <v>421</v>
      </c>
      <c r="D338" s="277" t="s">
        <v>388</v>
      </c>
      <c r="E338" s="175" t="str">
        <f>IFERROR((IF(VLOOKUP(#REF!,'Agent List'!$A:$D,2,0)=0,"",VLOOKUP(#REF!,'Agent List'!$A:$D,2,0))),"")</f>
        <v/>
      </c>
      <c r="F338" s="175" t="str">
        <f>IFERROR((IF(VLOOKUP(#REF!,'Agent List'!$A:$D,3,0)=0,"",VLOOKUP(#REF!,'Agent List'!$A:$D,3,0))),"")</f>
        <v/>
      </c>
      <c r="G338" s="175" t="str">
        <f>IFERROR((IF(VLOOKUP(#REF!,'Agent List'!$A:$D,4,0)=0,"",VLOOKUP(#REF!,'Agent List'!$A:$D,4,0))),"")</f>
        <v/>
      </c>
    </row>
    <row r="339" spans="1:7" x14ac:dyDescent="0.25">
      <c r="A339" s="278">
        <v>43350</v>
      </c>
      <c r="B339" s="277" t="s">
        <v>391</v>
      </c>
      <c r="C339" s="277" t="s">
        <v>372</v>
      </c>
      <c r="D339" s="277" t="s">
        <v>388</v>
      </c>
      <c r="E339" s="175" t="str">
        <f>IFERROR((IF(VLOOKUP(#REF!,'Agent List'!$A:$D,2,0)=0,"",VLOOKUP(#REF!,'Agent List'!$A:$D,2,0))),"")</f>
        <v/>
      </c>
      <c r="F339" s="175" t="str">
        <f>IFERROR((IF(VLOOKUP(#REF!,'Agent List'!$A:$D,3,0)=0,"",VLOOKUP(#REF!,'Agent List'!$A:$D,3,0))),"")</f>
        <v/>
      </c>
      <c r="G339" s="175" t="str">
        <f>IFERROR((IF(VLOOKUP(#REF!,'Agent List'!$A:$D,4,0)=0,"",VLOOKUP(#REF!,'Agent List'!$A:$D,4,0))),"")</f>
        <v/>
      </c>
    </row>
    <row r="340" spans="1:7" x14ac:dyDescent="0.25">
      <c r="A340" s="278">
        <v>43350</v>
      </c>
      <c r="B340" s="277" t="s">
        <v>387</v>
      </c>
      <c r="C340" s="277" t="s">
        <v>142</v>
      </c>
      <c r="D340" s="277" t="s">
        <v>388</v>
      </c>
      <c r="E340" s="175" t="str">
        <f>IFERROR((IF(VLOOKUP(#REF!,'Agent List'!$A:$D,2,0)=0,"",VLOOKUP(#REF!,'Agent List'!$A:$D,2,0))),"")</f>
        <v/>
      </c>
      <c r="F340" s="175" t="str">
        <f>IFERROR((IF(VLOOKUP(#REF!,'Agent List'!$A:$D,3,0)=0,"",VLOOKUP(#REF!,'Agent List'!$A:$D,3,0))),"")</f>
        <v/>
      </c>
      <c r="G340" s="175" t="str">
        <f>IFERROR((IF(VLOOKUP(#REF!,'Agent List'!$A:$D,4,0)=0,"",VLOOKUP(#REF!,'Agent List'!$A:$D,4,0))),"")</f>
        <v/>
      </c>
    </row>
    <row r="341" spans="1:7" x14ac:dyDescent="0.25">
      <c r="A341" s="278">
        <v>43351</v>
      </c>
      <c r="B341" s="277" t="s">
        <v>387</v>
      </c>
      <c r="C341" s="277" t="s">
        <v>439</v>
      </c>
      <c r="D341" s="277" t="s">
        <v>388</v>
      </c>
      <c r="E341" s="175" t="str">
        <f>IFERROR((IF(VLOOKUP(#REF!,'Agent List'!$A:$D,2,0)=0,"",VLOOKUP(#REF!,'Agent List'!$A:$D,2,0))),"")</f>
        <v/>
      </c>
      <c r="F341" s="175" t="str">
        <f>IFERROR((IF(VLOOKUP(#REF!,'Agent List'!$A:$D,3,0)=0,"",VLOOKUP(#REF!,'Agent List'!$A:$D,3,0))),"")</f>
        <v/>
      </c>
      <c r="G341" s="175" t="str">
        <f>IFERROR((IF(VLOOKUP(#REF!,'Agent List'!$A:$D,4,0)=0,"",VLOOKUP(#REF!,'Agent List'!$A:$D,4,0))),"")</f>
        <v/>
      </c>
    </row>
    <row r="342" spans="1:7" x14ac:dyDescent="0.25">
      <c r="A342" s="278">
        <v>43350</v>
      </c>
      <c r="B342" s="277" t="s">
        <v>387</v>
      </c>
      <c r="C342" s="277" t="s">
        <v>148</v>
      </c>
      <c r="D342" s="277" t="s">
        <v>388</v>
      </c>
      <c r="E342" s="175" t="str">
        <f>IFERROR((IF(VLOOKUP(#REF!,'Agent List'!$A:$D,2,0)=0,"",VLOOKUP(#REF!,'Agent List'!$A:$D,2,0))),"")</f>
        <v/>
      </c>
      <c r="F342" s="175" t="str">
        <f>IFERROR((IF(VLOOKUP(#REF!,'Agent List'!$A:$D,3,0)=0,"",VLOOKUP(#REF!,'Agent List'!$A:$D,3,0))),"")</f>
        <v/>
      </c>
      <c r="G342" s="175" t="str">
        <f>IFERROR((IF(VLOOKUP(#REF!,'Agent List'!$A:$D,4,0)=0,"",VLOOKUP(#REF!,'Agent List'!$A:$D,4,0))),"")</f>
        <v/>
      </c>
    </row>
    <row r="343" spans="1:7" x14ac:dyDescent="0.25">
      <c r="A343" s="278">
        <v>43351</v>
      </c>
      <c r="B343" s="277" t="s">
        <v>387</v>
      </c>
      <c r="C343" s="277" t="s">
        <v>150</v>
      </c>
      <c r="D343" s="277" t="s">
        <v>388</v>
      </c>
      <c r="E343" s="175" t="str">
        <f>IFERROR((IF(VLOOKUP(#REF!,'Agent List'!$A:$D,2,0)=0,"",VLOOKUP(#REF!,'Agent List'!$A:$D,2,0))),"")</f>
        <v/>
      </c>
      <c r="F343" s="175" t="str">
        <f>IFERROR((IF(VLOOKUP(#REF!,'Agent List'!$A:$D,3,0)=0,"",VLOOKUP(#REF!,'Agent List'!$A:$D,3,0))),"")</f>
        <v/>
      </c>
      <c r="G343" s="175" t="str">
        <f>IFERROR((IF(VLOOKUP(#REF!,'Agent List'!$A:$D,4,0)=0,"",VLOOKUP(#REF!,'Agent List'!$A:$D,4,0))),"")</f>
        <v/>
      </c>
    </row>
    <row r="344" spans="1:7" x14ac:dyDescent="0.25">
      <c r="A344" s="278">
        <v>43350</v>
      </c>
      <c r="B344" s="277" t="s">
        <v>387</v>
      </c>
      <c r="C344" s="277" t="s">
        <v>220</v>
      </c>
      <c r="D344" s="277" t="s">
        <v>388</v>
      </c>
      <c r="E344" s="175" t="str">
        <f>IFERROR((IF(VLOOKUP(#REF!,'Agent List'!$A:$D,2,0)=0,"",VLOOKUP(#REF!,'Agent List'!$A:$D,2,0))),"")</f>
        <v/>
      </c>
      <c r="F344" s="175" t="str">
        <f>IFERROR((IF(VLOOKUP(#REF!,'Agent List'!$A:$D,3,0)=0,"",VLOOKUP(#REF!,'Agent List'!$A:$D,3,0))),"")</f>
        <v/>
      </c>
      <c r="G344" s="175" t="str">
        <f>IFERROR((IF(VLOOKUP(#REF!,'Agent List'!$A:$D,4,0)=0,"",VLOOKUP(#REF!,'Agent List'!$A:$D,4,0))),"")</f>
        <v/>
      </c>
    </row>
    <row r="345" spans="1:7" x14ac:dyDescent="0.25">
      <c r="A345" s="278">
        <v>43350</v>
      </c>
      <c r="B345" s="277" t="s">
        <v>387</v>
      </c>
      <c r="C345" s="277" t="s">
        <v>213</v>
      </c>
      <c r="D345" s="277" t="s">
        <v>388</v>
      </c>
      <c r="E345" s="175" t="str">
        <f>IFERROR((IF(VLOOKUP(#REF!,'Agent List'!$A:$D,2,0)=0,"",VLOOKUP(#REF!,'Agent List'!$A:$D,2,0))),"")</f>
        <v/>
      </c>
      <c r="F345" s="175" t="str">
        <f>IFERROR((IF(VLOOKUP(#REF!,'Agent List'!$A:$D,3,0)=0,"",VLOOKUP(#REF!,'Agent List'!$A:$D,3,0))),"")</f>
        <v/>
      </c>
      <c r="G345" s="175" t="str">
        <f>IFERROR((IF(VLOOKUP(#REF!,'Agent List'!$A:$D,4,0)=0,"",VLOOKUP(#REF!,'Agent List'!$A:$D,4,0))),"")</f>
        <v/>
      </c>
    </row>
    <row r="346" spans="1:7" x14ac:dyDescent="0.25">
      <c r="A346" s="278">
        <v>43350</v>
      </c>
      <c r="B346" s="277" t="s">
        <v>387</v>
      </c>
      <c r="C346" s="277" t="s">
        <v>214</v>
      </c>
      <c r="D346" s="277" t="s">
        <v>388</v>
      </c>
      <c r="E346" s="175" t="str">
        <f>IFERROR((IF(VLOOKUP(#REF!,'Agent List'!$A:$D,2,0)=0,"",VLOOKUP(#REF!,'Agent List'!$A:$D,2,0))),"")</f>
        <v/>
      </c>
      <c r="F346" s="175" t="str">
        <f>IFERROR((IF(VLOOKUP(#REF!,'Agent List'!$A:$D,3,0)=0,"",VLOOKUP(#REF!,'Agent List'!$A:$D,3,0))),"")</f>
        <v/>
      </c>
      <c r="G346" s="175" t="str">
        <f>IFERROR((IF(VLOOKUP(#REF!,'Agent List'!$A:$D,4,0)=0,"",VLOOKUP(#REF!,'Agent List'!$A:$D,4,0))),"")</f>
        <v/>
      </c>
    </row>
    <row r="347" spans="1:7" x14ac:dyDescent="0.25">
      <c r="A347" s="278">
        <v>43350</v>
      </c>
      <c r="B347" s="277" t="s">
        <v>387</v>
      </c>
      <c r="C347" s="277" t="s">
        <v>229</v>
      </c>
      <c r="D347" s="277" t="s">
        <v>388</v>
      </c>
      <c r="E347" s="175" t="str">
        <f>IFERROR((IF(VLOOKUP(#REF!,'Agent List'!$A:$D,2,0)=0,"",VLOOKUP(#REF!,'Agent List'!$A:$D,2,0))),"")</f>
        <v/>
      </c>
      <c r="F347" s="175" t="str">
        <f>IFERROR((IF(VLOOKUP(#REF!,'Agent List'!$A:$D,3,0)=0,"",VLOOKUP(#REF!,'Agent List'!$A:$D,3,0))),"")</f>
        <v/>
      </c>
      <c r="G347" s="175" t="str">
        <f>IFERROR((IF(VLOOKUP(#REF!,'Agent List'!$A:$D,4,0)=0,"",VLOOKUP(#REF!,'Agent List'!$A:$D,4,0))),"")</f>
        <v/>
      </c>
    </row>
    <row r="348" spans="1:7" x14ac:dyDescent="0.25">
      <c r="A348" s="278">
        <v>43350</v>
      </c>
      <c r="B348" s="277" t="s">
        <v>387</v>
      </c>
      <c r="C348" s="277" t="s">
        <v>215</v>
      </c>
      <c r="D348" s="277" t="s">
        <v>388</v>
      </c>
      <c r="E348" s="175" t="str">
        <f>IFERROR((IF(VLOOKUP(#REF!,'Agent List'!$A:$D,2,0)=0,"",VLOOKUP(#REF!,'Agent List'!$A:$D,2,0))),"")</f>
        <v/>
      </c>
      <c r="F348" s="175" t="str">
        <f>IFERROR((IF(VLOOKUP(#REF!,'Agent List'!$A:$D,3,0)=0,"",VLOOKUP(#REF!,'Agent List'!$A:$D,3,0))),"")</f>
        <v/>
      </c>
      <c r="G348" s="175" t="str">
        <f>IFERROR((IF(VLOOKUP(#REF!,'Agent List'!$A:$D,4,0)=0,"",VLOOKUP(#REF!,'Agent List'!$A:$D,4,0))),"")</f>
        <v/>
      </c>
    </row>
    <row r="349" spans="1:7" x14ac:dyDescent="0.25">
      <c r="A349" s="278">
        <v>43350</v>
      </c>
      <c r="B349" s="277" t="s">
        <v>387</v>
      </c>
      <c r="C349" s="277" t="s">
        <v>153</v>
      </c>
      <c r="D349" s="277" t="s">
        <v>388</v>
      </c>
      <c r="E349" s="175" t="str">
        <f>IFERROR((IF(VLOOKUP(#REF!,'Agent List'!$A:$D,2,0)=0,"",VLOOKUP(#REF!,'Agent List'!$A:$D,2,0))),"")</f>
        <v/>
      </c>
      <c r="F349" s="175" t="str">
        <f>IFERROR((IF(VLOOKUP(#REF!,'Agent List'!$A:$D,3,0)=0,"",VLOOKUP(#REF!,'Agent List'!$A:$D,3,0))),"")</f>
        <v/>
      </c>
      <c r="G349" s="175" t="str">
        <f>IFERROR((IF(VLOOKUP(#REF!,'Agent List'!$A:$D,4,0)=0,"",VLOOKUP(#REF!,'Agent List'!$A:$D,4,0))),"")</f>
        <v/>
      </c>
    </row>
    <row r="350" spans="1:7" x14ac:dyDescent="0.25">
      <c r="A350" s="278">
        <v>43350</v>
      </c>
      <c r="B350" s="277" t="s">
        <v>387</v>
      </c>
      <c r="C350" s="277" t="s">
        <v>206</v>
      </c>
      <c r="D350" s="277" t="s">
        <v>388</v>
      </c>
      <c r="E350" s="175" t="str">
        <f>IFERROR((IF(VLOOKUP(#REF!,'Agent List'!$A:$D,2,0)=0,"",VLOOKUP(#REF!,'Agent List'!$A:$D,2,0))),"")</f>
        <v/>
      </c>
      <c r="F350" s="175" t="str">
        <f>IFERROR((IF(VLOOKUP(#REF!,'Agent List'!$A:$D,3,0)=0,"",VLOOKUP(#REF!,'Agent List'!$A:$D,3,0))),"")</f>
        <v/>
      </c>
      <c r="G350" s="175" t="str">
        <f>IFERROR((IF(VLOOKUP(#REF!,'Agent List'!$A:$D,4,0)=0,"",VLOOKUP(#REF!,'Agent List'!$A:$D,4,0))),"")</f>
        <v/>
      </c>
    </row>
    <row r="351" spans="1:7" x14ac:dyDescent="0.25">
      <c r="A351" s="278">
        <v>43350</v>
      </c>
      <c r="B351" s="277" t="s">
        <v>387</v>
      </c>
      <c r="C351" s="277" t="s">
        <v>394</v>
      </c>
      <c r="D351" s="277" t="s">
        <v>388</v>
      </c>
      <c r="E351" s="175" t="str">
        <f>IFERROR((IF(VLOOKUP(#REF!,'Agent List'!$A:$D,2,0)=0,"",VLOOKUP(#REF!,'Agent List'!$A:$D,2,0))),"")</f>
        <v/>
      </c>
      <c r="F351" s="175" t="str">
        <f>IFERROR((IF(VLOOKUP(#REF!,'Agent List'!$A:$D,3,0)=0,"",VLOOKUP(#REF!,'Agent List'!$A:$D,3,0))),"")</f>
        <v/>
      </c>
      <c r="G351" s="175" t="str">
        <f>IFERROR((IF(VLOOKUP(#REF!,'Agent List'!$A:$D,4,0)=0,"",VLOOKUP(#REF!,'Agent List'!$A:$D,4,0))),"")</f>
        <v/>
      </c>
    </row>
    <row r="352" spans="1:7" x14ac:dyDescent="0.25">
      <c r="A352" s="278">
        <v>43351</v>
      </c>
      <c r="B352" s="277" t="s">
        <v>387</v>
      </c>
      <c r="C352" s="277" t="s">
        <v>394</v>
      </c>
      <c r="D352" s="277" t="s">
        <v>388</v>
      </c>
      <c r="E352" s="175" t="str">
        <f>IFERROR((IF(VLOOKUP(#REF!,'Agent List'!$A:$D,2,0)=0,"",VLOOKUP(#REF!,'Agent List'!$A:$D,2,0))),"")</f>
        <v/>
      </c>
      <c r="F352" s="175" t="str">
        <f>IFERROR((IF(VLOOKUP(#REF!,'Agent List'!$A:$D,3,0)=0,"",VLOOKUP(#REF!,'Agent List'!$A:$D,3,0))),"")</f>
        <v/>
      </c>
      <c r="G352" s="175" t="str">
        <f>IFERROR((IF(VLOOKUP(#REF!,'Agent List'!$A:$D,4,0)=0,"",VLOOKUP(#REF!,'Agent List'!$A:$D,4,0))),"")</f>
        <v/>
      </c>
    </row>
    <row r="353" spans="1:7" x14ac:dyDescent="0.25">
      <c r="A353" s="278">
        <v>43350</v>
      </c>
      <c r="B353" s="277" t="s">
        <v>387</v>
      </c>
      <c r="C353" s="277" t="s">
        <v>395</v>
      </c>
      <c r="D353" s="277" t="s">
        <v>388</v>
      </c>
      <c r="E353" s="175" t="str">
        <f>IFERROR((IF(VLOOKUP(#REF!,'Agent List'!$A:$D,2,0)=0,"",VLOOKUP(#REF!,'Agent List'!$A:$D,2,0))),"")</f>
        <v/>
      </c>
      <c r="F353" s="175" t="str">
        <f>IFERROR((IF(VLOOKUP(#REF!,'Agent List'!$A:$D,3,0)=0,"",VLOOKUP(#REF!,'Agent List'!$A:$D,3,0))),"")</f>
        <v/>
      </c>
      <c r="G353" s="175" t="str">
        <f>IFERROR((IF(VLOOKUP(#REF!,'Agent List'!$A:$D,4,0)=0,"",VLOOKUP(#REF!,'Agent List'!$A:$D,4,0))),"")</f>
        <v/>
      </c>
    </row>
    <row r="354" spans="1:7" x14ac:dyDescent="0.25">
      <c r="A354" s="278">
        <v>43350</v>
      </c>
      <c r="B354" s="277" t="s">
        <v>387</v>
      </c>
      <c r="C354" s="277" t="s">
        <v>415</v>
      </c>
      <c r="D354" s="277" t="s">
        <v>388</v>
      </c>
      <c r="E354" s="175" t="str">
        <f>IFERROR((IF(VLOOKUP(#REF!,'Agent List'!$A:$D,2,0)=0,"",VLOOKUP(#REF!,'Agent List'!$A:$D,2,0))),"")</f>
        <v/>
      </c>
      <c r="F354" s="175" t="str">
        <f>IFERROR((IF(VLOOKUP(#REF!,'Agent List'!$A:$D,3,0)=0,"",VLOOKUP(#REF!,'Agent List'!$A:$D,3,0))),"")</f>
        <v/>
      </c>
      <c r="G354" s="175" t="str">
        <f>IFERROR((IF(VLOOKUP(#REF!,'Agent List'!$A:$D,4,0)=0,"",VLOOKUP(#REF!,'Agent List'!$A:$D,4,0))),"")</f>
        <v/>
      </c>
    </row>
    <row r="355" spans="1:7" x14ac:dyDescent="0.25">
      <c r="A355" s="278">
        <v>43350</v>
      </c>
      <c r="B355" s="277" t="s">
        <v>387</v>
      </c>
      <c r="C355" s="277" t="s">
        <v>230</v>
      </c>
      <c r="D355" s="277" t="s">
        <v>388</v>
      </c>
      <c r="E355" s="175" t="str">
        <f>IFERROR((IF(VLOOKUP(#REF!,'Agent List'!$A:$D,2,0)=0,"",VLOOKUP(#REF!,'Agent List'!$A:$D,2,0))),"")</f>
        <v/>
      </c>
      <c r="F355" s="175" t="str">
        <f>IFERROR((IF(VLOOKUP(#REF!,'Agent List'!$A:$D,3,0)=0,"",VLOOKUP(#REF!,'Agent List'!$A:$D,3,0))),"")</f>
        <v/>
      </c>
      <c r="G355" s="175" t="str">
        <f>IFERROR((IF(VLOOKUP(#REF!,'Agent List'!$A:$D,4,0)=0,"",VLOOKUP(#REF!,'Agent List'!$A:$D,4,0))),"")</f>
        <v/>
      </c>
    </row>
    <row r="356" spans="1:7" x14ac:dyDescent="0.25">
      <c r="A356" s="278">
        <v>43350</v>
      </c>
      <c r="B356" s="277" t="s">
        <v>387</v>
      </c>
      <c r="C356" s="277" t="s">
        <v>406</v>
      </c>
      <c r="D356" s="277" t="s">
        <v>388</v>
      </c>
      <c r="E356" s="175" t="str">
        <f>IFERROR((IF(VLOOKUP(#REF!,'Agent List'!$A:$D,2,0)=0,"",VLOOKUP(#REF!,'Agent List'!$A:$D,2,0))),"")</f>
        <v/>
      </c>
      <c r="F356" s="175" t="str">
        <f>IFERROR((IF(VLOOKUP(#REF!,'Agent List'!$A:$D,3,0)=0,"",VLOOKUP(#REF!,'Agent List'!$A:$D,3,0))),"")</f>
        <v/>
      </c>
      <c r="G356" s="175" t="str">
        <f>IFERROR((IF(VLOOKUP(#REF!,'Agent List'!$A:$D,4,0)=0,"",VLOOKUP(#REF!,'Agent List'!$A:$D,4,0))),"")</f>
        <v/>
      </c>
    </row>
    <row r="357" spans="1:7" x14ac:dyDescent="0.25">
      <c r="A357" s="278">
        <v>43350</v>
      </c>
      <c r="B357" s="277" t="s">
        <v>387</v>
      </c>
      <c r="C357" s="277" t="s">
        <v>156</v>
      </c>
      <c r="D357" s="277" t="s">
        <v>388</v>
      </c>
      <c r="E357" s="175" t="str">
        <f>IFERROR((IF(VLOOKUP(#REF!,'Agent List'!$A:$D,2,0)=0,"",VLOOKUP(#REF!,'Agent List'!$A:$D,2,0))),"")</f>
        <v/>
      </c>
      <c r="F357" s="175" t="str">
        <f>IFERROR((IF(VLOOKUP(#REF!,'Agent List'!$A:$D,3,0)=0,"",VLOOKUP(#REF!,'Agent List'!$A:$D,3,0))),"")</f>
        <v/>
      </c>
      <c r="G357" s="175" t="str">
        <f>IFERROR((IF(VLOOKUP(#REF!,'Agent List'!$A:$D,4,0)=0,"",VLOOKUP(#REF!,'Agent List'!$A:$D,4,0))),"")</f>
        <v/>
      </c>
    </row>
    <row r="358" spans="1:7" x14ac:dyDescent="0.25">
      <c r="A358" s="278">
        <v>43350</v>
      </c>
      <c r="B358" s="277" t="s">
        <v>387</v>
      </c>
      <c r="C358" s="277" t="s">
        <v>418</v>
      </c>
      <c r="D358" s="277" t="s">
        <v>388</v>
      </c>
      <c r="E358" s="175" t="str">
        <f>IFERROR((IF(VLOOKUP(#REF!,'Agent List'!$A:$D,2,0)=0,"",VLOOKUP(#REF!,'Agent List'!$A:$D,2,0))),"")</f>
        <v/>
      </c>
      <c r="F358" s="175" t="str">
        <f>IFERROR((IF(VLOOKUP(#REF!,'Agent List'!$A:$D,3,0)=0,"",VLOOKUP(#REF!,'Agent List'!$A:$D,3,0))),"")</f>
        <v/>
      </c>
      <c r="G358" s="175" t="str">
        <f>IFERROR((IF(VLOOKUP(#REF!,'Agent List'!$A:$D,4,0)=0,"",VLOOKUP(#REF!,'Agent List'!$A:$D,4,0))),"")</f>
        <v/>
      </c>
    </row>
    <row r="359" spans="1:7" x14ac:dyDescent="0.25">
      <c r="A359" s="278">
        <v>43350</v>
      </c>
      <c r="B359" s="277" t="s">
        <v>387</v>
      </c>
      <c r="C359" s="277" t="s">
        <v>396</v>
      </c>
      <c r="D359" s="277" t="s">
        <v>388</v>
      </c>
      <c r="E359" s="175" t="str">
        <f>IFERROR((IF(VLOOKUP(#REF!,'Agent List'!$A:$D,2,0)=0,"",VLOOKUP(#REF!,'Agent List'!$A:$D,2,0))),"")</f>
        <v/>
      </c>
      <c r="F359" s="175" t="str">
        <f>IFERROR((IF(VLOOKUP(#REF!,'Agent List'!$A:$D,3,0)=0,"",VLOOKUP(#REF!,'Agent List'!$A:$D,3,0))),"")</f>
        <v/>
      </c>
      <c r="G359" s="175" t="str">
        <f>IFERROR((IF(VLOOKUP(#REF!,'Agent List'!$A:$D,4,0)=0,"",VLOOKUP(#REF!,'Agent List'!$A:$D,4,0))),"")</f>
        <v/>
      </c>
    </row>
    <row r="360" spans="1:7" x14ac:dyDescent="0.25">
      <c r="A360" s="278">
        <v>43350</v>
      </c>
      <c r="B360" s="277" t="s">
        <v>387</v>
      </c>
      <c r="C360" s="277" t="s">
        <v>157</v>
      </c>
      <c r="D360" s="277" t="s">
        <v>388</v>
      </c>
      <c r="E360" s="175" t="str">
        <f>IFERROR((IF(VLOOKUP(#REF!,'Agent List'!$A:$D,2,0)=0,"",VLOOKUP(#REF!,'Agent List'!$A:$D,2,0))),"")</f>
        <v/>
      </c>
      <c r="F360" s="175" t="str">
        <f>IFERROR((IF(VLOOKUP(#REF!,'Agent List'!$A:$D,3,0)=0,"",VLOOKUP(#REF!,'Agent List'!$A:$D,3,0))),"")</f>
        <v/>
      </c>
      <c r="G360" s="175" t="str">
        <f>IFERROR((IF(VLOOKUP(#REF!,'Agent List'!$A:$D,4,0)=0,"",VLOOKUP(#REF!,'Agent List'!$A:$D,4,0))),"")</f>
        <v/>
      </c>
    </row>
    <row r="361" spans="1:7" x14ac:dyDescent="0.25">
      <c r="A361" s="278">
        <v>43350</v>
      </c>
      <c r="B361" s="277" t="s">
        <v>387</v>
      </c>
      <c r="C361" s="277" t="s">
        <v>433</v>
      </c>
      <c r="D361" s="277" t="s">
        <v>388</v>
      </c>
      <c r="E361" s="175" t="str">
        <f>IFERROR((IF(VLOOKUP(#REF!,'Agent List'!$A:$D,2,0)=0,"",VLOOKUP(#REF!,'Agent List'!$A:$D,2,0))),"")</f>
        <v/>
      </c>
      <c r="F361" s="175" t="str">
        <f>IFERROR((IF(VLOOKUP(#REF!,'Agent List'!$A:$D,3,0)=0,"",VLOOKUP(#REF!,'Agent List'!$A:$D,3,0))),"")</f>
        <v/>
      </c>
      <c r="G361" s="175" t="str">
        <f>IFERROR((IF(VLOOKUP(#REF!,'Agent List'!$A:$D,4,0)=0,"",VLOOKUP(#REF!,'Agent List'!$A:$D,4,0))),"")</f>
        <v/>
      </c>
    </row>
    <row r="362" spans="1:7" x14ac:dyDescent="0.25">
      <c r="A362" s="278">
        <v>43350</v>
      </c>
      <c r="B362" s="277" t="s">
        <v>387</v>
      </c>
      <c r="C362" s="277" t="s">
        <v>398</v>
      </c>
      <c r="D362" s="277" t="s">
        <v>388</v>
      </c>
      <c r="E362" s="175" t="str">
        <f>IFERROR((IF(VLOOKUP(#REF!,'Agent List'!$A:$D,2,0)=0,"",VLOOKUP(#REF!,'Agent List'!$A:$D,2,0))),"")</f>
        <v/>
      </c>
      <c r="F362" s="175" t="str">
        <f>IFERROR((IF(VLOOKUP(#REF!,'Agent List'!$A:$D,3,0)=0,"",VLOOKUP(#REF!,'Agent List'!$A:$D,3,0))),"")</f>
        <v/>
      </c>
      <c r="G362" s="175" t="str">
        <f>IFERROR((IF(VLOOKUP(#REF!,'Agent List'!$A:$D,4,0)=0,"",VLOOKUP(#REF!,'Agent List'!$A:$D,4,0))),"")</f>
        <v/>
      </c>
    </row>
    <row r="363" spans="1:7" x14ac:dyDescent="0.25">
      <c r="A363" s="278">
        <v>43350</v>
      </c>
      <c r="B363" s="277" t="s">
        <v>387</v>
      </c>
      <c r="C363" s="277" t="s">
        <v>419</v>
      </c>
      <c r="D363" s="277" t="s">
        <v>388</v>
      </c>
      <c r="E363" s="175" t="str">
        <f>IFERROR((IF(VLOOKUP($C363,'Agent List'!$A:$D,2,0)=0,"",VLOOKUP($C363,'Agent List'!$A:$D,2,0))),"")</f>
        <v/>
      </c>
      <c r="F363" s="175" t="str">
        <f>IFERROR((IF(VLOOKUP($C363,'Agent List'!$A:$D,3,0)=0,"",VLOOKUP($C363,'Agent List'!$A:$D,3,0))),"")</f>
        <v/>
      </c>
      <c r="G363" s="175" t="str">
        <f>IFERROR((IF(VLOOKUP($C363,'Agent List'!$A:$D,4,0)=0,"",VLOOKUP($C363,'Agent List'!$A:$D,4,0))),"")</f>
        <v/>
      </c>
    </row>
    <row r="364" spans="1:7" x14ac:dyDescent="0.25">
      <c r="A364" s="278">
        <v>43351</v>
      </c>
      <c r="B364" s="277" t="s">
        <v>387</v>
      </c>
      <c r="C364" s="277" t="s">
        <v>420</v>
      </c>
      <c r="D364" s="277" t="s">
        <v>388</v>
      </c>
      <c r="E364" s="175" t="str">
        <f>IFERROR((IF(VLOOKUP($C364,'Agent List'!$A:$D,2,0)=0,"",VLOOKUP($C364,'Agent List'!$A:$D,2,0))),"")</f>
        <v/>
      </c>
      <c r="F364" s="175" t="str">
        <f>IFERROR((IF(VLOOKUP($C364,'Agent List'!$A:$D,3,0)=0,"",VLOOKUP($C364,'Agent List'!$A:$D,3,0))),"")</f>
        <v/>
      </c>
      <c r="G364" s="175" t="str">
        <f>IFERROR((IF(VLOOKUP($C364,'Agent List'!$A:$D,4,0)=0,"",VLOOKUP($C364,'Agent List'!$A:$D,4,0))),"")</f>
        <v/>
      </c>
    </row>
    <row r="365" spans="1:7" x14ac:dyDescent="0.25">
      <c r="A365" s="278">
        <v>43350</v>
      </c>
      <c r="B365" s="277" t="s">
        <v>387</v>
      </c>
      <c r="C365" s="277" t="s">
        <v>399</v>
      </c>
      <c r="D365" s="277" t="s">
        <v>388</v>
      </c>
      <c r="E365" s="175" t="str">
        <f>IFERROR((IF(VLOOKUP($C365,'Agent List'!$A:$D,2,0)=0,"",VLOOKUP($C365,'Agent List'!$A:$D,2,0))),"")</f>
        <v/>
      </c>
      <c r="F365" s="175" t="str">
        <f>IFERROR((IF(VLOOKUP($C365,'Agent List'!$A:$D,3,0)=0,"",VLOOKUP($C365,'Agent List'!$A:$D,3,0))),"")</f>
        <v/>
      </c>
      <c r="G365" s="175" t="str">
        <f>IFERROR((IF(VLOOKUP($C365,'Agent List'!$A:$D,4,0)=0,"",VLOOKUP($C365,'Agent List'!$A:$D,4,0))),"")</f>
        <v/>
      </c>
    </row>
    <row r="366" spans="1:7" x14ac:dyDescent="0.25">
      <c r="A366" s="278">
        <v>43350</v>
      </c>
      <c r="B366" s="277" t="s">
        <v>387</v>
      </c>
      <c r="C366" s="277" t="s">
        <v>410</v>
      </c>
      <c r="D366" s="277" t="s">
        <v>388</v>
      </c>
      <c r="E366" s="175" t="str">
        <f>IFERROR((IF(VLOOKUP($C366,'Agent List'!$A:$D,2,0)=0,"",VLOOKUP($C366,'Agent List'!$A:$D,2,0))),"")</f>
        <v/>
      </c>
      <c r="F366" s="175" t="str">
        <f>IFERROR((IF(VLOOKUP($C366,'Agent List'!$A:$D,3,0)=0,"",VLOOKUP($C366,'Agent List'!$A:$D,3,0))),"")</f>
        <v/>
      </c>
      <c r="G366" s="175" t="str">
        <f>IFERROR((IF(VLOOKUP($C366,'Agent List'!$A:$D,4,0)=0,"",VLOOKUP($C366,'Agent List'!$A:$D,4,0))),"")</f>
        <v/>
      </c>
    </row>
    <row r="367" spans="1:7" x14ac:dyDescent="0.25">
      <c r="A367" s="278">
        <v>43350</v>
      </c>
      <c r="B367" s="277" t="s">
        <v>387</v>
      </c>
      <c r="C367" s="277" t="s">
        <v>400</v>
      </c>
      <c r="D367" s="277" t="s">
        <v>388</v>
      </c>
      <c r="E367" s="175" t="str">
        <f>IFERROR((IF(VLOOKUP($C367,'Agent List'!$A:$D,2,0)=0,"",VLOOKUP($C367,'Agent List'!$A:$D,2,0))),"")</f>
        <v/>
      </c>
      <c r="F367" s="175" t="str">
        <f>IFERROR((IF(VLOOKUP($C367,'Agent List'!$A:$D,3,0)=0,"",VLOOKUP($C367,'Agent List'!$A:$D,3,0))),"")</f>
        <v/>
      </c>
      <c r="G367" s="175" t="str">
        <f>IFERROR((IF(VLOOKUP($C367,'Agent List'!$A:$D,4,0)=0,"",VLOOKUP($C367,'Agent List'!$A:$D,4,0))),"")</f>
        <v/>
      </c>
    </row>
    <row r="368" spans="1:7" x14ac:dyDescent="0.25">
      <c r="A368" s="278">
        <v>43350</v>
      </c>
      <c r="B368" s="277" t="s">
        <v>387</v>
      </c>
      <c r="C368" s="277" t="s">
        <v>162</v>
      </c>
      <c r="D368" s="277" t="s">
        <v>388</v>
      </c>
      <c r="E368" s="175" t="str">
        <f>IFERROR((IF(VLOOKUP($C368,'Agent List'!$A:$D,2,0)=0,"",VLOOKUP($C368,'Agent List'!$A:$D,2,0))),"")</f>
        <v/>
      </c>
      <c r="F368" s="175" t="str">
        <f>IFERROR((IF(VLOOKUP($C368,'Agent List'!$A:$D,3,0)=0,"",VLOOKUP($C368,'Agent List'!$A:$D,3,0))),"")</f>
        <v>NAMPS</v>
      </c>
      <c r="G368" s="175" t="str">
        <f>IFERROR((IF(VLOOKUP($C368,'Agent List'!$A:$D,4,0)=0,"",VLOOKUP($C368,'Agent List'!$A:$D,4,0))),"")</f>
        <v>APAC_English</v>
      </c>
    </row>
    <row r="369" spans="1:7" x14ac:dyDescent="0.25">
      <c r="A369" s="278">
        <v>43350</v>
      </c>
      <c r="B369" s="277" t="s">
        <v>387</v>
      </c>
      <c r="C369" s="277" t="s">
        <v>401</v>
      </c>
      <c r="D369" s="277" t="s">
        <v>388</v>
      </c>
      <c r="E369" s="175" t="str">
        <f>IFERROR((IF(VLOOKUP($C369,'Agent List'!$A:$D,2,0)=0,"",VLOOKUP($C369,'Agent List'!$A:$D,2,0))),"")</f>
        <v/>
      </c>
      <c r="F369" s="175" t="str">
        <f>IFERROR((IF(VLOOKUP($C369,'Agent List'!$A:$D,3,0)=0,"",VLOOKUP($C369,'Agent List'!$A:$D,3,0))),"")</f>
        <v/>
      </c>
      <c r="G369" s="175" t="str">
        <f>IFERROR((IF(VLOOKUP($C369,'Agent List'!$A:$D,4,0)=0,"",VLOOKUP($C369,'Agent List'!$A:$D,4,0))),"")</f>
        <v/>
      </c>
    </row>
    <row r="370" spans="1:7" x14ac:dyDescent="0.25">
      <c r="A370" s="278">
        <v>43350</v>
      </c>
      <c r="B370" s="277" t="s">
        <v>387</v>
      </c>
      <c r="C370" s="277" t="s">
        <v>416</v>
      </c>
      <c r="D370" s="277" t="s">
        <v>388</v>
      </c>
      <c r="E370" s="175" t="str">
        <f>IFERROR((IF(VLOOKUP($C370,'Agent List'!$A:$D,2,0)=0,"",VLOOKUP($C370,'Agent List'!$A:$D,2,0))),"")</f>
        <v/>
      </c>
      <c r="F370" s="175" t="str">
        <f>IFERROR((IF(VLOOKUP($C370,'Agent List'!$A:$D,3,0)=0,"",VLOOKUP($C370,'Agent List'!$A:$D,3,0))),"")</f>
        <v/>
      </c>
      <c r="G370" s="175" t="str">
        <f>IFERROR((IF(VLOOKUP($C370,'Agent List'!$A:$D,4,0)=0,"",VLOOKUP($C370,'Agent List'!$A:$D,4,0))),"")</f>
        <v/>
      </c>
    </row>
    <row r="371" spans="1:7" x14ac:dyDescent="0.25">
      <c r="A371" s="278">
        <v>43350</v>
      </c>
      <c r="B371" s="277" t="s">
        <v>387</v>
      </c>
      <c r="C371" s="277" t="s">
        <v>428</v>
      </c>
      <c r="D371" s="277" t="s">
        <v>388</v>
      </c>
      <c r="E371" s="175" t="str">
        <f>IFERROR((IF(VLOOKUP($C371,'Agent List'!$A:$D,2,0)=0,"",VLOOKUP($C371,'Agent List'!$A:$D,2,0))),"")</f>
        <v/>
      </c>
      <c r="F371" s="175" t="str">
        <f>IFERROR((IF(VLOOKUP($C371,'Agent List'!$A:$D,3,0)=0,"",VLOOKUP($C371,'Agent List'!$A:$D,3,0))),"")</f>
        <v/>
      </c>
      <c r="G371" s="175" t="str">
        <f>IFERROR((IF(VLOOKUP($C371,'Agent List'!$A:$D,4,0)=0,"",VLOOKUP($C371,'Agent List'!$A:$D,4,0))),"")</f>
        <v/>
      </c>
    </row>
    <row r="372" spans="1:7" x14ac:dyDescent="0.25">
      <c r="A372" s="278">
        <v>43350</v>
      </c>
      <c r="B372" s="277" t="s">
        <v>387</v>
      </c>
      <c r="C372" s="277" t="s">
        <v>210</v>
      </c>
      <c r="D372" s="277" t="s">
        <v>388</v>
      </c>
      <c r="E372" s="175" t="str">
        <f>IFERROR((IF(VLOOKUP($C372,'Agent List'!$A:$D,2,0)=0,"",VLOOKUP($C372,'Agent List'!$A:$D,2,0))),"")</f>
        <v>EMEA_English</v>
      </c>
      <c r="F372" s="175" t="str">
        <f>IFERROR((IF(VLOOKUP($C372,'Agent List'!$A:$D,3,0)=0,"",VLOOKUP($C372,'Agent List'!$A:$D,3,0))),"")</f>
        <v>NAMPS</v>
      </c>
      <c r="G372" s="175" t="str">
        <f>IFERROR((IF(VLOOKUP($C372,'Agent List'!$A:$D,4,0)=0,"",VLOOKUP($C372,'Agent List'!$A:$D,4,0))),"")</f>
        <v>APAC_English</v>
      </c>
    </row>
    <row r="373" spans="1:7" x14ac:dyDescent="0.25">
      <c r="A373" s="278">
        <v>43350</v>
      </c>
      <c r="B373" s="277" t="s">
        <v>387</v>
      </c>
      <c r="C373" s="277" t="s">
        <v>434</v>
      </c>
      <c r="D373" s="277" t="s">
        <v>388</v>
      </c>
      <c r="E373" s="175" t="str">
        <f>IFERROR((IF(VLOOKUP($C373,'Agent List'!$A:$D,2,0)=0,"",VLOOKUP($C373,'Agent List'!$A:$D,2,0))),"")</f>
        <v/>
      </c>
      <c r="F373" s="175" t="str">
        <f>IFERROR((IF(VLOOKUP($C373,'Agent List'!$A:$D,3,0)=0,"",VLOOKUP($C373,'Agent List'!$A:$D,3,0))),"")</f>
        <v/>
      </c>
      <c r="G373" s="175" t="str">
        <f>IFERROR((IF(VLOOKUP($C373,'Agent List'!$A:$D,4,0)=0,"",VLOOKUP($C373,'Agent List'!$A:$D,4,0))),"")</f>
        <v/>
      </c>
    </row>
    <row r="374" spans="1:7" x14ac:dyDescent="0.25">
      <c r="A374" s="278">
        <v>43350</v>
      </c>
      <c r="B374" s="277" t="s">
        <v>387</v>
      </c>
      <c r="C374" s="277" t="s">
        <v>224</v>
      </c>
      <c r="D374" s="277" t="s">
        <v>388</v>
      </c>
      <c r="E374" s="175" t="str">
        <f>IFERROR((IF(VLOOKUP($C374,'Agent List'!$A:$D,2,0)=0,"",VLOOKUP($C374,'Agent List'!$A:$D,2,0))),"")</f>
        <v/>
      </c>
      <c r="F374" s="175" t="str">
        <f>IFERROR((IF(VLOOKUP($C374,'Agent List'!$A:$D,3,0)=0,"",VLOOKUP($C374,'Agent List'!$A:$D,3,0))),"")</f>
        <v>NAMPS</v>
      </c>
      <c r="G374" s="175" t="str">
        <f>IFERROR((IF(VLOOKUP($C374,'Agent List'!$A:$D,4,0)=0,"",VLOOKUP($C374,'Agent List'!$A:$D,4,0))),"")</f>
        <v>APAC_English</v>
      </c>
    </row>
    <row r="375" spans="1:7" x14ac:dyDescent="0.25">
      <c r="A375" s="278">
        <v>43350</v>
      </c>
      <c r="B375" s="277" t="s">
        <v>387</v>
      </c>
      <c r="C375" s="277" t="s">
        <v>241</v>
      </c>
      <c r="D375" s="277" t="s">
        <v>388</v>
      </c>
      <c r="E375" s="175" t="str">
        <f>IFERROR((IF(VLOOKUP($C375,'Agent List'!$A:$D,2,0)=0,"",VLOOKUP($C375,'Agent List'!$A:$D,2,0))),"")</f>
        <v/>
      </c>
      <c r="F375" s="175" t="str">
        <f>IFERROR((IF(VLOOKUP($C375,'Agent List'!$A:$D,3,0)=0,"",VLOOKUP($C375,'Agent List'!$A:$D,3,0))),"")</f>
        <v>NAMPS</v>
      </c>
      <c r="G375" s="175" t="str">
        <f>IFERROR((IF(VLOOKUP($C375,'Agent List'!$A:$D,4,0)=0,"",VLOOKUP($C375,'Agent List'!$A:$D,4,0))),"")</f>
        <v>APAC_English</v>
      </c>
    </row>
    <row r="376" spans="1:7" x14ac:dyDescent="0.25">
      <c r="A376" s="278">
        <v>43350</v>
      </c>
      <c r="B376" s="277" t="s">
        <v>387</v>
      </c>
      <c r="C376" s="277" t="s">
        <v>402</v>
      </c>
      <c r="D376" s="277" t="s">
        <v>388</v>
      </c>
      <c r="E376" s="175" t="str">
        <f>IFERROR((IF(VLOOKUP($C376,'Agent List'!$A:$D,2,0)=0,"",VLOOKUP($C376,'Agent List'!$A:$D,2,0))),"")</f>
        <v/>
      </c>
      <c r="F376" s="175" t="str">
        <f>IFERROR((IF(VLOOKUP($C376,'Agent List'!$A:$D,3,0)=0,"",VLOOKUP($C376,'Agent List'!$A:$D,3,0))),"")</f>
        <v/>
      </c>
      <c r="G376" s="175" t="str">
        <f>IFERROR((IF(VLOOKUP($C376,'Agent List'!$A:$D,4,0)=0,"",VLOOKUP($C376,'Agent List'!$A:$D,4,0))),"")</f>
        <v/>
      </c>
    </row>
    <row r="377" spans="1:7" x14ac:dyDescent="0.25">
      <c r="A377" s="278">
        <v>43350</v>
      </c>
      <c r="B377" s="277" t="s">
        <v>387</v>
      </c>
      <c r="C377" s="277" t="s">
        <v>143</v>
      </c>
      <c r="D377" s="277" t="s">
        <v>388</v>
      </c>
      <c r="E377" s="175" t="str">
        <f>IFERROR((IF(VLOOKUP($C377,'Agent List'!$A:$D,2,0)=0,"",VLOOKUP($C377,'Agent List'!$A:$D,2,0))),"")</f>
        <v>EMEA_English</v>
      </c>
      <c r="F377" s="175" t="str">
        <f>IFERROR((IF(VLOOKUP($C377,'Agent List'!$A:$D,3,0)=0,"",VLOOKUP($C377,'Agent List'!$A:$D,3,0))),"")</f>
        <v/>
      </c>
      <c r="G377" s="175" t="str">
        <f>IFERROR((IF(VLOOKUP($C377,'Agent List'!$A:$D,4,0)=0,"",VLOOKUP($C377,'Agent List'!$A:$D,4,0))),"")</f>
        <v/>
      </c>
    </row>
    <row r="378" spans="1:7" x14ac:dyDescent="0.25">
      <c r="A378" s="278">
        <v>43350</v>
      </c>
      <c r="B378" s="277" t="s">
        <v>387</v>
      </c>
      <c r="C378" s="277" t="s">
        <v>201</v>
      </c>
      <c r="D378" s="277" t="s">
        <v>388</v>
      </c>
      <c r="E378" s="175" t="str">
        <f>IFERROR((IF(VLOOKUP($C378,'Agent List'!$A:$D,2,0)=0,"",VLOOKUP($C378,'Agent List'!$A:$D,2,0))),"")</f>
        <v>EMEA_English</v>
      </c>
      <c r="F378" s="175" t="str">
        <f>IFERROR((IF(VLOOKUP($C378,'Agent List'!$A:$D,3,0)=0,"",VLOOKUP($C378,'Agent List'!$A:$D,3,0))),"")</f>
        <v/>
      </c>
      <c r="G378" s="175" t="str">
        <f>IFERROR((IF(VLOOKUP($C378,'Agent List'!$A:$D,4,0)=0,"",VLOOKUP($C378,'Agent List'!$A:$D,4,0))),"")</f>
        <v/>
      </c>
    </row>
    <row r="379" spans="1:7" x14ac:dyDescent="0.25">
      <c r="A379" s="278">
        <v>43350</v>
      </c>
      <c r="B379" s="277" t="s">
        <v>407</v>
      </c>
      <c r="C379" s="277" t="s">
        <v>411</v>
      </c>
      <c r="D379" s="277" t="s">
        <v>388</v>
      </c>
      <c r="E379" s="175" t="str">
        <f>IFERROR((IF(VLOOKUP($C379,'Agent List'!$A:$D,2,0)=0,"",VLOOKUP($C379,'Agent List'!$A:$D,2,0))),"")</f>
        <v/>
      </c>
      <c r="F379" s="175" t="str">
        <f>IFERROR((IF(VLOOKUP($C379,'Agent List'!$A:$D,3,0)=0,"",VLOOKUP($C379,'Agent List'!$A:$D,3,0))),"")</f>
        <v/>
      </c>
      <c r="G379" s="175" t="str">
        <f>IFERROR((IF(VLOOKUP($C379,'Agent List'!$A:$D,4,0)=0,"",VLOOKUP($C379,'Agent List'!$A:$D,4,0))),"")</f>
        <v/>
      </c>
    </row>
    <row r="380" spans="1:7" x14ac:dyDescent="0.25">
      <c r="A380" s="278">
        <v>43350</v>
      </c>
      <c r="B380" s="277" t="s">
        <v>407</v>
      </c>
      <c r="C380" s="277" t="s">
        <v>374</v>
      </c>
      <c r="D380" s="277" t="s">
        <v>388</v>
      </c>
      <c r="E380" s="175" t="str">
        <f>IFERROR((IF(VLOOKUP($C380,'Agent List'!$A:$D,2,0)=0,"",VLOOKUP($C380,'Agent List'!$A:$D,2,0))),"")</f>
        <v>EMEABUD-Norwegian</v>
      </c>
      <c r="F380" s="175" t="str">
        <f>IFERROR((IF(VLOOKUP($C380,'Agent List'!$A:$D,3,0)=0,"",VLOOKUP($C380,'Agent List'!$A:$D,3,0))),"")</f>
        <v/>
      </c>
      <c r="G380" s="175" t="str">
        <f>IFERROR((IF(VLOOKUP($C380,'Agent List'!$A:$D,4,0)=0,"",VLOOKUP($C380,'Agent List'!$A:$D,4,0))),"")</f>
        <v/>
      </c>
    </row>
    <row r="381" spans="1:7" x14ac:dyDescent="0.25">
      <c r="A381" s="278">
        <v>43352</v>
      </c>
      <c r="B381" s="277" t="s">
        <v>387</v>
      </c>
      <c r="C381" s="277" t="s">
        <v>282</v>
      </c>
      <c r="D381" s="277" t="s">
        <v>388</v>
      </c>
      <c r="E381" s="175" t="str">
        <f>IFERROR((IF(VLOOKUP($C381,'Agent List'!$A:$D,2,0)=0,"",VLOOKUP($C381,'Agent List'!$A:$D,2,0))),"")</f>
        <v>EMEA_English</v>
      </c>
      <c r="F381" s="175" t="str">
        <f>IFERROR((IF(VLOOKUP($C381,'Agent List'!$A:$D,3,0)=0,"",VLOOKUP($C381,'Agent List'!$A:$D,3,0))),"")</f>
        <v/>
      </c>
      <c r="G381" s="175" t="str">
        <f>IFERROR((IF(VLOOKUP($C381,'Agent List'!$A:$D,4,0)=0,"",VLOOKUP($C381,'Agent List'!$A:$D,4,0))),"")</f>
        <v/>
      </c>
    </row>
    <row r="382" spans="1:7" x14ac:dyDescent="0.25">
      <c r="A382" s="278">
        <v>43351</v>
      </c>
      <c r="B382" s="277" t="s">
        <v>387</v>
      </c>
      <c r="C382" s="277" t="s">
        <v>236</v>
      </c>
      <c r="D382" s="277" t="s">
        <v>388</v>
      </c>
      <c r="E382" s="175" t="str">
        <f>IFERROR((IF(VLOOKUP($C382,'Agent List'!$A:$D,2,0)=0,"",VLOOKUP($C382,'Agent List'!$A:$D,2,0))),"")</f>
        <v>EMEA_English</v>
      </c>
      <c r="F382" s="175" t="str">
        <f>IFERROR((IF(VLOOKUP($C382,'Agent List'!$A:$D,3,0)=0,"",VLOOKUP($C382,'Agent List'!$A:$D,3,0))),"")</f>
        <v>NAMPS</v>
      </c>
      <c r="G382" s="175" t="str">
        <f>IFERROR((IF(VLOOKUP($C382,'Agent List'!$A:$D,4,0)=0,"",VLOOKUP($C382,'Agent List'!$A:$D,4,0))),"")</f>
        <v/>
      </c>
    </row>
    <row r="383" spans="1:7" x14ac:dyDescent="0.25">
      <c r="A383" s="278">
        <v>43351</v>
      </c>
      <c r="B383" s="277" t="s">
        <v>387</v>
      </c>
      <c r="C383" s="277" t="s">
        <v>222</v>
      </c>
      <c r="D383" s="277" t="s">
        <v>388</v>
      </c>
      <c r="E383" s="175" t="str">
        <f>IFERROR((IF(VLOOKUP($C383,'Agent List'!$A:$D,2,0)=0,"",VLOOKUP($C383,'Agent List'!$A:$D,2,0))),"")</f>
        <v/>
      </c>
      <c r="F383" s="175" t="str">
        <f>IFERROR((IF(VLOOKUP($C383,'Agent List'!$A:$D,3,0)=0,"",VLOOKUP($C383,'Agent List'!$A:$D,3,0))),"")</f>
        <v>NAMPS</v>
      </c>
      <c r="G383" s="175" t="str">
        <f>IFERROR((IF(VLOOKUP($C383,'Agent List'!$A:$D,4,0)=0,"",VLOOKUP($C383,'Agent List'!$A:$D,4,0))),"")</f>
        <v>APAC_English</v>
      </c>
    </row>
    <row r="384" spans="1:7" x14ac:dyDescent="0.25">
      <c r="A384" s="278">
        <v>43351</v>
      </c>
      <c r="B384" s="277" t="s">
        <v>387</v>
      </c>
      <c r="C384" s="277" t="s">
        <v>419</v>
      </c>
      <c r="D384" s="277" t="s">
        <v>388</v>
      </c>
      <c r="E384" s="175" t="str">
        <f>IFERROR((IF(VLOOKUP($C384,'Agent List'!$A:$D,2,0)=0,"",VLOOKUP($C384,'Agent List'!$A:$D,2,0))),"")</f>
        <v/>
      </c>
      <c r="F384" s="175" t="str">
        <f>IFERROR((IF(VLOOKUP($C384,'Agent List'!$A:$D,3,0)=0,"",VLOOKUP($C384,'Agent List'!$A:$D,3,0))),"")</f>
        <v/>
      </c>
      <c r="G384" s="175" t="str">
        <f>IFERROR((IF(VLOOKUP($C384,'Agent List'!$A:$D,4,0)=0,"",VLOOKUP($C384,'Agent List'!$A:$D,4,0))),"")</f>
        <v/>
      </c>
    </row>
    <row r="385" spans="1:7" x14ac:dyDescent="0.25">
      <c r="A385" s="278">
        <v>43351</v>
      </c>
      <c r="B385" s="277" t="s">
        <v>387</v>
      </c>
      <c r="C385" s="277" t="s">
        <v>389</v>
      </c>
      <c r="D385" s="277" t="s">
        <v>388</v>
      </c>
      <c r="E385" s="175" t="str">
        <f>IFERROR((IF(VLOOKUP($C385,'Agent List'!$A:$D,2,0)=0,"",VLOOKUP($C385,'Agent List'!$A:$D,2,0))),"")</f>
        <v/>
      </c>
      <c r="F385" s="175" t="str">
        <f>IFERROR((IF(VLOOKUP($C385,'Agent List'!$A:$D,3,0)=0,"",VLOOKUP($C385,'Agent List'!$A:$D,3,0))),"")</f>
        <v/>
      </c>
      <c r="G385" s="175" t="str">
        <f>IFERROR((IF(VLOOKUP($C385,'Agent List'!$A:$D,4,0)=0,"",VLOOKUP($C385,'Agent List'!$A:$D,4,0))),"")</f>
        <v/>
      </c>
    </row>
    <row r="386" spans="1:7" x14ac:dyDescent="0.25">
      <c r="A386" s="278">
        <v>43351</v>
      </c>
      <c r="B386" s="277" t="s">
        <v>387</v>
      </c>
      <c r="C386" s="277" t="s">
        <v>163</v>
      </c>
      <c r="D386" s="277" t="s">
        <v>388</v>
      </c>
      <c r="E386" s="175" t="str">
        <f>IFERROR((IF(VLOOKUP($C386,'Agent List'!$A:$D,2,0)=0,"",VLOOKUP($C386,'Agent List'!$A:$D,2,0))),"")</f>
        <v/>
      </c>
      <c r="F386" s="175" t="str">
        <f>IFERROR((IF(VLOOKUP($C386,'Agent List'!$A:$D,3,0)=0,"",VLOOKUP($C386,'Agent List'!$A:$D,3,0))),"")</f>
        <v>NAMPS</v>
      </c>
      <c r="G386" s="175" t="str">
        <f>IFERROR((IF(VLOOKUP($C386,'Agent List'!$A:$D,4,0)=0,"",VLOOKUP($C386,'Agent List'!$A:$D,4,0))),"")</f>
        <v/>
      </c>
    </row>
    <row r="387" spans="1:7" x14ac:dyDescent="0.25">
      <c r="A387" s="278">
        <v>43352</v>
      </c>
      <c r="B387" s="277" t="s">
        <v>387</v>
      </c>
      <c r="C387" s="277" t="s">
        <v>236</v>
      </c>
      <c r="D387" s="277" t="s">
        <v>388</v>
      </c>
      <c r="E387" s="175" t="str">
        <f>IFERROR((IF(VLOOKUP($C387,'Agent List'!$A:$D,2,0)=0,"",VLOOKUP($C387,'Agent List'!$A:$D,2,0))),"")</f>
        <v>EMEA_English</v>
      </c>
      <c r="F387" s="175" t="str">
        <f>IFERROR((IF(VLOOKUP($C387,'Agent List'!$A:$D,3,0)=0,"",VLOOKUP($C387,'Agent List'!$A:$D,3,0))),"")</f>
        <v>NAMPS</v>
      </c>
      <c r="G387" s="175" t="str">
        <f>IFERROR((IF(VLOOKUP($C387,'Agent List'!$A:$D,4,0)=0,"",VLOOKUP($C387,'Agent List'!$A:$D,4,0))),"")</f>
        <v/>
      </c>
    </row>
    <row r="388" spans="1:7" x14ac:dyDescent="0.25">
      <c r="A388" s="278">
        <v>43352</v>
      </c>
      <c r="B388" s="277" t="s">
        <v>387</v>
      </c>
      <c r="C388" s="277" t="s">
        <v>420</v>
      </c>
      <c r="D388" s="277" t="s">
        <v>388</v>
      </c>
      <c r="E388" s="175" t="str">
        <f>IFERROR((IF(VLOOKUP($C388,'Agent List'!$A:$D,2,0)=0,"",VLOOKUP($C388,'Agent List'!$A:$D,2,0))),"")</f>
        <v/>
      </c>
      <c r="F388" s="175" t="str">
        <f>IFERROR((IF(VLOOKUP($C388,'Agent List'!$A:$D,3,0)=0,"",VLOOKUP($C388,'Agent List'!$A:$D,3,0))),"")</f>
        <v/>
      </c>
      <c r="G388" s="175" t="str">
        <f>IFERROR((IF(VLOOKUP($C388,'Agent List'!$A:$D,4,0)=0,"",VLOOKUP($C388,'Agent List'!$A:$D,4,0))),"")</f>
        <v/>
      </c>
    </row>
    <row r="389" spans="1:7" x14ac:dyDescent="0.25">
      <c r="A389" s="278">
        <v>43352</v>
      </c>
      <c r="B389" s="277" t="s">
        <v>387</v>
      </c>
      <c r="C389" s="277" t="s">
        <v>389</v>
      </c>
      <c r="D389" s="277" t="s">
        <v>388</v>
      </c>
      <c r="E389" s="175" t="str">
        <f>IFERROR((IF(VLOOKUP($C389,'Agent List'!$A:$D,2,0)=0,"",VLOOKUP($C389,'Agent List'!$A:$D,2,0))),"")</f>
        <v/>
      </c>
      <c r="F389" s="175" t="str">
        <f>IFERROR((IF(VLOOKUP($C389,'Agent List'!$A:$D,3,0)=0,"",VLOOKUP($C389,'Agent List'!$A:$D,3,0))),"")</f>
        <v/>
      </c>
      <c r="G389" s="175" t="str">
        <f>IFERROR((IF(VLOOKUP($C389,'Agent List'!$A:$D,4,0)=0,"",VLOOKUP($C389,'Agent List'!$A:$D,4,0))),"")</f>
        <v/>
      </c>
    </row>
    <row r="390" spans="1:7" x14ac:dyDescent="0.25">
      <c r="A390" s="278">
        <v>43352</v>
      </c>
      <c r="B390" s="277" t="s">
        <v>387</v>
      </c>
      <c r="C390" s="277" t="s">
        <v>163</v>
      </c>
      <c r="D390" s="277" t="s">
        <v>388</v>
      </c>
      <c r="E390" s="175" t="str">
        <f>IFERROR((IF(VLOOKUP($C390,'Agent List'!$A:$D,2,0)=0,"",VLOOKUP($C390,'Agent List'!$A:$D,2,0))),"")</f>
        <v/>
      </c>
      <c r="F390" s="175" t="str">
        <f>IFERROR((IF(VLOOKUP($C390,'Agent List'!$A:$D,3,0)=0,"",VLOOKUP($C390,'Agent List'!$A:$D,3,0))),"")</f>
        <v>NAMPS</v>
      </c>
      <c r="G390" s="175" t="str">
        <f>IFERROR((IF(VLOOKUP($C390,'Agent List'!$A:$D,4,0)=0,"",VLOOKUP($C390,'Agent List'!$A:$D,4,0))),"")</f>
        <v/>
      </c>
    </row>
    <row r="391" spans="1:7" x14ac:dyDescent="0.25">
      <c r="A391" s="278">
        <v>43352</v>
      </c>
      <c r="B391" s="277" t="s">
        <v>387</v>
      </c>
      <c r="C391" s="277" t="s">
        <v>390</v>
      </c>
      <c r="D391" s="277" t="s">
        <v>388</v>
      </c>
      <c r="E391" s="175" t="str">
        <f>IFERROR((IF(VLOOKUP($C391,'Agent List'!$A:$D,2,0)=0,"",VLOOKUP($C391,'Agent List'!$A:$D,2,0))),"")</f>
        <v/>
      </c>
      <c r="F391" s="175" t="str">
        <f>IFERROR((IF(VLOOKUP($C391,'Agent List'!$A:$D,3,0)=0,"",VLOOKUP($C391,'Agent List'!$A:$D,3,0))),"")</f>
        <v/>
      </c>
      <c r="G391" s="175" t="str">
        <f>IFERROR((IF(VLOOKUP($C391,'Agent List'!$A:$D,4,0)=0,"",VLOOKUP($C391,'Agent List'!$A:$D,4,0))),"")</f>
        <v/>
      </c>
    </row>
    <row r="392" spans="1:7" x14ac:dyDescent="0.25">
      <c r="A392" s="284">
        <v>43353</v>
      </c>
      <c r="B392" s="283" t="s">
        <v>387</v>
      </c>
      <c r="C392" s="283" t="s">
        <v>282</v>
      </c>
      <c r="D392" s="283" t="s">
        <v>388</v>
      </c>
      <c r="E392" s="175" t="str">
        <f>IFERROR((IF(VLOOKUP($C392,'Agent List'!$A:$D,2,0)=0,"",VLOOKUP($C392,'Agent List'!$A:$D,2,0))),"")</f>
        <v>EMEA_English</v>
      </c>
      <c r="F392" s="175" t="str">
        <f>IFERROR((IF(VLOOKUP($C392,'Agent List'!$A:$D,3,0)=0,"",VLOOKUP($C392,'Agent List'!$A:$D,3,0))),"")</f>
        <v/>
      </c>
      <c r="G392" s="175" t="str">
        <f>IFERROR((IF(VLOOKUP($C392,'Agent List'!$A:$D,4,0)=0,"",VLOOKUP($C392,'Agent List'!$A:$D,4,0))),"")</f>
        <v/>
      </c>
    </row>
    <row r="393" spans="1:7" x14ac:dyDescent="0.25">
      <c r="A393" s="284">
        <v>43353</v>
      </c>
      <c r="B393" s="283" t="s">
        <v>387</v>
      </c>
      <c r="C393" s="283" t="s">
        <v>393</v>
      </c>
      <c r="D393" s="283" t="s">
        <v>388</v>
      </c>
      <c r="E393" s="175" t="str">
        <f>IFERROR((IF(VLOOKUP($C393,'Agent List'!$A:$D,2,0)=0,"",VLOOKUP($C393,'Agent List'!$A:$D,2,0))),"")</f>
        <v/>
      </c>
      <c r="F393" s="175" t="str">
        <f>IFERROR((IF(VLOOKUP($C393,'Agent List'!$A:$D,3,0)=0,"",VLOOKUP($C393,'Agent List'!$A:$D,3,0))),"")</f>
        <v/>
      </c>
      <c r="G393" s="175" t="str">
        <f>IFERROR((IF(VLOOKUP($C393,'Agent List'!$A:$D,4,0)=0,"",VLOOKUP($C393,'Agent List'!$A:$D,4,0))),"")</f>
        <v/>
      </c>
    </row>
    <row r="394" spans="1:7" x14ac:dyDescent="0.25">
      <c r="A394" s="284">
        <v>43353</v>
      </c>
      <c r="B394" s="283" t="s">
        <v>387</v>
      </c>
      <c r="C394" s="283" t="s">
        <v>233</v>
      </c>
      <c r="D394" s="283" t="s">
        <v>388</v>
      </c>
      <c r="E394" s="175" t="str">
        <f>IFERROR((IF(VLOOKUP($C394,'Agent List'!$A:$D,2,0)=0,"",VLOOKUP($C394,'Agent List'!$A:$D,2,0))),"")</f>
        <v/>
      </c>
      <c r="F394" s="175" t="str">
        <f>IFERROR((IF(VLOOKUP($C394,'Agent List'!$A:$D,3,0)=0,"",VLOOKUP($C394,'Agent List'!$A:$D,3,0))),"")</f>
        <v>NAMPS</v>
      </c>
      <c r="G394" s="175" t="str">
        <f>IFERROR((IF(VLOOKUP($C394,'Agent List'!$A:$D,4,0)=0,"",VLOOKUP($C394,'Agent List'!$A:$D,4,0))),"")</f>
        <v>APAC_English</v>
      </c>
    </row>
    <row r="395" spans="1:7" x14ac:dyDescent="0.25">
      <c r="A395" s="284">
        <v>43353</v>
      </c>
      <c r="B395" s="283" t="s">
        <v>387</v>
      </c>
      <c r="C395" s="283" t="s">
        <v>416</v>
      </c>
      <c r="D395" s="283" t="s">
        <v>388</v>
      </c>
      <c r="E395" s="175" t="str">
        <f>IFERROR((IF(VLOOKUP($C395,'Agent List'!$A:$D,2,0)=0,"",VLOOKUP($C395,'Agent List'!$A:$D,2,0))),"")</f>
        <v/>
      </c>
      <c r="F395" s="175" t="str">
        <f>IFERROR((IF(VLOOKUP($C395,'Agent List'!$A:$D,3,0)=0,"",VLOOKUP($C395,'Agent List'!$A:$D,3,0))),"")</f>
        <v/>
      </c>
      <c r="G395" s="175" t="str">
        <f>IFERROR((IF(VLOOKUP($C395,'Agent List'!$A:$D,4,0)=0,"",VLOOKUP($C395,'Agent List'!$A:$D,4,0))),"")</f>
        <v/>
      </c>
    </row>
    <row r="396" spans="1:7" x14ac:dyDescent="0.25">
      <c r="A396" s="284">
        <v>43353</v>
      </c>
      <c r="B396" s="283" t="s">
        <v>391</v>
      </c>
      <c r="C396" s="283" t="s">
        <v>437</v>
      </c>
      <c r="D396" s="283" t="s">
        <v>388</v>
      </c>
      <c r="E396" s="175" t="str">
        <f>IFERROR((IF(VLOOKUP($C396,'Agent List'!$A:$D,2,0)=0,"",VLOOKUP($C396,'Agent List'!$A:$D,2,0))),"")</f>
        <v/>
      </c>
      <c r="F396" s="175" t="str">
        <f>IFERROR((IF(VLOOKUP($C396,'Agent List'!$A:$D,3,0)=0,"",VLOOKUP($C396,'Agent List'!$A:$D,3,0))),"")</f>
        <v/>
      </c>
      <c r="G396" s="175" t="str">
        <f>IFERROR((IF(VLOOKUP($C396,'Agent List'!$A:$D,4,0)=0,"",VLOOKUP($C396,'Agent List'!$A:$D,4,0))),"")</f>
        <v/>
      </c>
    </row>
    <row r="397" spans="1:7" x14ac:dyDescent="0.25">
      <c r="A397" s="284">
        <v>43353</v>
      </c>
      <c r="B397" s="283" t="s">
        <v>391</v>
      </c>
      <c r="C397" s="283" t="s">
        <v>432</v>
      </c>
      <c r="D397" s="283" t="s">
        <v>388</v>
      </c>
      <c r="E397" s="175" t="str">
        <f>IFERROR((IF(VLOOKUP($C397,'Agent List'!$A:$D,2,0)=0,"",VLOOKUP($C397,'Agent List'!$A:$D,2,0))),"")</f>
        <v/>
      </c>
      <c r="F397" s="175" t="str">
        <f>IFERROR((IF(VLOOKUP($C397,'Agent List'!$A:$D,3,0)=0,"",VLOOKUP($C397,'Agent List'!$A:$D,3,0))),"")</f>
        <v/>
      </c>
      <c r="G397" s="175" t="str">
        <f>IFERROR((IF(VLOOKUP($C397,'Agent List'!$A:$D,4,0)=0,"",VLOOKUP($C397,'Agent List'!$A:$D,4,0))),"")</f>
        <v/>
      </c>
    </row>
    <row r="398" spans="1:7" x14ac:dyDescent="0.25">
      <c r="A398" s="284">
        <v>43353</v>
      </c>
      <c r="B398" s="283" t="s">
        <v>391</v>
      </c>
      <c r="C398" s="283" t="s">
        <v>412</v>
      </c>
      <c r="D398" s="283" t="s">
        <v>388</v>
      </c>
      <c r="E398" s="175" t="str">
        <f>IFERROR((IF(VLOOKUP($C398,'Agent List'!$A:$D,2,0)=0,"",VLOOKUP($C398,'Agent List'!$A:$D,2,0))),"")</f>
        <v/>
      </c>
      <c r="F398" s="175" t="str">
        <f>IFERROR((IF(VLOOKUP($C398,'Agent List'!$A:$D,3,0)=0,"",VLOOKUP($C398,'Agent List'!$A:$D,3,0))),"")</f>
        <v/>
      </c>
      <c r="G398" s="175" t="str">
        <f>IFERROR((IF(VLOOKUP($C398,'Agent List'!$A:$D,4,0)=0,"",VLOOKUP($C398,'Agent List'!$A:$D,4,0))),"")</f>
        <v/>
      </c>
    </row>
    <row r="399" spans="1:7" x14ac:dyDescent="0.25">
      <c r="A399" s="284">
        <v>43353</v>
      </c>
      <c r="B399" s="283" t="s">
        <v>391</v>
      </c>
      <c r="C399" s="283" t="s">
        <v>370</v>
      </c>
      <c r="D399" s="283" t="s">
        <v>388</v>
      </c>
      <c r="E399" s="175" t="str">
        <f>IFERROR((IF(VLOOKUP($C399,'Agent List'!$A:$D,2,0)=0,"",VLOOKUP($C399,'Agent List'!$A:$D,2,0))),"")</f>
        <v>EMEABUD-Russian</v>
      </c>
      <c r="F399" s="175" t="str">
        <f>IFERROR((IF(VLOOKUP($C399,'Agent List'!$A:$D,3,0)=0,"",VLOOKUP($C399,'Agent List'!$A:$D,3,0))),"")</f>
        <v/>
      </c>
      <c r="G399" s="175" t="str">
        <f>IFERROR((IF(VLOOKUP($C399,'Agent List'!$A:$D,4,0)=0,"",VLOOKUP($C399,'Agent List'!$A:$D,4,0))),"")</f>
        <v>EMEABUD-Turkish</v>
      </c>
    </row>
    <row r="400" spans="1:7" x14ac:dyDescent="0.25">
      <c r="A400" s="284">
        <v>43353</v>
      </c>
      <c r="B400" s="283" t="s">
        <v>391</v>
      </c>
      <c r="C400" s="283" t="s">
        <v>361</v>
      </c>
      <c r="D400" s="283" t="s">
        <v>388</v>
      </c>
      <c r="E400" s="175" t="str">
        <f>IFERROR((IF(VLOOKUP($C400,'Agent List'!$A:$D,2,0)=0,"",VLOOKUP($C400,'Agent List'!$A:$D,2,0))),"")</f>
        <v>EMEABUD-German</v>
      </c>
      <c r="F400" s="175" t="str">
        <f>IFERROR((IF(VLOOKUP($C400,'Agent List'!$A:$D,3,0)=0,"",VLOOKUP($C400,'Agent List'!$A:$D,3,0))),"")</f>
        <v/>
      </c>
      <c r="G400" s="175" t="str">
        <f>IFERROR((IF(VLOOKUP($C400,'Agent List'!$A:$D,4,0)=0,"",VLOOKUP($C400,'Agent List'!$A:$D,4,0))),"")</f>
        <v/>
      </c>
    </row>
    <row r="401" spans="1:7" x14ac:dyDescent="0.25">
      <c r="A401" s="284">
        <v>43353</v>
      </c>
      <c r="B401" s="283" t="s">
        <v>391</v>
      </c>
      <c r="C401" s="283" t="s">
        <v>441</v>
      </c>
      <c r="D401" s="283" t="s">
        <v>388</v>
      </c>
      <c r="E401" s="175" t="str">
        <f>IFERROR((IF(VLOOKUP($C401,'Agent List'!$A:$D,2,0)=0,"",VLOOKUP($C401,'Agent List'!$A:$D,2,0))),"")</f>
        <v/>
      </c>
      <c r="F401" s="175" t="str">
        <f>IFERROR((IF(VLOOKUP($C401,'Agent List'!$A:$D,3,0)=0,"",VLOOKUP($C401,'Agent List'!$A:$D,3,0))),"")</f>
        <v/>
      </c>
      <c r="G401" s="175" t="str">
        <f>IFERROR((IF(VLOOKUP($C401,'Agent List'!$A:$D,4,0)=0,"",VLOOKUP($C401,'Agent List'!$A:$D,4,0))),"")</f>
        <v/>
      </c>
    </row>
    <row r="402" spans="1:7" x14ac:dyDescent="0.25">
      <c r="A402" s="284">
        <v>43353</v>
      </c>
      <c r="B402" s="283" t="s">
        <v>391</v>
      </c>
      <c r="C402" s="283" t="s">
        <v>427</v>
      </c>
      <c r="D402" s="283" t="s">
        <v>388</v>
      </c>
      <c r="E402" s="175" t="str">
        <f>IFERROR((IF(VLOOKUP($C402,'Agent List'!$A:$D,2,0)=0,"",VLOOKUP($C402,'Agent List'!$A:$D,2,0))),"")</f>
        <v/>
      </c>
      <c r="F402" s="175" t="str">
        <f>IFERROR((IF(VLOOKUP($C402,'Agent List'!$A:$D,3,0)=0,"",VLOOKUP($C402,'Agent List'!$A:$D,3,0))),"")</f>
        <v/>
      </c>
      <c r="G402" s="175" t="str">
        <f>IFERROR((IF(VLOOKUP($C402,'Agent List'!$A:$D,4,0)=0,"",VLOOKUP($C402,'Agent List'!$A:$D,4,0))),"")</f>
        <v/>
      </c>
    </row>
    <row r="403" spans="1:7" x14ac:dyDescent="0.25">
      <c r="A403" s="284">
        <v>43353</v>
      </c>
      <c r="B403" s="283" t="s">
        <v>391</v>
      </c>
      <c r="C403" s="283" t="s">
        <v>371</v>
      </c>
      <c r="D403" s="283" t="s">
        <v>388</v>
      </c>
      <c r="E403" s="175" t="str">
        <f>IFERROR((IF(VLOOKUP($C403,'Agent List'!$A:$D,2,0)=0,"",VLOOKUP($C403,'Agent List'!$A:$D,2,0))),"")</f>
        <v>EMEABUD-French</v>
      </c>
      <c r="F403" s="175" t="str">
        <f>IFERROR((IF(VLOOKUP($C403,'Agent List'!$A:$D,3,0)=0,"",VLOOKUP($C403,'Agent List'!$A:$D,3,0))),"")</f>
        <v/>
      </c>
      <c r="G403" s="175" t="str">
        <f>IFERROR((IF(VLOOKUP($C403,'Agent List'!$A:$D,4,0)=0,"",VLOOKUP($C403,'Agent List'!$A:$D,4,0))),"")</f>
        <v/>
      </c>
    </row>
    <row r="404" spans="1:7" x14ac:dyDescent="0.25">
      <c r="A404" s="284">
        <v>43353</v>
      </c>
      <c r="B404" s="283" t="s">
        <v>391</v>
      </c>
      <c r="C404" s="283" t="s">
        <v>422</v>
      </c>
      <c r="D404" s="283" t="s">
        <v>388</v>
      </c>
      <c r="E404" s="175" t="str">
        <f>IFERROR((IF(VLOOKUP($C404,'Agent List'!$A:$D,2,0)=0,"",VLOOKUP($C404,'Agent List'!$A:$D,2,0))),"")</f>
        <v/>
      </c>
      <c r="F404" s="175" t="str">
        <f>IFERROR((IF(VLOOKUP($C404,'Agent List'!$A:$D,3,0)=0,"",VLOOKUP($C404,'Agent List'!$A:$D,3,0))),"")</f>
        <v/>
      </c>
      <c r="G404" s="175" t="str">
        <f>IFERROR((IF(VLOOKUP($C404,'Agent List'!$A:$D,4,0)=0,"",VLOOKUP($C404,'Agent List'!$A:$D,4,0))),"")</f>
        <v/>
      </c>
    </row>
    <row r="405" spans="1:7" x14ac:dyDescent="0.25">
      <c r="A405" s="284">
        <v>43353</v>
      </c>
      <c r="B405" s="283" t="s">
        <v>391</v>
      </c>
      <c r="C405" s="283" t="s">
        <v>430</v>
      </c>
      <c r="D405" s="283" t="s">
        <v>388</v>
      </c>
      <c r="E405" s="175" t="str">
        <f>IFERROR((IF(VLOOKUP($C405,'Agent List'!$A:$D,2,0)=0,"",VLOOKUP($C405,'Agent List'!$A:$D,2,0))),"")</f>
        <v/>
      </c>
      <c r="F405" s="175" t="str">
        <f>IFERROR((IF(VLOOKUP($C405,'Agent List'!$A:$D,3,0)=0,"",VLOOKUP($C405,'Agent List'!$A:$D,3,0))),"")</f>
        <v/>
      </c>
      <c r="G405" s="175" t="str">
        <f>IFERROR((IF(VLOOKUP($C405,'Agent List'!$A:$D,4,0)=0,"",VLOOKUP($C405,'Agent List'!$A:$D,4,0))),"")</f>
        <v/>
      </c>
    </row>
    <row r="406" spans="1:7" x14ac:dyDescent="0.25">
      <c r="A406" s="284">
        <v>43353</v>
      </c>
      <c r="B406" s="283" t="s">
        <v>391</v>
      </c>
      <c r="C406" s="283" t="s">
        <v>414</v>
      </c>
      <c r="D406" s="283" t="s">
        <v>388</v>
      </c>
      <c r="E406" s="175" t="str">
        <f>IFERROR((IF(VLOOKUP($C406,'Agent List'!$A:$D,2,0)=0,"",VLOOKUP($C406,'Agent List'!$A:$D,2,0))),"")</f>
        <v/>
      </c>
      <c r="F406" s="175" t="str">
        <f>IFERROR((IF(VLOOKUP($C406,'Agent List'!$A:$D,3,0)=0,"",VLOOKUP($C406,'Agent List'!$A:$D,3,0))),"")</f>
        <v/>
      </c>
      <c r="G406" s="175" t="str">
        <f>IFERROR((IF(VLOOKUP($C406,'Agent List'!$A:$D,4,0)=0,"",VLOOKUP($C406,'Agent List'!$A:$D,4,0))),"")</f>
        <v/>
      </c>
    </row>
    <row r="407" spans="1:7" x14ac:dyDescent="0.25">
      <c r="A407" s="284">
        <v>43353</v>
      </c>
      <c r="B407" s="283" t="s">
        <v>391</v>
      </c>
      <c r="C407" s="283" t="s">
        <v>259</v>
      </c>
      <c r="D407" s="283" t="s">
        <v>388</v>
      </c>
      <c r="E407" s="175" t="str">
        <f>IFERROR((IF(VLOOKUP($C407,'Agent List'!$A:$D,2,0)=0,"",VLOOKUP($C407,'Agent List'!$A:$D,2,0))),"")</f>
        <v>EMEABUD-Russian</v>
      </c>
      <c r="F407" s="175" t="str">
        <f>IFERROR((IF(VLOOKUP($C407,'Agent List'!$A:$D,3,0)=0,"",VLOOKUP($C407,'Agent List'!$A:$D,3,0))),"")</f>
        <v/>
      </c>
      <c r="G407" s="175" t="str">
        <f>IFERROR((IF(VLOOKUP($C407,'Agent List'!$A:$D,4,0)=0,"",VLOOKUP($C407,'Agent List'!$A:$D,4,0))),"")</f>
        <v>EMEABUD-Hungarian</v>
      </c>
    </row>
    <row r="408" spans="1:7" x14ac:dyDescent="0.25">
      <c r="A408" s="284">
        <v>43353</v>
      </c>
      <c r="B408" s="283" t="s">
        <v>391</v>
      </c>
      <c r="C408" s="283" t="s">
        <v>438</v>
      </c>
      <c r="D408" s="283" t="s">
        <v>388</v>
      </c>
      <c r="E408" s="175" t="str">
        <f>IFERROR((IF(VLOOKUP($C408,'Agent List'!$A:$D,2,0)=0,"",VLOOKUP($C408,'Agent List'!$A:$D,2,0))),"")</f>
        <v/>
      </c>
      <c r="F408" s="175" t="str">
        <f>IFERROR((IF(VLOOKUP($C408,'Agent List'!$A:$D,3,0)=0,"",VLOOKUP($C408,'Agent List'!$A:$D,3,0))),"")</f>
        <v/>
      </c>
      <c r="G408" s="175" t="str">
        <f>IFERROR((IF(VLOOKUP($C408,'Agent List'!$A:$D,4,0)=0,"",VLOOKUP($C408,'Agent List'!$A:$D,4,0))),"")</f>
        <v/>
      </c>
    </row>
    <row r="409" spans="1:7" x14ac:dyDescent="0.25">
      <c r="A409" s="284">
        <v>43353</v>
      </c>
      <c r="B409" s="283" t="s">
        <v>391</v>
      </c>
      <c r="C409" s="283" t="s">
        <v>364</v>
      </c>
      <c r="D409" s="283" t="s">
        <v>388</v>
      </c>
      <c r="E409" s="175" t="str">
        <f>IFERROR((IF(VLOOKUP($C409,'Agent List'!$A:$D,2,0)=0,"",VLOOKUP($C409,'Agent List'!$A:$D,2,0))),"")</f>
        <v>EMEABUD-German</v>
      </c>
      <c r="F409" s="175" t="str">
        <f>IFERROR((IF(VLOOKUP($C409,'Agent List'!$A:$D,3,0)=0,"",VLOOKUP($C409,'Agent List'!$A:$D,3,0))),"")</f>
        <v/>
      </c>
      <c r="G409" s="175" t="str">
        <f>IFERROR((IF(VLOOKUP($C409,'Agent List'!$A:$D,4,0)=0,"",VLOOKUP($C409,'Agent List'!$A:$D,4,0))),"")</f>
        <v/>
      </c>
    </row>
    <row r="410" spans="1:7" x14ac:dyDescent="0.25">
      <c r="A410" s="284">
        <v>43353</v>
      </c>
      <c r="B410" s="283" t="s">
        <v>391</v>
      </c>
      <c r="C410" s="283" t="s">
        <v>378</v>
      </c>
      <c r="D410" s="283" t="s">
        <v>388</v>
      </c>
      <c r="E410" s="175" t="str">
        <f>IFERROR((IF(VLOOKUP($C410,'Agent List'!$A:$D,2,0)=0,"",VLOOKUP($C410,'Agent List'!$A:$D,2,0))),"")</f>
        <v/>
      </c>
      <c r="F410" s="175" t="str">
        <f>IFERROR((IF(VLOOKUP($C410,'Agent List'!$A:$D,3,0)=0,"",VLOOKUP($C410,'Agent List'!$A:$D,3,0))),"")</f>
        <v/>
      </c>
      <c r="G410" s="175" t="str">
        <f>IFERROR((IF(VLOOKUP($C410,'Agent List'!$A:$D,4,0)=0,"",VLOOKUP($C410,'Agent List'!$A:$D,4,0))),"")</f>
        <v/>
      </c>
    </row>
    <row r="411" spans="1:7" x14ac:dyDescent="0.25">
      <c r="A411" s="284">
        <v>43353</v>
      </c>
      <c r="B411" s="283" t="s">
        <v>391</v>
      </c>
      <c r="C411" s="283" t="s">
        <v>436</v>
      </c>
      <c r="D411" s="283" t="s">
        <v>388</v>
      </c>
      <c r="E411" s="175" t="str">
        <f>IFERROR((IF(VLOOKUP($C411,'Agent List'!$A:$D,2,0)=0,"",VLOOKUP($C411,'Agent List'!$A:$D,2,0))),"")</f>
        <v/>
      </c>
      <c r="F411" s="175" t="str">
        <f>IFERROR((IF(VLOOKUP($C411,'Agent List'!$A:$D,3,0)=0,"",VLOOKUP($C411,'Agent List'!$A:$D,3,0))),"")</f>
        <v/>
      </c>
      <c r="G411" s="175" t="str">
        <f>IFERROR((IF(VLOOKUP($C411,'Agent List'!$A:$D,4,0)=0,"",VLOOKUP($C411,'Agent List'!$A:$D,4,0))),"")</f>
        <v/>
      </c>
    </row>
    <row r="412" spans="1:7" x14ac:dyDescent="0.25">
      <c r="A412" s="284">
        <v>43353</v>
      </c>
      <c r="B412" s="283" t="s">
        <v>391</v>
      </c>
      <c r="C412" s="283" t="s">
        <v>435</v>
      </c>
      <c r="D412" s="283" t="s">
        <v>388</v>
      </c>
      <c r="E412" s="175" t="str">
        <f>IFERROR((IF(VLOOKUP($C412,'Agent List'!$A:$D,2,0)=0,"",VLOOKUP($C412,'Agent List'!$A:$D,2,0))),"")</f>
        <v/>
      </c>
      <c r="F412" s="175" t="str">
        <f>IFERROR((IF(VLOOKUP($C412,'Agent List'!$A:$D,3,0)=0,"",VLOOKUP($C412,'Agent List'!$A:$D,3,0))),"")</f>
        <v/>
      </c>
      <c r="G412" s="175" t="str">
        <f>IFERROR((IF(VLOOKUP($C412,'Agent List'!$A:$D,4,0)=0,"",VLOOKUP($C412,'Agent List'!$A:$D,4,0))),"")</f>
        <v/>
      </c>
    </row>
    <row r="413" spans="1:7" x14ac:dyDescent="0.25">
      <c r="A413" s="284">
        <v>43353</v>
      </c>
      <c r="B413" s="283" t="s">
        <v>391</v>
      </c>
      <c r="C413" s="283" t="s">
        <v>429</v>
      </c>
      <c r="D413" s="283" t="s">
        <v>388</v>
      </c>
      <c r="E413" s="175" t="str">
        <f>IFERROR((IF(VLOOKUP($C413,'Agent List'!$A:$D,2,0)=0,"",VLOOKUP($C413,'Agent List'!$A:$D,2,0))),"")</f>
        <v/>
      </c>
      <c r="F413" s="175" t="str">
        <f>IFERROR((IF(VLOOKUP($C413,'Agent List'!$A:$D,3,0)=0,"",VLOOKUP($C413,'Agent List'!$A:$D,3,0))),"")</f>
        <v/>
      </c>
      <c r="G413" s="175" t="str">
        <f>IFERROR((IF(VLOOKUP($C413,'Agent List'!$A:$D,4,0)=0,"",VLOOKUP($C413,'Agent List'!$A:$D,4,0))),"")</f>
        <v/>
      </c>
    </row>
    <row r="414" spans="1:7" x14ac:dyDescent="0.25">
      <c r="A414" s="284">
        <v>43353</v>
      </c>
      <c r="B414" s="283" t="s">
        <v>391</v>
      </c>
      <c r="C414" s="283" t="s">
        <v>408</v>
      </c>
      <c r="D414" s="283" t="s">
        <v>388</v>
      </c>
      <c r="E414" s="175" t="str">
        <f>IFERROR((IF(VLOOKUP($C414,'Agent List'!$A:$D,2,0)=0,"",VLOOKUP($C414,'Agent List'!$A:$D,2,0))),"")</f>
        <v/>
      </c>
      <c r="F414" s="175" t="str">
        <f>IFERROR((IF(VLOOKUP($C414,'Agent List'!$A:$D,3,0)=0,"",VLOOKUP($C414,'Agent List'!$A:$D,3,0))),"")</f>
        <v/>
      </c>
      <c r="G414" s="175" t="str">
        <f>IFERROR((IF(VLOOKUP($C414,'Agent List'!$A:$D,4,0)=0,"",VLOOKUP($C414,'Agent List'!$A:$D,4,0))),"")</f>
        <v/>
      </c>
    </row>
    <row r="415" spans="1:7" x14ac:dyDescent="0.25">
      <c r="A415" s="284">
        <v>43353</v>
      </c>
      <c r="B415" s="283" t="s">
        <v>391</v>
      </c>
      <c r="C415" s="283" t="s">
        <v>423</v>
      </c>
      <c r="D415" s="283" t="s">
        <v>388</v>
      </c>
      <c r="E415" s="175" t="str">
        <f>IFERROR((IF(VLOOKUP($C415,'Agent List'!$A:$D,2,0)=0,"",VLOOKUP($C415,'Agent List'!$A:$D,2,0))),"")</f>
        <v/>
      </c>
      <c r="F415" s="175" t="str">
        <f>IFERROR((IF(VLOOKUP($C415,'Agent List'!$A:$D,3,0)=0,"",VLOOKUP($C415,'Agent List'!$A:$D,3,0))),"")</f>
        <v/>
      </c>
      <c r="G415" s="175" t="str">
        <f>IFERROR((IF(VLOOKUP($C415,'Agent List'!$A:$D,4,0)=0,"",VLOOKUP($C415,'Agent List'!$A:$D,4,0))),"")</f>
        <v/>
      </c>
    </row>
    <row r="416" spans="1:7" x14ac:dyDescent="0.25">
      <c r="A416" s="284">
        <v>43353</v>
      </c>
      <c r="B416" s="283" t="s">
        <v>391</v>
      </c>
      <c r="C416" s="283" t="s">
        <v>417</v>
      </c>
      <c r="D416" s="283" t="s">
        <v>388</v>
      </c>
      <c r="E416" s="175" t="str">
        <f>IFERROR((IF(VLOOKUP($C416,'Agent List'!$A:$D,2,0)=0,"",VLOOKUP($C416,'Agent List'!$A:$D,2,0))),"")</f>
        <v/>
      </c>
      <c r="F416" s="175" t="str">
        <f>IFERROR((IF(VLOOKUP($C416,'Agent List'!$A:$D,3,0)=0,"",VLOOKUP($C416,'Agent List'!$A:$D,3,0))),"")</f>
        <v/>
      </c>
      <c r="G416" s="175" t="str">
        <f>IFERROR((IF(VLOOKUP($C416,'Agent List'!$A:$D,4,0)=0,"",VLOOKUP($C416,'Agent List'!$A:$D,4,0))),"")</f>
        <v/>
      </c>
    </row>
    <row r="417" spans="1:7" x14ac:dyDescent="0.25">
      <c r="A417" s="284">
        <v>43353</v>
      </c>
      <c r="B417" s="283" t="s">
        <v>391</v>
      </c>
      <c r="C417" s="283" t="s">
        <v>431</v>
      </c>
      <c r="D417" s="283" t="s">
        <v>388</v>
      </c>
      <c r="E417" s="175" t="str">
        <f>IFERROR((IF(VLOOKUP($C417,'Agent List'!$A:$D,2,0)=0,"",VLOOKUP($C417,'Agent List'!$A:$D,2,0))),"")</f>
        <v/>
      </c>
      <c r="F417" s="175" t="str">
        <f>IFERROR((IF(VLOOKUP($C417,'Agent List'!$A:$D,3,0)=0,"",VLOOKUP($C417,'Agent List'!$A:$D,3,0))),"")</f>
        <v/>
      </c>
      <c r="G417" s="175" t="str">
        <f>IFERROR((IF(VLOOKUP($C417,'Agent List'!$A:$D,4,0)=0,"",VLOOKUP($C417,'Agent List'!$A:$D,4,0))),"")</f>
        <v/>
      </c>
    </row>
    <row r="418" spans="1:7" x14ac:dyDescent="0.25">
      <c r="A418" s="284">
        <v>43353</v>
      </c>
      <c r="B418" s="283" t="s">
        <v>391</v>
      </c>
      <c r="C418" s="283" t="s">
        <v>405</v>
      </c>
      <c r="D418" s="283" t="s">
        <v>388</v>
      </c>
      <c r="E418" s="175" t="str">
        <f>IFERROR((IF(VLOOKUP($C418,'Agent List'!$A:$D,2,0)=0,"",VLOOKUP($C418,'Agent List'!$A:$D,2,0))),"")</f>
        <v/>
      </c>
      <c r="F418" s="175" t="str">
        <f>IFERROR((IF(VLOOKUP($C418,'Agent List'!$A:$D,3,0)=0,"",VLOOKUP($C418,'Agent List'!$A:$D,3,0))),"")</f>
        <v/>
      </c>
      <c r="G418" s="175" t="str">
        <f>IFERROR((IF(VLOOKUP($C418,'Agent List'!$A:$D,4,0)=0,"",VLOOKUP($C418,'Agent List'!$A:$D,4,0))),"")</f>
        <v/>
      </c>
    </row>
    <row r="419" spans="1:7" x14ac:dyDescent="0.25">
      <c r="A419" s="284">
        <v>43353</v>
      </c>
      <c r="B419" s="283" t="s">
        <v>391</v>
      </c>
      <c r="C419" s="283" t="s">
        <v>302</v>
      </c>
      <c r="D419" s="283" t="s">
        <v>388</v>
      </c>
      <c r="E419" s="175" t="str">
        <f>IFERROR((IF(VLOOKUP($C419,'Agent List'!$A:$D,2,0)=0,"",VLOOKUP($C419,'Agent List'!$A:$D,2,0))),"")</f>
        <v>EMEABUD-Polish</v>
      </c>
      <c r="F419" s="175" t="str">
        <f>IFERROR((IF(VLOOKUP($C419,'Agent List'!$A:$D,3,0)=0,"",VLOOKUP($C419,'Agent List'!$A:$D,3,0))),"")</f>
        <v/>
      </c>
      <c r="G419" s="175" t="str">
        <f>IFERROR((IF(VLOOKUP($C419,'Agent List'!$A:$D,4,0)=0,"",VLOOKUP($C419,'Agent List'!$A:$D,4,0))),"")</f>
        <v/>
      </c>
    </row>
    <row r="420" spans="1:7" x14ac:dyDescent="0.25">
      <c r="A420" s="284">
        <v>43353</v>
      </c>
      <c r="B420" s="283" t="s">
        <v>391</v>
      </c>
      <c r="C420" s="283" t="s">
        <v>409</v>
      </c>
      <c r="D420" s="283" t="s">
        <v>388</v>
      </c>
      <c r="E420" s="175" t="str">
        <f>IFERROR((IF(VLOOKUP($C420,'Agent List'!$A:$D,2,0)=0,"",VLOOKUP($C420,'Agent List'!$A:$D,2,0))),"")</f>
        <v/>
      </c>
      <c r="F420" s="175" t="str">
        <f>IFERROR((IF(VLOOKUP($C420,'Agent List'!$A:$D,3,0)=0,"",VLOOKUP($C420,'Agent List'!$A:$D,3,0))),"")</f>
        <v/>
      </c>
      <c r="G420" s="175" t="str">
        <f>IFERROR((IF(VLOOKUP($C420,'Agent List'!$A:$D,4,0)=0,"",VLOOKUP($C420,'Agent List'!$A:$D,4,0))),"")</f>
        <v/>
      </c>
    </row>
    <row r="421" spans="1:7" x14ac:dyDescent="0.25">
      <c r="A421" s="284">
        <v>43353</v>
      </c>
      <c r="B421" s="283" t="s">
        <v>391</v>
      </c>
      <c r="C421" s="283" t="s">
        <v>368</v>
      </c>
      <c r="D421" s="283" t="s">
        <v>388</v>
      </c>
      <c r="E421" s="175" t="str">
        <f>IFERROR((IF(VLOOKUP($C421,'Agent List'!$A:$D,2,0)=0,"",VLOOKUP($C421,'Agent List'!$A:$D,2,0))),"")</f>
        <v>EMEABUD-Dutch</v>
      </c>
      <c r="F421" s="175" t="str">
        <f>IFERROR((IF(VLOOKUP($C421,'Agent List'!$A:$D,3,0)=0,"",VLOOKUP($C421,'Agent List'!$A:$D,3,0))),"")</f>
        <v/>
      </c>
      <c r="G421" s="175" t="str">
        <f>IFERROR((IF(VLOOKUP($C421,'Agent List'!$A:$D,4,0)=0,"",VLOOKUP($C421,'Agent List'!$A:$D,4,0))),"")</f>
        <v>EMEABUD-Hungarian</v>
      </c>
    </row>
    <row r="422" spans="1:7" x14ac:dyDescent="0.25">
      <c r="A422" s="284">
        <v>43353</v>
      </c>
      <c r="B422" s="283" t="s">
        <v>391</v>
      </c>
      <c r="C422" s="283" t="s">
        <v>421</v>
      </c>
      <c r="D422" s="283" t="s">
        <v>388</v>
      </c>
      <c r="E422" s="175" t="str">
        <f>IFERROR((IF(VLOOKUP($C422,'Agent List'!$A:$D,2,0)=0,"",VLOOKUP($C422,'Agent List'!$A:$D,2,0))),"")</f>
        <v/>
      </c>
      <c r="F422" s="175" t="str">
        <f>IFERROR((IF(VLOOKUP($C422,'Agent List'!$A:$D,3,0)=0,"",VLOOKUP($C422,'Agent List'!$A:$D,3,0))),"")</f>
        <v/>
      </c>
      <c r="G422" s="175" t="str">
        <f>IFERROR((IF(VLOOKUP($C422,'Agent List'!$A:$D,4,0)=0,"",VLOOKUP($C422,'Agent List'!$A:$D,4,0))),"")</f>
        <v/>
      </c>
    </row>
    <row r="423" spans="1:7" x14ac:dyDescent="0.25">
      <c r="A423" s="284">
        <v>43353</v>
      </c>
      <c r="B423" s="283" t="s">
        <v>391</v>
      </c>
      <c r="C423" s="283" t="s">
        <v>372</v>
      </c>
      <c r="D423" s="283" t="s">
        <v>388</v>
      </c>
      <c r="E423" s="175" t="str">
        <f>IFERROR((IF(VLOOKUP($C423,'Agent List'!$A:$D,2,0)=0,"",VLOOKUP($C423,'Agent List'!$A:$D,2,0))),"")</f>
        <v>EMEABUD-French</v>
      </c>
      <c r="F423" s="175" t="str">
        <f>IFERROR((IF(VLOOKUP($C423,'Agent List'!$A:$D,3,0)=0,"",VLOOKUP($C423,'Agent List'!$A:$D,3,0))),"")</f>
        <v/>
      </c>
      <c r="G423" s="175" t="str">
        <f>IFERROR((IF(VLOOKUP($C423,'Agent List'!$A:$D,4,0)=0,"",VLOOKUP($C423,'Agent List'!$A:$D,4,0))),"")</f>
        <v/>
      </c>
    </row>
    <row r="424" spans="1:7" x14ac:dyDescent="0.25">
      <c r="A424" s="284">
        <v>43353</v>
      </c>
      <c r="B424" s="283" t="s">
        <v>387</v>
      </c>
      <c r="C424" s="283" t="s">
        <v>142</v>
      </c>
      <c r="D424" s="283" t="s">
        <v>388</v>
      </c>
      <c r="E424" s="175" t="str">
        <f>IFERROR((IF(VLOOKUP($C424,'Agent List'!$A:$D,2,0)=0,"",VLOOKUP($C424,'Agent List'!$A:$D,2,0))),"")</f>
        <v>EMEA_English</v>
      </c>
      <c r="F424" s="175" t="str">
        <f>IFERROR((IF(VLOOKUP($C424,'Agent List'!$A:$D,3,0)=0,"",VLOOKUP($C424,'Agent List'!$A:$D,3,0))),"")</f>
        <v/>
      </c>
      <c r="G424" s="175" t="str">
        <f>IFERROR((IF(VLOOKUP($C424,'Agent List'!$A:$D,4,0)=0,"",VLOOKUP($C424,'Agent List'!$A:$D,4,0))),"")</f>
        <v/>
      </c>
    </row>
    <row r="425" spans="1:7" x14ac:dyDescent="0.25">
      <c r="A425" s="284">
        <v>43353</v>
      </c>
      <c r="B425" s="283" t="s">
        <v>387</v>
      </c>
      <c r="C425" s="283" t="s">
        <v>145</v>
      </c>
      <c r="D425" s="283" t="s">
        <v>388</v>
      </c>
      <c r="E425" s="175" t="str">
        <f>IFERROR((IF(VLOOKUP($C425,'Agent List'!$A:$D,2,0)=0,"",VLOOKUP($C425,'Agent List'!$A:$D,2,0))),"")</f>
        <v>EMEA_English</v>
      </c>
      <c r="F425" s="175" t="str">
        <f>IFERROR((IF(VLOOKUP($C425,'Agent List'!$A:$D,3,0)=0,"",VLOOKUP($C425,'Agent List'!$A:$D,3,0))),"")</f>
        <v>NAMPS</v>
      </c>
      <c r="G425" s="175" t="str">
        <f>IFERROR((IF(VLOOKUP($C425,'Agent List'!$A:$D,4,0)=0,"",VLOOKUP($C425,'Agent List'!$A:$D,4,0))),"")</f>
        <v/>
      </c>
    </row>
    <row r="426" spans="1:7" x14ac:dyDescent="0.25">
      <c r="A426" s="284">
        <v>43353</v>
      </c>
      <c r="B426" s="283" t="s">
        <v>387</v>
      </c>
      <c r="C426" s="283" t="s">
        <v>439</v>
      </c>
      <c r="D426" s="283" t="s">
        <v>388</v>
      </c>
      <c r="E426" s="175" t="str">
        <f>IFERROR((IF(VLOOKUP($C426,'Agent List'!$A:$D,2,0)=0,"",VLOOKUP($C426,'Agent List'!$A:$D,2,0))),"")</f>
        <v/>
      </c>
      <c r="F426" s="175" t="str">
        <f>IFERROR((IF(VLOOKUP($C426,'Agent List'!$A:$D,3,0)=0,"",VLOOKUP($C426,'Agent List'!$A:$D,3,0))),"")</f>
        <v/>
      </c>
      <c r="G426" s="175" t="str">
        <f>IFERROR((IF(VLOOKUP($C426,'Agent List'!$A:$D,4,0)=0,"",VLOOKUP($C426,'Agent List'!$A:$D,4,0))),"")</f>
        <v/>
      </c>
    </row>
    <row r="427" spans="1:7" x14ac:dyDescent="0.25">
      <c r="A427" s="284">
        <v>43353</v>
      </c>
      <c r="B427" s="283" t="s">
        <v>387</v>
      </c>
      <c r="C427" s="283" t="s">
        <v>148</v>
      </c>
      <c r="D427" s="283" t="s">
        <v>388</v>
      </c>
      <c r="E427" s="175" t="str">
        <f>IFERROR((IF(VLOOKUP($C427,'Agent List'!$A:$D,2,0)=0,"",VLOOKUP($C427,'Agent List'!$A:$D,2,0))),"")</f>
        <v/>
      </c>
      <c r="F427" s="175" t="str">
        <f>IFERROR((IF(VLOOKUP($C427,'Agent List'!$A:$D,3,0)=0,"",VLOOKUP($C427,'Agent List'!$A:$D,3,0))),"")</f>
        <v/>
      </c>
      <c r="G427" s="175" t="str">
        <f>IFERROR((IF(VLOOKUP($C427,'Agent List'!$A:$D,4,0)=0,"",VLOOKUP($C427,'Agent List'!$A:$D,4,0))),"")</f>
        <v/>
      </c>
    </row>
    <row r="428" spans="1:7" x14ac:dyDescent="0.25">
      <c r="A428" s="284">
        <v>43353</v>
      </c>
      <c r="B428" s="283" t="s">
        <v>387</v>
      </c>
      <c r="C428" s="283" t="s">
        <v>236</v>
      </c>
      <c r="D428" s="283" t="s">
        <v>388</v>
      </c>
      <c r="E428" s="175" t="str">
        <f>IFERROR((IF(VLOOKUP($C428,'Agent List'!$A:$D,2,0)=0,"",VLOOKUP($C428,'Agent List'!$A:$D,2,0))),"")</f>
        <v>EMEA_English</v>
      </c>
      <c r="F428" s="175" t="str">
        <f>IFERROR((IF(VLOOKUP($C428,'Agent List'!$A:$D,3,0)=0,"",VLOOKUP($C428,'Agent List'!$A:$D,3,0))),"")</f>
        <v>NAMPS</v>
      </c>
      <c r="G428" s="175" t="str">
        <f>IFERROR((IF(VLOOKUP($C428,'Agent List'!$A:$D,4,0)=0,"",VLOOKUP($C428,'Agent List'!$A:$D,4,0))),"")</f>
        <v/>
      </c>
    </row>
    <row r="429" spans="1:7" x14ac:dyDescent="0.25">
      <c r="A429" s="284">
        <v>43353</v>
      </c>
      <c r="B429" s="283" t="s">
        <v>387</v>
      </c>
      <c r="C429" s="283" t="s">
        <v>149</v>
      </c>
      <c r="D429" s="283" t="s">
        <v>388</v>
      </c>
      <c r="E429" s="175" t="str">
        <f>IFERROR((IF(VLOOKUP($C429,'Agent List'!$A:$D,2,0)=0,"",VLOOKUP($C429,'Agent List'!$A:$D,2,0))),"")</f>
        <v>EMEA_English</v>
      </c>
      <c r="F429" s="175" t="str">
        <f>IFERROR((IF(VLOOKUP($C429,'Agent List'!$A:$D,3,0)=0,"",VLOOKUP($C429,'Agent List'!$A:$D,3,0))),"")</f>
        <v/>
      </c>
      <c r="G429" s="175" t="str">
        <f>IFERROR((IF(VLOOKUP($C429,'Agent List'!$A:$D,4,0)=0,"",VLOOKUP($C429,'Agent List'!$A:$D,4,0))),"")</f>
        <v/>
      </c>
    </row>
    <row r="430" spans="1:7" x14ac:dyDescent="0.25">
      <c r="A430" s="284">
        <v>43353</v>
      </c>
      <c r="B430" s="283" t="s">
        <v>387</v>
      </c>
      <c r="C430" s="283" t="s">
        <v>150</v>
      </c>
      <c r="D430" s="283" t="s">
        <v>388</v>
      </c>
      <c r="E430" s="175" t="str">
        <f>IFERROR((IF(VLOOKUP($C430,'Agent List'!$A:$D,2,0)=0,"",VLOOKUP($C430,'Agent List'!$A:$D,2,0))),"")</f>
        <v>EMEA_English</v>
      </c>
      <c r="F430" s="175" t="str">
        <f>IFERROR((IF(VLOOKUP($C430,'Agent List'!$A:$D,3,0)=0,"",VLOOKUP($C430,'Agent List'!$A:$D,3,0))),"")</f>
        <v/>
      </c>
      <c r="G430" s="175" t="str">
        <f>IFERROR((IF(VLOOKUP($C430,'Agent List'!$A:$D,4,0)=0,"",VLOOKUP($C430,'Agent List'!$A:$D,4,0))),"")</f>
        <v/>
      </c>
    </row>
    <row r="431" spans="1:7" x14ac:dyDescent="0.25">
      <c r="A431" s="284">
        <v>43353</v>
      </c>
      <c r="B431" s="283" t="s">
        <v>387</v>
      </c>
      <c r="C431" s="283" t="s">
        <v>220</v>
      </c>
      <c r="D431" s="283" t="s">
        <v>388</v>
      </c>
      <c r="E431" s="175" t="str">
        <f>IFERROR((IF(VLOOKUP($C431,'Agent List'!$A:$D,2,0)=0,"",VLOOKUP($C431,'Agent List'!$A:$D,2,0))),"")</f>
        <v>EMEA_English</v>
      </c>
      <c r="F431" s="175" t="str">
        <f>IFERROR((IF(VLOOKUP($C431,'Agent List'!$A:$D,3,0)=0,"",VLOOKUP($C431,'Agent List'!$A:$D,3,0))),"")</f>
        <v/>
      </c>
      <c r="G431" s="175" t="str">
        <f>IFERROR((IF(VLOOKUP($C431,'Agent List'!$A:$D,4,0)=0,"",VLOOKUP($C431,'Agent List'!$A:$D,4,0))),"")</f>
        <v/>
      </c>
    </row>
    <row r="432" spans="1:7" x14ac:dyDescent="0.25">
      <c r="A432" s="284">
        <v>43353</v>
      </c>
      <c r="B432" s="283" t="s">
        <v>387</v>
      </c>
      <c r="C432" s="283" t="s">
        <v>213</v>
      </c>
      <c r="D432" s="283" t="s">
        <v>388</v>
      </c>
      <c r="E432" s="175" t="str">
        <f>IFERROR((IF(VLOOKUP($C432,'Agent List'!$A:$D,2,0)=0,"",VLOOKUP($C432,'Agent List'!$A:$D,2,0))),"")</f>
        <v>EMEA_English</v>
      </c>
      <c r="F432" s="175" t="str">
        <f>IFERROR((IF(VLOOKUP($C432,'Agent List'!$A:$D,3,0)=0,"",VLOOKUP($C432,'Agent List'!$A:$D,3,0))),"")</f>
        <v>NAMPS</v>
      </c>
      <c r="G432" s="175" t="str">
        <f>IFERROR((IF(VLOOKUP($C432,'Agent List'!$A:$D,4,0)=0,"",VLOOKUP($C432,'Agent List'!$A:$D,4,0))),"")</f>
        <v>APAC_English</v>
      </c>
    </row>
    <row r="433" spans="1:7" x14ac:dyDescent="0.25">
      <c r="A433" s="284">
        <v>43353</v>
      </c>
      <c r="B433" s="283" t="s">
        <v>387</v>
      </c>
      <c r="C433" s="283" t="s">
        <v>222</v>
      </c>
      <c r="D433" s="283" t="s">
        <v>388</v>
      </c>
      <c r="E433" s="175" t="str">
        <f>IFERROR((IF(VLOOKUP($C433,'Agent List'!$A:$D,2,0)=0,"",VLOOKUP($C433,'Agent List'!$A:$D,2,0))),"")</f>
        <v/>
      </c>
      <c r="F433" s="175" t="str">
        <f>IFERROR((IF(VLOOKUP($C433,'Agent List'!$A:$D,3,0)=0,"",VLOOKUP($C433,'Agent List'!$A:$D,3,0))),"")</f>
        <v>NAMPS</v>
      </c>
      <c r="G433" s="175" t="str">
        <f>IFERROR((IF(VLOOKUP($C433,'Agent List'!$A:$D,4,0)=0,"",VLOOKUP($C433,'Agent List'!$A:$D,4,0))),"")</f>
        <v>APAC_English</v>
      </c>
    </row>
    <row r="434" spans="1:7" x14ac:dyDescent="0.25">
      <c r="A434" s="284">
        <v>43353</v>
      </c>
      <c r="B434" s="283" t="s">
        <v>387</v>
      </c>
      <c r="C434" s="283" t="s">
        <v>214</v>
      </c>
      <c r="D434" s="283" t="s">
        <v>388</v>
      </c>
      <c r="E434" s="175" t="str">
        <f>IFERROR((IF(VLOOKUP($C434,'Agent List'!$A:$D,2,0)=0,"",VLOOKUP($C434,'Agent List'!$A:$D,2,0))),"")</f>
        <v>EMEA_English</v>
      </c>
      <c r="F434" s="175" t="str">
        <f>IFERROR((IF(VLOOKUP($C434,'Agent List'!$A:$D,3,0)=0,"",VLOOKUP($C434,'Agent List'!$A:$D,3,0))),"")</f>
        <v>NAMPS</v>
      </c>
      <c r="G434" s="175" t="str">
        <f>IFERROR((IF(VLOOKUP($C434,'Agent List'!$A:$D,4,0)=0,"",VLOOKUP($C434,'Agent List'!$A:$D,4,0))),"")</f>
        <v/>
      </c>
    </row>
    <row r="435" spans="1:7" x14ac:dyDescent="0.25">
      <c r="A435" s="284">
        <v>43353</v>
      </c>
      <c r="B435" s="283" t="s">
        <v>387</v>
      </c>
      <c r="C435" s="283" t="s">
        <v>229</v>
      </c>
      <c r="D435" s="283" t="s">
        <v>388</v>
      </c>
      <c r="E435" s="175" t="str">
        <f>IFERROR((IF(VLOOKUP($C435,'Agent List'!$A:$D,2,0)=0,"",VLOOKUP($C435,'Agent List'!$A:$D,2,0))),"")</f>
        <v/>
      </c>
      <c r="F435" s="175" t="str">
        <f>IFERROR((IF(VLOOKUP($C435,'Agent List'!$A:$D,3,0)=0,"",VLOOKUP($C435,'Agent List'!$A:$D,3,0))),"")</f>
        <v>NAMPS</v>
      </c>
      <c r="G435" s="175" t="str">
        <f>IFERROR((IF(VLOOKUP($C435,'Agent List'!$A:$D,4,0)=0,"",VLOOKUP($C435,'Agent List'!$A:$D,4,0))),"")</f>
        <v/>
      </c>
    </row>
    <row r="436" spans="1:7" x14ac:dyDescent="0.25">
      <c r="A436" s="284">
        <v>43353</v>
      </c>
      <c r="B436" s="283" t="s">
        <v>387</v>
      </c>
      <c r="C436" s="283" t="s">
        <v>215</v>
      </c>
      <c r="D436" s="283" t="s">
        <v>388</v>
      </c>
      <c r="E436" s="175" t="str">
        <f>IFERROR((IF(VLOOKUP($C436,'Agent List'!$A:$D,2,0)=0,"",VLOOKUP($C436,'Agent List'!$A:$D,2,0))),"")</f>
        <v>EMEA_English</v>
      </c>
      <c r="F436" s="175" t="str">
        <f>IFERROR((IF(VLOOKUP($C436,'Agent List'!$A:$D,3,0)=0,"",VLOOKUP($C436,'Agent List'!$A:$D,3,0))),"")</f>
        <v>NAMPS</v>
      </c>
      <c r="G436" s="175" t="str">
        <f>IFERROR((IF(VLOOKUP($C436,'Agent List'!$A:$D,4,0)=0,"",VLOOKUP($C436,'Agent List'!$A:$D,4,0))),"")</f>
        <v/>
      </c>
    </row>
    <row r="437" spans="1:7" x14ac:dyDescent="0.25">
      <c r="A437" s="284">
        <v>43353</v>
      </c>
      <c r="B437" s="283" t="s">
        <v>387</v>
      </c>
      <c r="C437" s="283" t="s">
        <v>153</v>
      </c>
      <c r="D437" s="283" t="s">
        <v>388</v>
      </c>
      <c r="E437" s="175" t="str">
        <f>IFERROR((IF(VLOOKUP($C437,'Agent List'!$A:$D,2,0)=0,"",VLOOKUP($C437,'Agent List'!$A:$D,2,0))),"")</f>
        <v/>
      </c>
      <c r="F437" s="175" t="str">
        <f>IFERROR((IF(VLOOKUP($C437,'Agent List'!$A:$D,3,0)=0,"",VLOOKUP($C437,'Agent List'!$A:$D,3,0))),"")</f>
        <v/>
      </c>
      <c r="G437" s="175" t="str">
        <f>IFERROR((IF(VLOOKUP($C437,'Agent List'!$A:$D,4,0)=0,"",VLOOKUP($C437,'Agent List'!$A:$D,4,0))),"")</f>
        <v>APAC_English</v>
      </c>
    </row>
    <row r="438" spans="1:7" x14ac:dyDescent="0.25">
      <c r="A438" s="284">
        <v>43353</v>
      </c>
      <c r="B438" s="283" t="s">
        <v>387</v>
      </c>
      <c r="C438" s="283" t="s">
        <v>206</v>
      </c>
      <c r="D438" s="283" t="s">
        <v>388</v>
      </c>
      <c r="E438" s="175" t="str">
        <f>IFERROR((IF(VLOOKUP($C438,'Agent List'!$A:$D,2,0)=0,"",VLOOKUP($C438,'Agent List'!$A:$D,2,0))),"")</f>
        <v/>
      </c>
      <c r="F438" s="175" t="str">
        <f>IFERROR((IF(VLOOKUP($C438,'Agent List'!$A:$D,3,0)=0,"",VLOOKUP($C438,'Agent List'!$A:$D,3,0))),"")</f>
        <v>NAMPS</v>
      </c>
      <c r="G438" s="175" t="str">
        <f>IFERROR((IF(VLOOKUP($C438,'Agent List'!$A:$D,4,0)=0,"",VLOOKUP($C438,'Agent List'!$A:$D,4,0))),"")</f>
        <v/>
      </c>
    </row>
    <row r="439" spans="1:7" x14ac:dyDescent="0.25">
      <c r="A439" s="284">
        <v>43353</v>
      </c>
      <c r="B439" s="283" t="s">
        <v>387</v>
      </c>
      <c r="C439" s="283" t="s">
        <v>395</v>
      </c>
      <c r="D439" s="283" t="s">
        <v>388</v>
      </c>
      <c r="E439" s="175" t="str">
        <f>IFERROR((IF(VLOOKUP($C439,'Agent List'!$A:$D,2,0)=0,"",VLOOKUP($C439,'Agent List'!$A:$D,2,0))),"")</f>
        <v/>
      </c>
      <c r="F439" s="175" t="str">
        <f>IFERROR((IF(VLOOKUP($C439,'Agent List'!$A:$D,3,0)=0,"",VLOOKUP($C439,'Agent List'!$A:$D,3,0))),"")</f>
        <v/>
      </c>
      <c r="G439" s="175" t="str">
        <f>IFERROR((IF(VLOOKUP($C439,'Agent List'!$A:$D,4,0)=0,"",VLOOKUP($C439,'Agent List'!$A:$D,4,0))),"")</f>
        <v/>
      </c>
    </row>
    <row r="440" spans="1:7" x14ac:dyDescent="0.25">
      <c r="A440" s="284">
        <v>43353</v>
      </c>
      <c r="B440" s="283" t="s">
        <v>387</v>
      </c>
      <c r="C440" s="283" t="s">
        <v>415</v>
      </c>
      <c r="D440" s="283" t="s">
        <v>388</v>
      </c>
      <c r="E440" s="175" t="str">
        <f>IFERROR((IF(VLOOKUP($C440,'Agent List'!$A:$D,2,0)=0,"",VLOOKUP($C440,'Agent List'!$A:$D,2,0))),"")</f>
        <v/>
      </c>
      <c r="F440" s="175" t="str">
        <f>IFERROR((IF(VLOOKUP($C440,'Agent List'!$A:$D,3,0)=0,"",VLOOKUP($C440,'Agent List'!$A:$D,3,0))),"")</f>
        <v/>
      </c>
      <c r="G440" s="175" t="str">
        <f>IFERROR((IF(VLOOKUP($C440,'Agent List'!$A:$D,4,0)=0,"",VLOOKUP($C440,'Agent List'!$A:$D,4,0))),"")</f>
        <v/>
      </c>
    </row>
    <row r="441" spans="1:7" x14ac:dyDescent="0.25">
      <c r="A441" s="284">
        <v>43353</v>
      </c>
      <c r="B441" s="283" t="s">
        <v>387</v>
      </c>
      <c r="C441" s="283" t="s">
        <v>230</v>
      </c>
      <c r="D441" s="283" t="s">
        <v>388</v>
      </c>
      <c r="E441" s="175" t="str">
        <f>IFERROR((IF(VLOOKUP($C441,'Agent List'!$A:$D,2,0)=0,"",VLOOKUP($C441,'Agent List'!$A:$D,2,0))),"")</f>
        <v>EMEA_English</v>
      </c>
      <c r="F441" s="175" t="str">
        <f>IFERROR((IF(VLOOKUP($C441,'Agent List'!$A:$D,3,0)=0,"",VLOOKUP($C441,'Agent List'!$A:$D,3,0))),"")</f>
        <v>NAMPS</v>
      </c>
      <c r="G441" s="175" t="str">
        <f>IFERROR((IF(VLOOKUP($C441,'Agent List'!$A:$D,4,0)=0,"",VLOOKUP($C441,'Agent List'!$A:$D,4,0))),"")</f>
        <v/>
      </c>
    </row>
    <row r="442" spans="1:7" x14ac:dyDescent="0.25">
      <c r="A442" s="284">
        <v>43353</v>
      </c>
      <c r="B442" s="283" t="s">
        <v>387</v>
      </c>
      <c r="C442" s="283" t="s">
        <v>406</v>
      </c>
      <c r="D442" s="283" t="s">
        <v>388</v>
      </c>
      <c r="E442" s="175" t="str">
        <f>IFERROR((IF(VLOOKUP($C442,'Agent List'!$A:$D,2,0)=0,"",VLOOKUP($C442,'Agent List'!$A:$D,2,0))),"")</f>
        <v/>
      </c>
      <c r="F442" s="175" t="str">
        <f>IFERROR((IF(VLOOKUP($C442,'Agent List'!$A:$D,3,0)=0,"",VLOOKUP($C442,'Agent List'!$A:$D,3,0))),"")</f>
        <v/>
      </c>
      <c r="G442" s="175" t="str">
        <f>IFERROR((IF(VLOOKUP($C442,'Agent List'!$A:$D,4,0)=0,"",VLOOKUP($C442,'Agent List'!$A:$D,4,0))),"")</f>
        <v/>
      </c>
    </row>
    <row r="443" spans="1:7" x14ac:dyDescent="0.25">
      <c r="A443" s="284">
        <v>43353</v>
      </c>
      <c r="B443" s="283" t="s">
        <v>387</v>
      </c>
      <c r="C443" s="283" t="s">
        <v>156</v>
      </c>
      <c r="D443" s="283" t="s">
        <v>388</v>
      </c>
      <c r="E443" s="175" t="str">
        <f>IFERROR((IF(VLOOKUP($C443,'Agent List'!$A:$D,2,0)=0,"",VLOOKUP($C443,'Agent List'!$A:$D,2,0))),"")</f>
        <v>EMEA_English</v>
      </c>
      <c r="F443" s="175" t="str">
        <f>IFERROR((IF(VLOOKUP($C443,'Agent List'!$A:$D,3,0)=0,"",VLOOKUP($C443,'Agent List'!$A:$D,3,0))),"")</f>
        <v/>
      </c>
      <c r="G443" s="175" t="str">
        <f>IFERROR((IF(VLOOKUP($C443,'Agent List'!$A:$D,4,0)=0,"",VLOOKUP($C443,'Agent List'!$A:$D,4,0))),"")</f>
        <v/>
      </c>
    </row>
    <row r="444" spans="1:7" x14ac:dyDescent="0.25">
      <c r="A444" s="284">
        <v>43353</v>
      </c>
      <c r="B444" s="283" t="s">
        <v>387</v>
      </c>
      <c r="C444" s="283" t="s">
        <v>157</v>
      </c>
      <c r="D444" s="283" t="s">
        <v>388</v>
      </c>
      <c r="E444" s="175" t="str">
        <f>IFERROR((IF(VLOOKUP($C444,'Agent List'!$A:$D,2,0)=0,"",VLOOKUP($C444,'Agent List'!$A:$D,2,0))),"")</f>
        <v>EMEA_English</v>
      </c>
      <c r="F444" s="175" t="str">
        <f>IFERROR((IF(VLOOKUP($C444,'Agent List'!$A:$D,3,0)=0,"",VLOOKUP($C444,'Agent List'!$A:$D,3,0))),"")</f>
        <v>NAMPS</v>
      </c>
      <c r="G444" s="175" t="str">
        <f>IFERROR((IF(VLOOKUP($C444,'Agent List'!$A:$D,4,0)=0,"",VLOOKUP($C444,'Agent List'!$A:$D,4,0))),"")</f>
        <v/>
      </c>
    </row>
    <row r="445" spans="1:7" x14ac:dyDescent="0.25">
      <c r="A445" s="284">
        <v>43353</v>
      </c>
      <c r="B445" s="283" t="s">
        <v>387</v>
      </c>
      <c r="C445" s="283" t="s">
        <v>397</v>
      </c>
      <c r="D445" s="283" t="s">
        <v>388</v>
      </c>
      <c r="E445" s="175" t="str">
        <f>IFERROR((IF(VLOOKUP($C445,'Agent List'!$A:$D,2,0)=0,"",VLOOKUP($C445,'Agent List'!$A:$D,2,0))),"")</f>
        <v/>
      </c>
      <c r="F445" s="175" t="str">
        <f>IFERROR((IF(VLOOKUP($C445,'Agent List'!$A:$D,3,0)=0,"",VLOOKUP($C445,'Agent List'!$A:$D,3,0))),"")</f>
        <v/>
      </c>
      <c r="G445" s="175" t="str">
        <f>IFERROR((IF(VLOOKUP($C445,'Agent List'!$A:$D,4,0)=0,"",VLOOKUP($C445,'Agent List'!$A:$D,4,0))),"")</f>
        <v/>
      </c>
    </row>
    <row r="446" spans="1:7" x14ac:dyDescent="0.25">
      <c r="A446" s="284">
        <v>43353</v>
      </c>
      <c r="B446" s="283" t="s">
        <v>387</v>
      </c>
      <c r="C446" s="283" t="s">
        <v>433</v>
      </c>
      <c r="D446" s="283" t="s">
        <v>388</v>
      </c>
      <c r="E446" s="175" t="str">
        <f>IFERROR((IF(VLOOKUP($C446,'Agent List'!$A:$D,2,0)=0,"",VLOOKUP($C446,'Agent List'!$A:$D,2,0))),"")</f>
        <v/>
      </c>
      <c r="F446" s="175" t="str">
        <f>IFERROR((IF(VLOOKUP($C446,'Agent List'!$A:$D,3,0)=0,"",VLOOKUP($C446,'Agent List'!$A:$D,3,0))),"")</f>
        <v/>
      </c>
      <c r="G446" s="175" t="str">
        <f>IFERROR((IF(VLOOKUP($C446,'Agent List'!$A:$D,4,0)=0,"",VLOOKUP($C446,'Agent List'!$A:$D,4,0))),"")</f>
        <v/>
      </c>
    </row>
    <row r="447" spans="1:7" x14ac:dyDescent="0.25">
      <c r="A447" s="284">
        <v>43353</v>
      </c>
      <c r="B447" s="283" t="s">
        <v>387</v>
      </c>
      <c r="C447" s="283" t="s">
        <v>398</v>
      </c>
      <c r="D447" s="283" t="s">
        <v>388</v>
      </c>
      <c r="E447" s="175" t="str">
        <f>IFERROR((IF(VLOOKUP($C447,'Agent List'!$A:$D,2,0)=0,"",VLOOKUP($C447,'Agent List'!$A:$D,2,0))),"")</f>
        <v/>
      </c>
      <c r="F447" s="175" t="str">
        <f>IFERROR((IF(VLOOKUP($C447,'Agent List'!$A:$D,3,0)=0,"",VLOOKUP($C447,'Agent List'!$A:$D,3,0))),"")</f>
        <v/>
      </c>
      <c r="G447" s="175" t="str">
        <f>IFERROR((IF(VLOOKUP($C447,'Agent List'!$A:$D,4,0)=0,"",VLOOKUP($C447,'Agent List'!$A:$D,4,0))),"")</f>
        <v/>
      </c>
    </row>
    <row r="448" spans="1:7" x14ac:dyDescent="0.25">
      <c r="A448" s="284">
        <v>43353</v>
      </c>
      <c r="B448" s="283" t="s">
        <v>387</v>
      </c>
      <c r="C448" s="283" t="s">
        <v>389</v>
      </c>
      <c r="D448" s="283" t="s">
        <v>388</v>
      </c>
      <c r="E448" s="175" t="str">
        <f>IFERROR((IF(VLOOKUP($C448,'Agent List'!$A:$D,2,0)=0,"",VLOOKUP($C448,'Agent List'!$A:$D,2,0))),"")</f>
        <v/>
      </c>
      <c r="F448" s="175" t="str">
        <f>IFERROR((IF(VLOOKUP($C448,'Agent List'!$A:$D,3,0)=0,"",VLOOKUP($C448,'Agent List'!$A:$D,3,0))),"")</f>
        <v/>
      </c>
      <c r="G448" s="175" t="str">
        <f>IFERROR((IF(VLOOKUP($C448,'Agent List'!$A:$D,4,0)=0,"",VLOOKUP($C448,'Agent List'!$A:$D,4,0))),"")</f>
        <v/>
      </c>
    </row>
    <row r="449" spans="1:7" x14ac:dyDescent="0.25">
      <c r="A449" s="284">
        <v>43353</v>
      </c>
      <c r="B449" s="283" t="s">
        <v>387</v>
      </c>
      <c r="C449" s="283" t="s">
        <v>410</v>
      </c>
      <c r="D449" s="283" t="s">
        <v>388</v>
      </c>
      <c r="E449" s="175" t="str">
        <f>IFERROR((IF(VLOOKUP($C449,'Agent List'!$A:$D,2,0)=0,"",VLOOKUP($C449,'Agent List'!$A:$D,2,0))),"")</f>
        <v/>
      </c>
      <c r="F449" s="175" t="str">
        <f>IFERROR((IF(VLOOKUP($C449,'Agent List'!$A:$D,3,0)=0,"",VLOOKUP($C449,'Agent List'!$A:$D,3,0))),"")</f>
        <v/>
      </c>
      <c r="G449" s="175" t="str">
        <f>IFERROR((IF(VLOOKUP($C449,'Agent List'!$A:$D,4,0)=0,"",VLOOKUP($C449,'Agent List'!$A:$D,4,0))),"")</f>
        <v/>
      </c>
    </row>
    <row r="450" spans="1:7" x14ac:dyDescent="0.25">
      <c r="A450" s="284">
        <v>43353</v>
      </c>
      <c r="B450" s="283" t="s">
        <v>387</v>
      </c>
      <c r="C450" s="283" t="s">
        <v>400</v>
      </c>
      <c r="D450" s="283" t="s">
        <v>388</v>
      </c>
      <c r="E450" s="175" t="str">
        <f>IFERROR((IF(VLOOKUP($C450,'Agent List'!$A:$D,2,0)=0,"",VLOOKUP($C450,'Agent List'!$A:$D,2,0))),"")</f>
        <v/>
      </c>
      <c r="F450" s="175" t="str">
        <f>IFERROR((IF(VLOOKUP($C450,'Agent List'!$A:$D,3,0)=0,"",VLOOKUP($C450,'Agent List'!$A:$D,3,0))),"")</f>
        <v/>
      </c>
      <c r="G450" s="175" t="str">
        <f>IFERROR((IF(VLOOKUP($C450,'Agent List'!$A:$D,4,0)=0,"",VLOOKUP($C450,'Agent List'!$A:$D,4,0))),"")</f>
        <v/>
      </c>
    </row>
    <row r="451" spans="1:7" x14ac:dyDescent="0.25">
      <c r="A451" s="284">
        <v>43353</v>
      </c>
      <c r="B451" s="283" t="s">
        <v>387</v>
      </c>
      <c r="C451" s="283" t="s">
        <v>162</v>
      </c>
      <c r="D451" s="283" t="s">
        <v>388</v>
      </c>
      <c r="E451" s="175" t="str">
        <f>IFERROR((IF(VLOOKUP($C451,'Agent List'!$A:$D,2,0)=0,"",VLOOKUP($C451,'Agent List'!$A:$D,2,0))),"")</f>
        <v/>
      </c>
      <c r="F451" s="175" t="str">
        <f>IFERROR((IF(VLOOKUP($C451,'Agent List'!$A:$D,3,0)=0,"",VLOOKUP($C451,'Agent List'!$A:$D,3,0))),"")</f>
        <v>NAMPS</v>
      </c>
      <c r="G451" s="175" t="str">
        <f>IFERROR((IF(VLOOKUP($C451,'Agent List'!$A:$D,4,0)=0,"",VLOOKUP($C451,'Agent List'!$A:$D,4,0))),"")</f>
        <v>APAC_English</v>
      </c>
    </row>
    <row r="452" spans="1:7" x14ac:dyDescent="0.25">
      <c r="A452" s="284">
        <v>43353</v>
      </c>
      <c r="B452" s="283" t="s">
        <v>387</v>
      </c>
      <c r="C452" s="283" t="s">
        <v>401</v>
      </c>
      <c r="D452" s="283" t="s">
        <v>388</v>
      </c>
      <c r="E452" s="175" t="str">
        <f>IFERROR((IF(VLOOKUP($C452,'Agent List'!$A:$D,2,0)=0,"",VLOOKUP($C452,'Agent List'!$A:$D,2,0))),"")</f>
        <v/>
      </c>
      <c r="F452" s="175" t="str">
        <f>IFERROR((IF(VLOOKUP($C452,'Agent List'!$A:$D,3,0)=0,"",VLOOKUP($C452,'Agent List'!$A:$D,3,0))),"")</f>
        <v/>
      </c>
      <c r="G452" s="175" t="str">
        <f>IFERROR((IF(VLOOKUP($C452,'Agent List'!$A:$D,4,0)=0,"",VLOOKUP($C452,'Agent List'!$A:$D,4,0))),"")</f>
        <v/>
      </c>
    </row>
    <row r="453" spans="1:7" x14ac:dyDescent="0.25">
      <c r="A453" s="284">
        <v>43353</v>
      </c>
      <c r="B453" s="283" t="s">
        <v>387</v>
      </c>
      <c r="C453" s="283" t="s">
        <v>428</v>
      </c>
      <c r="D453" s="283" t="s">
        <v>388</v>
      </c>
      <c r="E453" s="175" t="str">
        <f>IFERROR((IF(VLOOKUP($C453,'Agent List'!$A:$D,2,0)=0,"",VLOOKUP($C453,'Agent List'!$A:$D,2,0))),"")</f>
        <v/>
      </c>
      <c r="F453" s="175" t="str">
        <f>IFERROR((IF(VLOOKUP($C453,'Agent List'!$A:$D,3,0)=0,"",VLOOKUP($C453,'Agent List'!$A:$D,3,0))),"")</f>
        <v/>
      </c>
      <c r="G453" s="175" t="str">
        <f>IFERROR((IF(VLOOKUP($C453,'Agent List'!$A:$D,4,0)=0,"",VLOOKUP($C453,'Agent List'!$A:$D,4,0))),"")</f>
        <v/>
      </c>
    </row>
    <row r="454" spans="1:7" x14ac:dyDescent="0.25">
      <c r="A454" s="284">
        <v>43353</v>
      </c>
      <c r="B454" s="283" t="s">
        <v>387</v>
      </c>
      <c r="C454" s="283" t="s">
        <v>210</v>
      </c>
      <c r="D454" s="283" t="s">
        <v>388</v>
      </c>
      <c r="E454" s="175" t="str">
        <f>IFERROR((IF(VLOOKUP($C454,'Agent List'!$A:$D,2,0)=0,"",VLOOKUP($C454,'Agent List'!$A:$D,2,0))),"")</f>
        <v>EMEA_English</v>
      </c>
      <c r="F454" s="175" t="str">
        <f>IFERROR((IF(VLOOKUP($C454,'Agent List'!$A:$D,3,0)=0,"",VLOOKUP($C454,'Agent List'!$A:$D,3,0))),"")</f>
        <v>NAMPS</v>
      </c>
      <c r="G454" s="175" t="str">
        <f>IFERROR((IF(VLOOKUP($C454,'Agent List'!$A:$D,4,0)=0,"",VLOOKUP($C454,'Agent List'!$A:$D,4,0))),"")</f>
        <v>APAC_English</v>
      </c>
    </row>
    <row r="455" spans="1:7" x14ac:dyDescent="0.25">
      <c r="A455" s="284">
        <v>43353</v>
      </c>
      <c r="B455" s="283" t="s">
        <v>387</v>
      </c>
      <c r="C455" s="283" t="s">
        <v>434</v>
      </c>
      <c r="D455" s="283" t="s">
        <v>388</v>
      </c>
      <c r="E455" s="175" t="str">
        <f>IFERROR((IF(VLOOKUP($C455,'Agent List'!$A:$D,2,0)=0,"",VLOOKUP($C455,'Agent List'!$A:$D,2,0))),"")</f>
        <v/>
      </c>
      <c r="F455" s="175" t="str">
        <f>IFERROR((IF(VLOOKUP($C455,'Agent List'!$A:$D,3,0)=0,"",VLOOKUP($C455,'Agent List'!$A:$D,3,0))),"")</f>
        <v/>
      </c>
      <c r="G455" s="175" t="str">
        <f>IFERROR((IF(VLOOKUP($C455,'Agent List'!$A:$D,4,0)=0,"",VLOOKUP($C455,'Agent List'!$A:$D,4,0))),"")</f>
        <v/>
      </c>
    </row>
    <row r="456" spans="1:7" x14ac:dyDescent="0.25">
      <c r="A456" s="284">
        <v>43353</v>
      </c>
      <c r="B456" s="283" t="s">
        <v>387</v>
      </c>
      <c r="C456" s="283" t="s">
        <v>224</v>
      </c>
      <c r="D456" s="283" t="s">
        <v>388</v>
      </c>
      <c r="E456" s="175" t="str">
        <f>IFERROR((IF(VLOOKUP($C456,'Agent List'!$A:$D,2,0)=0,"",VLOOKUP($C456,'Agent List'!$A:$D,2,0))),"")</f>
        <v/>
      </c>
      <c r="F456" s="175" t="str">
        <f>IFERROR((IF(VLOOKUP($C456,'Agent List'!$A:$D,3,0)=0,"",VLOOKUP($C456,'Agent List'!$A:$D,3,0))),"")</f>
        <v>NAMPS</v>
      </c>
      <c r="G456" s="175" t="str">
        <f>IFERROR((IF(VLOOKUP($C456,'Agent List'!$A:$D,4,0)=0,"",VLOOKUP($C456,'Agent List'!$A:$D,4,0))),"")</f>
        <v>APAC_English</v>
      </c>
    </row>
    <row r="457" spans="1:7" x14ac:dyDescent="0.25">
      <c r="A457" s="284">
        <v>43353</v>
      </c>
      <c r="B457" s="283" t="s">
        <v>387</v>
      </c>
      <c r="C457" s="283" t="s">
        <v>163</v>
      </c>
      <c r="D457" s="283" t="s">
        <v>388</v>
      </c>
      <c r="E457" s="175" t="str">
        <f>IFERROR((IF(VLOOKUP($C457,'Agent List'!$A:$D,2,0)=0,"",VLOOKUP($C457,'Agent List'!$A:$D,2,0))),"")</f>
        <v/>
      </c>
      <c r="F457" s="175" t="str">
        <f>IFERROR((IF(VLOOKUP($C457,'Agent List'!$A:$D,3,0)=0,"",VLOOKUP($C457,'Agent List'!$A:$D,3,0))),"")</f>
        <v>NAMPS</v>
      </c>
      <c r="G457" s="175" t="str">
        <f>IFERROR((IF(VLOOKUP($C457,'Agent List'!$A:$D,4,0)=0,"",VLOOKUP($C457,'Agent List'!$A:$D,4,0))),"")</f>
        <v/>
      </c>
    </row>
    <row r="458" spans="1:7" x14ac:dyDescent="0.25">
      <c r="A458" s="284">
        <v>43353</v>
      </c>
      <c r="B458" s="283" t="s">
        <v>387</v>
      </c>
      <c r="C458" s="283" t="s">
        <v>241</v>
      </c>
      <c r="D458" s="283" t="s">
        <v>388</v>
      </c>
      <c r="E458" s="175" t="str">
        <f>IFERROR((IF(VLOOKUP($C458,'Agent List'!$A:$D,2,0)=0,"",VLOOKUP($C458,'Agent List'!$A:$D,2,0))),"")</f>
        <v/>
      </c>
      <c r="F458" s="175" t="str">
        <f>IFERROR((IF(VLOOKUP($C458,'Agent List'!$A:$D,3,0)=0,"",VLOOKUP($C458,'Agent List'!$A:$D,3,0))),"")</f>
        <v>NAMPS</v>
      </c>
      <c r="G458" s="175" t="str">
        <f>IFERROR((IF(VLOOKUP($C458,'Agent List'!$A:$D,4,0)=0,"",VLOOKUP($C458,'Agent List'!$A:$D,4,0))),"")</f>
        <v>APAC_English</v>
      </c>
    </row>
    <row r="459" spans="1:7" x14ac:dyDescent="0.25">
      <c r="A459" s="284">
        <v>43353</v>
      </c>
      <c r="B459" s="283" t="s">
        <v>387</v>
      </c>
      <c r="C459" s="283" t="s">
        <v>390</v>
      </c>
      <c r="D459" s="283" t="s">
        <v>388</v>
      </c>
      <c r="E459" s="175" t="str">
        <f>IFERROR((IF(VLOOKUP($C459,'Agent List'!$A:$D,2,0)=0,"",VLOOKUP($C459,'Agent List'!$A:$D,2,0))),"")</f>
        <v/>
      </c>
      <c r="F459" s="175" t="str">
        <f>IFERROR((IF(VLOOKUP($C459,'Agent List'!$A:$D,3,0)=0,"",VLOOKUP($C459,'Agent List'!$A:$D,3,0))),"")</f>
        <v/>
      </c>
      <c r="G459" s="175" t="str">
        <f>IFERROR((IF(VLOOKUP($C459,'Agent List'!$A:$D,4,0)=0,"",VLOOKUP($C459,'Agent List'!$A:$D,4,0))),"")</f>
        <v/>
      </c>
    </row>
    <row r="460" spans="1:7" x14ac:dyDescent="0.25">
      <c r="A460" s="284">
        <v>43353</v>
      </c>
      <c r="B460" s="283" t="s">
        <v>387</v>
      </c>
      <c r="C460" s="283" t="s">
        <v>402</v>
      </c>
      <c r="D460" s="283" t="s">
        <v>388</v>
      </c>
      <c r="E460" s="175" t="str">
        <f>IFERROR((IF(VLOOKUP($C460,'Agent List'!$A:$D,2,0)=0,"",VLOOKUP($C460,'Agent List'!$A:$D,2,0))),"")</f>
        <v/>
      </c>
      <c r="F460" s="175" t="str">
        <f>IFERROR((IF(VLOOKUP($C460,'Agent List'!$A:$D,3,0)=0,"",VLOOKUP($C460,'Agent List'!$A:$D,3,0))),"")</f>
        <v/>
      </c>
      <c r="G460" s="175" t="str">
        <f>IFERROR((IF(VLOOKUP($C460,'Agent List'!$A:$D,4,0)=0,"",VLOOKUP($C460,'Agent List'!$A:$D,4,0))),"")</f>
        <v/>
      </c>
    </row>
    <row r="461" spans="1:7" x14ac:dyDescent="0.25">
      <c r="A461" s="284">
        <v>43353</v>
      </c>
      <c r="B461" s="283" t="s">
        <v>387</v>
      </c>
      <c r="C461" s="283" t="s">
        <v>143</v>
      </c>
      <c r="D461" s="283" t="s">
        <v>388</v>
      </c>
      <c r="E461" s="175" t="str">
        <f>IFERROR((IF(VLOOKUP($C461,'Agent List'!$A:$D,2,0)=0,"",VLOOKUP($C461,'Agent List'!$A:$D,2,0))),"")</f>
        <v>EMEA_English</v>
      </c>
      <c r="F461" s="175" t="str">
        <f>IFERROR((IF(VLOOKUP($C461,'Agent List'!$A:$D,3,0)=0,"",VLOOKUP($C461,'Agent List'!$A:$D,3,0))),"")</f>
        <v/>
      </c>
      <c r="G461" s="175" t="str">
        <f>IFERROR((IF(VLOOKUP($C461,'Agent List'!$A:$D,4,0)=0,"",VLOOKUP($C461,'Agent List'!$A:$D,4,0))),"")</f>
        <v/>
      </c>
    </row>
    <row r="462" spans="1:7" x14ac:dyDescent="0.25">
      <c r="A462" s="284">
        <v>43353</v>
      </c>
      <c r="B462" s="283" t="s">
        <v>387</v>
      </c>
      <c r="C462" s="283" t="s">
        <v>201</v>
      </c>
      <c r="D462" s="283" t="s">
        <v>388</v>
      </c>
      <c r="E462" s="175" t="str">
        <f>IFERROR((IF(VLOOKUP($C462,'Agent List'!$A:$D,2,0)=0,"",VLOOKUP($C462,'Agent List'!$A:$D,2,0))),"")</f>
        <v>EMEA_English</v>
      </c>
      <c r="F462" s="175" t="str">
        <f>IFERROR((IF(VLOOKUP($C462,'Agent List'!$A:$D,3,0)=0,"",VLOOKUP($C462,'Agent List'!$A:$D,3,0))),"")</f>
        <v/>
      </c>
      <c r="G462" s="175" t="str">
        <f>IFERROR((IF(VLOOKUP($C462,'Agent List'!$A:$D,4,0)=0,"",VLOOKUP($C462,'Agent List'!$A:$D,4,0))),"")</f>
        <v/>
      </c>
    </row>
    <row r="463" spans="1:7" x14ac:dyDescent="0.25">
      <c r="A463" s="284">
        <v>43353</v>
      </c>
      <c r="B463" s="283" t="s">
        <v>407</v>
      </c>
      <c r="C463" s="283" t="s">
        <v>411</v>
      </c>
      <c r="D463" s="283" t="s">
        <v>388</v>
      </c>
      <c r="E463" s="175" t="str">
        <f>IFERROR((IF(VLOOKUP($C463,'Agent List'!$A:$D,2,0)=0,"",VLOOKUP($C463,'Agent List'!$A:$D,2,0))),"")</f>
        <v/>
      </c>
      <c r="F463" s="175" t="str">
        <f>IFERROR((IF(VLOOKUP($C463,'Agent List'!$A:$D,3,0)=0,"",VLOOKUP($C463,'Agent List'!$A:$D,3,0))),"")</f>
        <v/>
      </c>
      <c r="G463" s="175" t="str">
        <f>IFERROR((IF(VLOOKUP($C463,'Agent List'!$A:$D,4,0)=0,"",VLOOKUP($C463,'Agent List'!$A:$D,4,0))),"")</f>
        <v/>
      </c>
    </row>
    <row r="464" spans="1:7" x14ac:dyDescent="0.25">
      <c r="A464" s="284">
        <v>43353</v>
      </c>
      <c r="B464" s="283" t="s">
        <v>407</v>
      </c>
      <c r="C464" s="283" t="s">
        <v>374</v>
      </c>
      <c r="D464" s="283" t="s">
        <v>388</v>
      </c>
      <c r="E464" s="175" t="str">
        <f>IFERROR((IF(VLOOKUP($C464,'Agent List'!$A:$D,2,0)=0,"",VLOOKUP($C464,'Agent List'!$A:$D,2,0))),"")</f>
        <v>EMEABUD-Norwegian</v>
      </c>
      <c r="F464" s="175" t="str">
        <f>IFERROR((IF(VLOOKUP($C464,'Agent List'!$A:$D,3,0)=0,"",VLOOKUP($C464,'Agent List'!$A:$D,3,0))),"")</f>
        <v/>
      </c>
      <c r="G464" s="175" t="str">
        <f>IFERROR((IF(VLOOKUP($C464,'Agent List'!$A:$D,4,0)=0,"",VLOOKUP($C464,'Agent List'!$A:$D,4,0))),"")</f>
        <v/>
      </c>
    </row>
    <row r="465" spans="1:7" x14ac:dyDescent="0.25">
      <c r="A465" s="284">
        <v>43354</v>
      </c>
      <c r="B465" s="283" t="s">
        <v>387</v>
      </c>
      <c r="C465" s="283" t="s">
        <v>282</v>
      </c>
      <c r="D465" s="283" t="s">
        <v>388</v>
      </c>
      <c r="E465" s="175" t="str">
        <f>IFERROR((IF(VLOOKUP($C465,'Agent List'!$A:$D,2,0)=0,"",VLOOKUP($C465,'Agent List'!$A:$D,2,0))),"")</f>
        <v>EMEA_English</v>
      </c>
      <c r="F465" s="175" t="str">
        <f>IFERROR((IF(VLOOKUP($C465,'Agent List'!$A:$D,3,0)=0,"",VLOOKUP($C465,'Agent List'!$A:$D,3,0))),"")</f>
        <v/>
      </c>
      <c r="G465" s="175" t="str">
        <f>IFERROR((IF(VLOOKUP($C465,'Agent List'!$A:$D,4,0)=0,"",VLOOKUP($C465,'Agent List'!$A:$D,4,0))),"")</f>
        <v/>
      </c>
    </row>
    <row r="466" spans="1:7" x14ac:dyDescent="0.25">
      <c r="A466" s="284">
        <v>43354</v>
      </c>
      <c r="B466" s="283" t="s">
        <v>387</v>
      </c>
      <c r="C466" s="283" t="s">
        <v>393</v>
      </c>
      <c r="D466" s="283" t="s">
        <v>388</v>
      </c>
      <c r="E466" s="175" t="str">
        <f>IFERROR((IF(VLOOKUP($C466,'Agent List'!$A:$D,2,0)=0,"",VLOOKUP($C466,'Agent List'!$A:$D,2,0))),"")</f>
        <v/>
      </c>
      <c r="F466" s="175" t="str">
        <f>IFERROR((IF(VLOOKUP($C466,'Agent List'!$A:$D,3,0)=0,"",VLOOKUP($C466,'Agent List'!$A:$D,3,0))),"")</f>
        <v/>
      </c>
      <c r="G466" s="175" t="str">
        <f>IFERROR((IF(VLOOKUP($C466,'Agent List'!$A:$D,4,0)=0,"",VLOOKUP($C466,'Agent List'!$A:$D,4,0))),"")</f>
        <v/>
      </c>
    </row>
    <row r="467" spans="1:7" x14ac:dyDescent="0.25">
      <c r="A467" s="284">
        <v>43354</v>
      </c>
      <c r="B467" s="283" t="s">
        <v>387</v>
      </c>
      <c r="C467" s="283" t="s">
        <v>233</v>
      </c>
      <c r="D467" s="283" t="s">
        <v>388</v>
      </c>
      <c r="E467" s="175" t="str">
        <f>IFERROR((IF(VLOOKUP($C467,'Agent List'!$A:$D,2,0)=0,"",VLOOKUP($C467,'Agent List'!$A:$D,2,0))),"")</f>
        <v/>
      </c>
      <c r="F467" s="175" t="str">
        <f>IFERROR((IF(VLOOKUP($C467,'Agent List'!$A:$D,3,0)=0,"",VLOOKUP($C467,'Agent List'!$A:$D,3,0))),"")</f>
        <v>NAMPS</v>
      </c>
      <c r="G467" s="175" t="str">
        <f>IFERROR((IF(VLOOKUP($C467,'Agent List'!$A:$D,4,0)=0,"",VLOOKUP($C467,'Agent List'!$A:$D,4,0))),"")</f>
        <v>APAC_English</v>
      </c>
    </row>
    <row r="468" spans="1:7" x14ac:dyDescent="0.25">
      <c r="A468" s="284">
        <v>43354</v>
      </c>
      <c r="B468" s="283" t="s">
        <v>391</v>
      </c>
      <c r="C468" s="283" t="s">
        <v>288</v>
      </c>
      <c r="D468" s="283" t="s">
        <v>388</v>
      </c>
      <c r="E468" s="175" t="str">
        <f>IFERROR((IF(VLOOKUP($C468,'Agent List'!$A:$D,2,0)=0,"",VLOOKUP($C468,'Agent List'!$A:$D,2,0))),"")</f>
        <v>EMEA-SD-Lead</v>
      </c>
      <c r="F468" s="175" t="str">
        <f>IFERROR((IF(VLOOKUP($C468,'Agent List'!$A:$D,3,0)=0,"",VLOOKUP($C468,'Agent List'!$A:$D,3,0))),"")</f>
        <v/>
      </c>
      <c r="G468" s="175" t="str">
        <f>IFERROR((IF(VLOOKUP($C468,'Agent List'!$A:$D,4,0)=0,"",VLOOKUP($C468,'Agent List'!$A:$D,4,0))),"")</f>
        <v/>
      </c>
    </row>
    <row r="469" spans="1:7" x14ac:dyDescent="0.25">
      <c r="A469" s="284">
        <v>43354</v>
      </c>
      <c r="B469" s="283" t="s">
        <v>391</v>
      </c>
      <c r="C469" s="283" t="s">
        <v>437</v>
      </c>
      <c r="D469" s="283" t="s">
        <v>388</v>
      </c>
      <c r="E469" s="175" t="str">
        <f>IFERROR((IF(VLOOKUP($C469,'Agent List'!$A:$D,2,0)=0,"",VLOOKUP($C469,'Agent List'!$A:$D,2,0))),"")</f>
        <v/>
      </c>
      <c r="F469" s="175" t="str">
        <f>IFERROR((IF(VLOOKUP($C469,'Agent List'!$A:$D,3,0)=0,"",VLOOKUP($C469,'Agent List'!$A:$D,3,0))),"")</f>
        <v/>
      </c>
      <c r="G469" s="175" t="str">
        <f>IFERROR((IF(VLOOKUP($C469,'Agent List'!$A:$D,4,0)=0,"",VLOOKUP($C469,'Agent List'!$A:$D,4,0))),"")</f>
        <v/>
      </c>
    </row>
    <row r="470" spans="1:7" x14ac:dyDescent="0.25">
      <c r="A470" s="284">
        <v>43354</v>
      </c>
      <c r="B470" s="283" t="s">
        <v>391</v>
      </c>
      <c r="C470" s="283" t="s">
        <v>432</v>
      </c>
      <c r="D470" s="283" t="s">
        <v>388</v>
      </c>
      <c r="E470" s="175" t="str">
        <f>IFERROR((IF(VLOOKUP($C470,'Agent List'!$A:$D,2,0)=0,"",VLOOKUP($C470,'Agent List'!$A:$D,2,0))),"")</f>
        <v/>
      </c>
      <c r="F470" s="175" t="str">
        <f>IFERROR((IF(VLOOKUP($C470,'Agent List'!$A:$D,3,0)=0,"",VLOOKUP($C470,'Agent List'!$A:$D,3,0))),"")</f>
        <v/>
      </c>
      <c r="G470" s="175" t="str">
        <f>IFERROR((IF(VLOOKUP($C470,'Agent List'!$A:$D,4,0)=0,"",VLOOKUP($C470,'Agent List'!$A:$D,4,0))),"")</f>
        <v/>
      </c>
    </row>
    <row r="471" spans="1:7" x14ac:dyDescent="0.25">
      <c r="A471" s="284">
        <v>43354</v>
      </c>
      <c r="B471" s="283" t="s">
        <v>391</v>
      </c>
      <c r="C471" s="283" t="s">
        <v>412</v>
      </c>
      <c r="D471" s="283" t="s">
        <v>388</v>
      </c>
      <c r="E471" s="175" t="str">
        <f>IFERROR((IF(VLOOKUP($C471,'Agent List'!$A:$D,2,0)=0,"",VLOOKUP($C471,'Agent List'!$A:$D,2,0))),"")</f>
        <v/>
      </c>
      <c r="F471" s="175" t="str">
        <f>IFERROR((IF(VLOOKUP($C471,'Agent List'!$A:$D,3,0)=0,"",VLOOKUP($C471,'Agent List'!$A:$D,3,0))),"")</f>
        <v/>
      </c>
      <c r="G471" s="175" t="str">
        <f>IFERROR((IF(VLOOKUP($C471,'Agent List'!$A:$D,4,0)=0,"",VLOOKUP($C471,'Agent List'!$A:$D,4,0))),"")</f>
        <v/>
      </c>
    </row>
    <row r="472" spans="1:7" x14ac:dyDescent="0.25">
      <c r="A472" s="284">
        <v>43354</v>
      </c>
      <c r="B472" s="283" t="s">
        <v>391</v>
      </c>
      <c r="C472" s="283" t="s">
        <v>370</v>
      </c>
      <c r="D472" s="283" t="s">
        <v>388</v>
      </c>
      <c r="E472" s="175" t="str">
        <f>IFERROR((IF(VLOOKUP($C472,'Agent List'!$A:$D,2,0)=0,"",VLOOKUP($C472,'Agent List'!$A:$D,2,0))),"")</f>
        <v>EMEABUD-Russian</v>
      </c>
      <c r="F472" s="175" t="str">
        <f>IFERROR((IF(VLOOKUP($C472,'Agent List'!$A:$D,3,0)=0,"",VLOOKUP($C472,'Agent List'!$A:$D,3,0))),"")</f>
        <v/>
      </c>
      <c r="G472" s="175" t="str">
        <f>IFERROR((IF(VLOOKUP($C472,'Agent List'!$A:$D,4,0)=0,"",VLOOKUP($C472,'Agent List'!$A:$D,4,0))),"")</f>
        <v>EMEABUD-Turkish</v>
      </c>
    </row>
    <row r="473" spans="1:7" x14ac:dyDescent="0.25">
      <c r="A473" s="284">
        <v>43354</v>
      </c>
      <c r="B473" s="283" t="s">
        <v>391</v>
      </c>
      <c r="C473" s="283" t="s">
        <v>361</v>
      </c>
      <c r="D473" s="283" t="s">
        <v>388</v>
      </c>
      <c r="E473" s="175" t="str">
        <f>IFERROR((IF(VLOOKUP($C473,'Agent List'!$A:$D,2,0)=0,"",VLOOKUP($C473,'Agent List'!$A:$D,2,0))),"")</f>
        <v>EMEABUD-German</v>
      </c>
      <c r="F473" s="175" t="str">
        <f>IFERROR((IF(VLOOKUP($C473,'Agent List'!$A:$D,3,0)=0,"",VLOOKUP($C473,'Agent List'!$A:$D,3,0))),"")</f>
        <v/>
      </c>
      <c r="G473" s="175" t="str">
        <f>IFERROR((IF(VLOOKUP($C473,'Agent List'!$A:$D,4,0)=0,"",VLOOKUP($C473,'Agent List'!$A:$D,4,0))),"")</f>
        <v/>
      </c>
    </row>
    <row r="474" spans="1:7" x14ac:dyDescent="0.25">
      <c r="A474" s="284">
        <v>43354</v>
      </c>
      <c r="B474" s="283" t="s">
        <v>391</v>
      </c>
      <c r="C474" s="283" t="s">
        <v>441</v>
      </c>
      <c r="D474" s="283" t="s">
        <v>388</v>
      </c>
      <c r="E474" s="175" t="str">
        <f>IFERROR((IF(VLOOKUP($C474,'Agent List'!$A:$D,2,0)=0,"",VLOOKUP($C474,'Agent List'!$A:$D,2,0))),"")</f>
        <v/>
      </c>
      <c r="F474" s="175" t="str">
        <f>IFERROR((IF(VLOOKUP($C474,'Agent List'!$A:$D,3,0)=0,"",VLOOKUP($C474,'Agent List'!$A:$D,3,0))),"")</f>
        <v/>
      </c>
      <c r="G474" s="175" t="str">
        <f>IFERROR((IF(VLOOKUP($C474,'Agent List'!$A:$D,4,0)=0,"",VLOOKUP($C474,'Agent List'!$A:$D,4,0))),"")</f>
        <v/>
      </c>
    </row>
    <row r="475" spans="1:7" x14ac:dyDescent="0.25">
      <c r="A475" s="284">
        <v>43354</v>
      </c>
      <c r="B475" s="283" t="s">
        <v>391</v>
      </c>
      <c r="C475" s="283" t="s">
        <v>427</v>
      </c>
      <c r="D475" s="283" t="s">
        <v>388</v>
      </c>
      <c r="E475" s="175" t="str">
        <f>IFERROR((IF(VLOOKUP($C475,'Agent List'!$A:$D,2,0)=0,"",VLOOKUP($C475,'Agent List'!$A:$D,2,0))),"")</f>
        <v/>
      </c>
      <c r="F475" s="175" t="str">
        <f>IFERROR((IF(VLOOKUP($C475,'Agent List'!$A:$D,3,0)=0,"",VLOOKUP($C475,'Agent List'!$A:$D,3,0))),"")</f>
        <v/>
      </c>
      <c r="G475" s="175" t="str">
        <f>IFERROR((IF(VLOOKUP($C475,'Agent List'!$A:$D,4,0)=0,"",VLOOKUP($C475,'Agent List'!$A:$D,4,0))),"")</f>
        <v/>
      </c>
    </row>
    <row r="476" spans="1:7" x14ac:dyDescent="0.25">
      <c r="A476" s="284">
        <v>43354</v>
      </c>
      <c r="B476" s="283" t="s">
        <v>391</v>
      </c>
      <c r="C476" s="283" t="s">
        <v>371</v>
      </c>
      <c r="D476" s="283" t="s">
        <v>388</v>
      </c>
      <c r="E476" s="175" t="str">
        <f>IFERROR((IF(VLOOKUP($C476,'Agent List'!$A:$D,2,0)=0,"",VLOOKUP($C476,'Agent List'!$A:$D,2,0))),"")</f>
        <v>EMEABUD-French</v>
      </c>
      <c r="F476" s="175" t="str">
        <f>IFERROR((IF(VLOOKUP($C476,'Agent List'!$A:$D,3,0)=0,"",VLOOKUP($C476,'Agent List'!$A:$D,3,0))),"")</f>
        <v/>
      </c>
      <c r="G476" s="175" t="str">
        <f>IFERROR((IF(VLOOKUP($C476,'Agent List'!$A:$D,4,0)=0,"",VLOOKUP($C476,'Agent List'!$A:$D,4,0))),"")</f>
        <v/>
      </c>
    </row>
    <row r="477" spans="1:7" x14ac:dyDescent="0.25">
      <c r="A477" s="284">
        <v>43354</v>
      </c>
      <c r="B477" s="283" t="s">
        <v>391</v>
      </c>
      <c r="C477" s="283" t="s">
        <v>422</v>
      </c>
      <c r="D477" s="283" t="s">
        <v>388</v>
      </c>
      <c r="E477" s="175" t="str">
        <f>IFERROR((IF(VLOOKUP($C477,'Agent List'!$A:$D,2,0)=0,"",VLOOKUP($C477,'Agent List'!$A:$D,2,0))),"")</f>
        <v/>
      </c>
      <c r="F477" s="175" t="str">
        <f>IFERROR((IF(VLOOKUP($C477,'Agent List'!$A:$D,3,0)=0,"",VLOOKUP($C477,'Agent List'!$A:$D,3,0))),"")</f>
        <v/>
      </c>
      <c r="G477" s="175" t="str">
        <f>IFERROR((IF(VLOOKUP($C477,'Agent List'!$A:$D,4,0)=0,"",VLOOKUP($C477,'Agent List'!$A:$D,4,0))),"")</f>
        <v/>
      </c>
    </row>
    <row r="478" spans="1:7" x14ac:dyDescent="0.25">
      <c r="A478" s="284">
        <v>43354</v>
      </c>
      <c r="B478" s="283" t="s">
        <v>391</v>
      </c>
      <c r="C478" s="283" t="s">
        <v>430</v>
      </c>
      <c r="D478" s="283" t="s">
        <v>388</v>
      </c>
      <c r="E478" s="175" t="str">
        <f>IFERROR((IF(VLOOKUP($C478,'Agent List'!$A:$D,2,0)=0,"",VLOOKUP($C478,'Agent List'!$A:$D,2,0))),"")</f>
        <v/>
      </c>
      <c r="F478" s="175" t="str">
        <f>IFERROR((IF(VLOOKUP($C478,'Agent List'!$A:$D,3,0)=0,"",VLOOKUP($C478,'Agent List'!$A:$D,3,0))),"")</f>
        <v/>
      </c>
      <c r="G478" s="175" t="str">
        <f>IFERROR((IF(VLOOKUP($C478,'Agent List'!$A:$D,4,0)=0,"",VLOOKUP($C478,'Agent List'!$A:$D,4,0))),"")</f>
        <v/>
      </c>
    </row>
    <row r="479" spans="1:7" x14ac:dyDescent="0.25">
      <c r="A479" s="284">
        <v>43354</v>
      </c>
      <c r="B479" s="283" t="s">
        <v>391</v>
      </c>
      <c r="C479" s="283" t="s">
        <v>414</v>
      </c>
      <c r="D479" s="283" t="s">
        <v>388</v>
      </c>
      <c r="E479" s="175" t="str">
        <f>IFERROR((IF(VLOOKUP($C479,'Agent List'!$A:$D,2,0)=0,"",VLOOKUP($C479,'Agent List'!$A:$D,2,0))),"")</f>
        <v/>
      </c>
      <c r="F479" s="175" t="str">
        <f>IFERROR((IF(VLOOKUP($C479,'Agent List'!$A:$D,3,0)=0,"",VLOOKUP($C479,'Agent List'!$A:$D,3,0))),"")</f>
        <v/>
      </c>
      <c r="G479" s="175" t="str">
        <f>IFERROR((IF(VLOOKUP($C479,'Agent List'!$A:$D,4,0)=0,"",VLOOKUP($C479,'Agent List'!$A:$D,4,0))),"")</f>
        <v/>
      </c>
    </row>
    <row r="480" spans="1:7" x14ac:dyDescent="0.25">
      <c r="A480" s="284">
        <v>43354</v>
      </c>
      <c r="B480" s="283" t="s">
        <v>391</v>
      </c>
      <c r="C480" s="283" t="s">
        <v>259</v>
      </c>
      <c r="D480" s="283" t="s">
        <v>388</v>
      </c>
      <c r="E480" s="175" t="str">
        <f>IFERROR((IF(VLOOKUP($C480,'Agent List'!$A:$D,2,0)=0,"",VLOOKUP($C480,'Agent List'!$A:$D,2,0))),"")</f>
        <v>EMEABUD-Russian</v>
      </c>
      <c r="F480" s="175" t="str">
        <f>IFERROR((IF(VLOOKUP($C480,'Agent List'!$A:$D,3,0)=0,"",VLOOKUP($C480,'Agent List'!$A:$D,3,0))),"")</f>
        <v/>
      </c>
      <c r="G480" s="175" t="str">
        <f>IFERROR((IF(VLOOKUP($C480,'Agent List'!$A:$D,4,0)=0,"",VLOOKUP($C480,'Agent List'!$A:$D,4,0))),"")</f>
        <v>EMEABUD-Hungarian</v>
      </c>
    </row>
    <row r="481" spans="1:7" x14ac:dyDescent="0.25">
      <c r="A481" s="284">
        <v>43354</v>
      </c>
      <c r="B481" s="283" t="s">
        <v>391</v>
      </c>
      <c r="C481" s="283" t="s">
        <v>127</v>
      </c>
      <c r="D481" s="283" t="s">
        <v>388</v>
      </c>
      <c r="E481" s="175" t="str">
        <f>IFERROR((IF(VLOOKUP($C481,'Agent List'!$A:$D,2,0)=0,"",VLOOKUP($C481,'Agent List'!$A:$D,2,0))),"")</f>
        <v>EMEABUD-Dutch</v>
      </c>
      <c r="F481" s="175" t="str">
        <f>IFERROR((IF(VLOOKUP($C481,'Agent List'!$A:$D,3,0)=0,"",VLOOKUP($C481,'Agent List'!$A:$D,3,0))),"")</f>
        <v/>
      </c>
      <c r="G481" s="175" t="str">
        <f>IFERROR((IF(VLOOKUP($C481,'Agent List'!$A:$D,4,0)=0,"",VLOOKUP($C481,'Agent List'!$A:$D,4,0))),"")</f>
        <v>EMEABUD-Hungarian</v>
      </c>
    </row>
    <row r="482" spans="1:7" x14ac:dyDescent="0.25">
      <c r="A482" s="284">
        <v>43354</v>
      </c>
      <c r="B482" s="283" t="s">
        <v>391</v>
      </c>
      <c r="C482" s="283" t="s">
        <v>364</v>
      </c>
      <c r="D482" s="283" t="s">
        <v>388</v>
      </c>
      <c r="E482" s="175" t="str">
        <f>IFERROR((IF(VLOOKUP($C482,'Agent List'!$A:$D,2,0)=0,"",VLOOKUP($C482,'Agent List'!$A:$D,2,0))),"")</f>
        <v>EMEABUD-German</v>
      </c>
      <c r="F482" s="175" t="str">
        <f>IFERROR((IF(VLOOKUP($C482,'Agent List'!$A:$D,3,0)=0,"",VLOOKUP($C482,'Agent List'!$A:$D,3,0))),"")</f>
        <v/>
      </c>
      <c r="G482" s="175" t="str">
        <f>IFERROR((IF(VLOOKUP($C482,'Agent List'!$A:$D,4,0)=0,"",VLOOKUP($C482,'Agent List'!$A:$D,4,0))),"")</f>
        <v/>
      </c>
    </row>
    <row r="483" spans="1:7" x14ac:dyDescent="0.25">
      <c r="A483" s="284">
        <v>43354</v>
      </c>
      <c r="B483" s="283" t="s">
        <v>391</v>
      </c>
      <c r="C483" s="283" t="s">
        <v>378</v>
      </c>
      <c r="D483" s="283" t="s">
        <v>388</v>
      </c>
      <c r="E483" s="175" t="str">
        <f>IFERROR((IF(VLOOKUP($C483,'Agent List'!$A:$D,2,0)=0,"",VLOOKUP($C483,'Agent List'!$A:$D,2,0))),"")</f>
        <v/>
      </c>
      <c r="F483" s="175" t="str">
        <f>IFERROR((IF(VLOOKUP($C483,'Agent List'!$A:$D,3,0)=0,"",VLOOKUP($C483,'Agent List'!$A:$D,3,0))),"")</f>
        <v/>
      </c>
      <c r="G483" s="175" t="str">
        <f>IFERROR((IF(VLOOKUP($C483,'Agent List'!$A:$D,4,0)=0,"",VLOOKUP($C483,'Agent List'!$A:$D,4,0))),"")</f>
        <v/>
      </c>
    </row>
    <row r="484" spans="1:7" x14ac:dyDescent="0.25">
      <c r="A484" s="284">
        <v>43354</v>
      </c>
      <c r="B484" s="283" t="s">
        <v>391</v>
      </c>
      <c r="C484" s="283" t="s">
        <v>436</v>
      </c>
      <c r="D484" s="283" t="s">
        <v>388</v>
      </c>
      <c r="E484" s="175" t="str">
        <f>IFERROR((IF(VLOOKUP($C484,'Agent List'!$A:$D,2,0)=0,"",VLOOKUP($C484,'Agent List'!$A:$D,2,0))),"")</f>
        <v/>
      </c>
      <c r="F484" s="175" t="str">
        <f>IFERROR((IF(VLOOKUP($C484,'Agent List'!$A:$D,3,0)=0,"",VLOOKUP($C484,'Agent List'!$A:$D,3,0))),"")</f>
        <v/>
      </c>
      <c r="G484" s="175" t="str">
        <f>IFERROR((IF(VLOOKUP($C484,'Agent List'!$A:$D,4,0)=0,"",VLOOKUP($C484,'Agent List'!$A:$D,4,0))),"")</f>
        <v/>
      </c>
    </row>
    <row r="485" spans="1:7" x14ac:dyDescent="0.25">
      <c r="A485" s="284">
        <v>43354</v>
      </c>
      <c r="B485" s="283" t="s">
        <v>391</v>
      </c>
      <c r="C485" s="283" t="s">
        <v>408</v>
      </c>
      <c r="D485" s="283" t="s">
        <v>388</v>
      </c>
      <c r="E485" s="175" t="str">
        <f>IFERROR((IF(VLOOKUP($C485,'Agent List'!$A:$D,2,0)=0,"",VLOOKUP($C485,'Agent List'!$A:$D,2,0))),"")</f>
        <v/>
      </c>
      <c r="F485" s="175" t="str">
        <f>IFERROR((IF(VLOOKUP($C485,'Agent List'!$A:$D,3,0)=0,"",VLOOKUP($C485,'Agent List'!$A:$D,3,0))),"")</f>
        <v/>
      </c>
      <c r="G485" s="175" t="str">
        <f>IFERROR((IF(VLOOKUP($C485,'Agent List'!$A:$D,4,0)=0,"",VLOOKUP($C485,'Agent List'!$A:$D,4,0))),"")</f>
        <v/>
      </c>
    </row>
    <row r="486" spans="1:7" x14ac:dyDescent="0.25">
      <c r="A486" s="284">
        <v>43354</v>
      </c>
      <c r="B486" s="283" t="s">
        <v>391</v>
      </c>
      <c r="C486" s="283" t="s">
        <v>423</v>
      </c>
      <c r="D486" s="283" t="s">
        <v>388</v>
      </c>
      <c r="E486" s="175" t="str">
        <f>IFERROR((IF(VLOOKUP($C486,'Agent List'!$A:$D,2,0)=0,"",VLOOKUP($C486,'Agent List'!$A:$D,2,0))),"")</f>
        <v/>
      </c>
      <c r="F486" s="175" t="str">
        <f>IFERROR((IF(VLOOKUP($C486,'Agent List'!$A:$D,3,0)=0,"",VLOOKUP($C486,'Agent List'!$A:$D,3,0))),"")</f>
        <v/>
      </c>
      <c r="G486" s="175" t="str">
        <f>IFERROR((IF(VLOOKUP($C486,'Agent List'!$A:$D,4,0)=0,"",VLOOKUP($C486,'Agent List'!$A:$D,4,0))),"")</f>
        <v/>
      </c>
    </row>
    <row r="487" spans="1:7" x14ac:dyDescent="0.25">
      <c r="A487" s="284">
        <v>43354</v>
      </c>
      <c r="B487" s="283" t="s">
        <v>391</v>
      </c>
      <c r="C487" s="283" t="s">
        <v>417</v>
      </c>
      <c r="D487" s="283" t="s">
        <v>388</v>
      </c>
      <c r="E487" s="175" t="str">
        <f>IFERROR((IF(VLOOKUP($C487,'Agent List'!$A:$D,2,0)=0,"",VLOOKUP($C487,'Agent List'!$A:$D,2,0))),"")</f>
        <v/>
      </c>
      <c r="F487" s="175" t="str">
        <f>IFERROR((IF(VLOOKUP($C487,'Agent List'!$A:$D,3,0)=0,"",VLOOKUP($C487,'Agent List'!$A:$D,3,0))),"")</f>
        <v/>
      </c>
      <c r="G487" s="175" t="str">
        <f>IFERROR((IF(VLOOKUP($C487,'Agent List'!$A:$D,4,0)=0,"",VLOOKUP($C487,'Agent List'!$A:$D,4,0))),"")</f>
        <v/>
      </c>
    </row>
    <row r="488" spans="1:7" x14ac:dyDescent="0.25">
      <c r="A488" s="284">
        <v>43354</v>
      </c>
      <c r="B488" s="283" t="s">
        <v>391</v>
      </c>
      <c r="C488" s="283" t="s">
        <v>431</v>
      </c>
      <c r="D488" s="283" t="s">
        <v>388</v>
      </c>
      <c r="E488" s="175" t="str">
        <f>IFERROR((IF(VLOOKUP($C488,'Agent List'!$A:$D,2,0)=0,"",VLOOKUP($C488,'Agent List'!$A:$D,2,0))),"")</f>
        <v/>
      </c>
      <c r="F488" s="175" t="str">
        <f>IFERROR((IF(VLOOKUP($C488,'Agent List'!$A:$D,3,0)=0,"",VLOOKUP($C488,'Agent List'!$A:$D,3,0))),"")</f>
        <v/>
      </c>
      <c r="G488" s="175" t="str">
        <f>IFERROR((IF(VLOOKUP($C488,'Agent List'!$A:$D,4,0)=0,"",VLOOKUP($C488,'Agent List'!$A:$D,4,0))),"")</f>
        <v/>
      </c>
    </row>
    <row r="489" spans="1:7" x14ac:dyDescent="0.25">
      <c r="A489" s="284">
        <v>43354</v>
      </c>
      <c r="B489" s="283" t="s">
        <v>391</v>
      </c>
      <c r="C489" s="283" t="s">
        <v>405</v>
      </c>
      <c r="D489" s="283" t="s">
        <v>388</v>
      </c>
      <c r="E489" s="175" t="str">
        <f>IFERROR((IF(VLOOKUP($C489,'Agent List'!$A:$D,2,0)=0,"",VLOOKUP($C489,'Agent List'!$A:$D,2,0))),"")</f>
        <v/>
      </c>
      <c r="F489" s="175" t="str">
        <f>IFERROR((IF(VLOOKUP($C489,'Agent List'!$A:$D,3,0)=0,"",VLOOKUP($C489,'Agent List'!$A:$D,3,0))),"")</f>
        <v/>
      </c>
      <c r="G489" s="175" t="str">
        <f>IFERROR((IF(VLOOKUP($C489,'Agent List'!$A:$D,4,0)=0,"",VLOOKUP($C489,'Agent List'!$A:$D,4,0))),"")</f>
        <v/>
      </c>
    </row>
    <row r="490" spans="1:7" x14ac:dyDescent="0.25">
      <c r="A490" s="284">
        <v>43354</v>
      </c>
      <c r="B490" s="283" t="s">
        <v>391</v>
      </c>
      <c r="C490" s="283" t="s">
        <v>409</v>
      </c>
      <c r="D490" s="283" t="s">
        <v>388</v>
      </c>
      <c r="E490" s="175" t="str">
        <f>IFERROR((IF(VLOOKUP($C490,'Agent List'!$A:$D,2,0)=0,"",VLOOKUP($C490,'Agent List'!$A:$D,2,0))),"")</f>
        <v/>
      </c>
      <c r="F490" s="175" t="str">
        <f>IFERROR((IF(VLOOKUP($C490,'Agent List'!$A:$D,3,0)=0,"",VLOOKUP($C490,'Agent List'!$A:$D,3,0))),"")</f>
        <v/>
      </c>
      <c r="G490" s="175" t="str">
        <f>IFERROR((IF(VLOOKUP($C490,'Agent List'!$A:$D,4,0)=0,"",VLOOKUP($C490,'Agent List'!$A:$D,4,0))),"")</f>
        <v/>
      </c>
    </row>
    <row r="491" spans="1:7" x14ac:dyDescent="0.25">
      <c r="A491" s="284">
        <v>43354</v>
      </c>
      <c r="B491" s="283" t="s">
        <v>391</v>
      </c>
      <c r="C491" s="283" t="s">
        <v>368</v>
      </c>
      <c r="D491" s="283" t="s">
        <v>388</v>
      </c>
      <c r="E491" s="175" t="str">
        <f>IFERROR((IF(VLOOKUP($C491,'Agent List'!$A:$D,2,0)=0,"",VLOOKUP($C491,'Agent List'!$A:$D,2,0))),"")</f>
        <v>EMEABUD-Dutch</v>
      </c>
      <c r="F491" s="175" t="str">
        <f>IFERROR((IF(VLOOKUP($C491,'Agent List'!$A:$D,3,0)=0,"",VLOOKUP($C491,'Agent List'!$A:$D,3,0))),"")</f>
        <v/>
      </c>
      <c r="G491" s="175" t="str">
        <f>IFERROR((IF(VLOOKUP($C491,'Agent List'!$A:$D,4,0)=0,"",VLOOKUP($C491,'Agent List'!$A:$D,4,0))),"")</f>
        <v>EMEABUD-Hungarian</v>
      </c>
    </row>
    <row r="492" spans="1:7" x14ac:dyDescent="0.25">
      <c r="A492" s="284">
        <v>43354</v>
      </c>
      <c r="B492" s="283" t="s">
        <v>391</v>
      </c>
      <c r="C492" s="283" t="s">
        <v>421</v>
      </c>
      <c r="D492" s="283" t="s">
        <v>388</v>
      </c>
      <c r="E492" s="175" t="str">
        <f>IFERROR((IF(VLOOKUP($C492,'Agent List'!$A:$D,2,0)=0,"",VLOOKUP($C492,'Agent List'!$A:$D,2,0))),"")</f>
        <v/>
      </c>
      <c r="F492" s="175" t="str">
        <f>IFERROR((IF(VLOOKUP($C492,'Agent List'!$A:$D,3,0)=0,"",VLOOKUP($C492,'Agent List'!$A:$D,3,0))),"")</f>
        <v/>
      </c>
      <c r="G492" s="175" t="str">
        <f>IFERROR((IF(VLOOKUP($C492,'Agent List'!$A:$D,4,0)=0,"",VLOOKUP($C492,'Agent List'!$A:$D,4,0))),"")</f>
        <v/>
      </c>
    </row>
    <row r="493" spans="1:7" x14ac:dyDescent="0.25">
      <c r="A493" s="284">
        <v>43354</v>
      </c>
      <c r="B493" s="283" t="s">
        <v>391</v>
      </c>
      <c r="C493" s="283" t="s">
        <v>372</v>
      </c>
      <c r="D493" s="283" t="s">
        <v>388</v>
      </c>
      <c r="E493" s="175" t="str">
        <f>IFERROR((IF(VLOOKUP($C493,'Agent List'!$A:$D,2,0)=0,"",VLOOKUP($C493,'Agent List'!$A:$D,2,0))),"")</f>
        <v>EMEABUD-French</v>
      </c>
      <c r="F493" s="175" t="str">
        <f>IFERROR((IF(VLOOKUP($C493,'Agent List'!$A:$D,3,0)=0,"",VLOOKUP($C493,'Agent List'!$A:$D,3,0))),"")</f>
        <v/>
      </c>
      <c r="G493" s="175" t="str">
        <f>IFERROR((IF(VLOOKUP($C493,'Agent List'!$A:$D,4,0)=0,"",VLOOKUP($C493,'Agent List'!$A:$D,4,0))),"")</f>
        <v/>
      </c>
    </row>
    <row r="494" spans="1:7" x14ac:dyDescent="0.25">
      <c r="A494" s="284">
        <v>43354</v>
      </c>
      <c r="B494" s="283" t="s">
        <v>387</v>
      </c>
      <c r="C494" s="283" t="s">
        <v>142</v>
      </c>
      <c r="D494" s="283" t="s">
        <v>388</v>
      </c>
      <c r="E494" s="175" t="str">
        <f>IFERROR((IF(VLOOKUP($C494,'Agent List'!$A:$D,2,0)=0,"",VLOOKUP($C494,'Agent List'!$A:$D,2,0))),"")</f>
        <v>EMEA_English</v>
      </c>
      <c r="F494" s="175" t="str">
        <f>IFERROR((IF(VLOOKUP($C494,'Agent List'!$A:$D,3,0)=0,"",VLOOKUP($C494,'Agent List'!$A:$D,3,0))),"")</f>
        <v/>
      </c>
      <c r="G494" s="175" t="str">
        <f>IFERROR((IF(VLOOKUP($C494,'Agent List'!$A:$D,4,0)=0,"",VLOOKUP($C494,'Agent List'!$A:$D,4,0))),"")</f>
        <v/>
      </c>
    </row>
    <row r="495" spans="1:7" x14ac:dyDescent="0.25">
      <c r="A495" s="284">
        <v>43354</v>
      </c>
      <c r="B495" s="283" t="s">
        <v>387</v>
      </c>
      <c r="C495" s="283" t="s">
        <v>145</v>
      </c>
      <c r="D495" s="283" t="s">
        <v>388</v>
      </c>
      <c r="E495" s="175" t="str">
        <f>IFERROR((IF(VLOOKUP($C495,'Agent List'!$A:$D,2,0)=0,"",VLOOKUP($C495,'Agent List'!$A:$D,2,0))),"")</f>
        <v>EMEA_English</v>
      </c>
      <c r="F495" s="175" t="str">
        <f>IFERROR((IF(VLOOKUP($C495,'Agent List'!$A:$D,3,0)=0,"",VLOOKUP($C495,'Agent List'!$A:$D,3,0))),"")</f>
        <v>NAMPS</v>
      </c>
      <c r="G495" s="175" t="str">
        <f>IFERROR((IF(VLOOKUP($C495,'Agent List'!$A:$D,4,0)=0,"",VLOOKUP($C495,'Agent List'!$A:$D,4,0))),"")</f>
        <v/>
      </c>
    </row>
    <row r="496" spans="1:7" x14ac:dyDescent="0.25">
      <c r="A496" s="284">
        <v>43354</v>
      </c>
      <c r="B496" s="283" t="s">
        <v>387</v>
      </c>
      <c r="C496" s="283" t="s">
        <v>439</v>
      </c>
      <c r="D496" s="283" t="s">
        <v>388</v>
      </c>
      <c r="E496" s="175" t="str">
        <f>IFERROR((IF(VLOOKUP($C496,'Agent List'!$A:$D,2,0)=0,"",VLOOKUP($C496,'Agent List'!$A:$D,2,0))),"")</f>
        <v/>
      </c>
      <c r="F496" s="175" t="str">
        <f>IFERROR((IF(VLOOKUP($C496,'Agent List'!$A:$D,3,0)=0,"",VLOOKUP($C496,'Agent List'!$A:$D,3,0))),"")</f>
        <v/>
      </c>
      <c r="G496" s="175" t="str">
        <f>IFERROR((IF(VLOOKUP($C496,'Agent List'!$A:$D,4,0)=0,"",VLOOKUP($C496,'Agent List'!$A:$D,4,0))),"")</f>
        <v/>
      </c>
    </row>
    <row r="497" spans="1:7" x14ac:dyDescent="0.25">
      <c r="A497" s="284">
        <v>43354</v>
      </c>
      <c r="B497" s="283" t="s">
        <v>387</v>
      </c>
      <c r="C497" s="283" t="s">
        <v>148</v>
      </c>
      <c r="D497" s="283" t="s">
        <v>388</v>
      </c>
      <c r="E497" s="175" t="str">
        <f>IFERROR((IF(VLOOKUP($C497,'Agent List'!$A:$D,2,0)=0,"",VLOOKUP($C497,'Agent List'!$A:$D,2,0))),"")</f>
        <v/>
      </c>
      <c r="F497" s="175" t="str">
        <f>IFERROR((IF(VLOOKUP($C497,'Agent List'!$A:$D,3,0)=0,"",VLOOKUP($C497,'Agent List'!$A:$D,3,0))),"")</f>
        <v/>
      </c>
      <c r="G497" s="175" t="str">
        <f>IFERROR((IF(VLOOKUP($C497,'Agent List'!$A:$D,4,0)=0,"",VLOOKUP($C497,'Agent List'!$A:$D,4,0))),"")</f>
        <v/>
      </c>
    </row>
    <row r="498" spans="1:7" x14ac:dyDescent="0.25">
      <c r="A498" s="284">
        <v>43354</v>
      </c>
      <c r="B498" s="283" t="s">
        <v>387</v>
      </c>
      <c r="C498" s="283" t="s">
        <v>236</v>
      </c>
      <c r="D498" s="283" t="s">
        <v>388</v>
      </c>
      <c r="E498" s="175" t="str">
        <f>IFERROR((IF(VLOOKUP($C498,'Agent List'!$A:$D,2,0)=0,"",VLOOKUP($C498,'Agent List'!$A:$D,2,0))),"")</f>
        <v>EMEA_English</v>
      </c>
      <c r="F498" s="175" t="str">
        <f>IFERROR((IF(VLOOKUP($C498,'Agent List'!$A:$D,3,0)=0,"",VLOOKUP($C498,'Agent List'!$A:$D,3,0))),"")</f>
        <v>NAMPS</v>
      </c>
      <c r="G498" s="175" t="str">
        <f>IFERROR((IF(VLOOKUP($C498,'Agent List'!$A:$D,4,0)=0,"",VLOOKUP($C498,'Agent List'!$A:$D,4,0))),"")</f>
        <v/>
      </c>
    </row>
    <row r="499" spans="1:7" x14ac:dyDescent="0.25">
      <c r="A499" s="284">
        <v>43354</v>
      </c>
      <c r="B499" s="283" t="s">
        <v>387</v>
      </c>
      <c r="C499" s="283" t="s">
        <v>150</v>
      </c>
      <c r="D499" s="283" t="s">
        <v>388</v>
      </c>
      <c r="E499" s="175" t="str">
        <f>IFERROR((IF(VLOOKUP($C499,'Agent List'!$A:$D,2,0)=0,"",VLOOKUP($C499,'Agent List'!$A:$D,2,0))),"")</f>
        <v>EMEA_English</v>
      </c>
      <c r="F499" s="175" t="str">
        <f>IFERROR((IF(VLOOKUP($C499,'Agent List'!$A:$D,3,0)=0,"",VLOOKUP($C499,'Agent List'!$A:$D,3,0))),"")</f>
        <v/>
      </c>
      <c r="G499" s="175" t="str">
        <f>IFERROR((IF(VLOOKUP($C499,'Agent List'!$A:$D,4,0)=0,"",VLOOKUP($C499,'Agent List'!$A:$D,4,0))),"")</f>
        <v/>
      </c>
    </row>
    <row r="500" spans="1:7" x14ac:dyDescent="0.25">
      <c r="A500" s="284">
        <v>43354</v>
      </c>
      <c r="B500" s="283" t="s">
        <v>387</v>
      </c>
      <c r="C500" s="283" t="s">
        <v>220</v>
      </c>
      <c r="D500" s="283" t="s">
        <v>388</v>
      </c>
      <c r="E500" s="175" t="str">
        <f>IFERROR((IF(VLOOKUP($C500,'Agent List'!$A:$D,2,0)=0,"",VLOOKUP($C500,'Agent List'!$A:$D,2,0))),"")</f>
        <v>EMEA_English</v>
      </c>
      <c r="F500" s="175" t="str">
        <f>IFERROR((IF(VLOOKUP($C500,'Agent List'!$A:$D,3,0)=0,"",VLOOKUP($C500,'Agent List'!$A:$D,3,0))),"")</f>
        <v/>
      </c>
      <c r="G500" s="175" t="str">
        <f>IFERROR((IF(VLOOKUP($C500,'Agent List'!$A:$D,4,0)=0,"",VLOOKUP($C500,'Agent List'!$A:$D,4,0))),"")</f>
        <v/>
      </c>
    </row>
    <row r="501" spans="1:7" x14ac:dyDescent="0.25">
      <c r="A501" s="284">
        <v>43354</v>
      </c>
      <c r="B501" s="283" t="s">
        <v>387</v>
      </c>
      <c r="C501" s="283" t="s">
        <v>222</v>
      </c>
      <c r="D501" s="283" t="s">
        <v>388</v>
      </c>
      <c r="E501" s="175" t="str">
        <f>IFERROR((IF(VLOOKUP($C501,'Agent List'!$A:$D,2,0)=0,"",VLOOKUP($C501,'Agent List'!$A:$D,2,0))),"")</f>
        <v/>
      </c>
      <c r="F501" s="175" t="str">
        <f>IFERROR((IF(VLOOKUP($C501,'Agent List'!$A:$D,3,0)=0,"",VLOOKUP($C501,'Agent List'!$A:$D,3,0))),"")</f>
        <v>NAMPS</v>
      </c>
      <c r="G501" s="175" t="str">
        <f>IFERROR((IF(VLOOKUP($C501,'Agent List'!$A:$D,4,0)=0,"",VLOOKUP($C501,'Agent List'!$A:$D,4,0))),"")</f>
        <v>APAC_English</v>
      </c>
    </row>
    <row r="502" spans="1:7" x14ac:dyDescent="0.25">
      <c r="A502" s="284">
        <v>43354</v>
      </c>
      <c r="B502" s="283" t="s">
        <v>387</v>
      </c>
      <c r="C502" s="283" t="s">
        <v>214</v>
      </c>
      <c r="D502" s="283" t="s">
        <v>388</v>
      </c>
      <c r="E502" s="175" t="str">
        <f>IFERROR((IF(VLOOKUP($C502,'Agent List'!$A:$D,2,0)=0,"",VLOOKUP($C502,'Agent List'!$A:$D,2,0))),"")</f>
        <v>EMEA_English</v>
      </c>
      <c r="F502" s="175" t="str">
        <f>IFERROR((IF(VLOOKUP($C502,'Agent List'!$A:$D,3,0)=0,"",VLOOKUP($C502,'Agent List'!$A:$D,3,0))),"")</f>
        <v>NAMPS</v>
      </c>
      <c r="G502" s="175" t="str">
        <f>IFERROR((IF(VLOOKUP($C502,'Agent List'!$A:$D,4,0)=0,"",VLOOKUP($C502,'Agent List'!$A:$D,4,0))),"")</f>
        <v/>
      </c>
    </row>
    <row r="503" spans="1:7" x14ac:dyDescent="0.25">
      <c r="A503" s="284">
        <v>43354</v>
      </c>
      <c r="B503" s="283" t="s">
        <v>387</v>
      </c>
      <c r="C503" s="283" t="s">
        <v>229</v>
      </c>
      <c r="D503" s="283" t="s">
        <v>388</v>
      </c>
      <c r="E503" s="175" t="str">
        <f>IFERROR((IF(VLOOKUP($C503,'Agent List'!$A:$D,2,0)=0,"",VLOOKUP($C503,'Agent List'!$A:$D,2,0))),"")</f>
        <v/>
      </c>
      <c r="F503" s="175" t="str">
        <f>IFERROR((IF(VLOOKUP($C503,'Agent List'!$A:$D,3,0)=0,"",VLOOKUP($C503,'Agent List'!$A:$D,3,0))),"")</f>
        <v>NAMPS</v>
      </c>
      <c r="G503" s="175" t="str">
        <f>IFERROR((IF(VLOOKUP($C503,'Agent List'!$A:$D,4,0)=0,"",VLOOKUP($C503,'Agent List'!$A:$D,4,0))),"")</f>
        <v/>
      </c>
    </row>
    <row r="504" spans="1:7" x14ac:dyDescent="0.25">
      <c r="A504" s="284">
        <v>43354</v>
      </c>
      <c r="B504" s="283" t="s">
        <v>387</v>
      </c>
      <c r="C504" s="283" t="s">
        <v>215</v>
      </c>
      <c r="D504" s="283" t="s">
        <v>388</v>
      </c>
      <c r="E504" s="175" t="str">
        <f>IFERROR((IF(VLOOKUP($C504,'Agent List'!$A:$D,2,0)=0,"",VLOOKUP($C504,'Agent List'!$A:$D,2,0))),"")</f>
        <v>EMEA_English</v>
      </c>
      <c r="F504" s="175" t="str">
        <f>IFERROR((IF(VLOOKUP($C504,'Agent List'!$A:$D,3,0)=0,"",VLOOKUP($C504,'Agent List'!$A:$D,3,0))),"")</f>
        <v>NAMPS</v>
      </c>
      <c r="G504" s="175" t="str">
        <f>IFERROR((IF(VLOOKUP($C504,'Agent List'!$A:$D,4,0)=0,"",VLOOKUP($C504,'Agent List'!$A:$D,4,0))),"")</f>
        <v/>
      </c>
    </row>
    <row r="505" spans="1:7" x14ac:dyDescent="0.25">
      <c r="A505" s="284">
        <v>43354</v>
      </c>
      <c r="B505" s="283" t="s">
        <v>387</v>
      </c>
      <c r="C505" s="283" t="s">
        <v>206</v>
      </c>
      <c r="D505" s="283" t="s">
        <v>388</v>
      </c>
      <c r="E505" s="175" t="str">
        <f>IFERROR((IF(VLOOKUP($C505,'Agent List'!$A:$D,2,0)=0,"",VLOOKUP($C505,'Agent List'!$A:$D,2,0))),"")</f>
        <v/>
      </c>
      <c r="F505" s="175" t="str">
        <f>IFERROR((IF(VLOOKUP($C505,'Agent List'!$A:$D,3,0)=0,"",VLOOKUP($C505,'Agent List'!$A:$D,3,0))),"")</f>
        <v>NAMPS</v>
      </c>
      <c r="G505" s="175" t="str">
        <f>IFERROR((IF(VLOOKUP($C505,'Agent List'!$A:$D,4,0)=0,"",VLOOKUP($C505,'Agent List'!$A:$D,4,0))),"")</f>
        <v/>
      </c>
    </row>
    <row r="506" spans="1:7" x14ac:dyDescent="0.25">
      <c r="A506" s="284">
        <v>43354</v>
      </c>
      <c r="B506" s="283" t="s">
        <v>387</v>
      </c>
      <c r="C506" s="283" t="s">
        <v>395</v>
      </c>
      <c r="D506" s="283" t="s">
        <v>388</v>
      </c>
      <c r="E506" s="175" t="str">
        <f>IFERROR((IF(VLOOKUP($C506,'Agent List'!$A:$D,2,0)=0,"",VLOOKUP($C506,'Agent List'!$A:$D,2,0))),"")</f>
        <v/>
      </c>
      <c r="F506" s="175" t="str">
        <f>IFERROR((IF(VLOOKUP($C506,'Agent List'!$A:$D,3,0)=0,"",VLOOKUP($C506,'Agent List'!$A:$D,3,0))),"")</f>
        <v/>
      </c>
      <c r="G506" s="175" t="str">
        <f>IFERROR((IF(VLOOKUP($C506,'Agent List'!$A:$D,4,0)=0,"",VLOOKUP($C506,'Agent List'!$A:$D,4,0))),"")</f>
        <v/>
      </c>
    </row>
    <row r="507" spans="1:7" x14ac:dyDescent="0.25">
      <c r="A507" s="284">
        <v>43354</v>
      </c>
      <c r="B507" s="283" t="s">
        <v>387</v>
      </c>
      <c r="C507" s="283" t="s">
        <v>415</v>
      </c>
      <c r="D507" s="283" t="s">
        <v>388</v>
      </c>
      <c r="E507" s="175" t="str">
        <f>IFERROR((IF(VLOOKUP($C507,'Agent List'!$A:$D,2,0)=0,"",VLOOKUP($C507,'Agent List'!$A:$D,2,0))),"")</f>
        <v/>
      </c>
      <c r="F507" s="175" t="str">
        <f>IFERROR((IF(VLOOKUP($C507,'Agent List'!$A:$D,3,0)=0,"",VLOOKUP($C507,'Agent List'!$A:$D,3,0))),"")</f>
        <v/>
      </c>
      <c r="G507" s="175" t="str">
        <f>IFERROR((IF(VLOOKUP($C507,'Agent List'!$A:$D,4,0)=0,"",VLOOKUP($C507,'Agent List'!$A:$D,4,0))),"")</f>
        <v/>
      </c>
    </row>
    <row r="508" spans="1:7" x14ac:dyDescent="0.25">
      <c r="A508" s="284">
        <v>43354</v>
      </c>
      <c r="B508" s="283" t="s">
        <v>387</v>
      </c>
      <c r="C508" s="283" t="s">
        <v>230</v>
      </c>
      <c r="D508" s="283" t="s">
        <v>388</v>
      </c>
      <c r="E508" s="175" t="str">
        <f>IFERROR((IF(VLOOKUP($C508,'Agent List'!$A:$D,2,0)=0,"",VLOOKUP($C508,'Agent List'!$A:$D,2,0))),"")</f>
        <v>EMEA_English</v>
      </c>
      <c r="F508" s="175" t="str">
        <f>IFERROR((IF(VLOOKUP($C508,'Agent List'!$A:$D,3,0)=0,"",VLOOKUP($C508,'Agent List'!$A:$D,3,0))),"")</f>
        <v>NAMPS</v>
      </c>
      <c r="G508" s="175" t="str">
        <f>IFERROR((IF(VLOOKUP($C508,'Agent List'!$A:$D,4,0)=0,"",VLOOKUP($C508,'Agent List'!$A:$D,4,0))),"")</f>
        <v/>
      </c>
    </row>
    <row r="509" spans="1:7" x14ac:dyDescent="0.25">
      <c r="A509" s="284">
        <v>43354</v>
      </c>
      <c r="B509" s="283" t="s">
        <v>387</v>
      </c>
      <c r="C509" s="283" t="s">
        <v>406</v>
      </c>
      <c r="D509" s="283" t="s">
        <v>388</v>
      </c>
      <c r="E509" s="175" t="str">
        <f>IFERROR((IF(VLOOKUP($C509,'Agent List'!$A:$D,2,0)=0,"",VLOOKUP($C509,'Agent List'!$A:$D,2,0))),"")</f>
        <v/>
      </c>
      <c r="F509" s="175" t="str">
        <f>IFERROR((IF(VLOOKUP($C509,'Agent List'!$A:$D,3,0)=0,"",VLOOKUP($C509,'Agent List'!$A:$D,3,0))),"")</f>
        <v/>
      </c>
      <c r="G509" s="175" t="str">
        <f>IFERROR((IF(VLOOKUP($C509,'Agent List'!$A:$D,4,0)=0,"",VLOOKUP($C509,'Agent List'!$A:$D,4,0))),"")</f>
        <v/>
      </c>
    </row>
    <row r="510" spans="1:7" x14ac:dyDescent="0.25">
      <c r="A510" s="284">
        <v>43354</v>
      </c>
      <c r="B510" s="283" t="s">
        <v>387</v>
      </c>
      <c r="C510" s="283" t="s">
        <v>156</v>
      </c>
      <c r="D510" s="283" t="s">
        <v>388</v>
      </c>
      <c r="E510" s="175" t="str">
        <f>IFERROR((IF(VLOOKUP($C510,'Agent List'!$A:$D,2,0)=0,"",VLOOKUP($C510,'Agent List'!$A:$D,2,0))),"")</f>
        <v>EMEA_English</v>
      </c>
      <c r="F510" s="175" t="str">
        <f>IFERROR((IF(VLOOKUP($C510,'Agent List'!$A:$D,3,0)=0,"",VLOOKUP($C510,'Agent List'!$A:$D,3,0))),"")</f>
        <v/>
      </c>
      <c r="G510" s="175" t="str">
        <f>IFERROR((IF(VLOOKUP($C510,'Agent List'!$A:$D,4,0)=0,"",VLOOKUP($C510,'Agent List'!$A:$D,4,0))),"")</f>
        <v/>
      </c>
    </row>
    <row r="511" spans="1:7" x14ac:dyDescent="0.25">
      <c r="A511" s="284">
        <v>43354</v>
      </c>
      <c r="B511" s="283" t="s">
        <v>387</v>
      </c>
      <c r="C511" s="283" t="s">
        <v>157</v>
      </c>
      <c r="D511" s="283" t="s">
        <v>388</v>
      </c>
      <c r="E511" s="175" t="str">
        <f>IFERROR((IF(VLOOKUP($C511,'Agent List'!$A:$D,2,0)=0,"",VLOOKUP($C511,'Agent List'!$A:$D,2,0))),"")</f>
        <v>EMEA_English</v>
      </c>
      <c r="F511" s="175" t="str">
        <f>IFERROR((IF(VLOOKUP($C511,'Agent List'!$A:$D,3,0)=0,"",VLOOKUP($C511,'Agent List'!$A:$D,3,0))),"")</f>
        <v>NAMPS</v>
      </c>
      <c r="G511" s="175" t="str">
        <f>IFERROR((IF(VLOOKUP($C511,'Agent List'!$A:$D,4,0)=0,"",VLOOKUP($C511,'Agent List'!$A:$D,4,0))),"")</f>
        <v/>
      </c>
    </row>
    <row r="512" spans="1:7" x14ac:dyDescent="0.25">
      <c r="A512" s="284">
        <v>43354</v>
      </c>
      <c r="B512" s="283" t="s">
        <v>387</v>
      </c>
      <c r="C512" s="283" t="s">
        <v>397</v>
      </c>
      <c r="D512" s="283" t="s">
        <v>388</v>
      </c>
      <c r="E512" s="175" t="str">
        <f>IFERROR((IF(VLOOKUP($C512,'Agent List'!$A:$D,2,0)=0,"",VLOOKUP($C512,'Agent List'!$A:$D,2,0))),"")</f>
        <v/>
      </c>
      <c r="F512" s="175" t="str">
        <f>IFERROR((IF(VLOOKUP($C512,'Agent List'!$A:$D,3,0)=0,"",VLOOKUP($C512,'Agent List'!$A:$D,3,0))),"")</f>
        <v/>
      </c>
      <c r="G512" s="175" t="str">
        <f>IFERROR((IF(VLOOKUP($C512,'Agent List'!$A:$D,4,0)=0,"",VLOOKUP($C512,'Agent List'!$A:$D,4,0))),"")</f>
        <v/>
      </c>
    </row>
    <row r="513" spans="1:7" x14ac:dyDescent="0.25">
      <c r="A513" s="284">
        <v>43354</v>
      </c>
      <c r="B513" s="283" t="s">
        <v>387</v>
      </c>
      <c r="C513" s="283" t="s">
        <v>433</v>
      </c>
      <c r="D513" s="283" t="s">
        <v>388</v>
      </c>
      <c r="E513" s="175" t="str">
        <f>IFERROR((IF(VLOOKUP($C513,'Agent List'!$A:$D,2,0)=0,"",VLOOKUP($C513,'Agent List'!$A:$D,2,0))),"")</f>
        <v/>
      </c>
      <c r="F513" s="175" t="str">
        <f>IFERROR((IF(VLOOKUP($C513,'Agent List'!$A:$D,3,0)=0,"",VLOOKUP($C513,'Agent List'!$A:$D,3,0))),"")</f>
        <v/>
      </c>
      <c r="G513" s="175" t="str">
        <f>IFERROR((IF(VLOOKUP($C513,'Agent List'!$A:$D,4,0)=0,"",VLOOKUP($C513,'Agent List'!$A:$D,4,0))),"")</f>
        <v/>
      </c>
    </row>
    <row r="514" spans="1:7" x14ac:dyDescent="0.25">
      <c r="A514" s="284">
        <v>43354</v>
      </c>
      <c r="B514" s="283" t="s">
        <v>387</v>
      </c>
      <c r="C514" s="283" t="s">
        <v>398</v>
      </c>
      <c r="D514" s="283" t="s">
        <v>388</v>
      </c>
      <c r="E514" s="175" t="str">
        <f>IFERROR((IF(VLOOKUP($C514,'Agent List'!$A:$D,2,0)=0,"",VLOOKUP($C514,'Agent List'!$A:$D,2,0))),"")</f>
        <v/>
      </c>
      <c r="F514" s="175" t="str">
        <f>IFERROR((IF(VLOOKUP($C514,'Agent List'!$A:$D,3,0)=0,"",VLOOKUP($C514,'Agent List'!$A:$D,3,0))),"")</f>
        <v/>
      </c>
      <c r="G514" s="175" t="str">
        <f>IFERROR((IF(VLOOKUP($C514,'Agent List'!$A:$D,4,0)=0,"",VLOOKUP($C514,'Agent List'!$A:$D,4,0))),"")</f>
        <v/>
      </c>
    </row>
    <row r="515" spans="1:7" x14ac:dyDescent="0.25">
      <c r="A515" s="284">
        <v>43354</v>
      </c>
      <c r="B515" s="283" t="s">
        <v>387</v>
      </c>
      <c r="C515" s="283" t="s">
        <v>399</v>
      </c>
      <c r="D515" s="283" t="s">
        <v>388</v>
      </c>
      <c r="E515" s="175" t="str">
        <f>IFERROR((IF(VLOOKUP($C515,'Agent List'!$A:$D,2,0)=0,"",VLOOKUP($C515,'Agent List'!$A:$D,2,0))),"")</f>
        <v/>
      </c>
      <c r="F515" s="175" t="str">
        <f>IFERROR((IF(VLOOKUP($C515,'Agent List'!$A:$D,3,0)=0,"",VLOOKUP($C515,'Agent List'!$A:$D,3,0))),"")</f>
        <v/>
      </c>
      <c r="G515" s="175" t="str">
        <f>IFERROR((IF(VLOOKUP($C515,'Agent List'!$A:$D,4,0)=0,"",VLOOKUP($C515,'Agent List'!$A:$D,4,0))),"")</f>
        <v/>
      </c>
    </row>
    <row r="516" spans="1:7" x14ac:dyDescent="0.25">
      <c r="A516" s="284">
        <v>43354</v>
      </c>
      <c r="B516" s="283" t="s">
        <v>387</v>
      </c>
      <c r="C516" s="283" t="s">
        <v>389</v>
      </c>
      <c r="D516" s="283" t="s">
        <v>388</v>
      </c>
      <c r="E516" s="175" t="str">
        <f>IFERROR((IF(VLOOKUP($C516,'Agent List'!$A:$D,2,0)=0,"",VLOOKUP($C516,'Agent List'!$A:$D,2,0))),"")</f>
        <v/>
      </c>
      <c r="F516" s="175" t="str">
        <f>IFERROR((IF(VLOOKUP($C516,'Agent List'!$A:$D,3,0)=0,"",VLOOKUP($C516,'Agent List'!$A:$D,3,0))),"")</f>
        <v/>
      </c>
      <c r="G516" s="175" t="str">
        <f>IFERROR((IF(VLOOKUP($C516,'Agent List'!$A:$D,4,0)=0,"",VLOOKUP($C516,'Agent List'!$A:$D,4,0))),"")</f>
        <v/>
      </c>
    </row>
    <row r="517" spans="1:7" x14ac:dyDescent="0.25">
      <c r="A517" s="284">
        <v>43354</v>
      </c>
      <c r="B517" s="283" t="s">
        <v>387</v>
      </c>
      <c r="C517" s="283" t="s">
        <v>410</v>
      </c>
      <c r="D517" s="283" t="s">
        <v>388</v>
      </c>
      <c r="E517" s="175" t="str">
        <f>IFERROR((IF(VLOOKUP($C517,'Agent List'!$A:$D,2,0)=0,"",VLOOKUP($C517,'Agent List'!$A:$D,2,0))),"")</f>
        <v/>
      </c>
      <c r="F517" s="175" t="str">
        <f>IFERROR((IF(VLOOKUP($C517,'Agent List'!$A:$D,3,0)=0,"",VLOOKUP($C517,'Agent List'!$A:$D,3,0))),"")</f>
        <v/>
      </c>
      <c r="G517" s="175" t="str">
        <f>IFERROR((IF(VLOOKUP($C517,'Agent List'!$A:$D,4,0)=0,"",VLOOKUP($C517,'Agent List'!$A:$D,4,0))),"")</f>
        <v/>
      </c>
    </row>
    <row r="518" spans="1:7" x14ac:dyDescent="0.25">
      <c r="A518" s="284">
        <v>43354</v>
      </c>
      <c r="B518" s="283" t="s">
        <v>387</v>
      </c>
      <c r="C518" s="283" t="s">
        <v>400</v>
      </c>
      <c r="D518" s="283" t="s">
        <v>388</v>
      </c>
      <c r="E518" s="175" t="str">
        <f>IFERROR((IF(VLOOKUP($C518,'Agent List'!$A:$D,2,0)=0,"",VLOOKUP($C518,'Agent List'!$A:$D,2,0))),"")</f>
        <v/>
      </c>
      <c r="F518" s="175" t="str">
        <f>IFERROR((IF(VLOOKUP($C518,'Agent List'!$A:$D,3,0)=0,"",VLOOKUP($C518,'Agent List'!$A:$D,3,0))),"")</f>
        <v/>
      </c>
      <c r="G518" s="175" t="str">
        <f>IFERROR((IF(VLOOKUP($C518,'Agent List'!$A:$D,4,0)=0,"",VLOOKUP($C518,'Agent List'!$A:$D,4,0))),"")</f>
        <v/>
      </c>
    </row>
    <row r="519" spans="1:7" x14ac:dyDescent="0.25">
      <c r="A519" s="284">
        <v>43354</v>
      </c>
      <c r="B519" s="283" t="s">
        <v>387</v>
      </c>
      <c r="C519" s="283" t="s">
        <v>162</v>
      </c>
      <c r="D519" s="283" t="s">
        <v>388</v>
      </c>
      <c r="E519" s="175" t="str">
        <f>IFERROR((IF(VLOOKUP($C519,'Agent List'!$A:$D,2,0)=0,"",VLOOKUP($C519,'Agent List'!$A:$D,2,0))),"")</f>
        <v/>
      </c>
      <c r="F519" s="175" t="str">
        <f>IFERROR((IF(VLOOKUP($C519,'Agent List'!$A:$D,3,0)=0,"",VLOOKUP($C519,'Agent List'!$A:$D,3,0))),"")</f>
        <v>NAMPS</v>
      </c>
      <c r="G519" s="175" t="str">
        <f>IFERROR((IF(VLOOKUP($C519,'Agent List'!$A:$D,4,0)=0,"",VLOOKUP($C519,'Agent List'!$A:$D,4,0))),"")</f>
        <v>APAC_English</v>
      </c>
    </row>
    <row r="520" spans="1:7" x14ac:dyDescent="0.25">
      <c r="A520" s="284">
        <v>43354</v>
      </c>
      <c r="B520" s="283" t="s">
        <v>387</v>
      </c>
      <c r="C520" s="283" t="s">
        <v>401</v>
      </c>
      <c r="D520" s="283" t="s">
        <v>388</v>
      </c>
      <c r="E520" s="175" t="str">
        <f>IFERROR((IF(VLOOKUP($C520,'Agent List'!$A:$D,2,0)=0,"",VLOOKUP($C520,'Agent List'!$A:$D,2,0))),"")</f>
        <v/>
      </c>
      <c r="F520" s="175" t="str">
        <f>IFERROR((IF(VLOOKUP($C520,'Agent List'!$A:$D,3,0)=0,"",VLOOKUP($C520,'Agent List'!$A:$D,3,0))),"")</f>
        <v/>
      </c>
      <c r="G520" s="175" t="str">
        <f>IFERROR((IF(VLOOKUP($C520,'Agent List'!$A:$D,4,0)=0,"",VLOOKUP($C520,'Agent List'!$A:$D,4,0))),"")</f>
        <v/>
      </c>
    </row>
    <row r="521" spans="1:7" x14ac:dyDescent="0.25">
      <c r="A521" s="284">
        <v>43354</v>
      </c>
      <c r="B521" s="283" t="s">
        <v>387</v>
      </c>
      <c r="C521" s="283" t="s">
        <v>416</v>
      </c>
      <c r="D521" s="283" t="s">
        <v>388</v>
      </c>
      <c r="E521" s="175" t="str">
        <f>IFERROR((IF(VLOOKUP($C521,'Agent List'!$A:$D,2,0)=0,"",VLOOKUP($C521,'Agent List'!$A:$D,2,0))),"")</f>
        <v/>
      </c>
      <c r="F521" s="175" t="str">
        <f>IFERROR((IF(VLOOKUP($C521,'Agent List'!$A:$D,3,0)=0,"",VLOOKUP($C521,'Agent List'!$A:$D,3,0))),"")</f>
        <v/>
      </c>
      <c r="G521" s="175" t="str">
        <f>IFERROR((IF(VLOOKUP($C521,'Agent List'!$A:$D,4,0)=0,"",VLOOKUP($C521,'Agent List'!$A:$D,4,0))),"")</f>
        <v/>
      </c>
    </row>
    <row r="522" spans="1:7" x14ac:dyDescent="0.25">
      <c r="A522" s="284">
        <v>43354</v>
      </c>
      <c r="B522" s="283" t="s">
        <v>387</v>
      </c>
      <c r="C522" s="283" t="s">
        <v>428</v>
      </c>
      <c r="D522" s="283" t="s">
        <v>388</v>
      </c>
      <c r="E522" s="175" t="str">
        <f>IFERROR((IF(VLOOKUP($C522,'Agent List'!$A:$D,2,0)=0,"",VLOOKUP($C522,'Agent List'!$A:$D,2,0))),"")</f>
        <v/>
      </c>
      <c r="F522" s="175" t="str">
        <f>IFERROR((IF(VLOOKUP($C522,'Agent List'!$A:$D,3,0)=0,"",VLOOKUP($C522,'Agent List'!$A:$D,3,0))),"")</f>
        <v/>
      </c>
      <c r="G522" s="175" t="str">
        <f>IFERROR((IF(VLOOKUP($C522,'Agent List'!$A:$D,4,0)=0,"",VLOOKUP($C522,'Agent List'!$A:$D,4,0))),"")</f>
        <v/>
      </c>
    </row>
    <row r="523" spans="1:7" x14ac:dyDescent="0.25">
      <c r="A523" s="284">
        <v>43354</v>
      </c>
      <c r="B523" s="283" t="s">
        <v>387</v>
      </c>
      <c r="C523" s="283" t="s">
        <v>210</v>
      </c>
      <c r="D523" s="283" t="s">
        <v>388</v>
      </c>
      <c r="E523" s="175" t="str">
        <f>IFERROR((IF(VLOOKUP($C523,'Agent List'!$A:$D,2,0)=0,"",VLOOKUP($C523,'Agent List'!$A:$D,2,0))),"")</f>
        <v>EMEA_English</v>
      </c>
      <c r="F523" s="175" t="str">
        <f>IFERROR((IF(VLOOKUP($C523,'Agent List'!$A:$D,3,0)=0,"",VLOOKUP($C523,'Agent List'!$A:$D,3,0))),"")</f>
        <v>NAMPS</v>
      </c>
      <c r="G523" s="175" t="str">
        <f>IFERROR((IF(VLOOKUP($C523,'Agent List'!$A:$D,4,0)=0,"",VLOOKUP($C523,'Agent List'!$A:$D,4,0))),"")</f>
        <v>APAC_English</v>
      </c>
    </row>
    <row r="524" spans="1:7" x14ac:dyDescent="0.25">
      <c r="A524" s="284">
        <v>43354</v>
      </c>
      <c r="B524" s="283" t="s">
        <v>387</v>
      </c>
      <c r="C524" s="283" t="s">
        <v>434</v>
      </c>
      <c r="D524" s="283" t="s">
        <v>388</v>
      </c>
      <c r="E524" s="175" t="str">
        <f>IFERROR((IF(VLOOKUP($C524,'Agent List'!$A:$D,2,0)=0,"",VLOOKUP($C524,'Agent List'!$A:$D,2,0))),"")</f>
        <v/>
      </c>
      <c r="F524" s="175" t="str">
        <f>IFERROR((IF(VLOOKUP($C524,'Agent List'!$A:$D,3,0)=0,"",VLOOKUP($C524,'Agent List'!$A:$D,3,0))),"")</f>
        <v/>
      </c>
      <c r="G524" s="175" t="str">
        <f>IFERROR((IF(VLOOKUP($C524,'Agent List'!$A:$D,4,0)=0,"",VLOOKUP($C524,'Agent List'!$A:$D,4,0))),"")</f>
        <v/>
      </c>
    </row>
    <row r="525" spans="1:7" x14ac:dyDescent="0.25">
      <c r="A525" s="284">
        <v>43354</v>
      </c>
      <c r="B525" s="283" t="s">
        <v>387</v>
      </c>
      <c r="C525" s="283" t="s">
        <v>224</v>
      </c>
      <c r="D525" s="283" t="s">
        <v>388</v>
      </c>
      <c r="E525" s="175" t="str">
        <f>IFERROR((IF(VLOOKUP($C525,'Agent List'!$A:$D,2,0)=0,"",VLOOKUP($C525,'Agent List'!$A:$D,2,0))),"")</f>
        <v/>
      </c>
      <c r="F525" s="175" t="str">
        <f>IFERROR((IF(VLOOKUP($C525,'Agent List'!$A:$D,3,0)=0,"",VLOOKUP($C525,'Agent List'!$A:$D,3,0))),"")</f>
        <v>NAMPS</v>
      </c>
      <c r="G525" s="175" t="str">
        <f>IFERROR((IF(VLOOKUP($C525,'Agent List'!$A:$D,4,0)=0,"",VLOOKUP($C525,'Agent List'!$A:$D,4,0))),"")</f>
        <v>APAC_English</v>
      </c>
    </row>
    <row r="526" spans="1:7" x14ac:dyDescent="0.25">
      <c r="A526" s="284">
        <v>43354</v>
      </c>
      <c r="B526" s="283" t="s">
        <v>387</v>
      </c>
      <c r="C526" s="283" t="s">
        <v>163</v>
      </c>
      <c r="D526" s="283" t="s">
        <v>388</v>
      </c>
      <c r="E526" s="175" t="str">
        <f>IFERROR((IF(VLOOKUP($C526,'Agent List'!$A:$D,2,0)=0,"",VLOOKUP($C526,'Agent List'!$A:$D,2,0))),"")</f>
        <v/>
      </c>
      <c r="F526" s="175" t="str">
        <f>IFERROR((IF(VLOOKUP($C526,'Agent List'!$A:$D,3,0)=0,"",VLOOKUP($C526,'Agent List'!$A:$D,3,0))),"")</f>
        <v>NAMPS</v>
      </c>
      <c r="G526" s="175" t="str">
        <f>IFERROR((IF(VLOOKUP($C526,'Agent List'!$A:$D,4,0)=0,"",VLOOKUP($C526,'Agent List'!$A:$D,4,0))),"")</f>
        <v/>
      </c>
    </row>
    <row r="527" spans="1:7" x14ac:dyDescent="0.25">
      <c r="A527" s="284">
        <v>43354</v>
      </c>
      <c r="B527" s="283" t="s">
        <v>387</v>
      </c>
      <c r="C527" s="283" t="s">
        <v>241</v>
      </c>
      <c r="D527" s="283" t="s">
        <v>388</v>
      </c>
      <c r="E527" s="175" t="str">
        <f>IFERROR((IF(VLOOKUP($C527,'Agent List'!$A:$D,2,0)=0,"",VLOOKUP($C527,'Agent List'!$A:$D,2,0))),"")</f>
        <v/>
      </c>
      <c r="F527" s="175" t="str">
        <f>IFERROR((IF(VLOOKUP($C527,'Agent List'!$A:$D,3,0)=0,"",VLOOKUP($C527,'Agent List'!$A:$D,3,0))),"")</f>
        <v>NAMPS</v>
      </c>
      <c r="G527" s="175" t="str">
        <f>IFERROR((IF(VLOOKUP($C527,'Agent List'!$A:$D,4,0)=0,"",VLOOKUP($C527,'Agent List'!$A:$D,4,0))),"")</f>
        <v>APAC_English</v>
      </c>
    </row>
    <row r="528" spans="1:7" x14ac:dyDescent="0.25">
      <c r="A528" s="284">
        <v>43354</v>
      </c>
      <c r="B528" s="283" t="s">
        <v>387</v>
      </c>
      <c r="C528" s="283" t="s">
        <v>390</v>
      </c>
      <c r="D528" s="283" t="s">
        <v>388</v>
      </c>
      <c r="E528" s="175" t="str">
        <f>IFERROR((IF(VLOOKUP($C528,'Agent List'!$A:$D,2,0)=0,"",VLOOKUP($C528,'Agent List'!$A:$D,2,0))),"")</f>
        <v/>
      </c>
      <c r="F528" s="175" t="str">
        <f>IFERROR((IF(VLOOKUP($C528,'Agent List'!$A:$D,3,0)=0,"",VLOOKUP($C528,'Agent List'!$A:$D,3,0))),"")</f>
        <v/>
      </c>
      <c r="G528" s="175" t="str">
        <f>IFERROR((IF(VLOOKUP($C528,'Agent List'!$A:$D,4,0)=0,"",VLOOKUP($C528,'Agent List'!$A:$D,4,0))),"")</f>
        <v/>
      </c>
    </row>
    <row r="529" spans="1:7" x14ac:dyDescent="0.25">
      <c r="A529" s="284">
        <v>43354</v>
      </c>
      <c r="B529" s="283" t="s">
        <v>387</v>
      </c>
      <c r="C529" s="283" t="s">
        <v>402</v>
      </c>
      <c r="D529" s="283" t="s">
        <v>388</v>
      </c>
      <c r="E529" s="175" t="str">
        <f>IFERROR((IF(VLOOKUP($C529,'Agent List'!$A:$D,2,0)=0,"",VLOOKUP($C529,'Agent List'!$A:$D,2,0))),"")</f>
        <v/>
      </c>
      <c r="F529" s="175" t="str">
        <f>IFERROR((IF(VLOOKUP($C529,'Agent List'!$A:$D,3,0)=0,"",VLOOKUP($C529,'Agent List'!$A:$D,3,0))),"")</f>
        <v/>
      </c>
      <c r="G529" s="175" t="str">
        <f>IFERROR((IF(VLOOKUP($C529,'Agent List'!$A:$D,4,0)=0,"",VLOOKUP($C529,'Agent List'!$A:$D,4,0))),"")</f>
        <v/>
      </c>
    </row>
    <row r="530" spans="1:7" x14ac:dyDescent="0.25">
      <c r="A530" s="284">
        <v>43354</v>
      </c>
      <c r="B530" s="283" t="s">
        <v>387</v>
      </c>
      <c r="C530" s="283" t="s">
        <v>143</v>
      </c>
      <c r="D530" s="283" t="s">
        <v>388</v>
      </c>
      <c r="E530" s="175" t="str">
        <f>IFERROR((IF(VLOOKUP($C530,'Agent List'!$A:$D,2,0)=0,"",VLOOKUP($C530,'Agent List'!$A:$D,2,0))),"")</f>
        <v>EMEA_English</v>
      </c>
      <c r="F530" s="175" t="str">
        <f>IFERROR((IF(VLOOKUP($C530,'Agent List'!$A:$D,3,0)=0,"",VLOOKUP($C530,'Agent List'!$A:$D,3,0))),"")</f>
        <v/>
      </c>
      <c r="G530" s="175" t="str">
        <f>IFERROR((IF(VLOOKUP($C530,'Agent List'!$A:$D,4,0)=0,"",VLOOKUP($C530,'Agent List'!$A:$D,4,0))),"")</f>
        <v/>
      </c>
    </row>
    <row r="531" spans="1:7" x14ac:dyDescent="0.25">
      <c r="A531" s="284">
        <v>43354</v>
      </c>
      <c r="B531" s="283" t="s">
        <v>387</v>
      </c>
      <c r="C531" s="283" t="s">
        <v>201</v>
      </c>
      <c r="D531" s="283" t="s">
        <v>388</v>
      </c>
      <c r="E531" s="175" t="str">
        <f>IFERROR((IF(VLOOKUP($C531,'Agent List'!$A:$D,2,0)=0,"",VLOOKUP($C531,'Agent List'!$A:$D,2,0))),"")</f>
        <v>EMEA_English</v>
      </c>
      <c r="F531" s="175" t="str">
        <f>IFERROR((IF(VLOOKUP($C531,'Agent List'!$A:$D,3,0)=0,"",VLOOKUP($C531,'Agent List'!$A:$D,3,0))),"")</f>
        <v/>
      </c>
      <c r="G531" s="175" t="str">
        <f>IFERROR((IF(VLOOKUP($C531,'Agent List'!$A:$D,4,0)=0,"",VLOOKUP($C531,'Agent List'!$A:$D,4,0))),"")</f>
        <v/>
      </c>
    </row>
    <row r="532" spans="1:7" x14ac:dyDescent="0.25">
      <c r="A532" s="284">
        <v>43354</v>
      </c>
      <c r="B532" s="283" t="s">
        <v>407</v>
      </c>
      <c r="C532" s="283" t="s">
        <v>411</v>
      </c>
      <c r="D532" s="283" t="s">
        <v>388</v>
      </c>
      <c r="E532" s="175" t="str">
        <f>IFERROR((IF(VLOOKUP($C532,'Agent List'!$A:$D,2,0)=0,"",VLOOKUP($C532,'Agent List'!$A:$D,2,0))),"")</f>
        <v/>
      </c>
      <c r="F532" s="175" t="str">
        <f>IFERROR((IF(VLOOKUP($C532,'Agent List'!$A:$D,3,0)=0,"",VLOOKUP($C532,'Agent List'!$A:$D,3,0))),"")</f>
        <v/>
      </c>
      <c r="G532" s="175" t="str">
        <f>IFERROR((IF(VLOOKUP($C532,'Agent List'!$A:$D,4,0)=0,"",VLOOKUP($C532,'Agent List'!$A:$D,4,0))),"")</f>
        <v/>
      </c>
    </row>
    <row r="533" spans="1:7" x14ac:dyDescent="0.25">
      <c r="A533" s="284">
        <v>43354</v>
      </c>
      <c r="B533" s="283" t="s">
        <v>407</v>
      </c>
      <c r="C533" s="283" t="s">
        <v>374</v>
      </c>
      <c r="D533" s="283" t="s">
        <v>388</v>
      </c>
      <c r="E533" s="175" t="str">
        <f>IFERROR((IF(VLOOKUP($C533,'Agent List'!$A:$D,2,0)=0,"",VLOOKUP($C533,'Agent List'!$A:$D,2,0))),"")</f>
        <v>EMEABUD-Norwegian</v>
      </c>
      <c r="F533" s="175" t="str">
        <f>IFERROR((IF(VLOOKUP($C533,'Agent List'!$A:$D,3,0)=0,"",VLOOKUP($C533,'Agent List'!$A:$D,3,0))),"")</f>
        <v/>
      </c>
      <c r="G533" s="175" t="str">
        <f>IFERROR((IF(VLOOKUP($C533,'Agent List'!$A:$D,4,0)=0,"",VLOOKUP($C533,'Agent List'!$A:$D,4,0))),"")</f>
        <v/>
      </c>
    </row>
    <row r="534" spans="1:7" x14ac:dyDescent="0.25">
      <c r="A534" s="284">
        <v>43355</v>
      </c>
      <c r="B534" s="283" t="s">
        <v>387</v>
      </c>
      <c r="C534" s="283" t="s">
        <v>282</v>
      </c>
      <c r="D534" s="283" t="s">
        <v>388</v>
      </c>
      <c r="E534" s="175" t="str">
        <f>IFERROR((IF(VLOOKUP($C534,'Agent List'!$A:$D,2,0)=0,"",VLOOKUP($C534,'Agent List'!$A:$D,2,0))),"")</f>
        <v>EMEA_English</v>
      </c>
      <c r="F534" s="175" t="str">
        <f>IFERROR((IF(VLOOKUP($C534,'Agent List'!$A:$D,3,0)=0,"",VLOOKUP($C534,'Agent List'!$A:$D,3,0))),"")</f>
        <v/>
      </c>
      <c r="G534" s="175" t="str">
        <f>IFERROR((IF(VLOOKUP($C534,'Agent List'!$A:$D,4,0)=0,"",VLOOKUP($C534,'Agent List'!$A:$D,4,0))),"")</f>
        <v/>
      </c>
    </row>
    <row r="535" spans="1:7" x14ac:dyDescent="0.25">
      <c r="A535" s="284">
        <v>43355</v>
      </c>
      <c r="B535" s="283" t="s">
        <v>387</v>
      </c>
      <c r="C535" s="283" t="s">
        <v>150</v>
      </c>
      <c r="D535" s="283" t="s">
        <v>388</v>
      </c>
      <c r="E535" s="175" t="str">
        <f>IFERROR((IF(VLOOKUP($C535,'Agent List'!$A:$D,2,0)=0,"",VLOOKUP($C535,'Agent List'!$A:$D,2,0))),"")</f>
        <v>EMEA_English</v>
      </c>
      <c r="F535" s="175" t="str">
        <f>IFERROR((IF(VLOOKUP($C535,'Agent List'!$A:$D,3,0)=0,"",VLOOKUP($C535,'Agent List'!$A:$D,3,0))),"")</f>
        <v/>
      </c>
      <c r="G535" s="175" t="str">
        <f>IFERROR((IF(VLOOKUP($C535,'Agent List'!$A:$D,4,0)=0,"",VLOOKUP($C535,'Agent List'!$A:$D,4,0))),"")</f>
        <v/>
      </c>
    </row>
    <row r="536" spans="1:7" x14ac:dyDescent="0.25">
      <c r="A536" s="284">
        <v>43355</v>
      </c>
      <c r="B536" s="283" t="s">
        <v>387</v>
      </c>
      <c r="C536" s="283" t="s">
        <v>393</v>
      </c>
      <c r="D536" s="283" t="s">
        <v>388</v>
      </c>
      <c r="E536" s="175" t="str">
        <f>IFERROR((IF(VLOOKUP($C536,'Agent List'!$A:$D,2,0)=0,"",VLOOKUP($C536,'Agent List'!$A:$D,2,0))),"")</f>
        <v/>
      </c>
      <c r="F536" s="175" t="str">
        <f>IFERROR((IF(VLOOKUP($C536,'Agent List'!$A:$D,3,0)=0,"",VLOOKUP($C536,'Agent List'!$A:$D,3,0))),"")</f>
        <v/>
      </c>
      <c r="G536" s="175" t="str">
        <f>IFERROR((IF(VLOOKUP($C536,'Agent List'!$A:$D,4,0)=0,"",VLOOKUP($C536,'Agent List'!$A:$D,4,0))),"")</f>
        <v/>
      </c>
    </row>
    <row r="537" spans="1:7" x14ac:dyDescent="0.25">
      <c r="A537" s="284">
        <v>43355</v>
      </c>
      <c r="B537" s="283" t="s">
        <v>387</v>
      </c>
      <c r="C537" s="283" t="s">
        <v>233</v>
      </c>
      <c r="D537" s="283" t="s">
        <v>388</v>
      </c>
      <c r="E537" s="175" t="str">
        <f>IFERROR((IF(VLOOKUP($C537,'Agent List'!$A:$D,2,0)=0,"",VLOOKUP($C537,'Agent List'!$A:$D,2,0))),"")</f>
        <v/>
      </c>
      <c r="F537" s="175" t="str">
        <f>IFERROR((IF(VLOOKUP($C537,'Agent List'!$A:$D,3,0)=0,"",VLOOKUP($C537,'Agent List'!$A:$D,3,0))),"")</f>
        <v>NAMPS</v>
      </c>
      <c r="G537" s="175" t="str">
        <f>IFERROR((IF(VLOOKUP($C537,'Agent List'!$A:$D,4,0)=0,"",VLOOKUP($C537,'Agent List'!$A:$D,4,0))),"")</f>
        <v>APAC_English</v>
      </c>
    </row>
    <row r="538" spans="1:7" x14ac:dyDescent="0.25">
      <c r="A538" s="284">
        <v>43355</v>
      </c>
      <c r="B538" s="283" t="s">
        <v>387</v>
      </c>
      <c r="C538" s="283" t="s">
        <v>420</v>
      </c>
      <c r="D538" s="283" t="s">
        <v>388</v>
      </c>
      <c r="E538" s="175" t="str">
        <f>IFERROR((IF(VLOOKUP($C538,'Agent List'!$A:$D,2,0)=0,"",VLOOKUP($C538,'Agent List'!$A:$D,2,0))),"")</f>
        <v/>
      </c>
      <c r="F538" s="175" t="str">
        <f>IFERROR((IF(VLOOKUP($C538,'Agent List'!$A:$D,3,0)=0,"",VLOOKUP($C538,'Agent List'!$A:$D,3,0))),"")</f>
        <v/>
      </c>
      <c r="G538" s="175" t="str">
        <f>IFERROR((IF(VLOOKUP($C538,'Agent List'!$A:$D,4,0)=0,"",VLOOKUP($C538,'Agent List'!$A:$D,4,0))),"")</f>
        <v/>
      </c>
    </row>
    <row r="539" spans="1:7" x14ac:dyDescent="0.25">
      <c r="A539" s="284">
        <v>43355</v>
      </c>
      <c r="B539" s="283" t="s">
        <v>387</v>
      </c>
      <c r="C539" s="283" t="s">
        <v>390</v>
      </c>
      <c r="D539" s="283" t="s">
        <v>388</v>
      </c>
      <c r="E539" s="175" t="str">
        <f>IFERROR((IF(VLOOKUP($C539,'Agent List'!$A:$D,2,0)=0,"",VLOOKUP($C539,'Agent List'!$A:$D,2,0))),"")</f>
        <v/>
      </c>
      <c r="F539" s="175" t="str">
        <f>IFERROR((IF(VLOOKUP($C539,'Agent List'!$A:$D,3,0)=0,"",VLOOKUP($C539,'Agent List'!$A:$D,3,0))),"")</f>
        <v/>
      </c>
      <c r="G539" s="175" t="str">
        <f>IFERROR((IF(VLOOKUP($C539,'Agent List'!$A:$D,4,0)=0,"",VLOOKUP($C539,'Agent List'!$A:$D,4,0))),"")</f>
        <v/>
      </c>
    </row>
    <row r="540" spans="1:7" x14ac:dyDescent="0.25">
      <c r="A540" s="284">
        <v>43355</v>
      </c>
      <c r="B540" s="283" t="s">
        <v>391</v>
      </c>
      <c r="C540" s="283" t="s">
        <v>432</v>
      </c>
      <c r="D540" s="283" t="s">
        <v>388</v>
      </c>
      <c r="E540" s="175" t="str">
        <f>IFERROR((IF(VLOOKUP($C540,'Agent List'!$A:$D,2,0)=0,"",VLOOKUP($C540,'Agent List'!$A:$D,2,0))),"")</f>
        <v/>
      </c>
      <c r="F540" s="175" t="str">
        <f>IFERROR((IF(VLOOKUP($C540,'Agent List'!$A:$D,3,0)=0,"",VLOOKUP($C540,'Agent List'!$A:$D,3,0))),"")</f>
        <v/>
      </c>
      <c r="G540" s="175" t="str">
        <f>IFERROR((IF(VLOOKUP($C540,'Agent List'!$A:$D,4,0)=0,"",VLOOKUP($C540,'Agent List'!$A:$D,4,0))),"")</f>
        <v/>
      </c>
    </row>
    <row r="541" spans="1:7" x14ac:dyDescent="0.25">
      <c r="A541" s="284">
        <v>43355</v>
      </c>
      <c r="B541" s="283" t="s">
        <v>391</v>
      </c>
      <c r="C541" s="283" t="s">
        <v>412</v>
      </c>
      <c r="D541" s="283" t="s">
        <v>388</v>
      </c>
      <c r="E541" s="175" t="str">
        <f>IFERROR((IF(VLOOKUP($C541,'Agent List'!$A:$D,2,0)=0,"",VLOOKUP($C541,'Agent List'!$A:$D,2,0))),"")</f>
        <v/>
      </c>
      <c r="F541" s="175" t="str">
        <f>IFERROR((IF(VLOOKUP($C541,'Agent List'!$A:$D,3,0)=0,"",VLOOKUP($C541,'Agent List'!$A:$D,3,0))),"")</f>
        <v/>
      </c>
      <c r="G541" s="175" t="str">
        <f>IFERROR((IF(VLOOKUP($C541,'Agent List'!$A:$D,4,0)=0,"",VLOOKUP($C541,'Agent List'!$A:$D,4,0))),"")</f>
        <v/>
      </c>
    </row>
    <row r="542" spans="1:7" x14ac:dyDescent="0.25">
      <c r="A542" s="284">
        <v>43355</v>
      </c>
      <c r="B542" s="283" t="s">
        <v>391</v>
      </c>
      <c r="C542" s="283" t="s">
        <v>370</v>
      </c>
      <c r="D542" s="283" t="s">
        <v>388</v>
      </c>
      <c r="E542" s="175" t="str">
        <f>IFERROR((IF(VLOOKUP($C542,'Agent List'!$A:$D,2,0)=0,"",VLOOKUP($C542,'Agent List'!$A:$D,2,0))),"")</f>
        <v>EMEABUD-Russian</v>
      </c>
      <c r="F542" s="175" t="str">
        <f>IFERROR((IF(VLOOKUP($C542,'Agent List'!$A:$D,3,0)=0,"",VLOOKUP($C542,'Agent List'!$A:$D,3,0))),"")</f>
        <v/>
      </c>
      <c r="G542" s="175" t="str">
        <f>IFERROR((IF(VLOOKUP($C542,'Agent List'!$A:$D,4,0)=0,"",VLOOKUP($C542,'Agent List'!$A:$D,4,0))),"")</f>
        <v>EMEABUD-Turkish</v>
      </c>
    </row>
    <row r="543" spans="1:7" x14ac:dyDescent="0.25">
      <c r="A543" s="284">
        <v>43355</v>
      </c>
      <c r="B543" s="283" t="s">
        <v>391</v>
      </c>
      <c r="C543" s="283" t="s">
        <v>361</v>
      </c>
      <c r="D543" s="283" t="s">
        <v>388</v>
      </c>
      <c r="E543" s="175" t="str">
        <f>IFERROR((IF(VLOOKUP($C543,'Agent List'!$A:$D,2,0)=0,"",VLOOKUP($C543,'Agent List'!$A:$D,2,0))),"")</f>
        <v>EMEABUD-German</v>
      </c>
      <c r="F543" s="175" t="str">
        <f>IFERROR((IF(VLOOKUP($C543,'Agent List'!$A:$D,3,0)=0,"",VLOOKUP($C543,'Agent List'!$A:$D,3,0))),"")</f>
        <v/>
      </c>
      <c r="G543" s="175" t="str">
        <f>IFERROR((IF(VLOOKUP($C543,'Agent List'!$A:$D,4,0)=0,"",VLOOKUP($C543,'Agent List'!$A:$D,4,0))),"")</f>
        <v/>
      </c>
    </row>
    <row r="544" spans="1:7" x14ac:dyDescent="0.25">
      <c r="A544" s="284">
        <v>43355</v>
      </c>
      <c r="B544" s="283" t="s">
        <v>391</v>
      </c>
      <c r="C544" s="283" t="s">
        <v>441</v>
      </c>
      <c r="D544" s="283" t="s">
        <v>388</v>
      </c>
      <c r="E544" s="175" t="str">
        <f>IFERROR((IF(VLOOKUP($C544,'Agent List'!$A:$D,2,0)=0,"",VLOOKUP($C544,'Agent List'!$A:$D,2,0))),"")</f>
        <v/>
      </c>
      <c r="F544" s="175" t="str">
        <f>IFERROR((IF(VLOOKUP($C544,'Agent List'!$A:$D,3,0)=0,"",VLOOKUP($C544,'Agent List'!$A:$D,3,0))),"")</f>
        <v/>
      </c>
      <c r="G544" s="175" t="str">
        <f>IFERROR((IF(VLOOKUP($C544,'Agent List'!$A:$D,4,0)=0,"",VLOOKUP($C544,'Agent List'!$A:$D,4,0))),"")</f>
        <v/>
      </c>
    </row>
    <row r="545" spans="1:7" x14ac:dyDescent="0.25">
      <c r="A545" s="284">
        <v>43355</v>
      </c>
      <c r="B545" s="283" t="s">
        <v>391</v>
      </c>
      <c r="C545" s="283" t="s">
        <v>427</v>
      </c>
      <c r="D545" s="283" t="s">
        <v>388</v>
      </c>
      <c r="E545" s="175" t="str">
        <f>IFERROR((IF(VLOOKUP($C545,'Agent List'!$A:$D,2,0)=0,"",VLOOKUP($C545,'Agent List'!$A:$D,2,0))),"")</f>
        <v/>
      </c>
      <c r="F545" s="175" t="str">
        <f>IFERROR((IF(VLOOKUP($C545,'Agent List'!$A:$D,3,0)=0,"",VLOOKUP($C545,'Agent List'!$A:$D,3,0))),"")</f>
        <v/>
      </c>
      <c r="G545" s="175" t="str">
        <f>IFERROR((IF(VLOOKUP($C545,'Agent List'!$A:$D,4,0)=0,"",VLOOKUP($C545,'Agent List'!$A:$D,4,0))),"")</f>
        <v/>
      </c>
    </row>
    <row r="546" spans="1:7" x14ac:dyDescent="0.25">
      <c r="A546" s="284">
        <v>43355</v>
      </c>
      <c r="B546" s="283" t="s">
        <v>391</v>
      </c>
      <c r="C546" s="283" t="s">
        <v>371</v>
      </c>
      <c r="D546" s="283" t="s">
        <v>388</v>
      </c>
      <c r="E546" s="175" t="str">
        <f>IFERROR((IF(VLOOKUP($C546,'Agent List'!$A:$D,2,0)=0,"",VLOOKUP($C546,'Agent List'!$A:$D,2,0))),"")</f>
        <v>EMEABUD-French</v>
      </c>
      <c r="F546" s="175" t="str">
        <f>IFERROR((IF(VLOOKUP($C546,'Agent List'!$A:$D,3,0)=0,"",VLOOKUP($C546,'Agent List'!$A:$D,3,0))),"")</f>
        <v/>
      </c>
      <c r="G546" s="175" t="str">
        <f>IFERROR((IF(VLOOKUP($C546,'Agent List'!$A:$D,4,0)=0,"",VLOOKUP($C546,'Agent List'!$A:$D,4,0))),"")</f>
        <v/>
      </c>
    </row>
    <row r="547" spans="1:7" x14ac:dyDescent="0.25">
      <c r="A547" s="284">
        <v>43355</v>
      </c>
      <c r="B547" s="283" t="s">
        <v>391</v>
      </c>
      <c r="C547" s="283" t="s">
        <v>430</v>
      </c>
      <c r="D547" s="283" t="s">
        <v>388</v>
      </c>
      <c r="E547" s="175" t="str">
        <f>IFERROR((IF(VLOOKUP($C547,'Agent List'!$A:$D,2,0)=0,"",VLOOKUP($C547,'Agent List'!$A:$D,2,0))),"")</f>
        <v/>
      </c>
      <c r="F547" s="175" t="str">
        <f>IFERROR((IF(VLOOKUP($C547,'Agent List'!$A:$D,3,0)=0,"",VLOOKUP($C547,'Agent List'!$A:$D,3,0))),"")</f>
        <v/>
      </c>
      <c r="G547" s="175" t="str">
        <f>IFERROR((IF(VLOOKUP($C547,'Agent List'!$A:$D,4,0)=0,"",VLOOKUP($C547,'Agent List'!$A:$D,4,0))),"")</f>
        <v/>
      </c>
    </row>
    <row r="548" spans="1:7" x14ac:dyDescent="0.25">
      <c r="A548" s="284">
        <v>43355</v>
      </c>
      <c r="B548" s="283" t="s">
        <v>391</v>
      </c>
      <c r="C548" s="283" t="s">
        <v>414</v>
      </c>
      <c r="D548" s="283" t="s">
        <v>388</v>
      </c>
      <c r="E548" s="175" t="str">
        <f>IFERROR((IF(VLOOKUP($C548,'Agent List'!$A:$D,2,0)=0,"",VLOOKUP($C548,'Agent List'!$A:$D,2,0))),"")</f>
        <v/>
      </c>
      <c r="F548" s="175" t="str">
        <f>IFERROR((IF(VLOOKUP($C548,'Agent List'!$A:$D,3,0)=0,"",VLOOKUP($C548,'Agent List'!$A:$D,3,0))),"")</f>
        <v/>
      </c>
      <c r="G548" s="175" t="str">
        <f>IFERROR((IF(VLOOKUP($C548,'Agent List'!$A:$D,4,0)=0,"",VLOOKUP($C548,'Agent List'!$A:$D,4,0))),"")</f>
        <v/>
      </c>
    </row>
    <row r="549" spans="1:7" x14ac:dyDescent="0.25">
      <c r="A549" s="284">
        <v>43355</v>
      </c>
      <c r="B549" s="283" t="s">
        <v>391</v>
      </c>
      <c r="C549" s="283" t="s">
        <v>259</v>
      </c>
      <c r="D549" s="283" t="s">
        <v>388</v>
      </c>
      <c r="E549" s="175" t="str">
        <f>IFERROR((IF(VLOOKUP($C549,'Agent List'!$A:$D,2,0)=0,"",VLOOKUP($C549,'Agent List'!$A:$D,2,0))),"")</f>
        <v>EMEABUD-Russian</v>
      </c>
      <c r="F549" s="175" t="str">
        <f>IFERROR((IF(VLOOKUP($C549,'Agent List'!$A:$D,3,0)=0,"",VLOOKUP($C549,'Agent List'!$A:$D,3,0))),"")</f>
        <v/>
      </c>
      <c r="G549" s="175" t="str">
        <f>IFERROR((IF(VLOOKUP($C549,'Agent List'!$A:$D,4,0)=0,"",VLOOKUP($C549,'Agent List'!$A:$D,4,0))),"")</f>
        <v>EMEABUD-Hungarian</v>
      </c>
    </row>
    <row r="550" spans="1:7" x14ac:dyDescent="0.25">
      <c r="A550" s="284">
        <v>43355</v>
      </c>
      <c r="B550" s="283" t="s">
        <v>391</v>
      </c>
      <c r="C550" s="283" t="s">
        <v>127</v>
      </c>
      <c r="D550" s="283" t="s">
        <v>388</v>
      </c>
      <c r="E550" s="175" t="str">
        <f>IFERROR((IF(VLOOKUP($C550,'Agent List'!$A:$D,2,0)=0,"",VLOOKUP($C550,'Agent List'!$A:$D,2,0))),"")</f>
        <v>EMEABUD-Dutch</v>
      </c>
      <c r="F550" s="175" t="str">
        <f>IFERROR((IF(VLOOKUP($C550,'Agent List'!$A:$D,3,0)=0,"",VLOOKUP($C550,'Agent List'!$A:$D,3,0))),"")</f>
        <v/>
      </c>
      <c r="G550" s="175" t="str">
        <f>IFERROR((IF(VLOOKUP($C550,'Agent List'!$A:$D,4,0)=0,"",VLOOKUP($C550,'Agent List'!$A:$D,4,0))),"")</f>
        <v>EMEABUD-Hungarian</v>
      </c>
    </row>
    <row r="551" spans="1:7" x14ac:dyDescent="0.25">
      <c r="A551" s="284">
        <v>43355</v>
      </c>
      <c r="B551" s="283" t="s">
        <v>391</v>
      </c>
      <c r="C551" s="283" t="s">
        <v>364</v>
      </c>
      <c r="D551" s="283" t="s">
        <v>388</v>
      </c>
      <c r="E551" s="175" t="str">
        <f>IFERROR((IF(VLOOKUP($C551,'Agent List'!$A:$D,2,0)=0,"",VLOOKUP($C551,'Agent List'!$A:$D,2,0))),"")</f>
        <v>EMEABUD-German</v>
      </c>
      <c r="F551" s="175" t="str">
        <f>IFERROR((IF(VLOOKUP($C551,'Agent List'!$A:$D,3,0)=0,"",VLOOKUP($C551,'Agent List'!$A:$D,3,0))),"")</f>
        <v/>
      </c>
      <c r="G551" s="175" t="str">
        <f>IFERROR((IF(VLOOKUP($C551,'Agent List'!$A:$D,4,0)=0,"",VLOOKUP($C551,'Agent List'!$A:$D,4,0))),"")</f>
        <v/>
      </c>
    </row>
    <row r="552" spans="1:7" x14ac:dyDescent="0.25">
      <c r="A552" s="284">
        <v>43355</v>
      </c>
      <c r="B552" s="283" t="s">
        <v>391</v>
      </c>
      <c r="C552" s="283" t="s">
        <v>378</v>
      </c>
      <c r="D552" s="283" t="s">
        <v>388</v>
      </c>
      <c r="E552" s="175" t="str">
        <f>IFERROR((IF(VLOOKUP($C552,'Agent List'!$A:$D,2,0)=0,"",VLOOKUP($C552,'Agent List'!$A:$D,2,0))),"")</f>
        <v/>
      </c>
      <c r="F552" s="175" t="str">
        <f>IFERROR((IF(VLOOKUP($C552,'Agent List'!$A:$D,3,0)=0,"",VLOOKUP($C552,'Agent List'!$A:$D,3,0))),"")</f>
        <v/>
      </c>
      <c r="G552" s="175" t="str">
        <f>IFERROR((IF(VLOOKUP($C552,'Agent List'!$A:$D,4,0)=0,"",VLOOKUP($C552,'Agent List'!$A:$D,4,0))),"")</f>
        <v/>
      </c>
    </row>
    <row r="553" spans="1:7" x14ac:dyDescent="0.25">
      <c r="A553" s="284">
        <v>43355</v>
      </c>
      <c r="B553" s="283" t="s">
        <v>391</v>
      </c>
      <c r="C553" s="283" t="s">
        <v>436</v>
      </c>
      <c r="D553" s="283" t="s">
        <v>388</v>
      </c>
      <c r="E553" s="175" t="str">
        <f>IFERROR((IF(VLOOKUP($C553,'Agent List'!$A:$D,2,0)=0,"",VLOOKUP($C553,'Agent List'!$A:$D,2,0))),"")</f>
        <v/>
      </c>
      <c r="F553" s="175" t="str">
        <f>IFERROR((IF(VLOOKUP($C553,'Agent List'!$A:$D,3,0)=0,"",VLOOKUP($C553,'Agent List'!$A:$D,3,0))),"")</f>
        <v/>
      </c>
      <c r="G553" s="175" t="str">
        <f>IFERROR((IF(VLOOKUP($C553,'Agent List'!$A:$D,4,0)=0,"",VLOOKUP($C553,'Agent List'!$A:$D,4,0))),"")</f>
        <v/>
      </c>
    </row>
    <row r="554" spans="1:7" x14ac:dyDescent="0.25">
      <c r="A554" s="284">
        <v>43355</v>
      </c>
      <c r="B554" s="283" t="s">
        <v>391</v>
      </c>
      <c r="C554" s="283" t="s">
        <v>429</v>
      </c>
      <c r="D554" s="283" t="s">
        <v>388</v>
      </c>
      <c r="E554" s="175" t="str">
        <f>IFERROR((IF(VLOOKUP($C554,'Agent List'!$A:$D,2,0)=0,"",VLOOKUP($C554,'Agent List'!$A:$D,2,0))),"")</f>
        <v/>
      </c>
      <c r="F554" s="175" t="str">
        <f>IFERROR((IF(VLOOKUP($C554,'Agent List'!$A:$D,3,0)=0,"",VLOOKUP($C554,'Agent List'!$A:$D,3,0))),"")</f>
        <v/>
      </c>
      <c r="G554" s="175" t="str">
        <f>IFERROR((IF(VLOOKUP($C554,'Agent List'!$A:$D,4,0)=0,"",VLOOKUP($C554,'Agent List'!$A:$D,4,0))),"")</f>
        <v/>
      </c>
    </row>
    <row r="555" spans="1:7" x14ac:dyDescent="0.25">
      <c r="A555" s="284">
        <v>43355</v>
      </c>
      <c r="B555" s="283" t="s">
        <v>391</v>
      </c>
      <c r="C555" s="283" t="s">
        <v>408</v>
      </c>
      <c r="D555" s="283" t="s">
        <v>388</v>
      </c>
      <c r="E555" s="175" t="str">
        <f>IFERROR((IF(VLOOKUP($C555,'Agent List'!$A:$D,2,0)=0,"",VLOOKUP($C555,'Agent List'!$A:$D,2,0))),"")</f>
        <v/>
      </c>
      <c r="F555" s="175" t="str">
        <f>IFERROR((IF(VLOOKUP($C555,'Agent List'!$A:$D,3,0)=0,"",VLOOKUP($C555,'Agent List'!$A:$D,3,0))),"")</f>
        <v/>
      </c>
      <c r="G555" s="175" t="str">
        <f>IFERROR((IF(VLOOKUP($C555,'Agent List'!$A:$D,4,0)=0,"",VLOOKUP($C555,'Agent List'!$A:$D,4,0))),"")</f>
        <v/>
      </c>
    </row>
    <row r="556" spans="1:7" x14ac:dyDescent="0.25">
      <c r="A556" s="284">
        <v>43355</v>
      </c>
      <c r="B556" s="283" t="s">
        <v>391</v>
      </c>
      <c r="C556" s="283" t="s">
        <v>423</v>
      </c>
      <c r="D556" s="283" t="s">
        <v>388</v>
      </c>
      <c r="E556" s="175" t="str">
        <f>IFERROR((IF(VLOOKUP($C556,'Agent List'!$A:$D,2,0)=0,"",VLOOKUP($C556,'Agent List'!$A:$D,2,0))),"")</f>
        <v/>
      </c>
      <c r="F556" s="175" t="str">
        <f>IFERROR((IF(VLOOKUP($C556,'Agent List'!$A:$D,3,0)=0,"",VLOOKUP($C556,'Agent List'!$A:$D,3,0))),"")</f>
        <v/>
      </c>
      <c r="G556" s="175" t="str">
        <f>IFERROR((IF(VLOOKUP($C556,'Agent List'!$A:$D,4,0)=0,"",VLOOKUP($C556,'Agent List'!$A:$D,4,0))),"")</f>
        <v/>
      </c>
    </row>
    <row r="557" spans="1:7" x14ac:dyDescent="0.25">
      <c r="A557" s="284">
        <v>43355</v>
      </c>
      <c r="B557" s="283" t="s">
        <v>391</v>
      </c>
      <c r="C557" s="283" t="s">
        <v>417</v>
      </c>
      <c r="D557" s="283" t="s">
        <v>388</v>
      </c>
      <c r="E557" s="175" t="str">
        <f>IFERROR((IF(VLOOKUP($C557,'Agent List'!$A:$D,2,0)=0,"",VLOOKUP($C557,'Agent List'!$A:$D,2,0))),"")</f>
        <v/>
      </c>
      <c r="F557" s="175" t="str">
        <f>IFERROR((IF(VLOOKUP($C557,'Agent List'!$A:$D,3,0)=0,"",VLOOKUP($C557,'Agent List'!$A:$D,3,0))),"")</f>
        <v/>
      </c>
      <c r="G557" s="175" t="str">
        <f>IFERROR((IF(VLOOKUP($C557,'Agent List'!$A:$D,4,0)=0,"",VLOOKUP($C557,'Agent List'!$A:$D,4,0))),"")</f>
        <v/>
      </c>
    </row>
    <row r="558" spans="1:7" x14ac:dyDescent="0.25">
      <c r="A558" s="284">
        <v>43355</v>
      </c>
      <c r="B558" s="283" t="s">
        <v>391</v>
      </c>
      <c r="C558" s="283" t="s">
        <v>431</v>
      </c>
      <c r="D558" s="283" t="s">
        <v>388</v>
      </c>
      <c r="E558" s="175" t="str">
        <f>IFERROR((IF(VLOOKUP($C558,'Agent List'!$A:$D,2,0)=0,"",VLOOKUP($C558,'Agent List'!$A:$D,2,0))),"")</f>
        <v/>
      </c>
      <c r="F558" s="175" t="str">
        <f>IFERROR((IF(VLOOKUP($C558,'Agent List'!$A:$D,3,0)=0,"",VLOOKUP($C558,'Agent List'!$A:$D,3,0))),"")</f>
        <v/>
      </c>
      <c r="G558" s="175" t="str">
        <f>IFERROR((IF(VLOOKUP($C558,'Agent List'!$A:$D,4,0)=0,"",VLOOKUP($C558,'Agent List'!$A:$D,4,0))),"")</f>
        <v/>
      </c>
    </row>
    <row r="559" spans="1:7" x14ac:dyDescent="0.25">
      <c r="A559" s="284">
        <v>43355</v>
      </c>
      <c r="B559" s="283" t="s">
        <v>391</v>
      </c>
      <c r="C559" s="283" t="s">
        <v>405</v>
      </c>
      <c r="D559" s="283" t="s">
        <v>388</v>
      </c>
      <c r="E559" s="175" t="str">
        <f>IFERROR((IF(VLOOKUP($C559,'Agent List'!$A:$D,2,0)=0,"",VLOOKUP($C559,'Agent List'!$A:$D,2,0))),"")</f>
        <v/>
      </c>
      <c r="F559" s="175" t="str">
        <f>IFERROR((IF(VLOOKUP($C559,'Agent List'!$A:$D,3,0)=0,"",VLOOKUP($C559,'Agent List'!$A:$D,3,0))),"")</f>
        <v/>
      </c>
      <c r="G559" s="175" t="str">
        <f>IFERROR((IF(VLOOKUP($C559,'Agent List'!$A:$D,4,0)=0,"",VLOOKUP($C559,'Agent List'!$A:$D,4,0))),"")</f>
        <v/>
      </c>
    </row>
    <row r="560" spans="1:7" x14ac:dyDescent="0.25">
      <c r="A560" s="284">
        <v>43355</v>
      </c>
      <c r="B560" s="283" t="s">
        <v>391</v>
      </c>
      <c r="C560" s="283" t="s">
        <v>409</v>
      </c>
      <c r="D560" s="283" t="s">
        <v>388</v>
      </c>
      <c r="E560" s="175" t="str">
        <f>IFERROR((IF(VLOOKUP($C560,'Agent List'!$A:$D,2,0)=0,"",VLOOKUP($C560,'Agent List'!$A:$D,2,0))),"")</f>
        <v/>
      </c>
      <c r="F560" s="175" t="str">
        <f>IFERROR((IF(VLOOKUP($C560,'Agent List'!$A:$D,3,0)=0,"",VLOOKUP($C560,'Agent List'!$A:$D,3,0))),"")</f>
        <v/>
      </c>
      <c r="G560" s="175" t="str">
        <f>IFERROR((IF(VLOOKUP($C560,'Agent List'!$A:$D,4,0)=0,"",VLOOKUP($C560,'Agent List'!$A:$D,4,0))),"")</f>
        <v/>
      </c>
    </row>
    <row r="561" spans="1:7" x14ac:dyDescent="0.25">
      <c r="A561" s="284">
        <v>43355</v>
      </c>
      <c r="B561" s="283" t="s">
        <v>391</v>
      </c>
      <c r="C561" s="283" t="s">
        <v>368</v>
      </c>
      <c r="D561" s="283" t="s">
        <v>388</v>
      </c>
      <c r="E561" s="175" t="str">
        <f>IFERROR((IF(VLOOKUP($C561,'Agent List'!$A:$D,2,0)=0,"",VLOOKUP($C561,'Agent List'!$A:$D,2,0))),"")</f>
        <v>EMEABUD-Dutch</v>
      </c>
      <c r="F561" s="175" t="str">
        <f>IFERROR((IF(VLOOKUP($C561,'Agent List'!$A:$D,3,0)=0,"",VLOOKUP($C561,'Agent List'!$A:$D,3,0))),"")</f>
        <v/>
      </c>
      <c r="G561" s="175" t="str">
        <f>IFERROR((IF(VLOOKUP($C561,'Agent List'!$A:$D,4,0)=0,"",VLOOKUP($C561,'Agent List'!$A:$D,4,0))),"")</f>
        <v>EMEABUD-Hungarian</v>
      </c>
    </row>
    <row r="562" spans="1:7" x14ac:dyDescent="0.25">
      <c r="A562" s="284">
        <v>43355</v>
      </c>
      <c r="B562" s="283" t="s">
        <v>391</v>
      </c>
      <c r="C562" s="283" t="s">
        <v>444</v>
      </c>
      <c r="D562" s="283" t="s">
        <v>388</v>
      </c>
      <c r="E562" s="175" t="str">
        <f>IFERROR((IF(VLOOKUP($C562,'Agent List'!$A:$D,2,0)=0,"",VLOOKUP($C562,'Agent List'!$A:$D,2,0))),"")</f>
        <v/>
      </c>
      <c r="F562" s="175" t="str">
        <f>IFERROR((IF(VLOOKUP($C562,'Agent List'!$A:$D,3,0)=0,"",VLOOKUP($C562,'Agent List'!$A:$D,3,0))),"")</f>
        <v/>
      </c>
      <c r="G562" s="175" t="str">
        <f>IFERROR((IF(VLOOKUP($C562,'Agent List'!$A:$D,4,0)=0,"",VLOOKUP($C562,'Agent List'!$A:$D,4,0))),"")</f>
        <v/>
      </c>
    </row>
    <row r="563" spans="1:7" x14ac:dyDescent="0.25">
      <c r="A563" s="284">
        <v>43355</v>
      </c>
      <c r="B563" s="283" t="s">
        <v>391</v>
      </c>
      <c r="C563" s="283" t="s">
        <v>421</v>
      </c>
      <c r="D563" s="283" t="s">
        <v>388</v>
      </c>
      <c r="E563" s="175" t="str">
        <f>IFERROR((IF(VLOOKUP($C563,'Agent List'!$A:$D,2,0)=0,"",VLOOKUP($C563,'Agent List'!$A:$D,2,0))),"")</f>
        <v/>
      </c>
      <c r="F563" s="175" t="str">
        <f>IFERROR((IF(VLOOKUP($C563,'Agent List'!$A:$D,3,0)=0,"",VLOOKUP($C563,'Agent List'!$A:$D,3,0))),"")</f>
        <v/>
      </c>
      <c r="G563" s="175" t="str">
        <f>IFERROR((IF(VLOOKUP($C563,'Agent List'!$A:$D,4,0)=0,"",VLOOKUP($C563,'Agent List'!$A:$D,4,0))),"")</f>
        <v/>
      </c>
    </row>
    <row r="564" spans="1:7" x14ac:dyDescent="0.25">
      <c r="A564" s="284">
        <v>43355</v>
      </c>
      <c r="B564" s="283" t="s">
        <v>391</v>
      </c>
      <c r="C564" s="283" t="s">
        <v>372</v>
      </c>
      <c r="D564" s="283" t="s">
        <v>388</v>
      </c>
      <c r="E564" s="175" t="str">
        <f>IFERROR((IF(VLOOKUP($C564,'Agent List'!$A:$D,2,0)=0,"",VLOOKUP($C564,'Agent List'!$A:$D,2,0))),"")</f>
        <v>EMEABUD-French</v>
      </c>
      <c r="F564" s="175" t="str">
        <f>IFERROR((IF(VLOOKUP($C564,'Agent List'!$A:$D,3,0)=0,"",VLOOKUP($C564,'Agent List'!$A:$D,3,0))),"")</f>
        <v/>
      </c>
      <c r="G564" s="175" t="str">
        <f>IFERROR((IF(VLOOKUP($C564,'Agent List'!$A:$D,4,0)=0,"",VLOOKUP($C564,'Agent List'!$A:$D,4,0))),"")</f>
        <v/>
      </c>
    </row>
    <row r="565" spans="1:7" x14ac:dyDescent="0.25">
      <c r="A565" s="284">
        <v>43355</v>
      </c>
      <c r="B565" s="283" t="s">
        <v>387</v>
      </c>
      <c r="C565" s="283" t="s">
        <v>145</v>
      </c>
      <c r="D565" s="283" t="s">
        <v>388</v>
      </c>
      <c r="E565" s="175" t="str">
        <f>IFERROR((IF(VLOOKUP($C565,'Agent List'!$A:$D,2,0)=0,"",VLOOKUP($C565,'Agent List'!$A:$D,2,0))),"")</f>
        <v>EMEA_English</v>
      </c>
      <c r="F565" s="175" t="str">
        <f>IFERROR((IF(VLOOKUP($C565,'Agent List'!$A:$D,3,0)=0,"",VLOOKUP($C565,'Agent List'!$A:$D,3,0))),"")</f>
        <v>NAMPS</v>
      </c>
      <c r="G565" s="175" t="str">
        <f>IFERROR((IF(VLOOKUP($C565,'Agent List'!$A:$D,4,0)=0,"",VLOOKUP($C565,'Agent List'!$A:$D,4,0))),"")</f>
        <v/>
      </c>
    </row>
    <row r="566" spans="1:7" x14ac:dyDescent="0.25">
      <c r="A566" s="284">
        <v>43355</v>
      </c>
      <c r="B566" s="283" t="s">
        <v>387</v>
      </c>
      <c r="C566" s="283" t="s">
        <v>439</v>
      </c>
      <c r="D566" s="283" t="s">
        <v>388</v>
      </c>
      <c r="E566" s="175" t="str">
        <f>IFERROR((IF(VLOOKUP($C566,'Agent List'!$A:$D,2,0)=0,"",VLOOKUP($C566,'Agent List'!$A:$D,2,0))),"")</f>
        <v/>
      </c>
      <c r="F566" s="175" t="str">
        <f>IFERROR((IF(VLOOKUP($C566,'Agent List'!$A:$D,3,0)=0,"",VLOOKUP($C566,'Agent List'!$A:$D,3,0))),"")</f>
        <v/>
      </c>
      <c r="G566" s="175" t="str">
        <f>IFERROR((IF(VLOOKUP($C566,'Agent List'!$A:$D,4,0)=0,"",VLOOKUP($C566,'Agent List'!$A:$D,4,0))),"")</f>
        <v/>
      </c>
    </row>
    <row r="567" spans="1:7" x14ac:dyDescent="0.25">
      <c r="A567" s="284">
        <v>43355</v>
      </c>
      <c r="B567" s="283" t="s">
        <v>387</v>
      </c>
      <c r="C567" s="283" t="s">
        <v>236</v>
      </c>
      <c r="D567" s="283" t="s">
        <v>388</v>
      </c>
      <c r="E567" s="175" t="str">
        <f>IFERROR((IF(VLOOKUP($C567,'Agent List'!$A:$D,2,0)=0,"",VLOOKUP($C567,'Agent List'!$A:$D,2,0))),"")</f>
        <v>EMEA_English</v>
      </c>
      <c r="F567" s="175" t="str">
        <f>IFERROR((IF(VLOOKUP($C567,'Agent List'!$A:$D,3,0)=0,"",VLOOKUP($C567,'Agent List'!$A:$D,3,0))),"")</f>
        <v>NAMPS</v>
      </c>
      <c r="G567" s="175" t="str">
        <f>IFERROR((IF(VLOOKUP($C567,'Agent List'!$A:$D,4,0)=0,"",VLOOKUP($C567,'Agent List'!$A:$D,4,0))),"")</f>
        <v/>
      </c>
    </row>
    <row r="568" spans="1:7" x14ac:dyDescent="0.25">
      <c r="A568" s="284">
        <v>43355</v>
      </c>
      <c r="B568" s="283" t="s">
        <v>387</v>
      </c>
      <c r="C568" s="283" t="s">
        <v>220</v>
      </c>
      <c r="D568" s="283" t="s">
        <v>388</v>
      </c>
      <c r="E568" s="175" t="str">
        <f>IFERROR((IF(VLOOKUP($C568,'Agent List'!$A:$D,2,0)=0,"",VLOOKUP($C568,'Agent List'!$A:$D,2,0))),"")</f>
        <v>EMEA_English</v>
      </c>
      <c r="F568" s="175" t="str">
        <f>IFERROR((IF(VLOOKUP($C568,'Agent List'!$A:$D,3,0)=0,"",VLOOKUP($C568,'Agent List'!$A:$D,3,0))),"")</f>
        <v/>
      </c>
      <c r="G568" s="175" t="str">
        <f>IFERROR((IF(VLOOKUP($C568,'Agent List'!$A:$D,4,0)=0,"",VLOOKUP($C568,'Agent List'!$A:$D,4,0))),"")</f>
        <v/>
      </c>
    </row>
    <row r="569" spans="1:7" x14ac:dyDescent="0.25">
      <c r="A569" s="284">
        <v>43355</v>
      </c>
      <c r="B569" s="283" t="s">
        <v>387</v>
      </c>
      <c r="C569" s="283" t="s">
        <v>213</v>
      </c>
      <c r="D569" s="283" t="s">
        <v>388</v>
      </c>
      <c r="E569" s="175" t="str">
        <f>IFERROR((IF(VLOOKUP($C569,'Agent List'!$A:$D,2,0)=0,"",VLOOKUP($C569,'Agent List'!$A:$D,2,0))),"")</f>
        <v>EMEA_English</v>
      </c>
      <c r="F569" s="175" t="str">
        <f>IFERROR((IF(VLOOKUP($C569,'Agent List'!$A:$D,3,0)=0,"",VLOOKUP($C569,'Agent List'!$A:$D,3,0))),"")</f>
        <v>NAMPS</v>
      </c>
      <c r="G569" s="175" t="str">
        <f>IFERROR((IF(VLOOKUP($C569,'Agent List'!$A:$D,4,0)=0,"",VLOOKUP($C569,'Agent List'!$A:$D,4,0))),"")</f>
        <v>APAC_English</v>
      </c>
    </row>
    <row r="570" spans="1:7" x14ac:dyDescent="0.25">
      <c r="A570" s="284">
        <v>43355</v>
      </c>
      <c r="B570" s="283" t="s">
        <v>387</v>
      </c>
      <c r="C570" s="283" t="s">
        <v>214</v>
      </c>
      <c r="D570" s="283" t="s">
        <v>388</v>
      </c>
      <c r="E570" s="175" t="str">
        <f>IFERROR((IF(VLOOKUP($C570,'Agent List'!$A:$D,2,0)=0,"",VLOOKUP($C570,'Agent List'!$A:$D,2,0))),"")</f>
        <v>EMEA_English</v>
      </c>
      <c r="F570" s="175" t="str">
        <f>IFERROR((IF(VLOOKUP($C570,'Agent List'!$A:$D,3,0)=0,"",VLOOKUP($C570,'Agent List'!$A:$D,3,0))),"")</f>
        <v>NAMPS</v>
      </c>
      <c r="G570" s="175" t="str">
        <f>IFERROR((IF(VLOOKUP($C570,'Agent List'!$A:$D,4,0)=0,"",VLOOKUP($C570,'Agent List'!$A:$D,4,0))),"")</f>
        <v/>
      </c>
    </row>
    <row r="571" spans="1:7" x14ac:dyDescent="0.25">
      <c r="A571" s="284">
        <v>43355</v>
      </c>
      <c r="B571" s="283" t="s">
        <v>387</v>
      </c>
      <c r="C571" s="283" t="s">
        <v>229</v>
      </c>
      <c r="D571" s="283" t="s">
        <v>388</v>
      </c>
      <c r="E571" s="175" t="str">
        <f>IFERROR((IF(VLOOKUP($C571,'Agent List'!$A:$D,2,0)=0,"",VLOOKUP($C571,'Agent List'!$A:$D,2,0))),"")</f>
        <v/>
      </c>
      <c r="F571" s="175" t="str">
        <f>IFERROR((IF(VLOOKUP($C571,'Agent List'!$A:$D,3,0)=0,"",VLOOKUP($C571,'Agent List'!$A:$D,3,0))),"")</f>
        <v>NAMPS</v>
      </c>
      <c r="G571" s="175" t="str">
        <f>IFERROR((IF(VLOOKUP($C571,'Agent List'!$A:$D,4,0)=0,"",VLOOKUP($C571,'Agent List'!$A:$D,4,0))),"")</f>
        <v/>
      </c>
    </row>
    <row r="572" spans="1:7" x14ac:dyDescent="0.25">
      <c r="A572" s="284">
        <v>43355</v>
      </c>
      <c r="B572" s="283" t="s">
        <v>387</v>
      </c>
      <c r="C572" s="283" t="s">
        <v>215</v>
      </c>
      <c r="D572" s="283" t="s">
        <v>388</v>
      </c>
      <c r="E572" s="175" t="str">
        <f>IFERROR((IF(VLOOKUP($C572,'Agent List'!$A:$D,2,0)=0,"",VLOOKUP($C572,'Agent List'!$A:$D,2,0))),"")</f>
        <v>EMEA_English</v>
      </c>
      <c r="F572" s="175" t="str">
        <f>IFERROR((IF(VLOOKUP($C572,'Agent List'!$A:$D,3,0)=0,"",VLOOKUP($C572,'Agent List'!$A:$D,3,0))),"")</f>
        <v>NAMPS</v>
      </c>
      <c r="G572" s="175" t="str">
        <f>IFERROR((IF(VLOOKUP($C572,'Agent List'!$A:$D,4,0)=0,"",VLOOKUP($C572,'Agent List'!$A:$D,4,0))),"")</f>
        <v/>
      </c>
    </row>
    <row r="573" spans="1:7" x14ac:dyDescent="0.25">
      <c r="A573" s="284">
        <v>43355</v>
      </c>
      <c r="B573" s="283" t="s">
        <v>387</v>
      </c>
      <c r="C573" s="283" t="s">
        <v>153</v>
      </c>
      <c r="D573" s="283" t="s">
        <v>388</v>
      </c>
      <c r="E573" s="175" t="str">
        <f>IFERROR((IF(VLOOKUP($C573,'Agent List'!$A:$D,2,0)=0,"",VLOOKUP($C573,'Agent List'!$A:$D,2,0))),"")</f>
        <v/>
      </c>
      <c r="F573" s="175" t="str">
        <f>IFERROR((IF(VLOOKUP($C573,'Agent List'!$A:$D,3,0)=0,"",VLOOKUP($C573,'Agent List'!$A:$D,3,0))),"")</f>
        <v/>
      </c>
      <c r="G573" s="175" t="str">
        <f>IFERROR((IF(VLOOKUP($C573,'Agent List'!$A:$D,4,0)=0,"",VLOOKUP($C573,'Agent List'!$A:$D,4,0))),"")</f>
        <v>APAC_English</v>
      </c>
    </row>
    <row r="574" spans="1:7" x14ac:dyDescent="0.25">
      <c r="A574" s="284">
        <v>43355</v>
      </c>
      <c r="B574" s="283" t="s">
        <v>387</v>
      </c>
      <c r="C574" s="283" t="s">
        <v>206</v>
      </c>
      <c r="D574" s="283" t="s">
        <v>388</v>
      </c>
      <c r="E574" s="175" t="str">
        <f>IFERROR((IF(VLOOKUP($C574,'Agent List'!$A:$D,2,0)=0,"",VLOOKUP($C574,'Agent List'!$A:$D,2,0))),"")</f>
        <v/>
      </c>
      <c r="F574" s="175" t="str">
        <f>IFERROR((IF(VLOOKUP($C574,'Agent List'!$A:$D,3,0)=0,"",VLOOKUP($C574,'Agent List'!$A:$D,3,0))),"")</f>
        <v>NAMPS</v>
      </c>
      <c r="G574" s="175" t="str">
        <f>IFERROR((IF(VLOOKUP($C574,'Agent List'!$A:$D,4,0)=0,"",VLOOKUP($C574,'Agent List'!$A:$D,4,0))),"")</f>
        <v/>
      </c>
    </row>
    <row r="575" spans="1:7" x14ac:dyDescent="0.25">
      <c r="A575" s="284">
        <v>43355</v>
      </c>
      <c r="B575" s="283" t="s">
        <v>387</v>
      </c>
      <c r="C575" s="283" t="s">
        <v>394</v>
      </c>
      <c r="D575" s="283" t="s">
        <v>388</v>
      </c>
      <c r="E575" s="175" t="str">
        <f>IFERROR((IF(VLOOKUP($C575,'Agent List'!$A:$D,2,0)=0,"",VLOOKUP($C575,'Agent List'!$A:$D,2,0))),"")</f>
        <v/>
      </c>
      <c r="F575" s="175" t="str">
        <f>IFERROR((IF(VLOOKUP($C575,'Agent List'!$A:$D,3,0)=0,"",VLOOKUP($C575,'Agent List'!$A:$D,3,0))),"")</f>
        <v/>
      </c>
      <c r="G575" s="175" t="str">
        <f>IFERROR((IF(VLOOKUP($C575,'Agent List'!$A:$D,4,0)=0,"",VLOOKUP($C575,'Agent List'!$A:$D,4,0))),"")</f>
        <v/>
      </c>
    </row>
    <row r="576" spans="1:7" x14ac:dyDescent="0.25">
      <c r="A576" s="284">
        <v>43355</v>
      </c>
      <c r="B576" s="283" t="s">
        <v>387</v>
      </c>
      <c r="C576" s="283" t="s">
        <v>395</v>
      </c>
      <c r="D576" s="283" t="s">
        <v>388</v>
      </c>
      <c r="E576" s="175" t="str">
        <f>IFERROR((IF(VLOOKUP($C576,'Agent List'!$A:$D,2,0)=0,"",VLOOKUP($C576,'Agent List'!$A:$D,2,0))),"")</f>
        <v/>
      </c>
      <c r="F576" s="175" t="str">
        <f>IFERROR((IF(VLOOKUP($C576,'Agent List'!$A:$D,3,0)=0,"",VLOOKUP($C576,'Agent List'!$A:$D,3,0))),"")</f>
        <v/>
      </c>
      <c r="G576" s="175" t="str">
        <f>IFERROR((IF(VLOOKUP($C576,'Agent List'!$A:$D,4,0)=0,"",VLOOKUP($C576,'Agent List'!$A:$D,4,0))),"")</f>
        <v/>
      </c>
    </row>
    <row r="577" spans="1:7" x14ac:dyDescent="0.25">
      <c r="A577" s="284">
        <v>43355</v>
      </c>
      <c r="B577" s="283" t="s">
        <v>387</v>
      </c>
      <c r="C577" s="283" t="s">
        <v>415</v>
      </c>
      <c r="D577" s="283" t="s">
        <v>388</v>
      </c>
      <c r="E577" s="175" t="str">
        <f>IFERROR((IF(VLOOKUP($C577,'Agent List'!$A:$D,2,0)=0,"",VLOOKUP($C577,'Agent List'!$A:$D,2,0))),"")</f>
        <v/>
      </c>
      <c r="F577" s="175" t="str">
        <f>IFERROR((IF(VLOOKUP($C577,'Agent List'!$A:$D,3,0)=0,"",VLOOKUP($C577,'Agent List'!$A:$D,3,0))),"")</f>
        <v/>
      </c>
      <c r="G577" s="175" t="str">
        <f>IFERROR((IF(VLOOKUP($C577,'Agent List'!$A:$D,4,0)=0,"",VLOOKUP($C577,'Agent List'!$A:$D,4,0))),"")</f>
        <v/>
      </c>
    </row>
    <row r="578" spans="1:7" x14ac:dyDescent="0.25">
      <c r="A578" s="284">
        <v>43355</v>
      </c>
      <c r="B578" s="283" t="s">
        <v>387</v>
      </c>
      <c r="C578" s="283" t="s">
        <v>230</v>
      </c>
      <c r="D578" s="283" t="s">
        <v>388</v>
      </c>
      <c r="E578" s="175" t="str">
        <f>IFERROR((IF(VLOOKUP($C578,'Agent List'!$A:$D,2,0)=0,"",VLOOKUP($C578,'Agent List'!$A:$D,2,0))),"")</f>
        <v>EMEA_English</v>
      </c>
      <c r="F578" s="175" t="str">
        <f>IFERROR((IF(VLOOKUP($C578,'Agent List'!$A:$D,3,0)=0,"",VLOOKUP($C578,'Agent List'!$A:$D,3,0))),"")</f>
        <v>NAMPS</v>
      </c>
      <c r="G578" s="175" t="str">
        <f>IFERROR((IF(VLOOKUP($C578,'Agent List'!$A:$D,4,0)=0,"",VLOOKUP($C578,'Agent List'!$A:$D,4,0))),"")</f>
        <v/>
      </c>
    </row>
    <row r="579" spans="1:7" x14ac:dyDescent="0.25">
      <c r="A579" s="284">
        <v>43355</v>
      </c>
      <c r="B579" s="283" t="s">
        <v>387</v>
      </c>
      <c r="C579" s="283" t="s">
        <v>406</v>
      </c>
      <c r="D579" s="283" t="s">
        <v>388</v>
      </c>
      <c r="E579" s="175" t="str">
        <f>IFERROR((IF(VLOOKUP($C579,'Agent List'!$A:$D,2,0)=0,"",VLOOKUP($C579,'Agent List'!$A:$D,2,0))),"")</f>
        <v/>
      </c>
      <c r="F579" s="175" t="str">
        <f>IFERROR((IF(VLOOKUP($C579,'Agent List'!$A:$D,3,0)=0,"",VLOOKUP($C579,'Agent List'!$A:$D,3,0))),"")</f>
        <v/>
      </c>
      <c r="G579" s="175" t="str">
        <f>IFERROR((IF(VLOOKUP($C579,'Agent List'!$A:$D,4,0)=0,"",VLOOKUP($C579,'Agent List'!$A:$D,4,0))),"")</f>
        <v/>
      </c>
    </row>
    <row r="580" spans="1:7" x14ac:dyDescent="0.25">
      <c r="A580" s="284">
        <v>43355</v>
      </c>
      <c r="B580" s="283" t="s">
        <v>387</v>
      </c>
      <c r="C580" s="283" t="s">
        <v>156</v>
      </c>
      <c r="D580" s="283" t="s">
        <v>388</v>
      </c>
      <c r="E580" s="175" t="str">
        <f>IFERROR((IF(VLOOKUP($C580,'Agent List'!$A:$D,2,0)=0,"",VLOOKUP($C580,'Agent List'!$A:$D,2,0))),"")</f>
        <v>EMEA_English</v>
      </c>
      <c r="F580" s="175" t="str">
        <f>IFERROR((IF(VLOOKUP($C580,'Agent List'!$A:$D,3,0)=0,"",VLOOKUP($C580,'Agent List'!$A:$D,3,0))),"")</f>
        <v/>
      </c>
      <c r="G580" s="175" t="str">
        <f>IFERROR((IF(VLOOKUP($C580,'Agent List'!$A:$D,4,0)=0,"",VLOOKUP($C580,'Agent List'!$A:$D,4,0))),"")</f>
        <v/>
      </c>
    </row>
    <row r="581" spans="1:7" x14ac:dyDescent="0.25">
      <c r="A581" s="284">
        <v>43355</v>
      </c>
      <c r="B581" s="283" t="s">
        <v>387</v>
      </c>
      <c r="C581" s="283" t="s">
        <v>396</v>
      </c>
      <c r="D581" s="283" t="s">
        <v>388</v>
      </c>
      <c r="E581" s="175" t="str">
        <f>IFERROR((IF(VLOOKUP($C581,'Agent List'!$A:$D,2,0)=0,"",VLOOKUP($C581,'Agent List'!$A:$D,2,0))),"")</f>
        <v/>
      </c>
      <c r="F581" s="175" t="str">
        <f>IFERROR((IF(VLOOKUP($C581,'Agent List'!$A:$D,3,0)=0,"",VLOOKUP($C581,'Agent List'!$A:$D,3,0))),"")</f>
        <v/>
      </c>
      <c r="G581" s="175" t="str">
        <f>IFERROR((IF(VLOOKUP($C581,'Agent List'!$A:$D,4,0)=0,"",VLOOKUP($C581,'Agent List'!$A:$D,4,0))),"")</f>
        <v/>
      </c>
    </row>
    <row r="582" spans="1:7" x14ac:dyDescent="0.25">
      <c r="A582" s="284">
        <v>43355</v>
      </c>
      <c r="B582" s="283" t="s">
        <v>387</v>
      </c>
      <c r="C582" s="283" t="s">
        <v>157</v>
      </c>
      <c r="D582" s="283" t="s">
        <v>388</v>
      </c>
      <c r="E582" s="175" t="str">
        <f>IFERROR((IF(VLOOKUP($C582,'Agent List'!$A:$D,2,0)=0,"",VLOOKUP($C582,'Agent List'!$A:$D,2,0))),"")</f>
        <v>EMEA_English</v>
      </c>
      <c r="F582" s="175" t="str">
        <f>IFERROR((IF(VLOOKUP($C582,'Agent List'!$A:$D,3,0)=0,"",VLOOKUP($C582,'Agent List'!$A:$D,3,0))),"")</f>
        <v>NAMPS</v>
      </c>
      <c r="G582" s="175" t="str">
        <f>IFERROR((IF(VLOOKUP($C582,'Agent List'!$A:$D,4,0)=0,"",VLOOKUP($C582,'Agent List'!$A:$D,4,0))),"")</f>
        <v/>
      </c>
    </row>
    <row r="583" spans="1:7" x14ac:dyDescent="0.25">
      <c r="A583" s="284">
        <v>43355</v>
      </c>
      <c r="B583" s="283" t="s">
        <v>387</v>
      </c>
      <c r="C583" s="283" t="s">
        <v>397</v>
      </c>
      <c r="D583" s="283" t="s">
        <v>388</v>
      </c>
      <c r="E583" s="175" t="str">
        <f>IFERROR((IF(VLOOKUP($C583,'Agent List'!$A:$D,2,0)=0,"",VLOOKUP($C583,'Agent List'!$A:$D,2,0))),"")</f>
        <v/>
      </c>
      <c r="F583" s="175" t="str">
        <f>IFERROR((IF(VLOOKUP($C583,'Agent List'!$A:$D,3,0)=0,"",VLOOKUP($C583,'Agent List'!$A:$D,3,0))),"")</f>
        <v/>
      </c>
      <c r="G583" s="175" t="str">
        <f>IFERROR((IF(VLOOKUP($C583,'Agent List'!$A:$D,4,0)=0,"",VLOOKUP($C583,'Agent List'!$A:$D,4,0))),"")</f>
        <v/>
      </c>
    </row>
    <row r="584" spans="1:7" x14ac:dyDescent="0.25">
      <c r="A584" s="284">
        <v>43355</v>
      </c>
      <c r="B584" s="283" t="s">
        <v>387</v>
      </c>
      <c r="C584" s="283" t="s">
        <v>433</v>
      </c>
      <c r="D584" s="283" t="s">
        <v>388</v>
      </c>
      <c r="E584" s="175" t="str">
        <f>IFERROR((IF(VLOOKUP($C584,'Agent List'!$A:$D,2,0)=0,"",VLOOKUP($C584,'Agent List'!$A:$D,2,0))),"")</f>
        <v/>
      </c>
      <c r="F584" s="175" t="str">
        <f>IFERROR((IF(VLOOKUP($C584,'Agent List'!$A:$D,3,0)=0,"",VLOOKUP($C584,'Agent List'!$A:$D,3,0))),"")</f>
        <v/>
      </c>
      <c r="G584" s="175" t="str">
        <f>IFERROR((IF(VLOOKUP($C584,'Agent List'!$A:$D,4,0)=0,"",VLOOKUP($C584,'Agent List'!$A:$D,4,0))),"")</f>
        <v/>
      </c>
    </row>
    <row r="585" spans="1:7" x14ac:dyDescent="0.25">
      <c r="A585" s="284">
        <v>43355</v>
      </c>
      <c r="B585" s="283" t="s">
        <v>387</v>
      </c>
      <c r="C585" s="283" t="s">
        <v>398</v>
      </c>
      <c r="D585" s="283" t="s">
        <v>388</v>
      </c>
      <c r="E585" s="175" t="str">
        <f>IFERROR((IF(VLOOKUP($C585,'Agent List'!$A:$D,2,0)=0,"",VLOOKUP($C585,'Agent List'!$A:$D,2,0))),"")</f>
        <v/>
      </c>
      <c r="F585" s="175" t="str">
        <f>IFERROR((IF(VLOOKUP($C585,'Agent List'!$A:$D,3,0)=0,"",VLOOKUP($C585,'Agent List'!$A:$D,3,0))),"")</f>
        <v/>
      </c>
      <c r="G585" s="175" t="str">
        <f>IFERROR((IF(VLOOKUP($C585,'Agent List'!$A:$D,4,0)=0,"",VLOOKUP($C585,'Agent List'!$A:$D,4,0))),"")</f>
        <v/>
      </c>
    </row>
    <row r="586" spans="1:7" x14ac:dyDescent="0.25">
      <c r="A586" s="284">
        <v>43355</v>
      </c>
      <c r="B586" s="283" t="s">
        <v>387</v>
      </c>
      <c r="C586" s="283" t="s">
        <v>419</v>
      </c>
      <c r="D586" s="283" t="s">
        <v>388</v>
      </c>
      <c r="E586" s="175" t="str">
        <f>IFERROR((IF(VLOOKUP($C586,'Agent List'!$A:$D,2,0)=0,"",VLOOKUP($C586,'Agent List'!$A:$D,2,0))),"")</f>
        <v/>
      </c>
      <c r="F586" s="175" t="str">
        <f>IFERROR((IF(VLOOKUP($C586,'Agent List'!$A:$D,3,0)=0,"",VLOOKUP($C586,'Agent List'!$A:$D,3,0))),"")</f>
        <v/>
      </c>
      <c r="G586" s="175" t="str">
        <f>IFERROR((IF(VLOOKUP($C586,'Agent List'!$A:$D,4,0)=0,"",VLOOKUP($C586,'Agent List'!$A:$D,4,0))),"")</f>
        <v/>
      </c>
    </row>
    <row r="587" spans="1:7" x14ac:dyDescent="0.25">
      <c r="A587" s="284">
        <v>43355</v>
      </c>
      <c r="B587" s="283" t="s">
        <v>387</v>
      </c>
      <c r="C587" s="283" t="s">
        <v>399</v>
      </c>
      <c r="D587" s="283" t="s">
        <v>388</v>
      </c>
      <c r="E587" s="175" t="str">
        <f>IFERROR((IF(VLOOKUP($C587,'Agent List'!$A:$D,2,0)=0,"",VLOOKUP($C587,'Agent List'!$A:$D,2,0))),"")</f>
        <v/>
      </c>
      <c r="F587" s="175" t="str">
        <f>IFERROR((IF(VLOOKUP($C587,'Agent List'!$A:$D,3,0)=0,"",VLOOKUP($C587,'Agent List'!$A:$D,3,0))),"")</f>
        <v/>
      </c>
      <c r="G587" s="175" t="str">
        <f>IFERROR((IF(VLOOKUP($C587,'Agent List'!$A:$D,4,0)=0,"",VLOOKUP($C587,'Agent List'!$A:$D,4,0))),"")</f>
        <v/>
      </c>
    </row>
    <row r="588" spans="1:7" x14ac:dyDescent="0.25">
      <c r="A588" s="284">
        <v>43355</v>
      </c>
      <c r="B588" s="283" t="s">
        <v>387</v>
      </c>
      <c r="C588" s="283" t="s">
        <v>389</v>
      </c>
      <c r="D588" s="283" t="s">
        <v>388</v>
      </c>
      <c r="E588" s="175" t="str">
        <f>IFERROR((IF(VLOOKUP($C588,'Agent List'!$A:$D,2,0)=0,"",VLOOKUP($C588,'Agent List'!$A:$D,2,0))),"")</f>
        <v/>
      </c>
      <c r="F588" s="175" t="str">
        <f>IFERROR((IF(VLOOKUP($C588,'Agent List'!$A:$D,3,0)=0,"",VLOOKUP($C588,'Agent List'!$A:$D,3,0))),"")</f>
        <v/>
      </c>
      <c r="G588" s="175" t="str">
        <f>IFERROR((IF(VLOOKUP($C588,'Agent List'!$A:$D,4,0)=0,"",VLOOKUP($C588,'Agent List'!$A:$D,4,0))),"")</f>
        <v/>
      </c>
    </row>
    <row r="589" spans="1:7" x14ac:dyDescent="0.25">
      <c r="A589" s="284">
        <v>43355</v>
      </c>
      <c r="B589" s="283" t="s">
        <v>387</v>
      </c>
      <c r="C589" s="283" t="s">
        <v>410</v>
      </c>
      <c r="D589" s="283" t="s">
        <v>388</v>
      </c>
      <c r="E589" s="175" t="str">
        <f>IFERROR((IF(VLOOKUP($C589,'Agent List'!$A:$D,2,0)=0,"",VLOOKUP($C589,'Agent List'!$A:$D,2,0))),"")</f>
        <v/>
      </c>
      <c r="F589" s="175" t="str">
        <f>IFERROR((IF(VLOOKUP($C589,'Agent List'!$A:$D,3,0)=0,"",VLOOKUP($C589,'Agent List'!$A:$D,3,0))),"")</f>
        <v/>
      </c>
      <c r="G589" s="175" t="str">
        <f>IFERROR((IF(VLOOKUP($C589,'Agent List'!$A:$D,4,0)=0,"",VLOOKUP($C589,'Agent List'!$A:$D,4,0))),"")</f>
        <v/>
      </c>
    </row>
    <row r="590" spans="1:7" x14ac:dyDescent="0.25">
      <c r="A590" s="284">
        <v>43355</v>
      </c>
      <c r="B590" s="283" t="s">
        <v>387</v>
      </c>
      <c r="C590" s="283" t="s">
        <v>400</v>
      </c>
      <c r="D590" s="283" t="s">
        <v>388</v>
      </c>
      <c r="E590" s="175" t="str">
        <f>IFERROR((IF(VLOOKUP($C590,'Agent List'!$A:$D,2,0)=0,"",VLOOKUP($C590,'Agent List'!$A:$D,2,0))),"")</f>
        <v/>
      </c>
      <c r="F590" s="175" t="str">
        <f>IFERROR((IF(VLOOKUP($C590,'Agent List'!$A:$D,3,0)=0,"",VLOOKUP($C590,'Agent List'!$A:$D,3,0))),"")</f>
        <v/>
      </c>
      <c r="G590" s="175" t="str">
        <f>IFERROR((IF(VLOOKUP($C590,'Agent List'!$A:$D,4,0)=0,"",VLOOKUP($C590,'Agent List'!$A:$D,4,0))),"")</f>
        <v/>
      </c>
    </row>
    <row r="591" spans="1:7" x14ac:dyDescent="0.25">
      <c r="A591" s="284">
        <v>43355</v>
      </c>
      <c r="B591" s="283" t="s">
        <v>387</v>
      </c>
      <c r="C591" s="283" t="s">
        <v>162</v>
      </c>
      <c r="D591" s="283" t="s">
        <v>388</v>
      </c>
      <c r="E591" s="175" t="str">
        <f>IFERROR((IF(VLOOKUP($C591,'Agent List'!$A:$D,2,0)=0,"",VLOOKUP($C591,'Agent List'!$A:$D,2,0))),"")</f>
        <v/>
      </c>
      <c r="F591" s="175" t="str">
        <f>IFERROR((IF(VLOOKUP($C591,'Agent List'!$A:$D,3,0)=0,"",VLOOKUP($C591,'Agent List'!$A:$D,3,0))),"")</f>
        <v>NAMPS</v>
      </c>
      <c r="G591" s="175" t="str">
        <f>IFERROR((IF(VLOOKUP($C591,'Agent List'!$A:$D,4,0)=0,"",VLOOKUP($C591,'Agent List'!$A:$D,4,0))),"")</f>
        <v>APAC_English</v>
      </c>
    </row>
    <row r="592" spans="1:7" x14ac:dyDescent="0.25">
      <c r="A592" s="284">
        <v>43355</v>
      </c>
      <c r="B592" s="283" t="s">
        <v>387</v>
      </c>
      <c r="C592" s="283" t="s">
        <v>401</v>
      </c>
      <c r="D592" s="283" t="s">
        <v>388</v>
      </c>
      <c r="E592" s="175" t="str">
        <f>IFERROR((IF(VLOOKUP($C592,'Agent List'!$A:$D,2,0)=0,"",VLOOKUP($C592,'Agent List'!$A:$D,2,0))),"")</f>
        <v/>
      </c>
      <c r="F592" s="175" t="str">
        <f>IFERROR((IF(VLOOKUP($C592,'Agent List'!$A:$D,3,0)=0,"",VLOOKUP($C592,'Agent List'!$A:$D,3,0))),"")</f>
        <v/>
      </c>
      <c r="G592" s="175" t="str">
        <f>IFERROR((IF(VLOOKUP($C592,'Agent List'!$A:$D,4,0)=0,"",VLOOKUP($C592,'Agent List'!$A:$D,4,0))),"")</f>
        <v/>
      </c>
    </row>
    <row r="593" spans="1:7" x14ac:dyDescent="0.25">
      <c r="A593" s="284">
        <v>43355</v>
      </c>
      <c r="B593" s="283" t="s">
        <v>387</v>
      </c>
      <c r="C593" s="283" t="s">
        <v>416</v>
      </c>
      <c r="D593" s="283" t="s">
        <v>388</v>
      </c>
      <c r="E593" s="175" t="str">
        <f>IFERROR((IF(VLOOKUP($C593,'Agent List'!$A:$D,2,0)=0,"",VLOOKUP($C593,'Agent List'!$A:$D,2,0))),"")</f>
        <v/>
      </c>
      <c r="F593" s="175" t="str">
        <f>IFERROR((IF(VLOOKUP($C593,'Agent List'!$A:$D,3,0)=0,"",VLOOKUP($C593,'Agent List'!$A:$D,3,0))),"")</f>
        <v/>
      </c>
      <c r="G593" s="175" t="str">
        <f>IFERROR((IF(VLOOKUP($C593,'Agent List'!$A:$D,4,0)=0,"",VLOOKUP($C593,'Agent List'!$A:$D,4,0))),"")</f>
        <v/>
      </c>
    </row>
    <row r="594" spans="1:7" x14ac:dyDescent="0.25">
      <c r="A594" s="284">
        <v>43355</v>
      </c>
      <c r="B594" s="283" t="s">
        <v>387</v>
      </c>
      <c r="C594" s="283" t="s">
        <v>428</v>
      </c>
      <c r="D594" s="283" t="s">
        <v>388</v>
      </c>
      <c r="E594" s="175" t="str">
        <f>IFERROR((IF(VLOOKUP($C594,'Agent List'!$A:$D,2,0)=0,"",VLOOKUP($C594,'Agent List'!$A:$D,2,0))),"")</f>
        <v/>
      </c>
      <c r="F594" s="175" t="str">
        <f>IFERROR((IF(VLOOKUP($C594,'Agent List'!$A:$D,3,0)=0,"",VLOOKUP($C594,'Agent List'!$A:$D,3,0))),"")</f>
        <v/>
      </c>
      <c r="G594" s="175" t="str">
        <f>IFERROR((IF(VLOOKUP($C594,'Agent List'!$A:$D,4,0)=0,"",VLOOKUP($C594,'Agent List'!$A:$D,4,0))),"")</f>
        <v/>
      </c>
    </row>
    <row r="595" spans="1:7" x14ac:dyDescent="0.25">
      <c r="A595" s="284">
        <v>43355</v>
      </c>
      <c r="B595" s="283" t="s">
        <v>387</v>
      </c>
      <c r="C595" s="283" t="s">
        <v>210</v>
      </c>
      <c r="D595" s="283" t="s">
        <v>388</v>
      </c>
      <c r="E595" s="175" t="str">
        <f>IFERROR((IF(VLOOKUP($C595,'Agent List'!$A:$D,2,0)=0,"",VLOOKUP($C595,'Agent List'!$A:$D,2,0))),"")</f>
        <v>EMEA_English</v>
      </c>
      <c r="F595" s="175" t="str">
        <f>IFERROR((IF(VLOOKUP($C595,'Agent List'!$A:$D,3,0)=0,"",VLOOKUP($C595,'Agent List'!$A:$D,3,0))),"")</f>
        <v>NAMPS</v>
      </c>
      <c r="G595" s="175" t="str">
        <f>IFERROR((IF(VLOOKUP($C595,'Agent List'!$A:$D,4,0)=0,"",VLOOKUP($C595,'Agent List'!$A:$D,4,0))),"")</f>
        <v>APAC_English</v>
      </c>
    </row>
    <row r="596" spans="1:7" x14ac:dyDescent="0.25">
      <c r="A596" s="284">
        <v>43355</v>
      </c>
      <c r="B596" s="283" t="s">
        <v>387</v>
      </c>
      <c r="C596" s="283" t="s">
        <v>434</v>
      </c>
      <c r="D596" s="283" t="s">
        <v>388</v>
      </c>
      <c r="E596" s="175" t="str">
        <f>IFERROR((IF(VLOOKUP($C596,'Agent List'!$A:$D,2,0)=0,"",VLOOKUP($C596,'Agent List'!$A:$D,2,0))),"")</f>
        <v/>
      </c>
      <c r="F596" s="175" t="str">
        <f>IFERROR((IF(VLOOKUP($C596,'Agent List'!$A:$D,3,0)=0,"",VLOOKUP($C596,'Agent List'!$A:$D,3,0))),"")</f>
        <v/>
      </c>
      <c r="G596" s="175" t="str">
        <f>IFERROR((IF(VLOOKUP($C596,'Agent List'!$A:$D,4,0)=0,"",VLOOKUP($C596,'Agent List'!$A:$D,4,0))),"")</f>
        <v/>
      </c>
    </row>
    <row r="597" spans="1:7" x14ac:dyDescent="0.25">
      <c r="A597" s="284">
        <v>43355</v>
      </c>
      <c r="B597" s="283" t="s">
        <v>387</v>
      </c>
      <c r="C597" s="283" t="s">
        <v>224</v>
      </c>
      <c r="D597" s="283" t="s">
        <v>388</v>
      </c>
      <c r="E597" s="175" t="str">
        <f>IFERROR((IF(VLOOKUP($C597,'Agent List'!$A:$D,2,0)=0,"",VLOOKUP($C597,'Agent List'!$A:$D,2,0))),"")</f>
        <v/>
      </c>
      <c r="F597" s="175" t="str">
        <f>IFERROR((IF(VLOOKUP($C597,'Agent List'!$A:$D,3,0)=0,"",VLOOKUP($C597,'Agent List'!$A:$D,3,0))),"")</f>
        <v>NAMPS</v>
      </c>
      <c r="G597" s="175" t="str">
        <f>IFERROR((IF(VLOOKUP($C597,'Agent List'!$A:$D,4,0)=0,"",VLOOKUP($C597,'Agent List'!$A:$D,4,0))),"")</f>
        <v>APAC_English</v>
      </c>
    </row>
    <row r="598" spans="1:7" x14ac:dyDescent="0.25">
      <c r="A598" s="284">
        <v>43355</v>
      </c>
      <c r="B598" s="283" t="s">
        <v>387</v>
      </c>
      <c r="C598" s="283" t="s">
        <v>163</v>
      </c>
      <c r="D598" s="283" t="s">
        <v>388</v>
      </c>
      <c r="E598" s="175" t="str">
        <f>IFERROR((IF(VLOOKUP($C598,'Agent List'!$A:$D,2,0)=0,"",VLOOKUP($C598,'Agent List'!$A:$D,2,0))),"")</f>
        <v/>
      </c>
      <c r="F598" s="175" t="str">
        <f>IFERROR((IF(VLOOKUP($C598,'Agent List'!$A:$D,3,0)=0,"",VLOOKUP($C598,'Agent List'!$A:$D,3,0))),"")</f>
        <v>NAMPS</v>
      </c>
      <c r="G598" s="175" t="str">
        <f>IFERROR((IF(VLOOKUP($C598,'Agent List'!$A:$D,4,0)=0,"",VLOOKUP($C598,'Agent List'!$A:$D,4,0))),"")</f>
        <v/>
      </c>
    </row>
    <row r="599" spans="1:7" x14ac:dyDescent="0.25">
      <c r="A599" s="284">
        <v>43355</v>
      </c>
      <c r="B599" s="283" t="s">
        <v>387</v>
      </c>
      <c r="C599" s="283" t="s">
        <v>241</v>
      </c>
      <c r="D599" s="283" t="s">
        <v>388</v>
      </c>
      <c r="E599" s="175" t="str">
        <f>IFERROR((IF(VLOOKUP($C599,'Agent List'!$A:$D,2,0)=0,"",VLOOKUP($C599,'Agent List'!$A:$D,2,0))),"")</f>
        <v/>
      </c>
      <c r="F599" s="175" t="str">
        <f>IFERROR((IF(VLOOKUP($C599,'Agent List'!$A:$D,3,0)=0,"",VLOOKUP($C599,'Agent List'!$A:$D,3,0))),"")</f>
        <v>NAMPS</v>
      </c>
      <c r="G599" s="175" t="str">
        <f>IFERROR((IF(VLOOKUP($C599,'Agent List'!$A:$D,4,0)=0,"",VLOOKUP($C599,'Agent List'!$A:$D,4,0))),"")</f>
        <v>APAC_English</v>
      </c>
    </row>
    <row r="600" spans="1:7" x14ac:dyDescent="0.25">
      <c r="A600" s="284">
        <v>43355</v>
      </c>
      <c r="B600" s="283" t="s">
        <v>387</v>
      </c>
      <c r="C600" s="283" t="s">
        <v>402</v>
      </c>
      <c r="D600" s="283" t="s">
        <v>388</v>
      </c>
      <c r="E600" s="175" t="str">
        <f>IFERROR((IF(VLOOKUP($C600,'Agent List'!$A:$D,2,0)=0,"",VLOOKUP($C600,'Agent List'!$A:$D,2,0))),"")</f>
        <v/>
      </c>
      <c r="F600" s="175" t="str">
        <f>IFERROR((IF(VLOOKUP($C600,'Agent List'!$A:$D,3,0)=0,"",VLOOKUP($C600,'Agent List'!$A:$D,3,0))),"")</f>
        <v/>
      </c>
      <c r="G600" s="175" t="str">
        <f>IFERROR((IF(VLOOKUP($C600,'Agent List'!$A:$D,4,0)=0,"",VLOOKUP($C600,'Agent List'!$A:$D,4,0))),"")</f>
        <v/>
      </c>
    </row>
    <row r="601" spans="1:7" x14ac:dyDescent="0.25">
      <c r="A601" s="284">
        <v>43355</v>
      </c>
      <c r="B601" s="283" t="s">
        <v>387</v>
      </c>
      <c r="C601" s="283" t="s">
        <v>143</v>
      </c>
      <c r="D601" s="283" t="s">
        <v>388</v>
      </c>
      <c r="E601" s="175" t="str">
        <f>IFERROR((IF(VLOOKUP($C601,'Agent List'!$A:$D,2,0)=0,"",VLOOKUP($C601,'Agent List'!$A:$D,2,0))),"")</f>
        <v>EMEA_English</v>
      </c>
      <c r="F601" s="175" t="str">
        <f>IFERROR((IF(VLOOKUP($C601,'Agent List'!$A:$D,3,0)=0,"",VLOOKUP($C601,'Agent List'!$A:$D,3,0))),"")</f>
        <v/>
      </c>
      <c r="G601" s="175" t="str">
        <f>IFERROR((IF(VLOOKUP($C601,'Agent List'!$A:$D,4,0)=0,"",VLOOKUP($C601,'Agent List'!$A:$D,4,0))),"")</f>
        <v/>
      </c>
    </row>
    <row r="602" spans="1:7" x14ac:dyDescent="0.25">
      <c r="A602" s="284">
        <v>43355</v>
      </c>
      <c r="B602" s="283" t="s">
        <v>387</v>
      </c>
      <c r="C602" s="283" t="s">
        <v>201</v>
      </c>
      <c r="D602" s="283" t="s">
        <v>388</v>
      </c>
      <c r="E602" s="175" t="str">
        <f>IFERROR((IF(VLOOKUP($C602,'Agent List'!$A:$D,2,0)=0,"",VLOOKUP($C602,'Agent List'!$A:$D,2,0))),"")</f>
        <v>EMEA_English</v>
      </c>
      <c r="F602" s="175" t="str">
        <f>IFERROR((IF(VLOOKUP($C602,'Agent List'!$A:$D,3,0)=0,"",VLOOKUP($C602,'Agent List'!$A:$D,3,0))),"")</f>
        <v/>
      </c>
      <c r="G602" s="175" t="str">
        <f>IFERROR((IF(VLOOKUP($C602,'Agent List'!$A:$D,4,0)=0,"",VLOOKUP($C602,'Agent List'!$A:$D,4,0))),"")</f>
        <v/>
      </c>
    </row>
    <row r="603" spans="1:7" x14ac:dyDescent="0.25">
      <c r="A603" s="284">
        <v>43355</v>
      </c>
      <c r="B603" s="283" t="s">
        <v>407</v>
      </c>
      <c r="C603" s="283" t="s">
        <v>411</v>
      </c>
      <c r="D603" s="283" t="s">
        <v>388</v>
      </c>
      <c r="E603" s="175" t="str">
        <f>IFERROR((IF(VLOOKUP($C603,'Agent List'!$A:$D,2,0)=0,"",VLOOKUP($C603,'Agent List'!$A:$D,2,0))),"")</f>
        <v/>
      </c>
      <c r="F603" s="175" t="str">
        <f>IFERROR((IF(VLOOKUP($C603,'Agent List'!$A:$D,3,0)=0,"",VLOOKUP($C603,'Agent List'!$A:$D,3,0))),"")</f>
        <v/>
      </c>
      <c r="G603" s="175" t="str">
        <f>IFERROR((IF(VLOOKUP($C603,'Agent List'!$A:$D,4,0)=0,"",VLOOKUP($C603,'Agent List'!$A:$D,4,0))),"")</f>
        <v/>
      </c>
    </row>
    <row r="604" spans="1:7" x14ac:dyDescent="0.25">
      <c r="A604" s="284">
        <v>43355</v>
      </c>
      <c r="B604" s="283" t="s">
        <v>407</v>
      </c>
      <c r="C604" s="283" t="s">
        <v>374</v>
      </c>
      <c r="D604" s="283" t="s">
        <v>388</v>
      </c>
      <c r="E604" s="175" t="str">
        <f>IFERROR((IF(VLOOKUP($C604,'Agent List'!$A:$D,2,0)=0,"",VLOOKUP($C604,'Agent List'!$A:$D,2,0))),"")</f>
        <v>EMEABUD-Norwegian</v>
      </c>
      <c r="F604" s="175" t="str">
        <f>IFERROR((IF(VLOOKUP($C604,'Agent List'!$A:$D,3,0)=0,"",VLOOKUP($C604,'Agent List'!$A:$D,3,0))),"")</f>
        <v/>
      </c>
      <c r="G604" s="175" t="str">
        <f>IFERROR((IF(VLOOKUP($C604,'Agent List'!$A:$D,4,0)=0,"",VLOOKUP($C604,'Agent List'!$A:$D,4,0))),"")</f>
        <v/>
      </c>
    </row>
    <row r="605" spans="1:7" x14ac:dyDescent="0.25">
      <c r="A605" s="284">
        <v>43356</v>
      </c>
      <c r="B605" s="283" t="s">
        <v>387</v>
      </c>
      <c r="C605" s="283" t="s">
        <v>282</v>
      </c>
      <c r="D605" s="283" t="s">
        <v>388</v>
      </c>
      <c r="E605" s="175" t="str">
        <f>IFERROR((IF(VLOOKUP($C605,'Agent List'!$A:$D,2,0)=0,"",VLOOKUP($C605,'Agent List'!$A:$D,2,0))),"")</f>
        <v>EMEA_English</v>
      </c>
      <c r="F605" s="175" t="str">
        <f>IFERROR((IF(VLOOKUP($C605,'Agent List'!$A:$D,3,0)=0,"",VLOOKUP($C605,'Agent List'!$A:$D,3,0))),"")</f>
        <v/>
      </c>
      <c r="G605" s="175" t="str">
        <f>IFERROR((IF(VLOOKUP($C605,'Agent List'!$A:$D,4,0)=0,"",VLOOKUP($C605,'Agent List'!$A:$D,4,0))),"")</f>
        <v/>
      </c>
    </row>
    <row r="606" spans="1:7" x14ac:dyDescent="0.25">
      <c r="A606" s="284">
        <v>43356</v>
      </c>
      <c r="B606" s="283" t="s">
        <v>387</v>
      </c>
      <c r="C606" s="283" t="s">
        <v>439</v>
      </c>
      <c r="D606" s="283" t="s">
        <v>388</v>
      </c>
      <c r="E606" s="175" t="str">
        <f>IFERROR((IF(VLOOKUP($C606,'Agent List'!$A:$D,2,0)=0,"",VLOOKUP($C606,'Agent List'!$A:$D,2,0))),"")</f>
        <v/>
      </c>
      <c r="F606" s="175" t="str">
        <f>IFERROR((IF(VLOOKUP($C606,'Agent List'!$A:$D,3,0)=0,"",VLOOKUP($C606,'Agent List'!$A:$D,3,0))),"")</f>
        <v/>
      </c>
      <c r="G606" s="175" t="str">
        <f>IFERROR((IF(VLOOKUP($C606,'Agent List'!$A:$D,4,0)=0,"",VLOOKUP($C606,'Agent List'!$A:$D,4,0))),"")</f>
        <v/>
      </c>
    </row>
    <row r="607" spans="1:7" x14ac:dyDescent="0.25">
      <c r="A607" s="284">
        <v>43356</v>
      </c>
      <c r="B607" s="283" t="s">
        <v>387</v>
      </c>
      <c r="C607" s="283" t="s">
        <v>213</v>
      </c>
      <c r="D607" s="283" t="s">
        <v>388</v>
      </c>
      <c r="E607" s="175" t="str">
        <f>IFERROR((IF(VLOOKUP($C607,'Agent List'!$A:$D,2,0)=0,"",VLOOKUP($C607,'Agent List'!$A:$D,2,0))),"")</f>
        <v>EMEA_English</v>
      </c>
      <c r="F607" s="175" t="str">
        <f>IFERROR((IF(VLOOKUP($C607,'Agent List'!$A:$D,3,0)=0,"",VLOOKUP($C607,'Agent List'!$A:$D,3,0))),"")</f>
        <v>NAMPS</v>
      </c>
      <c r="G607" s="175" t="str">
        <f>IFERROR((IF(VLOOKUP($C607,'Agent List'!$A:$D,4,0)=0,"",VLOOKUP($C607,'Agent List'!$A:$D,4,0))),"")</f>
        <v>APAC_English</v>
      </c>
    </row>
    <row r="608" spans="1:7" x14ac:dyDescent="0.25">
      <c r="A608" s="284">
        <v>43356</v>
      </c>
      <c r="B608" s="283" t="s">
        <v>387</v>
      </c>
      <c r="C608" s="283" t="s">
        <v>406</v>
      </c>
      <c r="D608" s="283" t="s">
        <v>388</v>
      </c>
      <c r="E608" s="175" t="str">
        <f>IFERROR((IF(VLOOKUP($C608,'Agent List'!$A:$D,2,0)=0,"",VLOOKUP($C608,'Agent List'!$A:$D,2,0))),"")</f>
        <v/>
      </c>
      <c r="F608" s="175" t="str">
        <f>IFERROR((IF(VLOOKUP($C608,'Agent List'!$A:$D,3,0)=0,"",VLOOKUP($C608,'Agent List'!$A:$D,3,0))),"")</f>
        <v/>
      </c>
      <c r="G608" s="175" t="str">
        <f>IFERROR((IF(VLOOKUP($C608,'Agent List'!$A:$D,4,0)=0,"",VLOOKUP($C608,'Agent List'!$A:$D,4,0))),"")</f>
        <v/>
      </c>
    </row>
    <row r="609" spans="1:7" x14ac:dyDescent="0.25">
      <c r="A609" s="284">
        <v>43356</v>
      </c>
      <c r="B609" s="283" t="s">
        <v>387</v>
      </c>
      <c r="C609" s="283" t="s">
        <v>420</v>
      </c>
      <c r="D609" s="283" t="s">
        <v>388</v>
      </c>
      <c r="E609" s="175" t="str">
        <f>IFERROR((IF(VLOOKUP($C609,'Agent List'!$A:$D,2,0)=0,"",VLOOKUP($C609,'Agent List'!$A:$D,2,0))),"")</f>
        <v/>
      </c>
      <c r="F609" s="175" t="str">
        <f>IFERROR((IF(VLOOKUP($C609,'Agent List'!$A:$D,3,0)=0,"",VLOOKUP($C609,'Agent List'!$A:$D,3,0))),"")</f>
        <v/>
      </c>
      <c r="G609" s="175" t="str">
        <f>IFERROR((IF(VLOOKUP($C609,'Agent List'!$A:$D,4,0)=0,"",VLOOKUP($C609,'Agent List'!$A:$D,4,0))),"")</f>
        <v/>
      </c>
    </row>
    <row r="610" spans="1:7" x14ac:dyDescent="0.25">
      <c r="A610" s="284">
        <v>43356</v>
      </c>
      <c r="B610" s="283" t="s">
        <v>391</v>
      </c>
      <c r="C610" s="283" t="s">
        <v>432</v>
      </c>
      <c r="D610" s="283" t="s">
        <v>388</v>
      </c>
      <c r="E610" s="175" t="str">
        <f>IFERROR((IF(VLOOKUP($C610,'Agent List'!$A:$D,2,0)=0,"",VLOOKUP($C610,'Agent List'!$A:$D,2,0))),"")</f>
        <v/>
      </c>
      <c r="F610" s="175" t="str">
        <f>IFERROR((IF(VLOOKUP($C610,'Agent List'!$A:$D,3,0)=0,"",VLOOKUP($C610,'Agent List'!$A:$D,3,0))),"")</f>
        <v/>
      </c>
      <c r="G610" s="175" t="str">
        <f>IFERROR((IF(VLOOKUP($C610,'Agent List'!$A:$D,4,0)=0,"",VLOOKUP($C610,'Agent List'!$A:$D,4,0))),"")</f>
        <v/>
      </c>
    </row>
    <row r="611" spans="1:7" x14ac:dyDescent="0.25">
      <c r="A611" s="284">
        <v>43356</v>
      </c>
      <c r="B611" s="283" t="s">
        <v>391</v>
      </c>
      <c r="C611" s="283" t="s">
        <v>412</v>
      </c>
      <c r="D611" s="283" t="s">
        <v>388</v>
      </c>
      <c r="E611" s="175" t="str">
        <f>IFERROR((IF(VLOOKUP($C611,'Agent List'!$A:$D,2,0)=0,"",VLOOKUP($C611,'Agent List'!$A:$D,2,0))),"")</f>
        <v/>
      </c>
      <c r="F611" s="175" t="str">
        <f>IFERROR((IF(VLOOKUP($C611,'Agent List'!$A:$D,3,0)=0,"",VLOOKUP($C611,'Agent List'!$A:$D,3,0))),"")</f>
        <v/>
      </c>
      <c r="G611" s="175" t="str">
        <f>IFERROR((IF(VLOOKUP($C611,'Agent List'!$A:$D,4,0)=0,"",VLOOKUP($C611,'Agent List'!$A:$D,4,0))),"")</f>
        <v/>
      </c>
    </row>
    <row r="612" spans="1:7" x14ac:dyDescent="0.25">
      <c r="A612" s="284">
        <v>43356</v>
      </c>
      <c r="B612" s="283" t="s">
        <v>391</v>
      </c>
      <c r="C612" s="283" t="s">
        <v>370</v>
      </c>
      <c r="D612" s="283" t="s">
        <v>388</v>
      </c>
      <c r="E612" s="175" t="str">
        <f>IFERROR((IF(VLOOKUP($C612,'Agent List'!$A:$D,2,0)=0,"",VLOOKUP($C612,'Agent List'!$A:$D,2,0))),"")</f>
        <v>EMEABUD-Russian</v>
      </c>
      <c r="F612" s="175" t="str">
        <f>IFERROR((IF(VLOOKUP($C612,'Agent List'!$A:$D,3,0)=0,"",VLOOKUP($C612,'Agent List'!$A:$D,3,0))),"")</f>
        <v/>
      </c>
      <c r="G612" s="175" t="str">
        <f>IFERROR((IF(VLOOKUP($C612,'Agent List'!$A:$D,4,0)=0,"",VLOOKUP($C612,'Agent List'!$A:$D,4,0))),"")</f>
        <v>EMEABUD-Turkish</v>
      </c>
    </row>
    <row r="613" spans="1:7" x14ac:dyDescent="0.25">
      <c r="A613" s="284">
        <v>43356</v>
      </c>
      <c r="B613" s="283" t="s">
        <v>391</v>
      </c>
      <c r="C613" s="283" t="s">
        <v>361</v>
      </c>
      <c r="D613" s="283" t="s">
        <v>388</v>
      </c>
      <c r="E613" s="175" t="str">
        <f>IFERROR((IF(VLOOKUP($C613,'Agent List'!$A:$D,2,0)=0,"",VLOOKUP($C613,'Agent List'!$A:$D,2,0))),"")</f>
        <v>EMEABUD-German</v>
      </c>
      <c r="F613" s="175" t="str">
        <f>IFERROR((IF(VLOOKUP($C613,'Agent List'!$A:$D,3,0)=0,"",VLOOKUP($C613,'Agent List'!$A:$D,3,0))),"")</f>
        <v/>
      </c>
      <c r="G613" s="175" t="str">
        <f>IFERROR((IF(VLOOKUP($C613,'Agent List'!$A:$D,4,0)=0,"",VLOOKUP($C613,'Agent List'!$A:$D,4,0))),"")</f>
        <v/>
      </c>
    </row>
    <row r="614" spans="1:7" x14ac:dyDescent="0.25">
      <c r="A614" s="284">
        <v>43356</v>
      </c>
      <c r="B614" s="283" t="s">
        <v>391</v>
      </c>
      <c r="C614" s="283" t="s">
        <v>441</v>
      </c>
      <c r="D614" s="283" t="s">
        <v>388</v>
      </c>
      <c r="E614" s="175" t="str">
        <f>IFERROR((IF(VLOOKUP($C614,'Agent List'!$A:$D,2,0)=0,"",VLOOKUP($C614,'Agent List'!$A:$D,2,0))),"")</f>
        <v/>
      </c>
      <c r="F614" s="175" t="str">
        <f>IFERROR((IF(VLOOKUP($C614,'Agent List'!$A:$D,3,0)=0,"",VLOOKUP($C614,'Agent List'!$A:$D,3,0))),"")</f>
        <v/>
      </c>
      <c r="G614" s="175" t="str">
        <f>IFERROR((IF(VLOOKUP($C614,'Agent List'!$A:$D,4,0)=0,"",VLOOKUP($C614,'Agent List'!$A:$D,4,0))),"")</f>
        <v/>
      </c>
    </row>
    <row r="615" spans="1:7" x14ac:dyDescent="0.25">
      <c r="A615" s="284">
        <v>43356</v>
      </c>
      <c r="B615" s="283" t="s">
        <v>391</v>
      </c>
      <c r="C615" s="283" t="s">
        <v>427</v>
      </c>
      <c r="D615" s="283" t="s">
        <v>388</v>
      </c>
      <c r="E615" s="175" t="str">
        <f>IFERROR((IF(VLOOKUP($C615,'Agent List'!$A:$D,2,0)=0,"",VLOOKUP($C615,'Agent List'!$A:$D,2,0))),"")</f>
        <v/>
      </c>
      <c r="F615" s="175" t="str">
        <f>IFERROR((IF(VLOOKUP($C615,'Agent List'!$A:$D,3,0)=0,"",VLOOKUP($C615,'Agent List'!$A:$D,3,0))),"")</f>
        <v/>
      </c>
      <c r="G615" s="175" t="str">
        <f>IFERROR((IF(VLOOKUP($C615,'Agent List'!$A:$D,4,0)=0,"",VLOOKUP($C615,'Agent List'!$A:$D,4,0))),"")</f>
        <v/>
      </c>
    </row>
    <row r="616" spans="1:7" x14ac:dyDescent="0.25">
      <c r="A616" s="284">
        <v>43356</v>
      </c>
      <c r="B616" s="283" t="s">
        <v>391</v>
      </c>
      <c r="C616" s="283" t="s">
        <v>371</v>
      </c>
      <c r="D616" s="283" t="s">
        <v>388</v>
      </c>
      <c r="E616" s="175" t="str">
        <f>IFERROR((IF(VLOOKUP($C616,'Agent List'!$A:$D,2,0)=0,"",VLOOKUP($C616,'Agent List'!$A:$D,2,0))),"")</f>
        <v>EMEABUD-French</v>
      </c>
      <c r="F616" s="175" t="str">
        <f>IFERROR((IF(VLOOKUP($C616,'Agent List'!$A:$D,3,0)=0,"",VLOOKUP($C616,'Agent List'!$A:$D,3,0))),"")</f>
        <v/>
      </c>
      <c r="G616" s="175" t="str">
        <f>IFERROR((IF(VLOOKUP($C616,'Agent List'!$A:$D,4,0)=0,"",VLOOKUP($C616,'Agent List'!$A:$D,4,0))),"")</f>
        <v/>
      </c>
    </row>
    <row r="617" spans="1:7" x14ac:dyDescent="0.25">
      <c r="A617" s="284">
        <v>43356</v>
      </c>
      <c r="B617" s="283" t="s">
        <v>391</v>
      </c>
      <c r="C617" s="283" t="s">
        <v>430</v>
      </c>
      <c r="D617" s="283" t="s">
        <v>388</v>
      </c>
      <c r="E617" s="175" t="str">
        <f>IFERROR((IF(VLOOKUP($C617,'Agent List'!$A:$D,2,0)=0,"",VLOOKUP($C617,'Agent List'!$A:$D,2,0))),"")</f>
        <v/>
      </c>
      <c r="F617" s="175" t="str">
        <f>IFERROR((IF(VLOOKUP($C617,'Agent List'!$A:$D,3,0)=0,"",VLOOKUP($C617,'Agent List'!$A:$D,3,0))),"")</f>
        <v/>
      </c>
      <c r="G617" s="175" t="str">
        <f>IFERROR((IF(VLOOKUP($C617,'Agent List'!$A:$D,4,0)=0,"",VLOOKUP($C617,'Agent List'!$A:$D,4,0))),"")</f>
        <v/>
      </c>
    </row>
    <row r="618" spans="1:7" x14ac:dyDescent="0.25">
      <c r="A618" s="284">
        <v>43356</v>
      </c>
      <c r="B618" s="283" t="s">
        <v>391</v>
      </c>
      <c r="C618" s="283" t="s">
        <v>414</v>
      </c>
      <c r="D618" s="283" t="s">
        <v>388</v>
      </c>
      <c r="E618" s="175" t="str">
        <f>IFERROR((IF(VLOOKUP($C618,'Agent List'!$A:$D,2,0)=0,"",VLOOKUP($C618,'Agent List'!$A:$D,2,0))),"")</f>
        <v/>
      </c>
      <c r="F618" s="175" t="str">
        <f>IFERROR((IF(VLOOKUP($C618,'Agent List'!$A:$D,3,0)=0,"",VLOOKUP($C618,'Agent List'!$A:$D,3,0))),"")</f>
        <v/>
      </c>
      <c r="G618" s="175" t="str">
        <f>IFERROR((IF(VLOOKUP($C618,'Agent List'!$A:$D,4,0)=0,"",VLOOKUP($C618,'Agent List'!$A:$D,4,0))),"")</f>
        <v/>
      </c>
    </row>
    <row r="619" spans="1:7" x14ac:dyDescent="0.25">
      <c r="A619" s="284">
        <v>43356</v>
      </c>
      <c r="B619" s="283" t="s">
        <v>391</v>
      </c>
      <c r="C619" s="283" t="s">
        <v>259</v>
      </c>
      <c r="D619" s="283" t="s">
        <v>388</v>
      </c>
      <c r="E619" s="175" t="str">
        <f>IFERROR((IF(VLOOKUP($C619,'Agent List'!$A:$D,2,0)=0,"",VLOOKUP($C619,'Agent List'!$A:$D,2,0))),"")</f>
        <v>EMEABUD-Russian</v>
      </c>
      <c r="F619" s="175" t="str">
        <f>IFERROR((IF(VLOOKUP($C619,'Agent List'!$A:$D,3,0)=0,"",VLOOKUP($C619,'Agent List'!$A:$D,3,0))),"")</f>
        <v/>
      </c>
      <c r="G619" s="175" t="str">
        <f>IFERROR((IF(VLOOKUP($C619,'Agent List'!$A:$D,4,0)=0,"",VLOOKUP($C619,'Agent List'!$A:$D,4,0))),"")</f>
        <v>EMEABUD-Hungarian</v>
      </c>
    </row>
    <row r="620" spans="1:7" x14ac:dyDescent="0.25">
      <c r="A620" s="284">
        <v>43356</v>
      </c>
      <c r="B620" s="283" t="s">
        <v>391</v>
      </c>
      <c r="C620" s="283" t="s">
        <v>127</v>
      </c>
      <c r="D620" s="283" t="s">
        <v>388</v>
      </c>
      <c r="E620" s="175" t="str">
        <f>IFERROR((IF(VLOOKUP($C620,'Agent List'!$A:$D,2,0)=0,"",VLOOKUP($C620,'Agent List'!$A:$D,2,0))),"")</f>
        <v>EMEABUD-Dutch</v>
      </c>
      <c r="F620" s="175" t="str">
        <f>IFERROR((IF(VLOOKUP($C620,'Agent List'!$A:$D,3,0)=0,"",VLOOKUP($C620,'Agent List'!$A:$D,3,0))),"")</f>
        <v/>
      </c>
      <c r="G620" s="175" t="str">
        <f>IFERROR((IF(VLOOKUP($C620,'Agent List'!$A:$D,4,0)=0,"",VLOOKUP($C620,'Agent List'!$A:$D,4,0))),"")</f>
        <v>EMEABUD-Hungarian</v>
      </c>
    </row>
    <row r="621" spans="1:7" x14ac:dyDescent="0.25">
      <c r="A621" s="284">
        <v>43356</v>
      </c>
      <c r="B621" s="283" t="s">
        <v>391</v>
      </c>
      <c r="C621" s="283" t="s">
        <v>364</v>
      </c>
      <c r="D621" s="283" t="s">
        <v>388</v>
      </c>
      <c r="E621" s="175" t="str">
        <f>IFERROR((IF(VLOOKUP($C621,'Agent List'!$A:$D,2,0)=0,"",VLOOKUP($C621,'Agent List'!$A:$D,2,0))),"")</f>
        <v>EMEABUD-German</v>
      </c>
      <c r="F621" s="175" t="str">
        <f>IFERROR((IF(VLOOKUP($C621,'Agent List'!$A:$D,3,0)=0,"",VLOOKUP($C621,'Agent List'!$A:$D,3,0))),"")</f>
        <v/>
      </c>
      <c r="G621" s="175" t="str">
        <f>IFERROR((IF(VLOOKUP($C621,'Agent List'!$A:$D,4,0)=0,"",VLOOKUP($C621,'Agent List'!$A:$D,4,0))),"")</f>
        <v/>
      </c>
    </row>
    <row r="622" spans="1:7" x14ac:dyDescent="0.25">
      <c r="A622" s="284">
        <v>43356</v>
      </c>
      <c r="B622" s="283" t="s">
        <v>391</v>
      </c>
      <c r="C622" s="283" t="s">
        <v>378</v>
      </c>
      <c r="D622" s="283" t="s">
        <v>388</v>
      </c>
      <c r="E622" s="175" t="str">
        <f>IFERROR((IF(VLOOKUP($C622,'Agent List'!$A:$D,2,0)=0,"",VLOOKUP($C622,'Agent List'!$A:$D,2,0))),"")</f>
        <v/>
      </c>
      <c r="F622" s="175" t="str">
        <f>IFERROR((IF(VLOOKUP($C622,'Agent List'!$A:$D,3,0)=0,"",VLOOKUP($C622,'Agent List'!$A:$D,3,0))),"")</f>
        <v/>
      </c>
      <c r="G622" s="175" t="str">
        <f>IFERROR((IF(VLOOKUP($C622,'Agent List'!$A:$D,4,0)=0,"",VLOOKUP($C622,'Agent List'!$A:$D,4,0))),"")</f>
        <v/>
      </c>
    </row>
    <row r="623" spans="1:7" x14ac:dyDescent="0.25">
      <c r="A623" s="284">
        <v>43356</v>
      </c>
      <c r="B623" s="283" t="s">
        <v>391</v>
      </c>
      <c r="C623" s="283" t="s">
        <v>429</v>
      </c>
      <c r="D623" s="283" t="s">
        <v>388</v>
      </c>
      <c r="E623" s="175" t="str">
        <f>IFERROR((IF(VLOOKUP($C623,'Agent List'!$A:$D,2,0)=0,"",VLOOKUP($C623,'Agent List'!$A:$D,2,0))),"")</f>
        <v/>
      </c>
      <c r="F623" s="175" t="str">
        <f>IFERROR((IF(VLOOKUP($C623,'Agent List'!$A:$D,3,0)=0,"",VLOOKUP($C623,'Agent List'!$A:$D,3,0))),"")</f>
        <v/>
      </c>
      <c r="G623" s="175" t="str">
        <f>IFERROR((IF(VLOOKUP($C623,'Agent List'!$A:$D,4,0)=0,"",VLOOKUP($C623,'Agent List'!$A:$D,4,0))),"")</f>
        <v/>
      </c>
    </row>
    <row r="624" spans="1:7" x14ac:dyDescent="0.25">
      <c r="A624" s="284">
        <v>43356</v>
      </c>
      <c r="B624" s="283" t="s">
        <v>391</v>
      </c>
      <c r="C624" s="283" t="s">
        <v>408</v>
      </c>
      <c r="D624" s="283" t="s">
        <v>388</v>
      </c>
      <c r="E624" s="175" t="str">
        <f>IFERROR((IF(VLOOKUP($C624,'Agent List'!$A:$D,2,0)=0,"",VLOOKUP($C624,'Agent List'!$A:$D,2,0))),"")</f>
        <v/>
      </c>
      <c r="F624" s="175" t="str">
        <f>IFERROR((IF(VLOOKUP($C624,'Agent List'!$A:$D,3,0)=0,"",VLOOKUP($C624,'Agent List'!$A:$D,3,0))),"")</f>
        <v/>
      </c>
      <c r="G624" s="175" t="str">
        <f>IFERROR((IF(VLOOKUP($C624,'Agent List'!$A:$D,4,0)=0,"",VLOOKUP($C624,'Agent List'!$A:$D,4,0))),"")</f>
        <v/>
      </c>
    </row>
    <row r="625" spans="1:7" x14ac:dyDescent="0.25">
      <c r="A625" s="284">
        <v>43356</v>
      </c>
      <c r="B625" s="283" t="s">
        <v>391</v>
      </c>
      <c r="C625" s="283" t="s">
        <v>423</v>
      </c>
      <c r="D625" s="283" t="s">
        <v>388</v>
      </c>
      <c r="E625" s="175" t="str">
        <f>IFERROR((IF(VLOOKUP($C625,'Agent List'!$A:$D,2,0)=0,"",VLOOKUP($C625,'Agent List'!$A:$D,2,0))),"")</f>
        <v/>
      </c>
      <c r="F625" s="175" t="str">
        <f>IFERROR((IF(VLOOKUP($C625,'Agent List'!$A:$D,3,0)=0,"",VLOOKUP($C625,'Agent List'!$A:$D,3,0))),"")</f>
        <v/>
      </c>
      <c r="G625" s="175" t="str">
        <f>IFERROR((IF(VLOOKUP($C625,'Agent List'!$A:$D,4,0)=0,"",VLOOKUP($C625,'Agent List'!$A:$D,4,0))),"")</f>
        <v/>
      </c>
    </row>
    <row r="626" spans="1:7" x14ac:dyDescent="0.25">
      <c r="A626" s="284">
        <v>43356</v>
      </c>
      <c r="B626" s="283" t="s">
        <v>391</v>
      </c>
      <c r="C626" s="283" t="s">
        <v>417</v>
      </c>
      <c r="D626" s="283" t="s">
        <v>388</v>
      </c>
      <c r="E626" s="175" t="str">
        <f>IFERROR((IF(VLOOKUP($C626,'Agent List'!$A:$D,2,0)=0,"",VLOOKUP($C626,'Agent List'!$A:$D,2,0))),"")</f>
        <v/>
      </c>
      <c r="F626" s="175" t="str">
        <f>IFERROR((IF(VLOOKUP($C626,'Agent List'!$A:$D,3,0)=0,"",VLOOKUP($C626,'Agent List'!$A:$D,3,0))),"")</f>
        <v/>
      </c>
      <c r="G626" s="175" t="str">
        <f>IFERROR((IF(VLOOKUP($C626,'Agent List'!$A:$D,4,0)=0,"",VLOOKUP($C626,'Agent List'!$A:$D,4,0))),"")</f>
        <v/>
      </c>
    </row>
    <row r="627" spans="1:7" x14ac:dyDescent="0.25">
      <c r="A627" s="284">
        <v>43356</v>
      </c>
      <c r="B627" s="283" t="s">
        <v>391</v>
      </c>
      <c r="C627" s="283" t="s">
        <v>431</v>
      </c>
      <c r="D627" s="283" t="s">
        <v>388</v>
      </c>
      <c r="E627" s="175" t="str">
        <f>IFERROR((IF(VLOOKUP($C627,'Agent List'!$A:$D,2,0)=0,"",VLOOKUP($C627,'Agent List'!$A:$D,2,0))),"")</f>
        <v/>
      </c>
      <c r="F627" s="175" t="str">
        <f>IFERROR((IF(VLOOKUP($C627,'Agent List'!$A:$D,3,0)=0,"",VLOOKUP($C627,'Agent List'!$A:$D,3,0))),"")</f>
        <v/>
      </c>
      <c r="G627" s="175" t="str">
        <f>IFERROR((IF(VLOOKUP($C627,'Agent List'!$A:$D,4,0)=0,"",VLOOKUP($C627,'Agent List'!$A:$D,4,0))),"")</f>
        <v/>
      </c>
    </row>
    <row r="628" spans="1:7" x14ac:dyDescent="0.25">
      <c r="A628" s="284">
        <v>43356</v>
      </c>
      <c r="B628" s="283" t="s">
        <v>391</v>
      </c>
      <c r="C628" s="283" t="s">
        <v>405</v>
      </c>
      <c r="D628" s="283" t="s">
        <v>388</v>
      </c>
      <c r="E628" s="175" t="str">
        <f>IFERROR((IF(VLOOKUP($C628,'Agent List'!$A:$D,2,0)=0,"",VLOOKUP($C628,'Agent List'!$A:$D,2,0))),"")</f>
        <v/>
      </c>
      <c r="F628" s="175" t="str">
        <f>IFERROR((IF(VLOOKUP($C628,'Agent List'!$A:$D,3,0)=0,"",VLOOKUP($C628,'Agent List'!$A:$D,3,0))),"")</f>
        <v/>
      </c>
      <c r="G628" s="175" t="str">
        <f>IFERROR((IF(VLOOKUP($C628,'Agent List'!$A:$D,4,0)=0,"",VLOOKUP($C628,'Agent List'!$A:$D,4,0))),"")</f>
        <v/>
      </c>
    </row>
    <row r="629" spans="1:7" x14ac:dyDescent="0.25">
      <c r="A629" s="284">
        <v>43356</v>
      </c>
      <c r="B629" s="283" t="s">
        <v>391</v>
      </c>
      <c r="C629" s="283" t="s">
        <v>409</v>
      </c>
      <c r="D629" s="283" t="s">
        <v>388</v>
      </c>
      <c r="E629" s="175" t="str">
        <f>IFERROR((IF(VLOOKUP($C629,'Agent List'!$A:$D,2,0)=0,"",VLOOKUP($C629,'Agent List'!$A:$D,2,0))),"")</f>
        <v/>
      </c>
      <c r="F629" s="175" t="str">
        <f>IFERROR((IF(VLOOKUP($C629,'Agent List'!$A:$D,3,0)=0,"",VLOOKUP($C629,'Agent List'!$A:$D,3,0))),"")</f>
        <v/>
      </c>
      <c r="G629" s="175" t="str">
        <f>IFERROR((IF(VLOOKUP($C629,'Agent List'!$A:$D,4,0)=0,"",VLOOKUP($C629,'Agent List'!$A:$D,4,0))),"")</f>
        <v/>
      </c>
    </row>
    <row r="630" spans="1:7" x14ac:dyDescent="0.25">
      <c r="A630" s="284">
        <v>43356</v>
      </c>
      <c r="B630" s="283" t="s">
        <v>391</v>
      </c>
      <c r="C630" s="283" t="s">
        <v>368</v>
      </c>
      <c r="D630" s="283" t="s">
        <v>388</v>
      </c>
      <c r="E630" s="175" t="str">
        <f>IFERROR((IF(VLOOKUP($C630,'Agent List'!$A:$D,2,0)=0,"",VLOOKUP($C630,'Agent List'!$A:$D,2,0))),"")</f>
        <v>EMEABUD-Dutch</v>
      </c>
      <c r="F630" s="175" t="str">
        <f>IFERROR((IF(VLOOKUP($C630,'Agent List'!$A:$D,3,0)=0,"",VLOOKUP($C630,'Agent List'!$A:$D,3,0))),"")</f>
        <v/>
      </c>
      <c r="G630" s="175" t="str">
        <f>IFERROR((IF(VLOOKUP($C630,'Agent List'!$A:$D,4,0)=0,"",VLOOKUP($C630,'Agent List'!$A:$D,4,0))),"")</f>
        <v>EMEABUD-Hungarian</v>
      </c>
    </row>
    <row r="631" spans="1:7" x14ac:dyDescent="0.25">
      <c r="A631" s="284">
        <v>43356</v>
      </c>
      <c r="B631" s="283" t="s">
        <v>391</v>
      </c>
      <c r="C631" s="283" t="s">
        <v>421</v>
      </c>
      <c r="D631" s="283" t="s">
        <v>388</v>
      </c>
      <c r="E631" s="175" t="str">
        <f>IFERROR((IF(VLOOKUP($C631,'Agent List'!$A:$D,2,0)=0,"",VLOOKUP($C631,'Agent List'!$A:$D,2,0))),"")</f>
        <v/>
      </c>
      <c r="F631" s="175" t="str">
        <f>IFERROR((IF(VLOOKUP($C631,'Agent List'!$A:$D,3,0)=0,"",VLOOKUP($C631,'Agent List'!$A:$D,3,0))),"")</f>
        <v/>
      </c>
      <c r="G631" s="175" t="str">
        <f>IFERROR((IF(VLOOKUP($C631,'Agent List'!$A:$D,4,0)=0,"",VLOOKUP($C631,'Agent List'!$A:$D,4,0))),"")</f>
        <v/>
      </c>
    </row>
    <row r="632" spans="1:7" x14ac:dyDescent="0.25">
      <c r="A632" s="284">
        <v>43356</v>
      </c>
      <c r="B632" s="283" t="s">
        <v>391</v>
      </c>
      <c r="C632" s="283" t="s">
        <v>424</v>
      </c>
      <c r="D632" s="283" t="s">
        <v>388</v>
      </c>
      <c r="E632" s="175" t="str">
        <f>IFERROR((IF(VLOOKUP($C632,'Agent List'!$A:$D,2,0)=0,"",VLOOKUP($C632,'Agent List'!$A:$D,2,0))),"")</f>
        <v/>
      </c>
      <c r="F632" s="175" t="str">
        <f>IFERROR((IF(VLOOKUP($C632,'Agent List'!$A:$D,3,0)=0,"",VLOOKUP($C632,'Agent List'!$A:$D,3,0))),"")</f>
        <v/>
      </c>
      <c r="G632" s="175" t="str">
        <f>IFERROR((IF(VLOOKUP($C632,'Agent List'!$A:$D,4,0)=0,"",VLOOKUP($C632,'Agent List'!$A:$D,4,0))),"")</f>
        <v/>
      </c>
    </row>
    <row r="633" spans="1:7" x14ac:dyDescent="0.25">
      <c r="A633" s="284">
        <v>43356</v>
      </c>
      <c r="B633" s="283" t="s">
        <v>391</v>
      </c>
      <c r="C633" s="283" t="s">
        <v>372</v>
      </c>
      <c r="D633" s="283" t="s">
        <v>388</v>
      </c>
      <c r="E633" s="175" t="str">
        <f>IFERROR((IF(VLOOKUP($C633,'Agent List'!$A:$D,2,0)=0,"",VLOOKUP($C633,'Agent List'!$A:$D,2,0))),"")</f>
        <v>EMEABUD-French</v>
      </c>
      <c r="F633" s="175" t="str">
        <f>IFERROR((IF(VLOOKUP($C633,'Agent List'!$A:$D,3,0)=0,"",VLOOKUP($C633,'Agent List'!$A:$D,3,0))),"")</f>
        <v/>
      </c>
      <c r="G633" s="175" t="str">
        <f>IFERROR((IF(VLOOKUP($C633,'Agent List'!$A:$D,4,0)=0,"",VLOOKUP($C633,'Agent List'!$A:$D,4,0))),"")</f>
        <v/>
      </c>
    </row>
    <row r="634" spans="1:7" x14ac:dyDescent="0.25">
      <c r="A634" s="284">
        <v>43356</v>
      </c>
      <c r="B634" s="283" t="s">
        <v>387</v>
      </c>
      <c r="C634" s="283" t="s">
        <v>142</v>
      </c>
      <c r="D634" s="283" t="s">
        <v>388</v>
      </c>
      <c r="E634" s="175" t="str">
        <f>IFERROR((IF(VLOOKUP($C634,'Agent List'!$A:$D,2,0)=0,"",VLOOKUP($C634,'Agent List'!$A:$D,2,0))),"")</f>
        <v>EMEA_English</v>
      </c>
      <c r="F634" s="175" t="str">
        <f>IFERROR((IF(VLOOKUP($C634,'Agent List'!$A:$D,3,0)=0,"",VLOOKUP($C634,'Agent List'!$A:$D,3,0))),"")</f>
        <v/>
      </c>
      <c r="G634" s="175" t="str">
        <f>IFERROR((IF(VLOOKUP($C634,'Agent List'!$A:$D,4,0)=0,"",VLOOKUP($C634,'Agent List'!$A:$D,4,0))),"")</f>
        <v/>
      </c>
    </row>
    <row r="635" spans="1:7" x14ac:dyDescent="0.25">
      <c r="A635" s="284">
        <v>43356</v>
      </c>
      <c r="B635" s="283" t="s">
        <v>387</v>
      </c>
      <c r="C635" s="283" t="s">
        <v>145</v>
      </c>
      <c r="D635" s="283" t="s">
        <v>388</v>
      </c>
      <c r="E635" s="175" t="str">
        <f>IFERROR((IF(VLOOKUP($C635,'Agent List'!$A:$D,2,0)=0,"",VLOOKUP($C635,'Agent List'!$A:$D,2,0))),"")</f>
        <v>EMEA_English</v>
      </c>
      <c r="F635" s="175" t="str">
        <f>IFERROR((IF(VLOOKUP($C635,'Agent List'!$A:$D,3,0)=0,"",VLOOKUP($C635,'Agent List'!$A:$D,3,0))),"")</f>
        <v>NAMPS</v>
      </c>
      <c r="G635" s="175" t="str">
        <f>IFERROR((IF(VLOOKUP($C635,'Agent List'!$A:$D,4,0)=0,"",VLOOKUP($C635,'Agent List'!$A:$D,4,0))),"")</f>
        <v/>
      </c>
    </row>
    <row r="636" spans="1:7" x14ac:dyDescent="0.25">
      <c r="A636" s="284">
        <v>43356</v>
      </c>
      <c r="B636" s="283" t="s">
        <v>387</v>
      </c>
      <c r="C636" s="283" t="s">
        <v>148</v>
      </c>
      <c r="D636" s="283" t="s">
        <v>388</v>
      </c>
      <c r="E636" s="175" t="str">
        <f>IFERROR((IF(VLOOKUP($C636,'Agent List'!$A:$D,2,0)=0,"",VLOOKUP($C636,'Agent List'!$A:$D,2,0))),"")</f>
        <v/>
      </c>
      <c r="F636" s="175" t="str">
        <f>IFERROR((IF(VLOOKUP($C636,'Agent List'!$A:$D,3,0)=0,"",VLOOKUP($C636,'Agent List'!$A:$D,3,0))),"")</f>
        <v/>
      </c>
      <c r="G636" s="175" t="str">
        <f>IFERROR((IF(VLOOKUP($C636,'Agent List'!$A:$D,4,0)=0,"",VLOOKUP($C636,'Agent List'!$A:$D,4,0))),"")</f>
        <v/>
      </c>
    </row>
    <row r="637" spans="1:7" x14ac:dyDescent="0.25">
      <c r="A637" s="284">
        <v>43356</v>
      </c>
      <c r="B637" s="283" t="s">
        <v>387</v>
      </c>
      <c r="C637" s="283" t="s">
        <v>150</v>
      </c>
      <c r="D637" s="283" t="s">
        <v>388</v>
      </c>
      <c r="E637" s="175" t="str">
        <f>IFERROR((IF(VLOOKUP($C637,'Agent List'!$A:$D,2,0)=0,"",VLOOKUP($C637,'Agent List'!$A:$D,2,0))),"")</f>
        <v>EMEA_English</v>
      </c>
      <c r="F637" s="175" t="str">
        <f>IFERROR((IF(VLOOKUP($C637,'Agent List'!$A:$D,3,0)=0,"",VLOOKUP($C637,'Agent List'!$A:$D,3,0))),"")</f>
        <v/>
      </c>
      <c r="G637" s="175" t="str">
        <f>IFERROR((IF(VLOOKUP($C637,'Agent List'!$A:$D,4,0)=0,"",VLOOKUP($C637,'Agent List'!$A:$D,4,0))),"")</f>
        <v/>
      </c>
    </row>
    <row r="638" spans="1:7" x14ac:dyDescent="0.25">
      <c r="A638" s="284">
        <v>43356</v>
      </c>
      <c r="B638" s="283" t="s">
        <v>387</v>
      </c>
      <c r="C638" s="283" t="s">
        <v>220</v>
      </c>
      <c r="D638" s="283" t="s">
        <v>388</v>
      </c>
      <c r="E638" s="175" t="str">
        <f>IFERROR((IF(VLOOKUP($C638,'Agent List'!$A:$D,2,0)=0,"",VLOOKUP($C638,'Agent List'!$A:$D,2,0))),"")</f>
        <v>EMEA_English</v>
      </c>
      <c r="F638" s="175" t="str">
        <f>IFERROR((IF(VLOOKUP($C638,'Agent List'!$A:$D,3,0)=0,"",VLOOKUP($C638,'Agent List'!$A:$D,3,0))),"")</f>
        <v/>
      </c>
      <c r="G638" s="175" t="str">
        <f>IFERROR((IF(VLOOKUP($C638,'Agent List'!$A:$D,4,0)=0,"",VLOOKUP($C638,'Agent List'!$A:$D,4,0))),"")</f>
        <v/>
      </c>
    </row>
    <row r="639" spans="1:7" x14ac:dyDescent="0.25">
      <c r="A639" s="284">
        <v>43356</v>
      </c>
      <c r="B639" s="283" t="s">
        <v>387</v>
      </c>
      <c r="C639" s="283" t="s">
        <v>393</v>
      </c>
      <c r="D639" s="283" t="s">
        <v>388</v>
      </c>
      <c r="E639" s="175" t="str">
        <f>IFERROR((IF(VLOOKUP($C639,'Agent List'!$A:$D,2,0)=0,"",VLOOKUP($C639,'Agent List'!$A:$D,2,0))),"")</f>
        <v/>
      </c>
      <c r="F639" s="175" t="str">
        <f>IFERROR((IF(VLOOKUP($C639,'Agent List'!$A:$D,3,0)=0,"",VLOOKUP($C639,'Agent List'!$A:$D,3,0))),"")</f>
        <v/>
      </c>
      <c r="G639" s="175" t="str">
        <f>IFERROR((IF(VLOOKUP($C639,'Agent List'!$A:$D,4,0)=0,"",VLOOKUP($C639,'Agent List'!$A:$D,4,0))),"")</f>
        <v/>
      </c>
    </row>
    <row r="640" spans="1:7" x14ac:dyDescent="0.25">
      <c r="A640" s="284">
        <v>43356</v>
      </c>
      <c r="B640" s="283" t="s">
        <v>387</v>
      </c>
      <c r="C640" s="283" t="s">
        <v>233</v>
      </c>
      <c r="D640" s="283" t="s">
        <v>388</v>
      </c>
      <c r="E640" s="175" t="str">
        <f>IFERROR((IF(VLOOKUP($C640,'Agent List'!$A:$D,2,0)=0,"",VLOOKUP($C640,'Agent List'!$A:$D,2,0))),"")</f>
        <v/>
      </c>
      <c r="F640" s="175" t="str">
        <f>IFERROR((IF(VLOOKUP($C640,'Agent List'!$A:$D,3,0)=0,"",VLOOKUP($C640,'Agent List'!$A:$D,3,0))),"")</f>
        <v>NAMPS</v>
      </c>
      <c r="G640" s="175" t="str">
        <f>IFERROR((IF(VLOOKUP($C640,'Agent List'!$A:$D,4,0)=0,"",VLOOKUP($C640,'Agent List'!$A:$D,4,0))),"")</f>
        <v>APAC_English</v>
      </c>
    </row>
    <row r="641" spans="1:7" x14ac:dyDescent="0.25">
      <c r="A641" s="284">
        <v>43356</v>
      </c>
      <c r="B641" s="283" t="s">
        <v>387</v>
      </c>
      <c r="C641" s="283" t="s">
        <v>214</v>
      </c>
      <c r="D641" s="283" t="s">
        <v>388</v>
      </c>
      <c r="E641" s="175" t="str">
        <f>IFERROR((IF(VLOOKUP($C641,'Agent List'!$A:$D,2,0)=0,"",VLOOKUP($C641,'Agent List'!$A:$D,2,0))),"")</f>
        <v>EMEA_English</v>
      </c>
      <c r="F641" s="175" t="str">
        <f>IFERROR((IF(VLOOKUP($C641,'Agent List'!$A:$D,3,0)=0,"",VLOOKUP($C641,'Agent List'!$A:$D,3,0))),"")</f>
        <v>NAMPS</v>
      </c>
      <c r="G641" s="175" t="str">
        <f>IFERROR((IF(VLOOKUP($C641,'Agent List'!$A:$D,4,0)=0,"",VLOOKUP($C641,'Agent List'!$A:$D,4,0))),"")</f>
        <v/>
      </c>
    </row>
    <row r="642" spans="1:7" x14ac:dyDescent="0.25">
      <c r="A642" s="284">
        <v>43356</v>
      </c>
      <c r="B642" s="283" t="s">
        <v>387</v>
      </c>
      <c r="C642" s="283" t="s">
        <v>215</v>
      </c>
      <c r="D642" s="283" t="s">
        <v>388</v>
      </c>
      <c r="E642" s="175" t="str">
        <f>IFERROR((IF(VLOOKUP($C642,'Agent List'!$A:$D,2,0)=0,"",VLOOKUP($C642,'Agent List'!$A:$D,2,0))),"")</f>
        <v>EMEA_English</v>
      </c>
      <c r="F642" s="175" t="str">
        <f>IFERROR((IF(VLOOKUP($C642,'Agent List'!$A:$D,3,0)=0,"",VLOOKUP($C642,'Agent List'!$A:$D,3,0))),"")</f>
        <v>NAMPS</v>
      </c>
      <c r="G642" s="175" t="str">
        <f>IFERROR((IF(VLOOKUP($C642,'Agent List'!$A:$D,4,0)=0,"",VLOOKUP($C642,'Agent List'!$A:$D,4,0))),"")</f>
        <v/>
      </c>
    </row>
    <row r="643" spans="1:7" x14ac:dyDescent="0.25">
      <c r="A643" s="284">
        <v>43356</v>
      </c>
      <c r="B643" s="283" t="s">
        <v>387</v>
      </c>
      <c r="C643" s="283" t="s">
        <v>153</v>
      </c>
      <c r="D643" s="283" t="s">
        <v>388</v>
      </c>
      <c r="E643" s="175" t="str">
        <f>IFERROR((IF(VLOOKUP($C643,'Agent List'!$A:$D,2,0)=0,"",VLOOKUP($C643,'Agent List'!$A:$D,2,0))),"")</f>
        <v/>
      </c>
      <c r="F643" s="175" t="str">
        <f>IFERROR((IF(VLOOKUP($C643,'Agent List'!$A:$D,3,0)=0,"",VLOOKUP($C643,'Agent List'!$A:$D,3,0))),"")</f>
        <v/>
      </c>
      <c r="G643" s="175" t="str">
        <f>IFERROR((IF(VLOOKUP($C643,'Agent List'!$A:$D,4,0)=0,"",VLOOKUP($C643,'Agent List'!$A:$D,4,0))),"")</f>
        <v>APAC_English</v>
      </c>
    </row>
    <row r="644" spans="1:7" x14ac:dyDescent="0.25">
      <c r="A644" s="284">
        <v>43356</v>
      </c>
      <c r="B644" s="283" t="s">
        <v>387</v>
      </c>
      <c r="C644" s="283" t="s">
        <v>206</v>
      </c>
      <c r="D644" s="283" t="s">
        <v>388</v>
      </c>
      <c r="E644" s="175" t="str">
        <f>IFERROR((IF(VLOOKUP($C644,'Agent List'!$A:$D,2,0)=0,"",VLOOKUP($C644,'Agent List'!$A:$D,2,0))),"")</f>
        <v/>
      </c>
      <c r="F644" s="175" t="str">
        <f>IFERROR((IF(VLOOKUP($C644,'Agent List'!$A:$D,3,0)=0,"",VLOOKUP($C644,'Agent List'!$A:$D,3,0))),"")</f>
        <v>NAMPS</v>
      </c>
      <c r="G644" s="175" t="str">
        <f>IFERROR((IF(VLOOKUP($C644,'Agent List'!$A:$D,4,0)=0,"",VLOOKUP($C644,'Agent List'!$A:$D,4,0))),"")</f>
        <v/>
      </c>
    </row>
    <row r="645" spans="1:7" x14ac:dyDescent="0.25">
      <c r="A645" s="284">
        <v>43356</v>
      </c>
      <c r="B645" s="283" t="s">
        <v>387</v>
      </c>
      <c r="C645" s="283" t="s">
        <v>394</v>
      </c>
      <c r="D645" s="283" t="s">
        <v>388</v>
      </c>
      <c r="E645" s="175" t="str">
        <f>IFERROR((IF(VLOOKUP($C645,'Agent List'!$A:$D,2,0)=0,"",VLOOKUP($C645,'Agent List'!$A:$D,2,0))),"")</f>
        <v/>
      </c>
      <c r="F645" s="175" t="str">
        <f>IFERROR((IF(VLOOKUP($C645,'Agent List'!$A:$D,3,0)=0,"",VLOOKUP($C645,'Agent List'!$A:$D,3,0))),"")</f>
        <v/>
      </c>
      <c r="G645" s="175" t="str">
        <f>IFERROR((IF(VLOOKUP($C645,'Agent List'!$A:$D,4,0)=0,"",VLOOKUP($C645,'Agent List'!$A:$D,4,0))),"")</f>
        <v/>
      </c>
    </row>
    <row r="646" spans="1:7" x14ac:dyDescent="0.25">
      <c r="A646" s="284">
        <v>43356</v>
      </c>
      <c r="B646" s="283" t="s">
        <v>387</v>
      </c>
      <c r="C646" s="283" t="s">
        <v>395</v>
      </c>
      <c r="D646" s="283" t="s">
        <v>388</v>
      </c>
      <c r="E646" s="175" t="str">
        <f>IFERROR((IF(VLOOKUP($C646,'Agent List'!$A:$D,2,0)=0,"",VLOOKUP($C646,'Agent List'!$A:$D,2,0))),"")</f>
        <v/>
      </c>
      <c r="F646" s="175" t="str">
        <f>IFERROR((IF(VLOOKUP($C646,'Agent List'!$A:$D,3,0)=0,"",VLOOKUP($C646,'Agent List'!$A:$D,3,0))),"")</f>
        <v/>
      </c>
      <c r="G646" s="175" t="str">
        <f>IFERROR((IF(VLOOKUP($C646,'Agent List'!$A:$D,4,0)=0,"",VLOOKUP($C646,'Agent List'!$A:$D,4,0))),"")</f>
        <v/>
      </c>
    </row>
    <row r="647" spans="1:7" x14ac:dyDescent="0.25">
      <c r="A647" s="284">
        <v>43356</v>
      </c>
      <c r="B647" s="283" t="s">
        <v>387</v>
      </c>
      <c r="C647" s="283" t="s">
        <v>415</v>
      </c>
      <c r="D647" s="283" t="s">
        <v>388</v>
      </c>
      <c r="E647" s="175" t="str">
        <f>IFERROR((IF(VLOOKUP($C647,'Agent List'!$A:$D,2,0)=0,"",VLOOKUP($C647,'Agent List'!$A:$D,2,0))),"")</f>
        <v/>
      </c>
      <c r="F647" s="175" t="str">
        <f>IFERROR((IF(VLOOKUP($C647,'Agent List'!$A:$D,3,0)=0,"",VLOOKUP($C647,'Agent List'!$A:$D,3,0))),"")</f>
        <v/>
      </c>
      <c r="G647" s="175" t="str">
        <f>IFERROR((IF(VLOOKUP($C647,'Agent List'!$A:$D,4,0)=0,"",VLOOKUP($C647,'Agent List'!$A:$D,4,0))),"")</f>
        <v/>
      </c>
    </row>
    <row r="648" spans="1:7" x14ac:dyDescent="0.25">
      <c r="A648" s="284">
        <v>43356</v>
      </c>
      <c r="B648" s="283" t="s">
        <v>387</v>
      </c>
      <c r="C648" s="283" t="s">
        <v>230</v>
      </c>
      <c r="D648" s="283" t="s">
        <v>388</v>
      </c>
      <c r="E648" s="175" t="str">
        <f>IFERROR((IF(VLOOKUP($C648,'Agent List'!$A:$D,2,0)=0,"",VLOOKUP($C648,'Agent List'!$A:$D,2,0))),"")</f>
        <v>EMEA_English</v>
      </c>
      <c r="F648" s="175" t="str">
        <f>IFERROR((IF(VLOOKUP($C648,'Agent List'!$A:$D,3,0)=0,"",VLOOKUP($C648,'Agent List'!$A:$D,3,0))),"")</f>
        <v>NAMPS</v>
      </c>
      <c r="G648" s="175" t="str">
        <f>IFERROR((IF(VLOOKUP($C648,'Agent List'!$A:$D,4,0)=0,"",VLOOKUP($C648,'Agent List'!$A:$D,4,0))),"")</f>
        <v/>
      </c>
    </row>
    <row r="649" spans="1:7" x14ac:dyDescent="0.25">
      <c r="A649" s="284">
        <v>43356</v>
      </c>
      <c r="B649" s="283" t="s">
        <v>387</v>
      </c>
      <c r="C649" s="283" t="s">
        <v>156</v>
      </c>
      <c r="D649" s="283" t="s">
        <v>388</v>
      </c>
      <c r="E649" s="175" t="str">
        <f>IFERROR((IF(VLOOKUP($C649,'Agent List'!$A:$D,2,0)=0,"",VLOOKUP($C649,'Agent List'!$A:$D,2,0))),"")</f>
        <v>EMEA_English</v>
      </c>
      <c r="F649" s="175" t="str">
        <f>IFERROR((IF(VLOOKUP($C649,'Agent List'!$A:$D,3,0)=0,"",VLOOKUP($C649,'Agent List'!$A:$D,3,0))),"")</f>
        <v/>
      </c>
      <c r="G649" s="175" t="str">
        <f>IFERROR((IF(VLOOKUP($C649,'Agent List'!$A:$D,4,0)=0,"",VLOOKUP($C649,'Agent List'!$A:$D,4,0))),"")</f>
        <v/>
      </c>
    </row>
    <row r="650" spans="1:7" x14ac:dyDescent="0.25">
      <c r="A650" s="284">
        <v>43356</v>
      </c>
      <c r="B650" s="283" t="s">
        <v>387</v>
      </c>
      <c r="C650" s="283" t="s">
        <v>396</v>
      </c>
      <c r="D650" s="283" t="s">
        <v>388</v>
      </c>
      <c r="E650" s="175" t="str">
        <f>IFERROR((IF(VLOOKUP($C650,'Agent List'!$A:$D,2,0)=0,"",VLOOKUP($C650,'Agent List'!$A:$D,2,0))),"")</f>
        <v/>
      </c>
      <c r="F650" s="175" t="str">
        <f>IFERROR((IF(VLOOKUP($C650,'Agent List'!$A:$D,3,0)=0,"",VLOOKUP($C650,'Agent List'!$A:$D,3,0))),"")</f>
        <v/>
      </c>
      <c r="G650" s="175" t="str">
        <f>IFERROR((IF(VLOOKUP($C650,'Agent List'!$A:$D,4,0)=0,"",VLOOKUP($C650,'Agent List'!$A:$D,4,0))),"")</f>
        <v/>
      </c>
    </row>
    <row r="651" spans="1:7" x14ac:dyDescent="0.25">
      <c r="A651" s="284">
        <v>43356</v>
      </c>
      <c r="B651" s="283" t="s">
        <v>387</v>
      </c>
      <c r="C651" s="283" t="s">
        <v>157</v>
      </c>
      <c r="D651" s="283" t="s">
        <v>388</v>
      </c>
      <c r="E651" s="175" t="str">
        <f>IFERROR((IF(VLOOKUP($C651,'Agent List'!$A:$D,2,0)=0,"",VLOOKUP($C651,'Agent List'!$A:$D,2,0))),"")</f>
        <v>EMEA_English</v>
      </c>
      <c r="F651" s="175" t="str">
        <f>IFERROR((IF(VLOOKUP($C651,'Agent List'!$A:$D,3,0)=0,"",VLOOKUP($C651,'Agent List'!$A:$D,3,0))),"")</f>
        <v>NAMPS</v>
      </c>
      <c r="G651" s="175" t="str">
        <f>IFERROR((IF(VLOOKUP($C651,'Agent List'!$A:$D,4,0)=0,"",VLOOKUP($C651,'Agent List'!$A:$D,4,0))),"")</f>
        <v/>
      </c>
    </row>
    <row r="652" spans="1:7" x14ac:dyDescent="0.25">
      <c r="A652" s="284">
        <v>43356</v>
      </c>
      <c r="B652" s="283" t="s">
        <v>387</v>
      </c>
      <c r="C652" s="283" t="s">
        <v>397</v>
      </c>
      <c r="D652" s="283" t="s">
        <v>388</v>
      </c>
      <c r="E652" s="175" t="str">
        <f>IFERROR((IF(VLOOKUP($C652,'Agent List'!$A:$D,2,0)=0,"",VLOOKUP($C652,'Agent List'!$A:$D,2,0))),"")</f>
        <v/>
      </c>
      <c r="F652" s="175" t="str">
        <f>IFERROR((IF(VLOOKUP($C652,'Agent List'!$A:$D,3,0)=0,"",VLOOKUP($C652,'Agent List'!$A:$D,3,0))),"")</f>
        <v/>
      </c>
      <c r="G652" s="175" t="str">
        <f>IFERROR((IF(VLOOKUP($C652,'Agent List'!$A:$D,4,0)=0,"",VLOOKUP($C652,'Agent List'!$A:$D,4,0))),"")</f>
        <v/>
      </c>
    </row>
    <row r="653" spans="1:7" x14ac:dyDescent="0.25">
      <c r="A653" s="284">
        <v>43356</v>
      </c>
      <c r="B653" s="283" t="s">
        <v>387</v>
      </c>
      <c r="C653" s="283" t="s">
        <v>433</v>
      </c>
      <c r="D653" s="283" t="s">
        <v>388</v>
      </c>
      <c r="E653" s="175" t="str">
        <f>IFERROR((IF(VLOOKUP($C653,'Agent List'!$A:$D,2,0)=0,"",VLOOKUP($C653,'Agent List'!$A:$D,2,0))),"")</f>
        <v/>
      </c>
      <c r="F653" s="175" t="str">
        <f>IFERROR((IF(VLOOKUP($C653,'Agent List'!$A:$D,3,0)=0,"",VLOOKUP($C653,'Agent List'!$A:$D,3,0))),"")</f>
        <v/>
      </c>
      <c r="G653" s="175" t="str">
        <f>IFERROR((IF(VLOOKUP($C653,'Agent List'!$A:$D,4,0)=0,"",VLOOKUP($C653,'Agent List'!$A:$D,4,0))),"")</f>
        <v/>
      </c>
    </row>
    <row r="654" spans="1:7" x14ac:dyDescent="0.25">
      <c r="A654" s="284">
        <v>43356</v>
      </c>
      <c r="B654" s="283" t="s">
        <v>387</v>
      </c>
      <c r="C654" s="283" t="s">
        <v>398</v>
      </c>
      <c r="D654" s="283" t="s">
        <v>388</v>
      </c>
      <c r="E654" s="175" t="str">
        <f>IFERROR((IF(VLOOKUP($C654,'Agent List'!$A:$D,2,0)=0,"",VLOOKUP($C654,'Agent List'!$A:$D,2,0))),"")</f>
        <v/>
      </c>
      <c r="F654" s="175" t="str">
        <f>IFERROR((IF(VLOOKUP($C654,'Agent List'!$A:$D,3,0)=0,"",VLOOKUP($C654,'Agent List'!$A:$D,3,0))),"")</f>
        <v/>
      </c>
      <c r="G654" s="175" t="str">
        <f>IFERROR((IF(VLOOKUP($C654,'Agent List'!$A:$D,4,0)=0,"",VLOOKUP($C654,'Agent List'!$A:$D,4,0))),"")</f>
        <v/>
      </c>
    </row>
    <row r="655" spans="1:7" x14ac:dyDescent="0.25">
      <c r="A655" s="284">
        <v>43356</v>
      </c>
      <c r="B655" s="283" t="s">
        <v>387</v>
      </c>
      <c r="C655" s="283" t="s">
        <v>419</v>
      </c>
      <c r="D655" s="283" t="s">
        <v>388</v>
      </c>
      <c r="E655" s="175" t="str">
        <f>IFERROR((IF(VLOOKUP($C655,'Agent List'!$A:$D,2,0)=0,"",VLOOKUP($C655,'Agent List'!$A:$D,2,0))),"")</f>
        <v/>
      </c>
      <c r="F655" s="175" t="str">
        <f>IFERROR((IF(VLOOKUP($C655,'Agent List'!$A:$D,3,0)=0,"",VLOOKUP($C655,'Agent List'!$A:$D,3,0))),"")</f>
        <v/>
      </c>
      <c r="G655" s="175" t="str">
        <f>IFERROR((IF(VLOOKUP($C655,'Agent List'!$A:$D,4,0)=0,"",VLOOKUP($C655,'Agent List'!$A:$D,4,0))),"")</f>
        <v/>
      </c>
    </row>
    <row r="656" spans="1:7" x14ac:dyDescent="0.25">
      <c r="A656" s="284">
        <v>43356</v>
      </c>
      <c r="B656" s="283" t="s">
        <v>387</v>
      </c>
      <c r="C656" s="283" t="s">
        <v>399</v>
      </c>
      <c r="D656" s="283" t="s">
        <v>388</v>
      </c>
      <c r="E656" s="175" t="str">
        <f>IFERROR((IF(VLOOKUP($C656,'Agent List'!$A:$D,2,0)=0,"",VLOOKUP($C656,'Agent List'!$A:$D,2,0))),"")</f>
        <v/>
      </c>
      <c r="F656" s="175" t="str">
        <f>IFERROR((IF(VLOOKUP($C656,'Agent List'!$A:$D,3,0)=0,"",VLOOKUP($C656,'Agent List'!$A:$D,3,0))),"")</f>
        <v/>
      </c>
      <c r="G656" s="175" t="str">
        <f>IFERROR((IF(VLOOKUP($C656,'Agent List'!$A:$D,4,0)=0,"",VLOOKUP($C656,'Agent List'!$A:$D,4,0))),"")</f>
        <v/>
      </c>
    </row>
    <row r="657" spans="1:7" x14ac:dyDescent="0.25">
      <c r="A657" s="284">
        <v>43356</v>
      </c>
      <c r="B657" s="283" t="s">
        <v>387</v>
      </c>
      <c r="C657" s="283" t="s">
        <v>410</v>
      </c>
      <c r="D657" s="283" t="s">
        <v>388</v>
      </c>
      <c r="E657" s="175" t="str">
        <f>IFERROR((IF(VLOOKUP($C657,'Agent List'!$A:$D,2,0)=0,"",VLOOKUP($C657,'Agent List'!$A:$D,2,0))),"")</f>
        <v/>
      </c>
      <c r="F657" s="175" t="str">
        <f>IFERROR((IF(VLOOKUP($C657,'Agent List'!$A:$D,3,0)=0,"",VLOOKUP($C657,'Agent List'!$A:$D,3,0))),"")</f>
        <v/>
      </c>
      <c r="G657" s="175" t="str">
        <f>IFERROR((IF(VLOOKUP($C657,'Agent List'!$A:$D,4,0)=0,"",VLOOKUP($C657,'Agent List'!$A:$D,4,0))),"")</f>
        <v/>
      </c>
    </row>
    <row r="658" spans="1:7" x14ac:dyDescent="0.25">
      <c r="A658" s="284">
        <v>43356</v>
      </c>
      <c r="B658" s="283" t="s">
        <v>387</v>
      </c>
      <c r="C658" s="283" t="s">
        <v>400</v>
      </c>
      <c r="D658" s="283" t="s">
        <v>388</v>
      </c>
      <c r="E658" s="175" t="str">
        <f>IFERROR((IF(VLOOKUP($C658,'Agent List'!$A:$D,2,0)=0,"",VLOOKUP($C658,'Agent List'!$A:$D,2,0))),"")</f>
        <v/>
      </c>
      <c r="F658" s="175" t="str">
        <f>IFERROR((IF(VLOOKUP($C658,'Agent List'!$A:$D,3,0)=0,"",VLOOKUP($C658,'Agent List'!$A:$D,3,0))),"")</f>
        <v/>
      </c>
      <c r="G658" s="175" t="str">
        <f>IFERROR((IF(VLOOKUP($C658,'Agent List'!$A:$D,4,0)=0,"",VLOOKUP($C658,'Agent List'!$A:$D,4,0))),"")</f>
        <v/>
      </c>
    </row>
    <row r="659" spans="1:7" x14ac:dyDescent="0.25">
      <c r="A659" s="284">
        <v>43356</v>
      </c>
      <c r="B659" s="283" t="s">
        <v>387</v>
      </c>
      <c r="C659" s="283" t="s">
        <v>162</v>
      </c>
      <c r="D659" s="283" t="s">
        <v>388</v>
      </c>
      <c r="E659" s="175" t="str">
        <f>IFERROR((IF(VLOOKUP($C659,'Agent List'!$A:$D,2,0)=0,"",VLOOKUP($C659,'Agent List'!$A:$D,2,0))),"")</f>
        <v/>
      </c>
      <c r="F659" s="175" t="str">
        <f>IFERROR((IF(VLOOKUP($C659,'Agent List'!$A:$D,3,0)=0,"",VLOOKUP($C659,'Agent List'!$A:$D,3,0))),"")</f>
        <v>NAMPS</v>
      </c>
      <c r="G659" s="175" t="str">
        <f>IFERROR((IF(VLOOKUP($C659,'Agent List'!$A:$D,4,0)=0,"",VLOOKUP($C659,'Agent List'!$A:$D,4,0))),"")</f>
        <v>APAC_English</v>
      </c>
    </row>
    <row r="660" spans="1:7" x14ac:dyDescent="0.25">
      <c r="A660" s="284">
        <v>43356</v>
      </c>
      <c r="B660" s="283" t="s">
        <v>387</v>
      </c>
      <c r="C660" s="283" t="s">
        <v>401</v>
      </c>
      <c r="D660" s="283" t="s">
        <v>388</v>
      </c>
      <c r="E660" s="175" t="str">
        <f>IFERROR((IF(VLOOKUP($C660,'Agent List'!$A:$D,2,0)=0,"",VLOOKUP($C660,'Agent List'!$A:$D,2,0))),"")</f>
        <v/>
      </c>
      <c r="F660" s="175" t="str">
        <f>IFERROR((IF(VLOOKUP($C660,'Agent List'!$A:$D,3,0)=0,"",VLOOKUP($C660,'Agent List'!$A:$D,3,0))),"")</f>
        <v/>
      </c>
      <c r="G660" s="175" t="str">
        <f>IFERROR((IF(VLOOKUP($C660,'Agent List'!$A:$D,4,0)=0,"",VLOOKUP($C660,'Agent List'!$A:$D,4,0))),"")</f>
        <v/>
      </c>
    </row>
    <row r="661" spans="1:7" x14ac:dyDescent="0.25">
      <c r="A661" s="284">
        <v>43356</v>
      </c>
      <c r="B661" s="283" t="s">
        <v>387</v>
      </c>
      <c r="C661" s="283" t="s">
        <v>416</v>
      </c>
      <c r="D661" s="283" t="s">
        <v>388</v>
      </c>
      <c r="E661" s="175" t="str">
        <f>IFERROR((IF(VLOOKUP($C661,'Agent List'!$A:$D,2,0)=0,"",VLOOKUP($C661,'Agent List'!$A:$D,2,0))),"")</f>
        <v/>
      </c>
      <c r="F661" s="175" t="str">
        <f>IFERROR((IF(VLOOKUP($C661,'Agent List'!$A:$D,3,0)=0,"",VLOOKUP($C661,'Agent List'!$A:$D,3,0))),"")</f>
        <v/>
      </c>
      <c r="G661" s="175" t="str">
        <f>IFERROR((IF(VLOOKUP($C661,'Agent List'!$A:$D,4,0)=0,"",VLOOKUP($C661,'Agent List'!$A:$D,4,0))),"")</f>
        <v/>
      </c>
    </row>
    <row r="662" spans="1:7" x14ac:dyDescent="0.25">
      <c r="A662" s="284">
        <v>43356</v>
      </c>
      <c r="B662" s="283" t="s">
        <v>387</v>
      </c>
      <c r="C662" s="283" t="s">
        <v>428</v>
      </c>
      <c r="D662" s="283" t="s">
        <v>388</v>
      </c>
      <c r="E662" s="175" t="str">
        <f>IFERROR((IF(VLOOKUP($C662,'Agent List'!$A:$D,2,0)=0,"",VLOOKUP($C662,'Agent List'!$A:$D,2,0))),"")</f>
        <v/>
      </c>
      <c r="F662" s="175" t="str">
        <f>IFERROR((IF(VLOOKUP($C662,'Agent List'!$A:$D,3,0)=0,"",VLOOKUP($C662,'Agent List'!$A:$D,3,0))),"")</f>
        <v/>
      </c>
      <c r="G662" s="175" t="str">
        <f>IFERROR((IF(VLOOKUP($C662,'Agent List'!$A:$D,4,0)=0,"",VLOOKUP($C662,'Agent List'!$A:$D,4,0))),"")</f>
        <v/>
      </c>
    </row>
    <row r="663" spans="1:7" x14ac:dyDescent="0.25">
      <c r="A663" s="284">
        <v>43356</v>
      </c>
      <c r="B663" s="283" t="s">
        <v>387</v>
      </c>
      <c r="C663" s="283" t="s">
        <v>210</v>
      </c>
      <c r="D663" s="283" t="s">
        <v>388</v>
      </c>
      <c r="E663" s="175" t="str">
        <f>IFERROR((IF(VLOOKUP($C663,'Agent List'!$A:$D,2,0)=0,"",VLOOKUP($C663,'Agent List'!$A:$D,2,0))),"")</f>
        <v>EMEA_English</v>
      </c>
      <c r="F663" s="175" t="str">
        <f>IFERROR((IF(VLOOKUP($C663,'Agent List'!$A:$D,3,0)=0,"",VLOOKUP($C663,'Agent List'!$A:$D,3,0))),"")</f>
        <v>NAMPS</v>
      </c>
      <c r="G663" s="175" t="str">
        <f>IFERROR((IF(VLOOKUP($C663,'Agent List'!$A:$D,4,0)=0,"",VLOOKUP($C663,'Agent List'!$A:$D,4,0))),"")</f>
        <v>APAC_English</v>
      </c>
    </row>
    <row r="664" spans="1:7" x14ac:dyDescent="0.25">
      <c r="A664" s="284">
        <v>43356</v>
      </c>
      <c r="B664" s="283" t="s">
        <v>387</v>
      </c>
      <c r="C664" s="283" t="s">
        <v>434</v>
      </c>
      <c r="D664" s="283" t="s">
        <v>388</v>
      </c>
      <c r="E664" s="175" t="str">
        <f>IFERROR((IF(VLOOKUP($C664,'Agent List'!$A:$D,2,0)=0,"",VLOOKUP($C664,'Agent List'!$A:$D,2,0))),"")</f>
        <v/>
      </c>
      <c r="F664" s="175" t="str">
        <f>IFERROR((IF(VLOOKUP($C664,'Agent List'!$A:$D,3,0)=0,"",VLOOKUP($C664,'Agent List'!$A:$D,3,0))),"")</f>
        <v/>
      </c>
      <c r="G664" s="175" t="str">
        <f>IFERROR((IF(VLOOKUP($C664,'Agent List'!$A:$D,4,0)=0,"",VLOOKUP($C664,'Agent List'!$A:$D,4,0))),"")</f>
        <v/>
      </c>
    </row>
    <row r="665" spans="1:7" x14ac:dyDescent="0.25">
      <c r="A665" s="284">
        <v>43356</v>
      </c>
      <c r="B665" s="283" t="s">
        <v>387</v>
      </c>
      <c r="C665" s="283" t="s">
        <v>224</v>
      </c>
      <c r="D665" s="283" t="s">
        <v>388</v>
      </c>
      <c r="E665" s="175" t="str">
        <f>IFERROR((IF(VLOOKUP($C665,'Agent List'!$A:$D,2,0)=0,"",VLOOKUP($C665,'Agent List'!$A:$D,2,0))),"")</f>
        <v/>
      </c>
      <c r="F665" s="175" t="str">
        <f>IFERROR((IF(VLOOKUP($C665,'Agent List'!$A:$D,3,0)=0,"",VLOOKUP($C665,'Agent List'!$A:$D,3,0))),"")</f>
        <v>NAMPS</v>
      </c>
      <c r="G665" s="175" t="str">
        <f>IFERROR((IF(VLOOKUP($C665,'Agent List'!$A:$D,4,0)=0,"",VLOOKUP($C665,'Agent List'!$A:$D,4,0))),"")</f>
        <v>APAC_English</v>
      </c>
    </row>
    <row r="666" spans="1:7" x14ac:dyDescent="0.25">
      <c r="A666" s="284">
        <v>43356</v>
      </c>
      <c r="B666" s="283" t="s">
        <v>387</v>
      </c>
      <c r="C666" s="283" t="s">
        <v>241</v>
      </c>
      <c r="D666" s="283" t="s">
        <v>388</v>
      </c>
      <c r="E666" s="175" t="str">
        <f>IFERROR((IF(VLOOKUP($C666,'Agent List'!$A:$D,2,0)=0,"",VLOOKUP($C666,'Agent List'!$A:$D,2,0))),"")</f>
        <v/>
      </c>
      <c r="F666" s="175" t="str">
        <f>IFERROR((IF(VLOOKUP($C666,'Agent List'!$A:$D,3,0)=0,"",VLOOKUP($C666,'Agent List'!$A:$D,3,0))),"")</f>
        <v>NAMPS</v>
      </c>
      <c r="G666" s="175" t="str">
        <f>IFERROR((IF(VLOOKUP($C666,'Agent List'!$A:$D,4,0)=0,"",VLOOKUP($C666,'Agent List'!$A:$D,4,0))),"")</f>
        <v>APAC_English</v>
      </c>
    </row>
    <row r="667" spans="1:7" x14ac:dyDescent="0.25">
      <c r="A667" s="284">
        <v>43356</v>
      </c>
      <c r="B667" s="283" t="s">
        <v>387</v>
      </c>
      <c r="C667" s="283" t="s">
        <v>164</v>
      </c>
      <c r="D667" s="283" t="s">
        <v>388</v>
      </c>
      <c r="E667" s="175" t="str">
        <f>IFERROR((IF(VLOOKUP($C667,'Agent List'!$A:$D,2,0)=0,"",VLOOKUP($C667,'Agent List'!$A:$D,2,0))),"")</f>
        <v>EMEA_English</v>
      </c>
      <c r="F667" s="175" t="str">
        <f>IFERROR((IF(VLOOKUP($C667,'Agent List'!$A:$D,3,0)=0,"",VLOOKUP($C667,'Agent List'!$A:$D,3,0))),"")</f>
        <v/>
      </c>
      <c r="G667" s="175" t="str">
        <f>IFERROR((IF(VLOOKUP($C667,'Agent List'!$A:$D,4,0)=0,"",VLOOKUP($C667,'Agent List'!$A:$D,4,0))),"")</f>
        <v/>
      </c>
    </row>
    <row r="668" spans="1:7" x14ac:dyDescent="0.25">
      <c r="A668" s="284">
        <v>43356</v>
      </c>
      <c r="B668" s="283" t="s">
        <v>387</v>
      </c>
      <c r="C668" s="283" t="s">
        <v>390</v>
      </c>
      <c r="D668" s="283" t="s">
        <v>388</v>
      </c>
      <c r="E668" s="175" t="str">
        <f>IFERROR((IF(VLOOKUP($C668,'Agent List'!$A:$D,2,0)=0,"",VLOOKUP($C668,'Agent List'!$A:$D,2,0))),"")</f>
        <v/>
      </c>
      <c r="F668" s="175" t="str">
        <f>IFERROR((IF(VLOOKUP($C668,'Agent List'!$A:$D,3,0)=0,"",VLOOKUP($C668,'Agent List'!$A:$D,3,0))),"")</f>
        <v/>
      </c>
      <c r="G668" s="175" t="str">
        <f>IFERROR((IF(VLOOKUP($C668,'Agent List'!$A:$D,4,0)=0,"",VLOOKUP($C668,'Agent List'!$A:$D,4,0))),"")</f>
        <v/>
      </c>
    </row>
    <row r="669" spans="1:7" x14ac:dyDescent="0.25">
      <c r="A669" s="284">
        <v>43356</v>
      </c>
      <c r="B669" s="283" t="s">
        <v>387</v>
      </c>
      <c r="C669" s="283" t="s">
        <v>402</v>
      </c>
      <c r="D669" s="283" t="s">
        <v>388</v>
      </c>
      <c r="E669" s="175" t="str">
        <f>IFERROR((IF(VLOOKUP($C669,'Agent List'!$A:$D,2,0)=0,"",VLOOKUP($C669,'Agent List'!$A:$D,2,0))),"")</f>
        <v/>
      </c>
      <c r="F669" s="175" t="str">
        <f>IFERROR((IF(VLOOKUP($C669,'Agent List'!$A:$D,3,0)=0,"",VLOOKUP($C669,'Agent List'!$A:$D,3,0))),"")</f>
        <v/>
      </c>
      <c r="G669" s="175" t="str">
        <f>IFERROR((IF(VLOOKUP($C669,'Agent List'!$A:$D,4,0)=0,"",VLOOKUP($C669,'Agent List'!$A:$D,4,0))),"")</f>
        <v/>
      </c>
    </row>
    <row r="670" spans="1:7" x14ac:dyDescent="0.25">
      <c r="A670" s="284">
        <v>43356</v>
      </c>
      <c r="B670" s="283" t="s">
        <v>387</v>
      </c>
      <c r="C670" s="283" t="s">
        <v>143</v>
      </c>
      <c r="D670" s="283" t="s">
        <v>388</v>
      </c>
      <c r="E670" s="175" t="str">
        <f>IFERROR((IF(VLOOKUP($C670,'Agent List'!$A:$D,2,0)=0,"",VLOOKUP($C670,'Agent List'!$A:$D,2,0))),"")</f>
        <v>EMEA_English</v>
      </c>
      <c r="F670" s="175" t="str">
        <f>IFERROR((IF(VLOOKUP($C670,'Agent List'!$A:$D,3,0)=0,"",VLOOKUP($C670,'Agent List'!$A:$D,3,0))),"")</f>
        <v/>
      </c>
      <c r="G670" s="175" t="str">
        <f>IFERROR((IF(VLOOKUP($C670,'Agent List'!$A:$D,4,0)=0,"",VLOOKUP($C670,'Agent List'!$A:$D,4,0))),"")</f>
        <v/>
      </c>
    </row>
    <row r="671" spans="1:7" x14ac:dyDescent="0.25">
      <c r="A671" s="284">
        <v>43356</v>
      </c>
      <c r="B671" s="283" t="s">
        <v>387</v>
      </c>
      <c r="C671" s="283" t="s">
        <v>201</v>
      </c>
      <c r="D671" s="283" t="s">
        <v>388</v>
      </c>
      <c r="E671" s="175" t="str">
        <f>IFERROR((IF(VLOOKUP($C671,'Agent List'!$A:$D,2,0)=0,"",VLOOKUP($C671,'Agent List'!$A:$D,2,0))),"")</f>
        <v>EMEA_English</v>
      </c>
      <c r="F671" s="175" t="str">
        <f>IFERROR((IF(VLOOKUP($C671,'Agent List'!$A:$D,3,0)=0,"",VLOOKUP($C671,'Agent List'!$A:$D,3,0))),"")</f>
        <v/>
      </c>
      <c r="G671" s="175" t="str">
        <f>IFERROR((IF(VLOOKUP($C671,'Agent List'!$A:$D,4,0)=0,"",VLOOKUP($C671,'Agent List'!$A:$D,4,0))),"")</f>
        <v/>
      </c>
    </row>
    <row r="672" spans="1:7" x14ac:dyDescent="0.25">
      <c r="A672" s="284">
        <v>43356</v>
      </c>
      <c r="B672" s="283" t="s">
        <v>407</v>
      </c>
      <c r="C672" s="283" t="s">
        <v>411</v>
      </c>
      <c r="D672" s="283" t="s">
        <v>388</v>
      </c>
      <c r="E672" s="175" t="str">
        <f>IFERROR((IF(VLOOKUP($C672,'Agent List'!$A:$D,2,0)=0,"",VLOOKUP($C672,'Agent List'!$A:$D,2,0))),"")</f>
        <v/>
      </c>
      <c r="F672" s="175" t="str">
        <f>IFERROR((IF(VLOOKUP($C672,'Agent List'!$A:$D,3,0)=0,"",VLOOKUP($C672,'Agent List'!$A:$D,3,0))),"")</f>
        <v/>
      </c>
      <c r="G672" s="175" t="str">
        <f>IFERROR((IF(VLOOKUP($C672,'Agent List'!$A:$D,4,0)=0,"",VLOOKUP($C672,'Agent List'!$A:$D,4,0))),"")</f>
        <v/>
      </c>
    </row>
    <row r="673" spans="1:7" x14ac:dyDescent="0.25">
      <c r="A673" s="284">
        <v>43356</v>
      </c>
      <c r="B673" s="283" t="s">
        <v>407</v>
      </c>
      <c r="C673" s="283" t="s">
        <v>374</v>
      </c>
      <c r="D673" s="283" t="s">
        <v>388</v>
      </c>
      <c r="E673" s="175" t="str">
        <f>IFERROR((IF(VLOOKUP($C673,'Agent List'!$A:$D,2,0)=0,"",VLOOKUP($C673,'Agent List'!$A:$D,2,0))),"")</f>
        <v>EMEABUD-Norwegian</v>
      </c>
      <c r="F673" s="175" t="str">
        <f>IFERROR((IF(VLOOKUP($C673,'Agent List'!$A:$D,3,0)=0,"",VLOOKUP($C673,'Agent List'!$A:$D,3,0))),"")</f>
        <v/>
      </c>
      <c r="G673" s="175" t="str">
        <f>IFERROR((IF(VLOOKUP($C673,'Agent List'!$A:$D,4,0)=0,"",VLOOKUP($C673,'Agent List'!$A:$D,4,0))),"")</f>
        <v/>
      </c>
    </row>
    <row r="674" spans="1:7" x14ac:dyDescent="0.25">
      <c r="A674" s="284">
        <v>43357</v>
      </c>
      <c r="B674" s="283" t="s">
        <v>387</v>
      </c>
      <c r="C674" s="283" t="s">
        <v>145</v>
      </c>
      <c r="D674" s="283" t="s">
        <v>388</v>
      </c>
      <c r="E674" s="175" t="str">
        <f>IFERROR((IF(VLOOKUP($C674,'Agent List'!$A:$D,2,0)=0,"",VLOOKUP($C674,'Agent List'!$A:$D,2,0))),"")</f>
        <v>EMEA_English</v>
      </c>
      <c r="F674" s="175" t="str">
        <f>IFERROR((IF(VLOOKUP($C674,'Agent List'!$A:$D,3,0)=0,"",VLOOKUP($C674,'Agent List'!$A:$D,3,0))),"")</f>
        <v>NAMPS</v>
      </c>
      <c r="G674" s="175" t="str">
        <f>IFERROR((IF(VLOOKUP($C674,'Agent List'!$A:$D,4,0)=0,"",VLOOKUP($C674,'Agent List'!$A:$D,4,0))),"")</f>
        <v/>
      </c>
    </row>
    <row r="675" spans="1:7" x14ac:dyDescent="0.25">
      <c r="A675" s="284">
        <v>43357</v>
      </c>
      <c r="B675" s="283" t="s">
        <v>387</v>
      </c>
      <c r="C675" s="283" t="s">
        <v>282</v>
      </c>
      <c r="D675" s="283" t="s">
        <v>388</v>
      </c>
      <c r="E675" s="175" t="str">
        <f>IFERROR((IF(VLOOKUP($C675,'Agent List'!$A:$D,2,0)=0,"",VLOOKUP($C675,'Agent List'!$A:$D,2,0))),"")</f>
        <v>EMEA_English</v>
      </c>
      <c r="F675" s="175" t="str">
        <f>IFERROR((IF(VLOOKUP($C675,'Agent List'!$A:$D,3,0)=0,"",VLOOKUP($C675,'Agent List'!$A:$D,3,0))),"")</f>
        <v/>
      </c>
      <c r="G675" s="175" t="str">
        <f>IFERROR((IF(VLOOKUP($C675,'Agent List'!$A:$D,4,0)=0,"",VLOOKUP($C675,'Agent List'!$A:$D,4,0))),"")</f>
        <v/>
      </c>
    </row>
    <row r="676" spans="1:7" x14ac:dyDescent="0.25">
      <c r="A676" s="284">
        <v>43357</v>
      </c>
      <c r="B676" s="283" t="s">
        <v>387</v>
      </c>
      <c r="C676" s="283" t="s">
        <v>439</v>
      </c>
      <c r="D676" s="283" t="s">
        <v>388</v>
      </c>
      <c r="E676" s="175" t="str">
        <f>IFERROR((IF(VLOOKUP($C676,'Agent List'!$A:$D,2,0)=0,"",VLOOKUP($C676,'Agent List'!$A:$D,2,0))),"")</f>
        <v/>
      </c>
      <c r="F676" s="175" t="str">
        <f>IFERROR((IF(VLOOKUP($C676,'Agent List'!$A:$D,3,0)=0,"",VLOOKUP($C676,'Agent List'!$A:$D,3,0))),"")</f>
        <v/>
      </c>
      <c r="G676" s="175" t="str">
        <f>IFERROR((IF(VLOOKUP($C676,'Agent List'!$A:$D,4,0)=0,"",VLOOKUP($C676,'Agent List'!$A:$D,4,0))),"")</f>
        <v/>
      </c>
    </row>
    <row r="677" spans="1:7" x14ac:dyDescent="0.25">
      <c r="A677" s="284">
        <v>43357</v>
      </c>
      <c r="B677" s="283" t="s">
        <v>387</v>
      </c>
      <c r="C677" s="283" t="s">
        <v>393</v>
      </c>
      <c r="D677" s="283" t="s">
        <v>388</v>
      </c>
      <c r="E677" s="175" t="str">
        <f>IFERROR((IF(VLOOKUP($C677,'Agent List'!$A:$D,2,0)=0,"",VLOOKUP($C677,'Agent List'!$A:$D,2,0))),"")</f>
        <v/>
      </c>
      <c r="F677" s="175" t="str">
        <f>IFERROR((IF(VLOOKUP($C677,'Agent List'!$A:$D,3,0)=0,"",VLOOKUP($C677,'Agent List'!$A:$D,3,0))),"")</f>
        <v/>
      </c>
      <c r="G677" s="175" t="str">
        <f>IFERROR((IF(VLOOKUP($C677,'Agent List'!$A:$D,4,0)=0,"",VLOOKUP($C677,'Agent List'!$A:$D,4,0))),"")</f>
        <v/>
      </c>
    </row>
    <row r="678" spans="1:7" x14ac:dyDescent="0.25">
      <c r="A678" s="284">
        <v>43357</v>
      </c>
      <c r="B678" s="283" t="s">
        <v>387</v>
      </c>
      <c r="C678" s="283" t="s">
        <v>233</v>
      </c>
      <c r="D678" s="283" t="s">
        <v>388</v>
      </c>
      <c r="E678" s="175" t="str">
        <f>IFERROR((IF(VLOOKUP($C678,'Agent List'!$A:$D,2,0)=0,"",VLOOKUP($C678,'Agent List'!$A:$D,2,0))),"")</f>
        <v/>
      </c>
      <c r="F678" s="175" t="str">
        <f>IFERROR((IF(VLOOKUP($C678,'Agent List'!$A:$D,3,0)=0,"",VLOOKUP($C678,'Agent List'!$A:$D,3,0))),"")</f>
        <v>NAMPS</v>
      </c>
      <c r="G678" s="175" t="str">
        <f>IFERROR((IF(VLOOKUP($C678,'Agent List'!$A:$D,4,0)=0,"",VLOOKUP($C678,'Agent List'!$A:$D,4,0))),"")</f>
        <v>APAC_English</v>
      </c>
    </row>
    <row r="679" spans="1:7" x14ac:dyDescent="0.25">
      <c r="A679" s="284">
        <v>43357</v>
      </c>
      <c r="B679" s="283" t="s">
        <v>387</v>
      </c>
      <c r="C679" s="283" t="s">
        <v>420</v>
      </c>
      <c r="D679" s="283" t="s">
        <v>388</v>
      </c>
      <c r="E679" s="175" t="str">
        <f>IFERROR((IF(VLOOKUP($C679,'Agent List'!$A:$D,2,0)=0,"",VLOOKUP($C679,'Agent List'!$A:$D,2,0))),"")</f>
        <v/>
      </c>
      <c r="F679" s="175" t="str">
        <f>IFERROR((IF(VLOOKUP($C679,'Agent List'!$A:$D,3,0)=0,"",VLOOKUP($C679,'Agent List'!$A:$D,3,0))),"")</f>
        <v/>
      </c>
      <c r="G679" s="175" t="str">
        <f>IFERROR((IF(VLOOKUP($C679,'Agent List'!$A:$D,4,0)=0,"",VLOOKUP($C679,'Agent List'!$A:$D,4,0))),"")</f>
        <v/>
      </c>
    </row>
    <row r="680" spans="1:7" x14ac:dyDescent="0.25">
      <c r="A680" s="284">
        <v>43357</v>
      </c>
      <c r="B680" s="283" t="s">
        <v>387</v>
      </c>
      <c r="C680" s="283" t="s">
        <v>390</v>
      </c>
      <c r="D680" s="283" t="s">
        <v>388</v>
      </c>
      <c r="E680" s="175" t="str">
        <f>IFERROR((IF(VLOOKUP($C680,'Agent List'!$A:$D,2,0)=0,"",VLOOKUP($C680,'Agent List'!$A:$D,2,0))),"")</f>
        <v/>
      </c>
      <c r="F680" s="175" t="str">
        <f>IFERROR((IF(VLOOKUP($C680,'Agent List'!$A:$D,3,0)=0,"",VLOOKUP($C680,'Agent List'!$A:$D,3,0))),"")</f>
        <v/>
      </c>
      <c r="G680" s="175" t="str">
        <f>IFERROR((IF(VLOOKUP($C680,'Agent List'!$A:$D,4,0)=0,"",VLOOKUP($C680,'Agent List'!$A:$D,4,0))),"")</f>
        <v/>
      </c>
    </row>
    <row r="681" spans="1:7" x14ac:dyDescent="0.25">
      <c r="A681" s="284">
        <v>43357</v>
      </c>
      <c r="B681" s="283" t="s">
        <v>391</v>
      </c>
      <c r="C681" s="283" t="s">
        <v>432</v>
      </c>
      <c r="D681" s="283" t="s">
        <v>388</v>
      </c>
      <c r="E681" s="175" t="str">
        <f>IFERROR((IF(VLOOKUP($C681,'Agent List'!$A:$D,2,0)=0,"",VLOOKUP($C681,'Agent List'!$A:$D,2,0))),"")</f>
        <v/>
      </c>
      <c r="F681" s="175" t="str">
        <f>IFERROR((IF(VLOOKUP($C681,'Agent List'!$A:$D,3,0)=0,"",VLOOKUP($C681,'Agent List'!$A:$D,3,0))),"")</f>
        <v/>
      </c>
      <c r="G681" s="175" t="str">
        <f>IFERROR((IF(VLOOKUP($C681,'Agent List'!$A:$D,4,0)=0,"",VLOOKUP($C681,'Agent List'!$A:$D,4,0))),"")</f>
        <v/>
      </c>
    </row>
    <row r="682" spans="1:7" x14ac:dyDescent="0.25">
      <c r="A682" s="284">
        <v>43357</v>
      </c>
      <c r="B682" s="283" t="s">
        <v>391</v>
      </c>
      <c r="C682" s="283" t="s">
        <v>412</v>
      </c>
      <c r="D682" s="283" t="s">
        <v>388</v>
      </c>
      <c r="E682" s="175" t="str">
        <f>IFERROR((IF(VLOOKUP($C682,'Agent List'!$A:$D,2,0)=0,"",VLOOKUP($C682,'Agent List'!$A:$D,2,0))),"")</f>
        <v/>
      </c>
      <c r="F682" s="175" t="str">
        <f>IFERROR((IF(VLOOKUP($C682,'Agent List'!$A:$D,3,0)=0,"",VLOOKUP($C682,'Agent List'!$A:$D,3,0))),"")</f>
        <v/>
      </c>
      <c r="G682" s="175" t="str">
        <f>IFERROR((IF(VLOOKUP($C682,'Agent List'!$A:$D,4,0)=0,"",VLOOKUP($C682,'Agent List'!$A:$D,4,0))),"")</f>
        <v/>
      </c>
    </row>
    <row r="683" spans="1:7" x14ac:dyDescent="0.25">
      <c r="A683" s="284">
        <v>43357</v>
      </c>
      <c r="B683" s="283" t="s">
        <v>391</v>
      </c>
      <c r="C683" s="283" t="s">
        <v>370</v>
      </c>
      <c r="D683" s="283" t="s">
        <v>388</v>
      </c>
      <c r="E683" s="175" t="str">
        <f>IFERROR((IF(VLOOKUP($C683,'Agent List'!$A:$D,2,0)=0,"",VLOOKUP($C683,'Agent List'!$A:$D,2,0))),"")</f>
        <v>EMEABUD-Russian</v>
      </c>
      <c r="F683" s="175" t="str">
        <f>IFERROR((IF(VLOOKUP($C683,'Agent List'!$A:$D,3,0)=0,"",VLOOKUP($C683,'Agent List'!$A:$D,3,0))),"")</f>
        <v/>
      </c>
      <c r="G683" s="175" t="str">
        <f>IFERROR((IF(VLOOKUP($C683,'Agent List'!$A:$D,4,0)=0,"",VLOOKUP($C683,'Agent List'!$A:$D,4,0))),"")</f>
        <v>EMEABUD-Turkish</v>
      </c>
    </row>
    <row r="684" spans="1:7" x14ac:dyDescent="0.25">
      <c r="A684" s="284">
        <v>43357</v>
      </c>
      <c r="B684" s="283" t="s">
        <v>391</v>
      </c>
      <c r="C684" s="283" t="s">
        <v>361</v>
      </c>
      <c r="D684" s="283" t="s">
        <v>388</v>
      </c>
      <c r="E684" s="175" t="str">
        <f>IFERROR((IF(VLOOKUP($C684,'Agent List'!$A:$D,2,0)=0,"",VLOOKUP($C684,'Agent List'!$A:$D,2,0))),"")</f>
        <v>EMEABUD-German</v>
      </c>
      <c r="F684" s="175" t="str">
        <f>IFERROR((IF(VLOOKUP($C684,'Agent List'!$A:$D,3,0)=0,"",VLOOKUP($C684,'Agent List'!$A:$D,3,0))),"")</f>
        <v/>
      </c>
      <c r="G684" s="175" t="str">
        <f>IFERROR((IF(VLOOKUP($C684,'Agent List'!$A:$D,4,0)=0,"",VLOOKUP($C684,'Agent List'!$A:$D,4,0))),"")</f>
        <v/>
      </c>
    </row>
    <row r="685" spans="1:7" x14ac:dyDescent="0.25">
      <c r="A685" s="284">
        <v>43357</v>
      </c>
      <c r="B685" s="283" t="s">
        <v>391</v>
      </c>
      <c r="C685" s="283" t="s">
        <v>441</v>
      </c>
      <c r="D685" s="283" t="s">
        <v>388</v>
      </c>
      <c r="E685" s="175" t="str">
        <f>IFERROR((IF(VLOOKUP($C685,'Agent List'!$A:$D,2,0)=0,"",VLOOKUP($C685,'Agent List'!$A:$D,2,0))),"")</f>
        <v/>
      </c>
      <c r="F685" s="175" t="str">
        <f>IFERROR((IF(VLOOKUP($C685,'Agent List'!$A:$D,3,0)=0,"",VLOOKUP($C685,'Agent List'!$A:$D,3,0))),"")</f>
        <v/>
      </c>
      <c r="G685" s="175" t="str">
        <f>IFERROR((IF(VLOOKUP($C685,'Agent List'!$A:$D,4,0)=0,"",VLOOKUP($C685,'Agent List'!$A:$D,4,0))),"")</f>
        <v/>
      </c>
    </row>
    <row r="686" spans="1:7" x14ac:dyDescent="0.25">
      <c r="A686" s="284">
        <v>43357</v>
      </c>
      <c r="B686" s="283" t="s">
        <v>391</v>
      </c>
      <c r="C686" s="283" t="s">
        <v>427</v>
      </c>
      <c r="D686" s="283" t="s">
        <v>388</v>
      </c>
      <c r="E686" s="175" t="str">
        <f>IFERROR((IF(VLOOKUP($C686,'Agent List'!$A:$D,2,0)=0,"",VLOOKUP($C686,'Agent List'!$A:$D,2,0))),"")</f>
        <v/>
      </c>
      <c r="F686" s="175" t="str">
        <f>IFERROR((IF(VLOOKUP($C686,'Agent List'!$A:$D,3,0)=0,"",VLOOKUP($C686,'Agent List'!$A:$D,3,0))),"")</f>
        <v/>
      </c>
      <c r="G686" s="175" t="str">
        <f>IFERROR((IF(VLOOKUP($C686,'Agent List'!$A:$D,4,0)=0,"",VLOOKUP($C686,'Agent List'!$A:$D,4,0))),"")</f>
        <v/>
      </c>
    </row>
    <row r="687" spans="1:7" x14ac:dyDescent="0.25">
      <c r="A687" s="284">
        <v>43357</v>
      </c>
      <c r="B687" s="283" t="s">
        <v>391</v>
      </c>
      <c r="C687" s="283" t="s">
        <v>371</v>
      </c>
      <c r="D687" s="283" t="s">
        <v>388</v>
      </c>
      <c r="E687" s="175" t="str">
        <f>IFERROR((IF(VLOOKUP($C687,'Agent List'!$A:$D,2,0)=0,"",VLOOKUP($C687,'Agent List'!$A:$D,2,0))),"")</f>
        <v>EMEABUD-French</v>
      </c>
      <c r="F687" s="175" t="str">
        <f>IFERROR((IF(VLOOKUP($C687,'Agent List'!$A:$D,3,0)=0,"",VLOOKUP($C687,'Agent List'!$A:$D,3,0))),"")</f>
        <v/>
      </c>
      <c r="G687" s="175" t="str">
        <f>IFERROR((IF(VLOOKUP($C687,'Agent List'!$A:$D,4,0)=0,"",VLOOKUP($C687,'Agent List'!$A:$D,4,0))),"")</f>
        <v/>
      </c>
    </row>
    <row r="688" spans="1:7" x14ac:dyDescent="0.25">
      <c r="A688" s="284">
        <v>43357</v>
      </c>
      <c r="B688" s="283" t="s">
        <v>391</v>
      </c>
      <c r="C688" s="283" t="s">
        <v>414</v>
      </c>
      <c r="D688" s="283" t="s">
        <v>388</v>
      </c>
      <c r="E688" s="175" t="str">
        <f>IFERROR((IF(VLOOKUP($C688,'Agent List'!$A:$D,2,0)=0,"",VLOOKUP($C688,'Agent List'!$A:$D,2,0))),"")</f>
        <v/>
      </c>
      <c r="F688" s="175" t="str">
        <f>IFERROR((IF(VLOOKUP($C688,'Agent List'!$A:$D,3,0)=0,"",VLOOKUP($C688,'Agent List'!$A:$D,3,0))),"")</f>
        <v/>
      </c>
      <c r="G688" s="175" t="str">
        <f>IFERROR((IF(VLOOKUP($C688,'Agent List'!$A:$D,4,0)=0,"",VLOOKUP($C688,'Agent List'!$A:$D,4,0))),"")</f>
        <v/>
      </c>
    </row>
    <row r="689" spans="1:7" x14ac:dyDescent="0.25">
      <c r="A689" s="284">
        <v>43357</v>
      </c>
      <c r="B689" s="283" t="s">
        <v>391</v>
      </c>
      <c r="C689" s="283" t="s">
        <v>127</v>
      </c>
      <c r="D689" s="283" t="s">
        <v>388</v>
      </c>
      <c r="E689" s="175" t="str">
        <f>IFERROR((IF(VLOOKUP($C689,'Agent List'!$A:$D,2,0)=0,"",VLOOKUP($C689,'Agent List'!$A:$D,2,0))),"")</f>
        <v>EMEABUD-Dutch</v>
      </c>
      <c r="F689" s="175" t="str">
        <f>IFERROR((IF(VLOOKUP($C689,'Agent List'!$A:$D,3,0)=0,"",VLOOKUP($C689,'Agent List'!$A:$D,3,0))),"")</f>
        <v/>
      </c>
      <c r="G689" s="175" t="str">
        <f>IFERROR((IF(VLOOKUP($C689,'Agent List'!$A:$D,4,0)=0,"",VLOOKUP($C689,'Agent List'!$A:$D,4,0))),"")</f>
        <v>EMEABUD-Hungarian</v>
      </c>
    </row>
    <row r="690" spans="1:7" x14ac:dyDescent="0.25">
      <c r="A690" s="284">
        <v>43357</v>
      </c>
      <c r="B690" s="283" t="s">
        <v>391</v>
      </c>
      <c r="C690" s="283" t="s">
        <v>364</v>
      </c>
      <c r="D690" s="283" t="s">
        <v>388</v>
      </c>
      <c r="E690" s="175" t="str">
        <f>IFERROR((IF(VLOOKUP($C690,'Agent List'!$A:$D,2,0)=0,"",VLOOKUP($C690,'Agent List'!$A:$D,2,0))),"")</f>
        <v>EMEABUD-German</v>
      </c>
      <c r="F690" s="175" t="str">
        <f>IFERROR((IF(VLOOKUP($C690,'Agent List'!$A:$D,3,0)=0,"",VLOOKUP($C690,'Agent List'!$A:$D,3,0))),"")</f>
        <v/>
      </c>
      <c r="G690" s="175" t="str">
        <f>IFERROR((IF(VLOOKUP($C690,'Agent List'!$A:$D,4,0)=0,"",VLOOKUP($C690,'Agent List'!$A:$D,4,0))),"")</f>
        <v/>
      </c>
    </row>
    <row r="691" spans="1:7" x14ac:dyDescent="0.25">
      <c r="A691" s="284">
        <v>43357</v>
      </c>
      <c r="B691" s="283" t="s">
        <v>391</v>
      </c>
      <c r="C691" s="283" t="s">
        <v>378</v>
      </c>
      <c r="D691" s="283" t="s">
        <v>388</v>
      </c>
      <c r="E691" s="175" t="str">
        <f>IFERROR((IF(VLOOKUP($C691,'Agent List'!$A:$D,2,0)=0,"",VLOOKUP($C691,'Agent List'!$A:$D,2,0))),"")</f>
        <v/>
      </c>
      <c r="F691" s="175" t="str">
        <f>IFERROR((IF(VLOOKUP($C691,'Agent List'!$A:$D,3,0)=0,"",VLOOKUP($C691,'Agent List'!$A:$D,3,0))),"")</f>
        <v/>
      </c>
      <c r="G691" s="175" t="str">
        <f>IFERROR((IF(VLOOKUP($C691,'Agent List'!$A:$D,4,0)=0,"",VLOOKUP($C691,'Agent List'!$A:$D,4,0))),"")</f>
        <v/>
      </c>
    </row>
    <row r="692" spans="1:7" x14ac:dyDescent="0.25">
      <c r="A692" s="284">
        <v>43357</v>
      </c>
      <c r="B692" s="283" t="s">
        <v>391</v>
      </c>
      <c r="C692" s="283" t="s">
        <v>413</v>
      </c>
      <c r="D692" s="283" t="s">
        <v>388</v>
      </c>
      <c r="E692" s="175" t="str">
        <f>IFERROR((IF(VLOOKUP($C692,'Agent List'!$A:$D,2,0)=0,"",VLOOKUP($C692,'Agent List'!$A:$D,2,0))),"")</f>
        <v/>
      </c>
      <c r="F692" s="175" t="str">
        <f>IFERROR((IF(VLOOKUP($C692,'Agent List'!$A:$D,3,0)=0,"",VLOOKUP($C692,'Agent List'!$A:$D,3,0))),"")</f>
        <v/>
      </c>
      <c r="G692" s="175" t="str">
        <f>IFERROR((IF(VLOOKUP($C692,'Agent List'!$A:$D,4,0)=0,"",VLOOKUP($C692,'Agent List'!$A:$D,4,0))),"")</f>
        <v/>
      </c>
    </row>
    <row r="693" spans="1:7" x14ac:dyDescent="0.25">
      <c r="A693" s="284">
        <v>43357</v>
      </c>
      <c r="B693" s="283" t="s">
        <v>391</v>
      </c>
      <c r="C693" s="283" t="s">
        <v>429</v>
      </c>
      <c r="D693" s="283" t="s">
        <v>388</v>
      </c>
      <c r="E693" s="175" t="str">
        <f>IFERROR((IF(VLOOKUP($C693,'Agent List'!$A:$D,2,0)=0,"",VLOOKUP($C693,'Agent List'!$A:$D,2,0))),"")</f>
        <v/>
      </c>
      <c r="F693" s="175" t="str">
        <f>IFERROR((IF(VLOOKUP($C693,'Agent List'!$A:$D,3,0)=0,"",VLOOKUP($C693,'Agent List'!$A:$D,3,0))),"")</f>
        <v/>
      </c>
      <c r="G693" s="175" t="str">
        <f>IFERROR((IF(VLOOKUP($C693,'Agent List'!$A:$D,4,0)=0,"",VLOOKUP($C693,'Agent List'!$A:$D,4,0))),"")</f>
        <v/>
      </c>
    </row>
    <row r="694" spans="1:7" x14ac:dyDescent="0.25">
      <c r="A694" s="284">
        <v>43357</v>
      </c>
      <c r="B694" s="283" t="s">
        <v>391</v>
      </c>
      <c r="C694" s="283" t="s">
        <v>408</v>
      </c>
      <c r="D694" s="283" t="s">
        <v>388</v>
      </c>
      <c r="E694" s="175" t="str">
        <f>IFERROR((IF(VLOOKUP($C694,'Agent List'!$A:$D,2,0)=0,"",VLOOKUP($C694,'Agent List'!$A:$D,2,0))),"")</f>
        <v/>
      </c>
      <c r="F694" s="175" t="str">
        <f>IFERROR((IF(VLOOKUP($C694,'Agent List'!$A:$D,3,0)=0,"",VLOOKUP($C694,'Agent List'!$A:$D,3,0))),"")</f>
        <v/>
      </c>
      <c r="G694" s="175" t="str">
        <f>IFERROR((IF(VLOOKUP($C694,'Agent List'!$A:$D,4,0)=0,"",VLOOKUP($C694,'Agent List'!$A:$D,4,0))),"")</f>
        <v/>
      </c>
    </row>
    <row r="695" spans="1:7" x14ac:dyDescent="0.25">
      <c r="A695" s="284">
        <v>43357</v>
      </c>
      <c r="B695" s="283" t="s">
        <v>391</v>
      </c>
      <c r="C695" s="283" t="s">
        <v>423</v>
      </c>
      <c r="D695" s="283" t="s">
        <v>388</v>
      </c>
      <c r="E695" s="175" t="str">
        <f>IFERROR((IF(VLOOKUP($C695,'Agent List'!$A:$D,2,0)=0,"",VLOOKUP($C695,'Agent List'!$A:$D,2,0))),"")</f>
        <v/>
      </c>
      <c r="F695" s="175" t="str">
        <f>IFERROR((IF(VLOOKUP($C695,'Agent List'!$A:$D,3,0)=0,"",VLOOKUP($C695,'Agent List'!$A:$D,3,0))),"")</f>
        <v/>
      </c>
      <c r="G695" s="175" t="str">
        <f>IFERROR((IF(VLOOKUP($C695,'Agent List'!$A:$D,4,0)=0,"",VLOOKUP($C695,'Agent List'!$A:$D,4,0))),"")</f>
        <v/>
      </c>
    </row>
    <row r="696" spans="1:7" x14ac:dyDescent="0.25">
      <c r="A696" s="284">
        <v>43357</v>
      </c>
      <c r="B696" s="283" t="s">
        <v>391</v>
      </c>
      <c r="C696" s="283" t="s">
        <v>417</v>
      </c>
      <c r="D696" s="283" t="s">
        <v>388</v>
      </c>
      <c r="E696" s="175" t="str">
        <f>IFERROR((IF(VLOOKUP($C696,'Agent List'!$A:$D,2,0)=0,"",VLOOKUP($C696,'Agent List'!$A:$D,2,0))),"")</f>
        <v/>
      </c>
      <c r="F696" s="175" t="str">
        <f>IFERROR((IF(VLOOKUP($C696,'Agent List'!$A:$D,3,0)=0,"",VLOOKUP($C696,'Agent List'!$A:$D,3,0))),"")</f>
        <v/>
      </c>
      <c r="G696" s="175" t="str">
        <f>IFERROR((IF(VLOOKUP($C696,'Agent List'!$A:$D,4,0)=0,"",VLOOKUP($C696,'Agent List'!$A:$D,4,0))),"")</f>
        <v/>
      </c>
    </row>
    <row r="697" spans="1:7" x14ac:dyDescent="0.25">
      <c r="A697" s="284">
        <v>43357</v>
      </c>
      <c r="B697" s="283" t="s">
        <v>391</v>
      </c>
      <c r="C697" s="283" t="s">
        <v>431</v>
      </c>
      <c r="D697" s="283" t="s">
        <v>388</v>
      </c>
      <c r="E697" s="175" t="str">
        <f>IFERROR((IF(VLOOKUP($C697,'Agent List'!$A:$D,2,0)=0,"",VLOOKUP($C697,'Agent List'!$A:$D,2,0))),"")</f>
        <v/>
      </c>
      <c r="F697" s="175" t="str">
        <f>IFERROR((IF(VLOOKUP($C697,'Agent List'!$A:$D,3,0)=0,"",VLOOKUP($C697,'Agent List'!$A:$D,3,0))),"")</f>
        <v/>
      </c>
      <c r="G697" s="175" t="str">
        <f>IFERROR((IF(VLOOKUP($C697,'Agent List'!$A:$D,4,0)=0,"",VLOOKUP($C697,'Agent List'!$A:$D,4,0))),"")</f>
        <v/>
      </c>
    </row>
    <row r="698" spans="1:7" x14ac:dyDescent="0.25">
      <c r="A698" s="284">
        <v>43357</v>
      </c>
      <c r="B698" s="283" t="s">
        <v>391</v>
      </c>
      <c r="C698" s="283" t="s">
        <v>405</v>
      </c>
      <c r="D698" s="283" t="s">
        <v>388</v>
      </c>
      <c r="E698" s="175" t="str">
        <f>IFERROR((IF(VLOOKUP($C698,'Agent List'!$A:$D,2,0)=0,"",VLOOKUP($C698,'Agent List'!$A:$D,2,0))),"")</f>
        <v/>
      </c>
      <c r="F698" s="175" t="str">
        <f>IFERROR((IF(VLOOKUP($C698,'Agent List'!$A:$D,3,0)=0,"",VLOOKUP($C698,'Agent List'!$A:$D,3,0))),"")</f>
        <v/>
      </c>
      <c r="G698" s="175" t="str">
        <f>IFERROR((IF(VLOOKUP($C698,'Agent List'!$A:$D,4,0)=0,"",VLOOKUP($C698,'Agent List'!$A:$D,4,0))),"")</f>
        <v/>
      </c>
    </row>
    <row r="699" spans="1:7" x14ac:dyDescent="0.25">
      <c r="A699" s="284">
        <v>43357</v>
      </c>
      <c r="B699" s="283" t="s">
        <v>391</v>
      </c>
      <c r="C699" s="283" t="s">
        <v>409</v>
      </c>
      <c r="D699" s="283" t="s">
        <v>388</v>
      </c>
      <c r="E699" s="175" t="str">
        <f>IFERROR((IF(VLOOKUP($C699,'Agent List'!$A:$D,2,0)=0,"",VLOOKUP($C699,'Agent List'!$A:$D,2,0))),"")</f>
        <v/>
      </c>
      <c r="F699" s="175" t="str">
        <f>IFERROR((IF(VLOOKUP($C699,'Agent List'!$A:$D,3,0)=0,"",VLOOKUP($C699,'Agent List'!$A:$D,3,0))),"")</f>
        <v/>
      </c>
      <c r="G699" s="175" t="str">
        <f>IFERROR((IF(VLOOKUP($C699,'Agent List'!$A:$D,4,0)=0,"",VLOOKUP($C699,'Agent List'!$A:$D,4,0))),"")</f>
        <v/>
      </c>
    </row>
    <row r="700" spans="1:7" x14ac:dyDescent="0.25">
      <c r="A700" s="284">
        <v>43357</v>
      </c>
      <c r="B700" s="283" t="s">
        <v>391</v>
      </c>
      <c r="C700" s="283" t="s">
        <v>368</v>
      </c>
      <c r="D700" s="283" t="s">
        <v>388</v>
      </c>
      <c r="E700" s="175" t="str">
        <f>IFERROR((IF(VLOOKUP($C700,'Agent List'!$A:$D,2,0)=0,"",VLOOKUP($C700,'Agent List'!$A:$D,2,0))),"")</f>
        <v>EMEABUD-Dutch</v>
      </c>
      <c r="F700" s="175" t="str">
        <f>IFERROR((IF(VLOOKUP($C700,'Agent List'!$A:$D,3,0)=0,"",VLOOKUP($C700,'Agent List'!$A:$D,3,0))),"")</f>
        <v/>
      </c>
      <c r="G700" s="175" t="str">
        <f>IFERROR((IF(VLOOKUP($C700,'Agent List'!$A:$D,4,0)=0,"",VLOOKUP($C700,'Agent List'!$A:$D,4,0))),"")</f>
        <v>EMEABUD-Hungarian</v>
      </c>
    </row>
    <row r="701" spans="1:7" x14ac:dyDescent="0.25">
      <c r="A701" s="284">
        <v>43357</v>
      </c>
      <c r="B701" s="283" t="s">
        <v>391</v>
      </c>
      <c r="C701" s="283" t="s">
        <v>421</v>
      </c>
      <c r="D701" s="283" t="s">
        <v>388</v>
      </c>
      <c r="E701" s="175" t="str">
        <f>IFERROR((IF(VLOOKUP($C701,'Agent List'!$A:$D,2,0)=0,"",VLOOKUP($C701,'Agent List'!$A:$D,2,0))),"")</f>
        <v/>
      </c>
      <c r="F701" s="175" t="str">
        <f>IFERROR((IF(VLOOKUP($C701,'Agent List'!$A:$D,3,0)=0,"",VLOOKUP($C701,'Agent List'!$A:$D,3,0))),"")</f>
        <v/>
      </c>
      <c r="G701" s="175" t="str">
        <f>IFERROR((IF(VLOOKUP($C701,'Agent List'!$A:$D,4,0)=0,"",VLOOKUP($C701,'Agent List'!$A:$D,4,0))),"")</f>
        <v/>
      </c>
    </row>
    <row r="702" spans="1:7" x14ac:dyDescent="0.25">
      <c r="A702" s="284">
        <v>43357</v>
      </c>
      <c r="B702" s="283" t="s">
        <v>391</v>
      </c>
      <c r="C702" s="283" t="s">
        <v>424</v>
      </c>
      <c r="D702" s="283" t="s">
        <v>388</v>
      </c>
      <c r="E702" s="175" t="str">
        <f>IFERROR((IF(VLOOKUP($C702,'Agent List'!$A:$D,2,0)=0,"",VLOOKUP($C702,'Agent List'!$A:$D,2,0))),"")</f>
        <v/>
      </c>
      <c r="F702" s="175" t="str">
        <f>IFERROR((IF(VLOOKUP($C702,'Agent List'!$A:$D,3,0)=0,"",VLOOKUP($C702,'Agent List'!$A:$D,3,0))),"")</f>
        <v/>
      </c>
      <c r="G702" s="175" t="str">
        <f>IFERROR((IF(VLOOKUP($C702,'Agent List'!$A:$D,4,0)=0,"",VLOOKUP($C702,'Agent List'!$A:$D,4,0))),"")</f>
        <v/>
      </c>
    </row>
    <row r="703" spans="1:7" x14ac:dyDescent="0.25">
      <c r="A703" s="284">
        <v>43357</v>
      </c>
      <c r="B703" s="283" t="s">
        <v>391</v>
      </c>
      <c r="C703" s="283" t="s">
        <v>372</v>
      </c>
      <c r="D703" s="283" t="s">
        <v>388</v>
      </c>
      <c r="E703" s="175" t="str">
        <f>IFERROR((IF(VLOOKUP($C703,'Agent List'!$A:$D,2,0)=0,"",VLOOKUP($C703,'Agent List'!$A:$D,2,0))),"")</f>
        <v>EMEABUD-French</v>
      </c>
      <c r="F703" s="175" t="str">
        <f>IFERROR((IF(VLOOKUP($C703,'Agent List'!$A:$D,3,0)=0,"",VLOOKUP($C703,'Agent List'!$A:$D,3,0))),"")</f>
        <v/>
      </c>
      <c r="G703" s="175" t="str">
        <f>IFERROR((IF(VLOOKUP($C703,'Agent List'!$A:$D,4,0)=0,"",VLOOKUP($C703,'Agent List'!$A:$D,4,0))),"")</f>
        <v/>
      </c>
    </row>
    <row r="704" spans="1:7" x14ac:dyDescent="0.25">
      <c r="A704" s="284">
        <v>43357</v>
      </c>
      <c r="B704" s="283" t="s">
        <v>387</v>
      </c>
      <c r="C704" s="283" t="s">
        <v>142</v>
      </c>
      <c r="D704" s="283" t="s">
        <v>388</v>
      </c>
      <c r="E704" s="175" t="str">
        <f>IFERROR((IF(VLOOKUP($C704,'Agent List'!$A:$D,2,0)=0,"",VLOOKUP($C704,'Agent List'!$A:$D,2,0))),"")</f>
        <v>EMEA_English</v>
      </c>
      <c r="F704" s="175" t="str">
        <f>IFERROR((IF(VLOOKUP($C704,'Agent List'!$A:$D,3,0)=0,"",VLOOKUP($C704,'Agent List'!$A:$D,3,0))),"")</f>
        <v/>
      </c>
      <c r="G704" s="175" t="str">
        <f>IFERROR((IF(VLOOKUP($C704,'Agent List'!$A:$D,4,0)=0,"",VLOOKUP($C704,'Agent List'!$A:$D,4,0))),"")</f>
        <v/>
      </c>
    </row>
    <row r="705" spans="1:7" x14ac:dyDescent="0.25">
      <c r="A705" s="284">
        <v>43358</v>
      </c>
      <c r="B705" s="283" t="s">
        <v>387</v>
      </c>
      <c r="C705" s="283" t="s">
        <v>439</v>
      </c>
      <c r="D705" s="283" t="s">
        <v>388</v>
      </c>
      <c r="E705" s="175" t="str">
        <f>IFERROR((IF(VLOOKUP($C705,'Agent List'!$A:$D,2,0)=0,"",VLOOKUP($C705,'Agent List'!$A:$D,2,0))),"")</f>
        <v/>
      </c>
      <c r="F705" s="175" t="str">
        <f>IFERROR((IF(VLOOKUP($C705,'Agent List'!$A:$D,3,0)=0,"",VLOOKUP($C705,'Agent List'!$A:$D,3,0))),"")</f>
        <v/>
      </c>
      <c r="G705" s="175" t="str">
        <f>IFERROR((IF(VLOOKUP($C705,'Agent List'!$A:$D,4,0)=0,"",VLOOKUP($C705,'Agent List'!$A:$D,4,0))),"")</f>
        <v/>
      </c>
    </row>
    <row r="706" spans="1:7" x14ac:dyDescent="0.25">
      <c r="A706" s="284">
        <v>43357</v>
      </c>
      <c r="B706" s="283" t="s">
        <v>387</v>
      </c>
      <c r="C706" s="283" t="s">
        <v>148</v>
      </c>
      <c r="D706" s="283" t="s">
        <v>388</v>
      </c>
      <c r="E706" s="175" t="str">
        <f>IFERROR((IF(VLOOKUP($C706,'Agent List'!$A:$D,2,0)=0,"",VLOOKUP($C706,'Agent List'!$A:$D,2,0))),"")</f>
        <v/>
      </c>
      <c r="F706" s="175" t="str">
        <f>IFERROR((IF(VLOOKUP($C706,'Agent List'!$A:$D,3,0)=0,"",VLOOKUP($C706,'Agent List'!$A:$D,3,0))),"")</f>
        <v/>
      </c>
      <c r="G706" s="175" t="str">
        <f>IFERROR((IF(VLOOKUP($C706,'Agent List'!$A:$D,4,0)=0,"",VLOOKUP($C706,'Agent List'!$A:$D,4,0))),"")</f>
        <v/>
      </c>
    </row>
    <row r="707" spans="1:7" x14ac:dyDescent="0.25">
      <c r="A707" s="284">
        <v>43357</v>
      </c>
      <c r="B707" s="283" t="s">
        <v>387</v>
      </c>
      <c r="C707" s="283" t="s">
        <v>150</v>
      </c>
      <c r="D707" s="283" t="s">
        <v>388</v>
      </c>
      <c r="E707" s="175" t="str">
        <f>IFERROR((IF(VLOOKUP($C707,'Agent List'!$A:$D,2,0)=0,"",VLOOKUP($C707,'Agent List'!$A:$D,2,0))),"")</f>
        <v>EMEA_English</v>
      </c>
      <c r="F707" s="175" t="str">
        <f>IFERROR((IF(VLOOKUP($C707,'Agent List'!$A:$D,3,0)=0,"",VLOOKUP($C707,'Agent List'!$A:$D,3,0))),"")</f>
        <v/>
      </c>
      <c r="G707" s="175" t="str">
        <f>IFERROR((IF(VLOOKUP($C707,'Agent List'!$A:$D,4,0)=0,"",VLOOKUP($C707,'Agent List'!$A:$D,4,0))),"")</f>
        <v/>
      </c>
    </row>
    <row r="708" spans="1:7" x14ac:dyDescent="0.25">
      <c r="A708" s="284">
        <v>43357</v>
      </c>
      <c r="B708" s="283" t="s">
        <v>387</v>
      </c>
      <c r="C708" s="283" t="s">
        <v>446</v>
      </c>
      <c r="D708" s="283" t="s">
        <v>388</v>
      </c>
      <c r="E708" s="175" t="str">
        <f>IFERROR((IF(VLOOKUP($C708,'Agent List'!$A:$D,2,0)=0,"",VLOOKUP($C708,'Agent List'!$A:$D,2,0))),"")</f>
        <v/>
      </c>
      <c r="F708" s="175" t="str">
        <f>IFERROR((IF(VLOOKUP($C708,'Agent List'!$A:$D,3,0)=0,"",VLOOKUP($C708,'Agent List'!$A:$D,3,0))),"")</f>
        <v/>
      </c>
      <c r="G708" s="175" t="str">
        <f>IFERROR((IF(VLOOKUP($C708,'Agent List'!$A:$D,4,0)=0,"",VLOOKUP($C708,'Agent List'!$A:$D,4,0))),"")</f>
        <v/>
      </c>
    </row>
    <row r="709" spans="1:7" x14ac:dyDescent="0.25">
      <c r="A709" s="284">
        <v>43357</v>
      </c>
      <c r="B709" s="283" t="s">
        <v>387</v>
      </c>
      <c r="C709" s="283" t="s">
        <v>204</v>
      </c>
      <c r="D709" s="283" t="s">
        <v>388</v>
      </c>
      <c r="E709" s="175" t="str">
        <f>IFERROR((IF(VLOOKUP($C709,'Agent List'!$A:$D,2,0)=0,"",VLOOKUP($C709,'Agent List'!$A:$D,2,0))),"")</f>
        <v>Process Account</v>
      </c>
      <c r="F709" s="175" t="str">
        <f>IFERROR((IF(VLOOKUP($C709,'Agent List'!$A:$D,3,0)=0,"",VLOOKUP($C709,'Agent List'!$A:$D,3,0))),"")</f>
        <v/>
      </c>
      <c r="G709" s="175" t="str">
        <f>IFERROR((IF(VLOOKUP($C709,'Agent List'!$A:$D,4,0)=0,"",VLOOKUP($C709,'Agent List'!$A:$D,4,0))),"")</f>
        <v/>
      </c>
    </row>
    <row r="710" spans="1:7" x14ac:dyDescent="0.25">
      <c r="A710" s="284">
        <v>43357</v>
      </c>
      <c r="B710" s="283" t="s">
        <v>387</v>
      </c>
      <c r="C710" s="283" t="s">
        <v>213</v>
      </c>
      <c r="D710" s="283" t="s">
        <v>388</v>
      </c>
      <c r="E710" s="175" t="str">
        <f>IFERROR((IF(VLOOKUP($C710,'Agent List'!$A:$D,2,0)=0,"",VLOOKUP($C710,'Agent List'!$A:$D,2,0))),"")</f>
        <v>EMEA_English</v>
      </c>
      <c r="F710" s="175" t="str">
        <f>IFERROR((IF(VLOOKUP($C710,'Agent List'!$A:$D,3,0)=0,"",VLOOKUP($C710,'Agent List'!$A:$D,3,0))),"")</f>
        <v>NAMPS</v>
      </c>
      <c r="G710" s="175" t="str">
        <f>IFERROR((IF(VLOOKUP($C710,'Agent List'!$A:$D,4,0)=0,"",VLOOKUP($C710,'Agent List'!$A:$D,4,0))),"")</f>
        <v>APAC_English</v>
      </c>
    </row>
    <row r="711" spans="1:7" x14ac:dyDescent="0.25">
      <c r="A711" s="284">
        <v>43357</v>
      </c>
      <c r="B711" s="283" t="s">
        <v>387</v>
      </c>
      <c r="C711" s="283" t="s">
        <v>214</v>
      </c>
      <c r="D711" s="283" t="s">
        <v>388</v>
      </c>
      <c r="E711" s="175" t="str">
        <f>IFERROR((IF(VLOOKUP($C711,'Agent List'!$A:$D,2,0)=0,"",VLOOKUP($C711,'Agent List'!$A:$D,2,0))),"")</f>
        <v>EMEA_English</v>
      </c>
      <c r="F711" s="175" t="str">
        <f>IFERROR((IF(VLOOKUP($C711,'Agent List'!$A:$D,3,0)=0,"",VLOOKUP($C711,'Agent List'!$A:$D,3,0))),"")</f>
        <v>NAMPS</v>
      </c>
      <c r="G711" s="175" t="str">
        <f>IFERROR((IF(VLOOKUP($C711,'Agent List'!$A:$D,4,0)=0,"",VLOOKUP($C711,'Agent List'!$A:$D,4,0))),"")</f>
        <v/>
      </c>
    </row>
    <row r="712" spans="1:7" x14ac:dyDescent="0.25">
      <c r="A712" s="284">
        <v>43357</v>
      </c>
      <c r="B712" s="283" t="s">
        <v>387</v>
      </c>
      <c r="C712" s="283" t="s">
        <v>229</v>
      </c>
      <c r="D712" s="283" t="s">
        <v>388</v>
      </c>
      <c r="E712" s="175" t="str">
        <f>IFERROR((IF(VLOOKUP($C712,'Agent List'!$A:$D,2,0)=0,"",VLOOKUP($C712,'Agent List'!$A:$D,2,0))),"")</f>
        <v/>
      </c>
      <c r="F712" s="175" t="str">
        <f>IFERROR((IF(VLOOKUP($C712,'Agent List'!$A:$D,3,0)=0,"",VLOOKUP($C712,'Agent List'!$A:$D,3,0))),"")</f>
        <v>NAMPS</v>
      </c>
      <c r="G712" s="175" t="str">
        <f>IFERROR((IF(VLOOKUP($C712,'Agent List'!$A:$D,4,0)=0,"",VLOOKUP($C712,'Agent List'!$A:$D,4,0))),"")</f>
        <v/>
      </c>
    </row>
    <row r="713" spans="1:7" x14ac:dyDescent="0.25">
      <c r="A713" s="284">
        <v>43357</v>
      </c>
      <c r="B713" s="283" t="s">
        <v>387</v>
      </c>
      <c r="C713" s="283" t="s">
        <v>215</v>
      </c>
      <c r="D713" s="283" t="s">
        <v>388</v>
      </c>
      <c r="E713" s="175" t="str">
        <f>IFERROR((IF(VLOOKUP($C713,'Agent List'!$A:$D,2,0)=0,"",VLOOKUP($C713,'Agent List'!$A:$D,2,0))),"")</f>
        <v>EMEA_English</v>
      </c>
      <c r="F713" s="175" t="str">
        <f>IFERROR((IF(VLOOKUP($C713,'Agent List'!$A:$D,3,0)=0,"",VLOOKUP($C713,'Agent List'!$A:$D,3,0))),"")</f>
        <v>NAMPS</v>
      </c>
      <c r="G713" s="175" t="str">
        <f>IFERROR((IF(VLOOKUP($C713,'Agent List'!$A:$D,4,0)=0,"",VLOOKUP($C713,'Agent List'!$A:$D,4,0))),"")</f>
        <v/>
      </c>
    </row>
    <row r="714" spans="1:7" x14ac:dyDescent="0.25">
      <c r="A714" s="284">
        <v>43358</v>
      </c>
      <c r="B714" s="283" t="s">
        <v>387</v>
      </c>
      <c r="C714" s="283" t="s">
        <v>215</v>
      </c>
      <c r="D714" s="283" t="s">
        <v>388</v>
      </c>
      <c r="E714" s="175" t="str">
        <f>IFERROR((IF(VLOOKUP($C714,'Agent List'!$A:$D,2,0)=0,"",VLOOKUP($C714,'Agent List'!$A:$D,2,0))),"")</f>
        <v>EMEA_English</v>
      </c>
      <c r="F714" s="175" t="str">
        <f>IFERROR((IF(VLOOKUP($C714,'Agent List'!$A:$D,3,0)=0,"",VLOOKUP($C714,'Agent List'!$A:$D,3,0))),"")</f>
        <v>NAMPS</v>
      </c>
      <c r="G714" s="175" t="str">
        <f>IFERROR((IF(VLOOKUP($C714,'Agent List'!$A:$D,4,0)=0,"",VLOOKUP($C714,'Agent List'!$A:$D,4,0))),"")</f>
        <v/>
      </c>
    </row>
    <row r="715" spans="1:7" x14ac:dyDescent="0.25">
      <c r="A715" s="284">
        <v>43357</v>
      </c>
      <c r="B715" s="283" t="s">
        <v>387</v>
      </c>
      <c r="C715" s="283" t="s">
        <v>153</v>
      </c>
      <c r="D715" s="283" t="s">
        <v>388</v>
      </c>
      <c r="E715" s="175" t="str">
        <f>IFERROR((IF(VLOOKUP($C715,'Agent List'!$A:$D,2,0)=0,"",VLOOKUP($C715,'Agent List'!$A:$D,2,0))),"")</f>
        <v/>
      </c>
      <c r="F715" s="175" t="str">
        <f>IFERROR((IF(VLOOKUP($C715,'Agent List'!$A:$D,3,0)=0,"",VLOOKUP($C715,'Agent List'!$A:$D,3,0))),"")</f>
        <v/>
      </c>
      <c r="G715" s="175" t="str">
        <f>IFERROR((IF(VLOOKUP($C715,'Agent List'!$A:$D,4,0)=0,"",VLOOKUP($C715,'Agent List'!$A:$D,4,0))),"")</f>
        <v>APAC_English</v>
      </c>
    </row>
    <row r="716" spans="1:7" x14ac:dyDescent="0.25">
      <c r="A716" s="284">
        <v>43357</v>
      </c>
      <c r="B716" s="283" t="s">
        <v>387</v>
      </c>
      <c r="C716" s="283" t="s">
        <v>394</v>
      </c>
      <c r="D716" s="283" t="s">
        <v>388</v>
      </c>
      <c r="E716" s="175" t="str">
        <f>IFERROR((IF(VLOOKUP($C716,'Agent List'!$A:$D,2,0)=0,"",VLOOKUP($C716,'Agent List'!$A:$D,2,0))),"")</f>
        <v/>
      </c>
      <c r="F716" s="175" t="str">
        <f>IFERROR((IF(VLOOKUP($C716,'Agent List'!$A:$D,3,0)=0,"",VLOOKUP($C716,'Agent List'!$A:$D,3,0))),"")</f>
        <v/>
      </c>
      <c r="G716" s="175" t="str">
        <f>IFERROR((IF(VLOOKUP($C716,'Agent List'!$A:$D,4,0)=0,"",VLOOKUP($C716,'Agent List'!$A:$D,4,0))),"")</f>
        <v/>
      </c>
    </row>
    <row r="717" spans="1:7" x14ac:dyDescent="0.25">
      <c r="A717" s="284">
        <v>43357</v>
      </c>
      <c r="B717" s="283" t="s">
        <v>387</v>
      </c>
      <c r="C717" s="283" t="s">
        <v>395</v>
      </c>
      <c r="D717" s="283" t="s">
        <v>388</v>
      </c>
      <c r="E717" s="175" t="str">
        <f>IFERROR((IF(VLOOKUP($C717,'Agent List'!$A:$D,2,0)=0,"",VLOOKUP($C717,'Agent List'!$A:$D,2,0))),"")</f>
        <v/>
      </c>
      <c r="F717" s="175" t="str">
        <f>IFERROR((IF(VLOOKUP($C717,'Agent List'!$A:$D,3,0)=0,"",VLOOKUP($C717,'Agent List'!$A:$D,3,0))),"")</f>
        <v/>
      </c>
      <c r="G717" s="175" t="str">
        <f>IFERROR((IF(VLOOKUP($C717,'Agent List'!$A:$D,4,0)=0,"",VLOOKUP($C717,'Agent List'!$A:$D,4,0))),"")</f>
        <v/>
      </c>
    </row>
    <row r="718" spans="1:7" x14ac:dyDescent="0.25">
      <c r="A718" s="284">
        <v>43357</v>
      </c>
      <c r="B718" s="283" t="s">
        <v>387</v>
      </c>
      <c r="C718" s="283" t="s">
        <v>415</v>
      </c>
      <c r="D718" s="283" t="s">
        <v>388</v>
      </c>
      <c r="E718" s="175" t="str">
        <f>IFERROR((IF(VLOOKUP($C718,'Agent List'!$A:$D,2,0)=0,"",VLOOKUP($C718,'Agent List'!$A:$D,2,0))),"")</f>
        <v/>
      </c>
      <c r="F718" s="175" t="str">
        <f>IFERROR((IF(VLOOKUP($C718,'Agent List'!$A:$D,3,0)=0,"",VLOOKUP($C718,'Agent List'!$A:$D,3,0))),"")</f>
        <v/>
      </c>
      <c r="G718" s="175" t="str">
        <f>IFERROR((IF(VLOOKUP($C718,'Agent List'!$A:$D,4,0)=0,"",VLOOKUP($C718,'Agent List'!$A:$D,4,0))),"")</f>
        <v/>
      </c>
    </row>
    <row r="719" spans="1:7" x14ac:dyDescent="0.25">
      <c r="A719" s="284">
        <v>43357</v>
      </c>
      <c r="B719" s="283" t="s">
        <v>387</v>
      </c>
      <c r="C719" s="283" t="s">
        <v>230</v>
      </c>
      <c r="D719" s="283" t="s">
        <v>388</v>
      </c>
      <c r="E719" s="175" t="str">
        <f>IFERROR((IF(VLOOKUP($C719,'Agent List'!$A:$D,2,0)=0,"",VLOOKUP($C719,'Agent List'!$A:$D,2,0))),"")</f>
        <v>EMEA_English</v>
      </c>
      <c r="F719" s="175" t="str">
        <f>IFERROR((IF(VLOOKUP($C719,'Agent List'!$A:$D,3,0)=0,"",VLOOKUP($C719,'Agent List'!$A:$D,3,0))),"")</f>
        <v>NAMPS</v>
      </c>
      <c r="G719" s="175" t="str">
        <f>IFERROR((IF(VLOOKUP($C719,'Agent List'!$A:$D,4,0)=0,"",VLOOKUP($C719,'Agent List'!$A:$D,4,0))),"")</f>
        <v/>
      </c>
    </row>
    <row r="720" spans="1:7" x14ac:dyDescent="0.25">
      <c r="A720" s="284">
        <v>43357</v>
      </c>
      <c r="B720" s="283" t="s">
        <v>387</v>
      </c>
      <c r="C720" s="283" t="s">
        <v>406</v>
      </c>
      <c r="D720" s="283" t="s">
        <v>388</v>
      </c>
      <c r="E720" s="175" t="str">
        <f>IFERROR((IF(VLOOKUP($C720,'Agent List'!$A:$D,2,0)=0,"",VLOOKUP($C720,'Agent List'!$A:$D,2,0))),"")</f>
        <v/>
      </c>
      <c r="F720" s="175" t="str">
        <f>IFERROR((IF(VLOOKUP($C720,'Agent List'!$A:$D,3,0)=0,"",VLOOKUP($C720,'Agent List'!$A:$D,3,0))),"")</f>
        <v/>
      </c>
      <c r="G720" s="175" t="str">
        <f>IFERROR((IF(VLOOKUP($C720,'Agent List'!$A:$D,4,0)=0,"",VLOOKUP($C720,'Agent List'!$A:$D,4,0))),"")</f>
        <v/>
      </c>
    </row>
    <row r="721" spans="1:7" x14ac:dyDescent="0.25">
      <c r="A721" s="284">
        <v>43357</v>
      </c>
      <c r="B721" s="283" t="s">
        <v>387</v>
      </c>
      <c r="C721" s="283" t="s">
        <v>156</v>
      </c>
      <c r="D721" s="283" t="s">
        <v>388</v>
      </c>
      <c r="E721" s="175" t="str">
        <f>IFERROR((IF(VLOOKUP($C721,'Agent List'!$A:$D,2,0)=0,"",VLOOKUP($C721,'Agent List'!$A:$D,2,0))),"")</f>
        <v>EMEA_English</v>
      </c>
      <c r="F721" s="175" t="str">
        <f>IFERROR((IF(VLOOKUP($C721,'Agent List'!$A:$D,3,0)=0,"",VLOOKUP($C721,'Agent List'!$A:$D,3,0))),"")</f>
        <v/>
      </c>
      <c r="G721" s="175" t="str">
        <f>IFERROR((IF(VLOOKUP($C721,'Agent List'!$A:$D,4,0)=0,"",VLOOKUP($C721,'Agent List'!$A:$D,4,0))),"")</f>
        <v/>
      </c>
    </row>
    <row r="722" spans="1:7" x14ac:dyDescent="0.25">
      <c r="A722" s="284">
        <v>43357</v>
      </c>
      <c r="B722" s="283" t="s">
        <v>387</v>
      </c>
      <c r="C722" s="283" t="s">
        <v>396</v>
      </c>
      <c r="D722" s="283" t="s">
        <v>388</v>
      </c>
      <c r="E722" s="175" t="str">
        <f>IFERROR((IF(VLOOKUP($C722,'Agent List'!$A:$D,2,0)=0,"",VLOOKUP($C722,'Agent List'!$A:$D,2,0))),"")</f>
        <v/>
      </c>
      <c r="F722" s="175" t="str">
        <f>IFERROR((IF(VLOOKUP($C722,'Agent List'!$A:$D,3,0)=0,"",VLOOKUP($C722,'Agent List'!$A:$D,3,0))),"")</f>
        <v/>
      </c>
      <c r="G722" s="175" t="str">
        <f>IFERROR((IF(VLOOKUP($C722,'Agent List'!$A:$D,4,0)=0,"",VLOOKUP($C722,'Agent List'!$A:$D,4,0))),"")</f>
        <v/>
      </c>
    </row>
    <row r="723" spans="1:7" x14ac:dyDescent="0.25">
      <c r="A723" s="284">
        <v>43357</v>
      </c>
      <c r="B723" s="283" t="s">
        <v>387</v>
      </c>
      <c r="C723" s="283" t="s">
        <v>157</v>
      </c>
      <c r="D723" s="283" t="s">
        <v>388</v>
      </c>
      <c r="E723" s="175" t="str">
        <f>IFERROR((IF(VLOOKUP($C723,'Agent List'!$A:$D,2,0)=0,"",VLOOKUP($C723,'Agent List'!$A:$D,2,0))),"")</f>
        <v>EMEA_English</v>
      </c>
      <c r="F723" s="175" t="str">
        <f>IFERROR((IF(VLOOKUP($C723,'Agent List'!$A:$D,3,0)=0,"",VLOOKUP($C723,'Agent List'!$A:$D,3,0))),"")</f>
        <v>NAMPS</v>
      </c>
      <c r="G723" s="175" t="str">
        <f>IFERROR((IF(VLOOKUP($C723,'Agent List'!$A:$D,4,0)=0,"",VLOOKUP($C723,'Agent List'!$A:$D,4,0))),"")</f>
        <v/>
      </c>
    </row>
    <row r="724" spans="1:7" x14ac:dyDescent="0.25">
      <c r="A724" s="284">
        <v>43357</v>
      </c>
      <c r="B724" s="283" t="s">
        <v>387</v>
      </c>
      <c r="C724" s="283" t="s">
        <v>397</v>
      </c>
      <c r="D724" s="283" t="s">
        <v>388</v>
      </c>
      <c r="E724" s="175" t="str">
        <f>IFERROR((IF(VLOOKUP($C724,'Agent List'!$A:$D,2,0)=0,"",VLOOKUP($C724,'Agent List'!$A:$D,2,0))),"")</f>
        <v/>
      </c>
      <c r="F724" s="175" t="str">
        <f>IFERROR((IF(VLOOKUP($C724,'Agent List'!$A:$D,3,0)=0,"",VLOOKUP($C724,'Agent List'!$A:$D,3,0))),"")</f>
        <v/>
      </c>
      <c r="G724" s="175" t="str">
        <f>IFERROR((IF(VLOOKUP($C724,'Agent List'!$A:$D,4,0)=0,"",VLOOKUP($C724,'Agent List'!$A:$D,4,0))),"")</f>
        <v/>
      </c>
    </row>
    <row r="725" spans="1:7" x14ac:dyDescent="0.25">
      <c r="A725" s="284">
        <v>43357</v>
      </c>
      <c r="B725" s="283" t="s">
        <v>387</v>
      </c>
      <c r="C725" s="283" t="s">
        <v>433</v>
      </c>
      <c r="D725" s="283" t="s">
        <v>388</v>
      </c>
      <c r="E725" s="175" t="str">
        <f>IFERROR((IF(VLOOKUP($C725,'Agent List'!$A:$D,2,0)=0,"",VLOOKUP($C725,'Agent List'!$A:$D,2,0))),"")</f>
        <v/>
      </c>
      <c r="F725" s="175" t="str">
        <f>IFERROR((IF(VLOOKUP($C725,'Agent List'!$A:$D,3,0)=0,"",VLOOKUP($C725,'Agent List'!$A:$D,3,0))),"")</f>
        <v/>
      </c>
      <c r="G725" s="175" t="str">
        <f>IFERROR((IF(VLOOKUP($C725,'Agent List'!$A:$D,4,0)=0,"",VLOOKUP($C725,'Agent List'!$A:$D,4,0))),"")</f>
        <v/>
      </c>
    </row>
    <row r="726" spans="1:7" x14ac:dyDescent="0.25">
      <c r="A726" s="284">
        <v>43357</v>
      </c>
      <c r="B726" s="283" t="s">
        <v>387</v>
      </c>
      <c r="C726" s="283" t="s">
        <v>398</v>
      </c>
      <c r="D726" s="283" t="s">
        <v>388</v>
      </c>
      <c r="E726" s="175" t="str">
        <f>IFERROR((IF(VLOOKUP($C726,'Agent List'!$A:$D,2,0)=0,"",VLOOKUP($C726,'Agent List'!$A:$D,2,0))),"")</f>
        <v/>
      </c>
      <c r="F726" s="175" t="str">
        <f>IFERROR((IF(VLOOKUP($C726,'Agent List'!$A:$D,3,0)=0,"",VLOOKUP($C726,'Agent List'!$A:$D,3,0))),"")</f>
        <v/>
      </c>
      <c r="G726" s="175" t="str">
        <f>IFERROR((IF(VLOOKUP($C726,'Agent List'!$A:$D,4,0)=0,"",VLOOKUP($C726,'Agent List'!$A:$D,4,0))),"")</f>
        <v/>
      </c>
    </row>
    <row r="727" spans="1:7" x14ac:dyDescent="0.25">
      <c r="A727" s="284">
        <v>43357</v>
      </c>
      <c r="B727" s="283" t="s">
        <v>387</v>
      </c>
      <c r="C727" s="283" t="s">
        <v>419</v>
      </c>
      <c r="D727" s="283" t="s">
        <v>388</v>
      </c>
      <c r="E727" s="175" t="str">
        <f>IFERROR((IF(VLOOKUP($C727,'Agent List'!$A:$D,2,0)=0,"",VLOOKUP($C727,'Agent List'!$A:$D,2,0))),"")</f>
        <v/>
      </c>
      <c r="F727" s="175" t="str">
        <f>IFERROR((IF(VLOOKUP($C727,'Agent List'!$A:$D,3,0)=0,"",VLOOKUP($C727,'Agent List'!$A:$D,3,0))),"")</f>
        <v/>
      </c>
      <c r="G727" s="175" t="str">
        <f>IFERROR((IF(VLOOKUP($C727,'Agent List'!$A:$D,4,0)=0,"",VLOOKUP($C727,'Agent List'!$A:$D,4,0))),"")</f>
        <v/>
      </c>
    </row>
    <row r="728" spans="1:7" x14ac:dyDescent="0.25">
      <c r="A728" s="284">
        <v>43358</v>
      </c>
      <c r="B728" s="283" t="s">
        <v>387</v>
      </c>
      <c r="C728" s="283" t="s">
        <v>420</v>
      </c>
      <c r="D728" s="283" t="s">
        <v>388</v>
      </c>
      <c r="E728" s="175" t="str">
        <f>IFERROR((IF(VLOOKUP($C728,'Agent List'!$A:$D,2,0)=0,"",VLOOKUP($C728,'Agent List'!$A:$D,2,0))),"")</f>
        <v/>
      </c>
      <c r="F728" s="175" t="str">
        <f>IFERROR((IF(VLOOKUP($C728,'Agent List'!$A:$D,3,0)=0,"",VLOOKUP($C728,'Agent List'!$A:$D,3,0))),"")</f>
        <v/>
      </c>
      <c r="G728" s="175" t="str">
        <f>IFERROR((IF(VLOOKUP($C728,'Agent List'!$A:$D,4,0)=0,"",VLOOKUP($C728,'Agent List'!$A:$D,4,0))),"")</f>
        <v/>
      </c>
    </row>
    <row r="729" spans="1:7" x14ac:dyDescent="0.25">
      <c r="A729" s="284">
        <v>43357</v>
      </c>
      <c r="B729" s="283" t="s">
        <v>387</v>
      </c>
      <c r="C729" s="283" t="s">
        <v>399</v>
      </c>
      <c r="D729" s="283" t="s">
        <v>388</v>
      </c>
      <c r="E729" s="175" t="str">
        <f>IFERROR((IF(VLOOKUP($C729,'Agent List'!$A:$D,2,0)=0,"",VLOOKUP($C729,'Agent List'!$A:$D,2,0))),"")</f>
        <v/>
      </c>
      <c r="F729" s="175" t="str">
        <f>IFERROR((IF(VLOOKUP($C729,'Agent List'!$A:$D,3,0)=0,"",VLOOKUP($C729,'Agent List'!$A:$D,3,0))),"")</f>
        <v/>
      </c>
      <c r="G729" s="175" t="str">
        <f>IFERROR((IF(VLOOKUP($C729,'Agent List'!$A:$D,4,0)=0,"",VLOOKUP($C729,'Agent List'!$A:$D,4,0))),"")</f>
        <v/>
      </c>
    </row>
    <row r="730" spans="1:7" x14ac:dyDescent="0.25">
      <c r="A730" s="284">
        <v>43357</v>
      </c>
      <c r="B730" s="283" t="s">
        <v>387</v>
      </c>
      <c r="C730" s="283" t="s">
        <v>410</v>
      </c>
      <c r="D730" s="283" t="s">
        <v>388</v>
      </c>
      <c r="E730" s="175" t="str">
        <f>IFERROR((IF(VLOOKUP($C730,'Agent List'!$A:$D,2,0)=0,"",VLOOKUP($C730,'Agent List'!$A:$D,2,0))),"")</f>
        <v/>
      </c>
      <c r="F730" s="175" t="str">
        <f>IFERROR((IF(VLOOKUP($C730,'Agent List'!$A:$D,3,0)=0,"",VLOOKUP($C730,'Agent List'!$A:$D,3,0))),"")</f>
        <v/>
      </c>
      <c r="G730" s="175" t="str">
        <f>IFERROR((IF(VLOOKUP($C730,'Agent List'!$A:$D,4,0)=0,"",VLOOKUP($C730,'Agent List'!$A:$D,4,0))),"")</f>
        <v/>
      </c>
    </row>
    <row r="731" spans="1:7" x14ac:dyDescent="0.25">
      <c r="A731" s="284">
        <v>43357</v>
      </c>
      <c r="B731" s="283" t="s">
        <v>387</v>
      </c>
      <c r="C731" s="283" t="s">
        <v>162</v>
      </c>
      <c r="D731" s="283" t="s">
        <v>388</v>
      </c>
      <c r="E731" s="175" t="str">
        <f>IFERROR((IF(VLOOKUP($C731,'Agent List'!$A:$D,2,0)=0,"",VLOOKUP($C731,'Agent List'!$A:$D,2,0))),"")</f>
        <v/>
      </c>
      <c r="F731" s="175" t="str">
        <f>IFERROR((IF(VLOOKUP($C731,'Agent List'!$A:$D,3,0)=0,"",VLOOKUP($C731,'Agent List'!$A:$D,3,0))),"")</f>
        <v>NAMPS</v>
      </c>
      <c r="G731" s="175" t="str">
        <f>IFERROR((IF(VLOOKUP($C731,'Agent List'!$A:$D,4,0)=0,"",VLOOKUP($C731,'Agent List'!$A:$D,4,0))),"")</f>
        <v>APAC_English</v>
      </c>
    </row>
    <row r="732" spans="1:7" x14ac:dyDescent="0.25">
      <c r="A732" s="284">
        <v>43357</v>
      </c>
      <c r="B732" s="283" t="s">
        <v>387</v>
      </c>
      <c r="C732" s="283" t="s">
        <v>401</v>
      </c>
      <c r="D732" s="283" t="s">
        <v>388</v>
      </c>
      <c r="E732" s="175" t="str">
        <f>IFERROR((IF(VLOOKUP($C732,'Agent List'!$A:$D,2,0)=0,"",VLOOKUP($C732,'Agent List'!$A:$D,2,0))),"")</f>
        <v/>
      </c>
      <c r="F732" s="175" t="str">
        <f>IFERROR((IF(VLOOKUP($C732,'Agent List'!$A:$D,3,0)=0,"",VLOOKUP($C732,'Agent List'!$A:$D,3,0))),"")</f>
        <v/>
      </c>
      <c r="G732" s="175" t="str">
        <f>IFERROR((IF(VLOOKUP($C732,'Agent List'!$A:$D,4,0)=0,"",VLOOKUP($C732,'Agent List'!$A:$D,4,0))),"")</f>
        <v/>
      </c>
    </row>
    <row r="733" spans="1:7" x14ac:dyDescent="0.25">
      <c r="A733" s="284">
        <v>43357</v>
      </c>
      <c r="B733" s="283" t="s">
        <v>387</v>
      </c>
      <c r="C733" s="283" t="s">
        <v>428</v>
      </c>
      <c r="D733" s="283" t="s">
        <v>388</v>
      </c>
      <c r="E733" s="175" t="str">
        <f>IFERROR((IF(VLOOKUP($C733,'Agent List'!$A:$D,2,0)=0,"",VLOOKUP($C733,'Agent List'!$A:$D,2,0))),"")</f>
        <v/>
      </c>
      <c r="F733" s="175" t="str">
        <f>IFERROR((IF(VLOOKUP($C733,'Agent List'!$A:$D,3,0)=0,"",VLOOKUP($C733,'Agent List'!$A:$D,3,0))),"")</f>
        <v/>
      </c>
      <c r="G733" s="175" t="str">
        <f>IFERROR((IF(VLOOKUP($C733,'Agent List'!$A:$D,4,0)=0,"",VLOOKUP($C733,'Agent List'!$A:$D,4,0))),"")</f>
        <v/>
      </c>
    </row>
    <row r="734" spans="1:7" x14ac:dyDescent="0.25">
      <c r="A734" s="284">
        <v>43357</v>
      </c>
      <c r="B734" s="283" t="s">
        <v>387</v>
      </c>
      <c r="C734" s="283" t="s">
        <v>210</v>
      </c>
      <c r="D734" s="283" t="s">
        <v>388</v>
      </c>
      <c r="E734" s="175" t="str">
        <f>IFERROR((IF(VLOOKUP($C734,'Agent List'!$A:$D,2,0)=0,"",VLOOKUP($C734,'Agent List'!$A:$D,2,0))),"")</f>
        <v>EMEA_English</v>
      </c>
      <c r="F734" s="175" t="str">
        <f>IFERROR((IF(VLOOKUP($C734,'Agent List'!$A:$D,3,0)=0,"",VLOOKUP($C734,'Agent List'!$A:$D,3,0))),"")</f>
        <v>NAMPS</v>
      </c>
      <c r="G734" s="175" t="str">
        <f>IFERROR((IF(VLOOKUP($C734,'Agent List'!$A:$D,4,0)=0,"",VLOOKUP($C734,'Agent List'!$A:$D,4,0))),"")</f>
        <v>APAC_English</v>
      </c>
    </row>
    <row r="735" spans="1:7" x14ac:dyDescent="0.25">
      <c r="A735" s="284">
        <v>43357</v>
      </c>
      <c r="B735" s="283" t="s">
        <v>387</v>
      </c>
      <c r="C735" s="283" t="s">
        <v>434</v>
      </c>
      <c r="D735" s="283" t="s">
        <v>388</v>
      </c>
      <c r="E735" s="175" t="str">
        <f>IFERROR((IF(VLOOKUP($C735,'Agent List'!$A:$D,2,0)=0,"",VLOOKUP($C735,'Agent List'!$A:$D,2,0))),"")</f>
        <v/>
      </c>
      <c r="F735" s="175" t="str">
        <f>IFERROR((IF(VLOOKUP($C735,'Agent List'!$A:$D,3,0)=0,"",VLOOKUP($C735,'Agent List'!$A:$D,3,0))),"")</f>
        <v/>
      </c>
      <c r="G735" s="175" t="str">
        <f>IFERROR((IF(VLOOKUP($C735,'Agent List'!$A:$D,4,0)=0,"",VLOOKUP($C735,'Agent List'!$A:$D,4,0))),"")</f>
        <v/>
      </c>
    </row>
    <row r="736" spans="1:7" x14ac:dyDescent="0.25">
      <c r="A736" s="284">
        <v>43357</v>
      </c>
      <c r="B736" s="283" t="s">
        <v>387</v>
      </c>
      <c r="C736" s="283" t="s">
        <v>224</v>
      </c>
      <c r="D736" s="283" t="s">
        <v>388</v>
      </c>
      <c r="E736" s="175" t="str">
        <f>IFERROR((IF(VLOOKUP($C736,'Agent List'!$A:$D,2,0)=0,"",VLOOKUP($C736,'Agent List'!$A:$D,2,0))),"")</f>
        <v/>
      </c>
      <c r="F736" s="175" t="str">
        <f>IFERROR((IF(VLOOKUP($C736,'Agent List'!$A:$D,3,0)=0,"",VLOOKUP($C736,'Agent List'!$A:$D,3,0))),"")</f>
        <v>NAMPS</v>
      </c>
      <c r="G736" s="175" t="str">
        <f>IFERROR((IF(VLOOKUP($C736,'Agent List'!$A:$D,4,0)=0,"",VLOOKUP($C736,'Agent List'!$A:$D,4,0))),"")</f>
        <v>APAC_English</v>
      </c>
    </row>
    <row r="737" spans="1:7" x14ac:dyDescent="0.25">
      <c r="A737" s="284">
        <v>43357</v>
      </c>
      <c r="B737" s="283" t="s">
        <v>387</v>
      </c>
      <c r="C737" s="283" t="s">
        <v>241</v>
      </c>
      <c r="D737" s="283" t="s">
        <v>388</v>
      </c>
      <c r="E737" s="175" t="str">
        <f>IFERROR((IF(VLOOKUP($C737,'Agent List'!$A:$D,2,0)=0,"",VLOOKUP($C737,'Agent List'!$A:$D,2,0))),"")</f>
        <v/>
      </c>
      <c r="F737" s="175" t="str">
        <f>IFERROR((IF(VLOOKUP($C737,'Agent List'!$A:$D,3,0)=0,"",VLOOKUP($C737,'Agent List'!$A:$D,3,0))),"")</f>
        <v>NAMPS</v>
      </c>
      <c r="G737" s="175" t="str">
        <f>IFERROR((IF(VLOOKUP($C737,'Agent List'!$A:$D,4,0)=0,"",VLOOKUP($C737,'Agent List'!$A:$D,4,0))),"")</f>
        <v>APAC_English</v>
      </c>
    </row>
    <row r="738" spans="1:7" x14ac:dyDescent="0.25">
      <c r="A738" s="284">
        <v>43357</v>
      </c>
      <c r="B738" s="283" t="s">
        <v>387</v>
      </c>
      <c r="C738" s="283" t="s">
        <v>164</v>
      </c>
      <c r="D738" s="283" t="s">
        <v>388</v>
      </c>
      <c r="E738" s="175" t="str">
        <f>IFERROR((IF(VLOOKUP($C738,'Agent List'!$A:$D,2,0)=0,"",VLOOKUP($C738,'Agent List'!$A:$D,2,0))),"")</f>
        <v>EMEA_English</v>
      </c>
      <c r="F738" s="175" t="str">
        <f>IFERROR((IF(VLOOKUP($C738,'Agent List'!$A:$D,3,0)=0,"",VLOOKUP($C738,'Agent List'!$A:$D,3,0))),"")</f>
        <v/>
      </c>
      <c r="G738" s="175" t="str">
        <f>IFERROR((IF(VLOOKUP($C738,'Agent List'!$A:$D,4,0)=0,"",VLOOKUP($C738,'Agent List'!$A:$D,4,0))),"")</f>
        <v/>
      </c>
    </row>
    <row r="739" spans="1:7" x14ac:dyDescent="0.25">
      <c r="A739" s="284">
        <v>43357</v>
      </c>
      <c r="B739" s="283" t="s">
        <v>387</v>
      </c>
      <c r="C739" s="283" t="s">
        <v>143</v>
      </c>
      <c r="D739" s="283" t="s">
        <v>388</v>
      </c>
      <c r="E739" s="175" t="str">
        <f>IFERROR((IF(VLOOKUP($C739,'Agent List'!$A:$D,2,0)=0,"",VLOOKUP($C739,'Agent List'!$A:$D,2,0))),"")</f>
        <v>EMEA_English</v>
      </c>
      <c r="F739" s="175" t="str">
        <f>IFERROR((IF(VLOOKUP($C739,'Agent List'!$A:$D,3,0)=0,"",VLOOKUP($C739,'Agent List'!$A:$D,3,0))),"")</f>
        <v/>
      </c>
      <c r="G739" s="175" t="str">
        <f>IFERROR((IF(VLOOKUP($C739,'Agent List'!$A:$D,4,0)=0,"",VLOOKUP($C739,'Agent List'!$A:$D,4,0))),"")</f>
        <v/>
      </c>
    </row>
    <row r="740" spans="1:7" x14ac:dyDescent="0.25">
      <c r="A740" s="284">
        <v>43357</v>
      </c>
      <c r="B740" s="283" t="s">
        <v>387</v>
      </c>
      <c r="C740" s="283" t="s">
        <v>201</v>
      </c>
      <c r="D740" s="283" t="s">
        <v>388</v>
      </c>
      <c r="E740" s="175" t="str">
        <f>IFERROR((IF(VLOOKUP($C740,'Agent List'!$A:$D,2,0)=0,"",VLOOKUP($C740,'Agent List'!$A:$D,2,0))),"")</f>
        <v>EMEA_English</v>
      </c>
      <c r="F740" s="175" t="str">
        <f>IFERROR((IF(VLOOKUP($C740,'Agent List'!$A:$D,3,0)=0,"",VLOOKUP($C740,'Agent List'!$A:$D,3,0))),"")</f>
        <v/>
      </c>
      <c r="G740" s="175" t="str">
        <f>IFERROR((IF(VLOOKUP($C740,'Agent List'!$A:$D,4,0)=0,"",VLOOKUP($C740,'Agent List'!$A:$D,4,0))),"")</f>
        <v/>
      </c>
    </row>
    <row r="741" spans="1:7" x14ac:dyDescent="0.25">
      <c r="A741" s="284">
        <v>43357</v>
      </c>
      <c r="B741" s="283" t="s">
        <v>407</v>
      </c>
      <c r="C741" s="283" t="s">
        <v>411</v>
      </c>
      <c r="D741" s="283" t="s">
        <v>388</v>
      </c>
      <c r="E741" s="175" t="str">
        <f>IFERROR((IF(VLOOKUP($C741,'Agent List'!$A:$D,2,0)=0,"",VLOOKUP($C741,'Agent List'!$A:$D,2,0))),"")</f>
        <v/>
      </c>
      <c r="F741" s="175" t="str">
        <f>IFERROR((IF(VLOOKUP($C741,'Agent List'!$A:$D,3,0)=0,"",VLOOKUP($C741,'Agent List'!$A:$D,3,0))),"")</f>
        <v/>
      </c>
      <c r="G741" s="175" t="str">
        <f>IFERROR((IF(VLOOKUP($C741,'Agent List'!$A:$D,4,0)=0,"",VLOOKUP($C741,'Agent List'!$A:$D,4,0))),"")</f>
        <v/>
      </c>
    </row>
    <row r="742" spans="1:7" x14ac:dyDescent="0.25">
      <c r="A742" s="284">
        <v>43357</v>
      </c>
      <c r="B742" s="283" t="s">
        <v>407</v>
      </c>
      <c r="C742" s="283" t="s">
        <v>374</v>
      </c>
      <c r="D742" s="283" t="s">
        <v>388</v>
      </c>
      <c r="E742" s="175" t="str">
        <f>IFERROR((IF(VLOOKUP($C742,'Agent List'!$A:$D,2,0)=0,"",VLOOKUP($C742,'Agent List'!$A:$D,2,0))),"")</f>
        <v>EMEABUD-Norwegian</v>
      </c>
      <c r="F742" s="175" t="str">
        <f>IFERROR((IF(VLOOKUP($C742,'Agent List'!$A:$D,3,0)=0,"",VLOOKUP($C742,'Agent List'!$A:$D,3,0))),"")</f>
        <v/>
      </c>
      <c r="G742" s="175" t="str">
        <f>IFERROR((IF(VLOOKUP($C742,'Agent List'!$A:$D,4,0)=0,"",VLOOKUP($C742,'Agent List'!$A:$D,4,0))),"")</f>
        <v/>
      </c>
    </row>
    <row r="743" spans="1:7" x14ac:dyDescent="0.25">
      <c r="A743" s="284">
        <v>43358</v>
      </c>
      <c r="B743" s="283" t="s">
        <v>387</v>
      </c>
      <c r="C743" s="283" t="s">
        <v>236</v>
      </c>
      <c r="D743" s="283" t="s">
        <v>388</v>
      </c>
      <c r="E743" s="175" t="str">
        <f>IFERROR((IF(VLOOKUP($C743,'Agent List'!$A:$D,2,0)=0,"",VLOOKUP($C743,'Agent List'!$A:$D,2,0))),"")</f>
        <v>EMEA_English</v>
      </c>
      <c r="F743" s="175" t="str">
        <f>IFERROR((IF(VLOOKUP($C743,'Agent List'!$A:$D,3,0)=0,"",VLOOKUP($C743,'Agent List'!$A:$D,3,0))),"")</f>
        <v>NAMPS</v>
      </c>
      <c r="G743" s="175" t="str">
        <f>IFERROR((IF(VLOOKUP($C743,'Agent List'!$A:$D,4,0)=0,"",VLOOKUP($C743,'Agent List'!$A:$D,4,0))),"")</f>
        <v/>
      </c>
    </row>
    <row r="744" spans="1:7" x14ac:dyDescent="0.25">
      <c r="A744" s="284">
        <v>43358</v>
      </c>
      <c r="B744" s="283" t="s">
        <v>387</v>
      </c>
      <c r="C744" s="283" t="s">
        <v>446</v>
      </c>
      <c r="D744" s="283" t="s">
        <v>388</v>
      </c>
      <c r="E744" s="175" t="str">
        <f>IFERROR((IF(VLOOKUP($C744,'Agent List'!$A:$D,2,0)=0,"",VLOOKUP($C744,'Agent List'!$A:$D,2,0))),"")</f>
        <v/>
      </c>
      <c r="F744" s="175" t="str">
        <f>IFERROR((IF(VLOOKUP($C744,'Agent List'!$A:$D,3,0)=0,"",VLOOKUP($C744,'Agent List'!$A:$D,3,0))),"")</f>
        <v/>
      </c>
      <c r="G744" s="175" t="str">
        <f>IFERROR((IF(VLOOKUP($C744,'Agent List'!$A:$D,4,0)=0,"",VLOOKUP($C744,'Agent List'!$A:$D,4,0))),"")</f>
        <v/>
      </c>
    </row>
    <row r="745" spans="1:7" x14ac:dyDescent="0.25">
      <c r="A745" s="284">
        <v>43359</v>
      </c>
      <c r="B745" s="283" t="s">
        <v>387</v>
      </c>
      <c r="C745" s="283" t="s">
        <v>393</v>
      </c>
      <c r="D745" s="283" t="s">
        <v>388</v>
      </c>
      <c r="E745" s="175" t="str">
        <f>IFERROR((IF(VLOOKUP($C745,'Agent List'!$A:$D,2,0)=0,"",VLOOKUP($C745,'Agent List'!$A:$D,2,0))),"")</f>
        <v/>
      </c>
      <c r="F745" s="175" t="str">
        <f>IFERROR((IF(VLOOKUP($C745,'Agent List'!$A:$D,3,0)=0,"",VLOOKUP($C745,'Agent List'!$A:$D,3,0))),"")</f>
        <v/>
      </c>
      <c r="G745" s="175" t="str">
        <f>IFERROR((IF(VLOOKUP($C745,'Agent List'!$A:$D,4,0)=0,"",VLOOKUP($C745,'Agent List'!$A:$D,4,0))),"")</f>
        <v/>
      </c>
    </row>
    <row r="746" spans="1:7" x14ac:dyDescent="0.25">
      <c r="A746" s="284">
        <v>43358</v>
      </c>
      <c r="B746" s="283" t="s">
        <v>387</v>
      </c>
      <c r="C746" s="283" t="s">
        <v>222</v>
      </c>
      <c r="D746" s="283" t="s">
        <v>388</v>
      </c>
      <c r="E746" s="175" t="str">
        <f>IFERROR((IF(VLOOKUP($C746,'Agent List'!$A:$D,2,0)=0,"",VLOOKUP($C746,'Agent List'!$A:$D,2,0))),"")</f>
        <v/>
      </c>
      <c r="F746" s="175" t="str">
        <f>IFERROR((IF(VLOOKUP($C746,'Agent List'!$A:$D,3,0)=0,"",VLOOKUP($C746,'Agent List'!$A:$D,3,0))),"")</f>
        <v>NAMPS</v>
      </c>
      <c r="G746" s="175" t="str">
        <f>IFERROR((IF(VLOOKUP($C746,'Agent List'!$A:$D,4,0)=0,"",VLOOKUP($C746,'Agent List'!$A:$D,4,0))),"")</f>
        <v>APAC_English</v>
      </c>
    </row>
    <row r="747" spans="1:7" x14ac:dyDescent="0.25">
      <c r="A747" s="284">
        <v>43358</v>
      </c>
      <c r="B747" s="283" t="s">
        <v>387</v>
      </c>
      <c r="C747" s="283" t="s">
        <v>419</v>
      </c>
      <c r="D747" s="283" t="s">
        <v>388</v>
      </c>
      <c r="E747" s="175" t="str">
        <f>IFERROR((IF(VLOOKUP($C747,'Agent List'!$A:$D,2,0)=0,"",VLOOKUP($C747,'Agent List'!$A:$D,2,0))),"")</f>
        <v/>
      </c>
      <c r="F747" s="175" t="str">
        <f>IFERROR((IF(VLOOKUP($C747,'Agent List'!$A:$D,3,0)=0,"",VLOOKUP($C747,'Agent List'!$A:$D,3,0))),"")</f>
        <v/>
      </c>
      <c r="G747" s="175" t="str">
        <f>IFERROR((IF(VLOOKUP($C747,'Agent List'!$A:$D,4,0)=0,"",VLOOKUP($C747,'Agent List'!$A:$D,4,0))),"")</f>
        <v/>
      </c>
    </row>
    <row r="748" spans="1:7" x14ac:dyDescent="0.25">
      <c r="A748" s="284">
        <v>43358</v>
      </c>
      <c r="B748" s="283" t="s">
        <v>387</v>
      </c>
      <c r="C748" s="283" t="s">
        <v>389</v>
      </c>
      <c r="D748" s="283" t="s">
        <v>388</v>
      </c>
      <c r="E748" s="175" t="str">
        <f>IFERROR((IF(VLOOKUP($C748,'Agent List'!$A:$D,2,0)=0,"",VLOOKUP($C748,'Agent List'!$A:$D,2,0))),"")</f>
        <v/>
      </c>
      <c r="F748" s="175" t="str">
        <f>IFERROR((IF(VLOOKUP($C748,'Agent List'!$A:$D,3,0)=0,"",VLOOKUP($C748,'Agent List'!$A:$D,3,0))),"")</f>
        <v/>
      </c>
      <c r="G748" s="175" t="str">
        <f>IFERROR((IF(VLOOKUP($C748,'Agent List'!$A:$D,4,0)=0,"",VLOOKUP($C748,'Agent List'!$A:$D,4,0))),"")</f>
        <v/>
      </c>
    </row>
    <row r="749" spans="1:7" x14ac:dyDescent="0.25">
      <c r="A749" s="284">
        <v>43358</v>
      </c>
      <c r="B749" s="283" t="s">
        <v>387</v>
      </c>
      <c r="C749" s="283" t="s">
        <v>163</v>
      </c>
      <c r="D749" s="283" t="s">
        <v>388</v>
      </c>
      <c r="E749" s="175" t="str">
        <f>IFERROR((IF(VLOOKUP($C749,'Agent List'!$A:$D,2,0)=0,"",VLOOKUP($C749,'Agent List'!$A:$D,2,0))),"")</f>
        <v/>
      </c>
      <c r="F749" s="175" t="str">
        <f>IFERROR((IF(VLOOKUP($C749,'Agent List'!$A:$D,3,0)=0,"",VLOOKUP($C749,'Agent List'!$A:$D,3,0))),"")</f>
        <v>NAMPS</v>
      </c>
      <c r="G749" s="175" t="str">
        <f>IFERROR((IF(VLOOKUP($C749,'Agent List'!$A:$D,4,0)=0,"",VLOOKUP($C749,'Agent List'!$A:$D,4,0))),"")</f>
        <v/>
      </c>
    </row>
    <row r="750" spans="1:7" x14ac:dyDescent="0.25">
      <c r="A750" s="284">
        <v>43359</v>
      </c>
      <c r="B750" s="283" t="s">
        <v>387</v>
      </c>
      <c r="C750" s="283" t="s">
        <v>163</v>
      </c>
      <c r="D750" s="283" t="s">
        <v>388</v>
      </c>
      <c r="E750" s="175" t="str">
        <f>IFERROR((IF(VLOOKUP($C750,'Agent List'!$A:$D,2,0)=0,"",VLOOKUP($C750,'Agent List'!$A:$D,2,0))),"")</f>
        <v/>
      </c>
      <c r="F750" s="175" t="str">
        <f>IFERROR((IF(VLOOKUP($C750,'Agent List'!$A:$D,3,0)=0,"",VLOOKUP($C750,'Agent List'!$A:$D,3,0))),"")</f>
        <v>NAMPS</v>
      </c>
      <c r="G750" s="175" t="str">
        <f>IFERROR((IF(VLOOKUP($C750,'Agent List'!$A:$D,4,0)=0,"",VLOOKUP($C750,'Agent List'!$A:$D,4,0))),"")</f>
        <v/>
      </c>
    </row>
    <row r="751" spans="1:7" x14ac:dyDescent="0.25">
      <c r="A751" s="284">
        <v>43359</v>
      </c>
      <c r="B751" s="283" t="s">
        <v>387</v>
      </c>
      <c r="C751" s="283" t="s">
        <v>236</v>
      </c>
      <c r="D751" s="283" t="s">
        <v>388</v>
      </c>
      <c r="E751" s="175" t="str">
        <f>IFERROR((IF(VLOOKUP($C751,'Agent List'!$A:$D,2,0)=0,"",VLOOKUP($C751,'Agent List'!$A:$D,2,0))),"")</f>
        <v>EMEA_English</v>
      </c>
      <c r="F751" s="175" t="str">
        <f>IFERROR((IF(VLOOKUP($C751,'Agent List'!$A:$D,3,0)=0,"",VLOOKUP($C751,'Agent List'!$A:$D,3,0))),"")</f>
        <v>NAMPS</v>
      </c>
      <c r="G751" s="175" t="str">
        <f>IFERROR((IF(VLOOKUP($C751,'Agent List'!$A:$D,4,0)=0,"",VLOOKUP($C751,'Agent List'!$A:$D,4,0))),"")</f>
        <v/>
      </c>
    </row>
    <row r="752" spans="1:7" x14ac:dyDescent="0.25">
      <c r="A752" s="284">
        <v>43359</v>
      </c>
      <c r="B752" s="283" t="s">
        <v>387</v>
      </c>
      <c r="C752" s="283" t="s">
        <v>233</v>
      </c>
      <c r="D752" s="283" t="s">
        <v>388</v>
      </c>
      <c r="E752" s="175" t="str">
        <f>IFERROR((IF(VLOOKUP($C752,'Agent List'!$A:$D,2,0)=0,"",VLOOKUP($C752,'Agent List'!$A:$D,2,0))),"")</f>
        <v/>
      </c>
      <c r="F752" s="175" t="str">
        <f>IFERROR((IF(VLOOKUP($C752,'Agent List'!$A:$D,3,0)=0,"",VLOOKUP($C752,'Agent List'!$A:$D,3,0))),"")</f>
        <v>NAMPS</v>
      </c>
      <c r="G752" s="175" t="str">
        <f>IFERROR((IF(VLOOKUP($C752,'Agent List'!$A:$D,4,0)=0,"",VLOOKUP($C752,'Agent List'!$A:$D,4,0))),"")</f>
        <v>APAC_English</v>
      </c>
    </row>
    <row r="753" spans="1:7" x14ac:dyDescent="0.25">
      <c r="A753" s="284">
        <v>43359</v>
      </c>
      <c r="B753" s="283" t="s">
        <v>387</v>
      </c>
      <c r="C753" s="283" t="s">
        <v>420</v>
      </c>
      <c r="D753" s="283" t="s">
        <v>388</v>
      </c>
      <c r="E753" s="175" t="str">
        <f>IFERROR((IF(VLOOKUP($C753,'Agent List'!$A:$D,2,0)=0,"",VLOOKUP($C753,'Agent List'!$A:$D,2,0))),"")</f>
        <v/>
      </c>
      <c r="F753" s="175" t="str">
        <f>IFERROR((IF(VLOOKUP($C753,'Agent List'!$A:$D,3,0)=0,"",VLOOKUP($C753,'Agent List'!$A:$D,3,0))),"")</f>
        <v/>
      </c>
      <c r="G753" s="175" t="str">
        <f>IFERROR((IF(VLOOKUP($C753,'Agent List'!$A:$D,4,0)=0,"",VLOOKUP($C753,'Agent List'!$A:$D,4,0))),"")</f>
        <v/>
      </c>
    </row>
    <row r="754" spans="1:7" x14ac:dyDescent="0.25">
      <c r="A754" s="284">
        <v>43359</v>
      </c>
      <c r="B754" s="283" t="s">
        <v>387</v>
      </c>
      <c r="C754" s="283" t="s">
        <v>389</v>
      </c>
      <c r="D754" s="283" t="s">
        <v>388</v>
      </c>
      <c r="E754" s="175" t="str">
        <f>IFERROR((IF(VLOOKUP($C754,'Agent List'!$A:$D,2,0)=0,"",VLOOKUP($C754,'Agent List'!$A:$D,2,0))),"")</f>
        <v/>
      </c>
      <c r="F754" s="175" t="str">
        <f>IFERROR((IF(VLOOKUP($C754,'Agent List'!$A:$D,3,0)=0,"",VLOOKUP($C754,'Agent List'!$A:$D,3,0))),"")</f>
        <v/>
      </c>
      <c r="G754" s="175" t="str">
        <f>IFERROR((IF(VLOOKUP($C754,'Agent List'!$A:$D,4,0)=0,"",VLOOKUP($C754,'Agent List'!$A:$D,4,0))),"")</f>
        <v/>
      </c>
    </row>
    <row r="755" spans="1:7" x14ac:dyDescent="0.25">
      <c r="A755" s="284">
        <v>43359</v>
      </c>
      <c r="B755" s="283" t="s">
        <v>387</v>
      </c>
      <c r="C755" s="283" t="s">
        <v>390</v>
      </c>
      <c r="D755" s="283" t="s">
        <v>388</v>
      </c>
      <c r="E755" s="175" t="str">
        <f>IFERROR((IF(VLOOKUP($C755,'Agent List'!$A:$D,2,0)=0,"",VLOOKUP($C755,'Agent List'!$A:$D,2,0))),"")</f>
        <v/>
      </c>
      <c r="F755" s="175" t="str">
        <f>IFERROR((IF(VLOOKUP($C755,'Agent List'!$A:$D,3,0)=0,"",VLOOKUP($C755,'Agent List'!$A:$D,3,0))),"")</f>
        <v/>
      </c>
      <c r="G755" s="175" t="str">
        <f>IFERROR((IF(VLOOKUP($C755,'Agent List'!$A:$D,4,0)=0,"",VLOOKUP($C755,'Agent List'!$A:$D,4,0))),"")</f>
        <v/>
      </c>
    </row>
    <row r="756" spans="1:7" x14ac:dyDescent="0.25">
      <c r="A756" s="275"/>
      <c r="B756" s="274"/>
      <c r="C756" s="274"/>
      <c r="D756" s="274"/>
      <c r="E756" s="175" t="str">
        <f>IFERROR((IF(VLOOKUP($C756,'Agent List'!$A:$D,2,0)=0,"",VLOOKUP($C756,'Agent List'!$A:$D,2,0))),"")</f>
        <v/>
      </c>
      <c r="F756" s="175" t="str">
        <f>IFERROR((IF(VLOOKUP($C756,'Agent List'!$A:$D,3,0)=0,"",VLOOKUP($C756,'Agent List'!$A:$D,3,0))),"")</f>
        <v/>
      </c>
      <c r="G756" s="175" t="str">
        <f>IFERROR((IF(VLOOKUP($C756,'Agent List'!$A:$D,4,0)=0,"",VLOOKUP($C756,'Agent List'!$A:$D,4,0))),"")</f>
        <v/>
      </c>
    </row>
    <row r="757" spans="1:7" x14ac:dyDescent="0.25">
      <c r="A757" s="275"/>
      <c r="B757" s="274"/>
      <c r="C757" s="274"/>
      <c r="D757" s="274"/>
      <c r="E757" s="175" t="str">
        <f>IFERROR((IF(VLOOKUP($C757,'Agent List'!$A:$D,2,0)=0,"",VLOOKUP($C757,'Agent List'!$A:$D,2,0))),"")</f>
        <v/>
      </c>
      <c r="F757" s="175" t="str">
        <f>IFERROR((IF(VLOOKUP($C757,'Agent List'!$A:$D,3,0)=0,"",VLOOKUP($C757,'Agent List'!$A:$D,3,0))),"")</f>
        <v/>
      </c>
      <c r="G757" s="175" t="str">
        <f>IFERROR((IF(VLOOKUP($C757,'Agent List'!$A:$D,4,0)=0,"",VLOOKUP($C757,'Agent List'!$A:$D,4,0))),"")</f>
        <v/>
      </c>
    </row>
    <row r="758" spans="1:7" x14ac:dyDescent="0.25">
      <c r="A758" s="275"/>
      <c r="B758" s="274"/>
      <c r="C758" s="274"/>
      <c r="D758" s="274"/>
      <c r="E758" s="175" t="str">
        <f>IFERROR((IF(VLOOKUP($C758,'Agent List'!$A:$D,2,0)=0,"",VLOOKUP($C758,'Agent List'!$A:$D,2,0))),"")</f>
        <v/>
      </c>
      <c r="F758" s="175" t="str">
        <f>IFERROR((IF(VLOOKUP($C758,'Agent List'!$A:$D,3,0)=0,"",VLOOKUP($C758,'Agent List'!$A:$D,3,0))),"")</f>
        <v/>
      </c>
      <c r="G758" s="175" t="str">
        <f>IFERROR((IF(VLOOKUP($C758,'Agent List'!$A:$D,4,0)=0,"",VLOOKUP($C758,'Agent List'!$A:$D,4,0))),"")</f>
        <v/>
      </c>
    </row>
    <row r="759" spans="1:7" x14ac:dyDescent="0.25">
      <c r="A759" s="275"/>
      <c r="B759" s="274"/>
      <c r="C759" s="274"/>
      <c r="D759" s="274"/>
      <c r="E759" s="175" t="str">
        <f>IFERROR((IF(VLOOKUP($C759,'Agent List'!$A:$D,2,0)=0,"",VLOOKUP($C759,'Agent List'!$A:$D,2,0))),"")</f>
        <v/>
      </c>
      <c r="F759" s="175" t="str">
        <f>IFERROR((IF(VLOOKUP($C759,'Agent List'!$A:$D,3,0)=0,"",VLOOKUP($C759,'Agent List'!$A:$D,3,0))),"")</f>
        <v/>
      </c>
      <c r="G759" s="175" t="str">
        <f>IFERROR((IF(VLOOKUP($C759,'Agent List'!$A:$D,4,0)=0,"",VLOOKUP($C759,'Agent List'!$A:$D,4,0))),"")</f>
        <v/>
      </c>
    </row>
    <row r="760" spans="1:7" x14ac:dyDescent="0.25">
      <c r="A760" s="275"/>
      <c r="B760" s="274"/>
      <c r="C760" s="274"/>
      <c r="D760" s="274"/>
      <c r="E760" s="175" t="str">
        <f>IFERROR((IF(VLOOKUP($C760,'Agent List'!$A:$D,2,0)=0,"",VLOOKUP($C760,'Agent List'!$A:$D,2,0))),"")</f>
        <v/>
      </c>
      <c r="F760" s="175" t="str">
        <f>IFERROR((IF(VLOOKUP($C760,'Agent List'!$A:$D,3,0)=0,"",VLOOKUP($C760,'Agent List'!$A:$D,3,0))),"")</f>
        <v/>
      </c>
      <c r="G760" s="175" t="str">
        <f>IFERROR((IF(VLOOKUP($C760,'Agent List'!$A:$D,4,0)=0,"",VLOOKUP($C760,'Agent List'!$A:$D,4,0))),"")</f>
        <v/>
      </c>
    </row>
    <row r="761" spans="1:7" x14ac:dyDescent="0.25">
      <c r="A761" s="275"/>
      <c r="B761" s="274"/>
      <c r="C761" s="274"/>
      <c r="D761" s="274"/>
      <c r="E761" s="175" t="str">
        <f>IFERROR((IF(VLOOKUP($C761,'Agent List'!$A:$D,2,0)=0,"",VLOOKUP($C761,'Agent List'!$A:$D,2,0))),"")</f>
        <v/>
      </c>
      <c r="F761" s="175" t="str">
        <f>IFERROR((IF(VLOOKUP($C761,'Agent List'!$A:$D,3,0)=0,"",VLOOKUP($C761,'Agent List'!$A:$D,3,0))),"")</f>
        <v/>
      </c>
      <c r="G761" s="175" t="str">
        <f>IFERROR((IF(VLOOKUP($C761,'Agent List'!$A:$D,4,0)=0,"",VLOOKUP($C761,'Agent List'!$A:$D,4,0))),"")</f>
        <v/>
      </c>
    </row>
    <row r="762" spans="1:7" x14ac:dyDescent="0.25">
      <c r="A762" s="275"/>
      <c r="B762" s="274"/>
      <c r="C762" s="274"/>
      <c r="D762" s="274"/>
      <c r="E762" s="175" t="str">
        <f>IFERROR((IF(VLOOKUP($C762,'Agent List'!$A:$D,2,0)=0,"",VLOOKUP($C762,'Agent List'!$A:$D,2,0))),"")</f>
        <v/>
      </c>
      <c r="F762" s="175" t="str">
        <f>IFERROR((IF(VLOOKUP($C762,'Agent List'!$A:$D,3,0)=0,"",VLOOKUP($C762,'Agent List'!$A:$D,3,0))),"")</f>
        <v/>
      </c>
      <c r="G762" s="175" t="str">
        <f>IFERROR((IF(VLOOKUP($C762,'Agent List'!$A:$D,4,0)=0,"",VLOOKUP($C762,'Agent List'!$A:$D,4,0))),"")</f>
        <v/>
      </c>
    </row>
    <row r="763" spans="1:7" x14ac:dyDescent="0.25">
      <c r="A763" s="275"/>
      <c r="B763" s="274"/>
      <c r="C763" s="274"/>
      <c r="D763" s="274"/>
      <c r="E763" s="175" t="str">
        <f>IFERROR((IF(VLOOKUP($C763,'Agent List'!$A:$D,2,0)=0,"",VLOOKUP($C763,'Agent List'!$A:$D,2,0))),"")</f>
        <v/>
      </c>
      <c r="F763" s="175" t="str">
        <f>IFERROR((IF(VLOOKUP($C763,'Agent List'!$A:$D,3,0)=0,"",VLOOKUP($C763,'Agent List'!$A:$D,3,0))),"")</f>
        <v/>
      </c>
      <c r="G763" s="175" t="str">
        <f>IFERROR((IF(VLOOKUP($C763,'Agent List'!$A:$D,4,0)=0,"",VLOOKUP($C763,'Agent List'!$A:$D,4,0))),"")</f>
        <v/>
      </c>
    </row>
    <row r="764" spans="1:7" x14ac:dyDescent="0.25">
      <c r="A764" s="275"/>
      <c r="B764" s="274"/>
      <c r="C764" s="274"/>
      <c r="D764" s="274"/>
      <c r="E764" s="175" t="str">
        <f>IFERROR((IF(VLOOKUP($C764,'Agent List'!$A:$D,2,0)=0,"",VLOOKUP($C764,'Agent List'!$A:$D,2,0))),"")</f>
        <v/>
      </c>
      <c r="F764" s="175" t="str">
        <f>IFERROR((IF(VLOOKUP($C764,'Agent List'!$A:$D,3,0)=0,"",VLOOKUP($C764,'Agent List'!$A:$D,3,0))),"")</f>
        <v/>
      </c>
      <c r="G764" s="175" t="str">
        <f>IFERROR((IF(VLOOKUP($C764,'Agent List'!$A:$D,4,0)=0,"",VLOOKUP($C764,'Agent List'!$A:$D,4,0))),"")</f>
        <v/>
      </c>
    </row>
    <row r="765" spans="1:7" x14ac:dyDescent="0.25">
      <c r="A765" s="275"/>
      <c r="B765" s="274"/>
      <c r="C765" s="274"/>
      <c r="D765" s="274"/>
      <c r="E765" s="175" t="str">
        <f>IFERROR((IF(VLOOKUP($C765,'Agent List'!$A:$D,2,0)=0,"",VLOOKUP($C765,'Agent List'!$A:$D,2,0))),"")</f>
        <v/>
      </c>
      <c r="F765" s="175" t="str">
        <f>IFERROR((IF(VLOOKUP($C765,'Agent List'!$A:$D,3,0)=0,"",VLOOKUP($C765,'Agent List'!$A:$D,3,0))),"")</f>
        <v/>
      </c>
      <c r="G765" s="175" t="str">
        <f>IFERROR((IF(VLOOKUP($C765,'Agent List'!$A:$D,4,0)=0,"",VLOOKUP($C765,'Agent List'!$A:$D,4,0))),"")</f>
        <v/>
      </c>
    </row>
    <row r="766" spans="1:7" x14ac:dyDescent="0.25">
      <c r="A766" s="275"/>
      <c r="B766" s="274"/>
      <c r="C766" s="274"/>
      <c r="D766" s="274"/>
      <c r="E766" s="175" t="str">
        <f>IFERROR((IF(VLOOKUP($C766,'Agent List'!$A:$D,2,0)=0,"",VLOOKUP($C766,'Agent List'!$A:$D,2,0))),"")</f>
        <v/>
      </c>
      <c r="F766" s="175" t="str">
        <f>IFERROR((IF(VLOOKUP($C766,'Agent List'!$A:$D,3,0)=0,"",VLOOKUP($C766,'Agent List'!$A:$D,3,0))),"")</f>
        <v/>
      </c>
      <c r="G766" s="175" t="str">
        <f>IFERROR((IF(VLOOKUP($C766,'Agent List'!$A:$D,4,0)=0,"",VLOOKUP($C766,'Agent List'!$A:$D,4,0))),"")</f>
        <v/>
      </c>
    </row>
    <row r="767" spans="1:7" x14ac:dyDescent="0.25">
      <c r="A767" s="275"/>
      <c r="B767" s="274"/>
      <c r="C767" s="274"/>
      <c r="D767" s="274"/>
      <c r="E767" s="175" t="str">
        <f>IFERROR((IF(VLOOKUP($C767,'Agent List'!$A:$D,2,0)=0,"",VLOOKUP($C767,'Agent List'!$A:$D,2,0))),"")</f>
        <v/>
      </c>
      <c r="F767" s="175" t="str">
        <f>IFERROR((IF(VLOOKUP($C767,'Agent List'!$A:$D,3,0)=0,"",VLOOKUP($C767,'Agent List'!$A:$D,3,0))),"")</f>
        <v/>
      </c>
      <c r="G767" s="175" t="str">
        <f>IFERROR((IF(VLOOKUP($C767,'Agent List'!$A:$D,4,0)=0,"",VLOOKUP($C767,'Agent List'!$A:$D,4,0))),"")</f>
        <v/>
      </c>
    </row>
    <row r="768" spans="1:7" x14ac:dyDescent="0.25">
      <c r="A768" s="275"/>
      <c r="B768" s="274"/>
      <c r="C768" s="274"/>
      <c r="D768" s="274"/>
      <c r="E768" s="175" t="str">
        <f>IFERROR((IF(VLOOKUP($C768,'Agent List'!$A:$D,2,0)=0,"",VLOOKUP($C768,'Agent List'!$A:$D,2,0))),"")</f>
        <v/>
      </c>
      <c r="F768" s="175" t="str">
        <f>IFERROR((IF(VLOOKUP($C768,'Agent List'!$A:$D,3,0)=0,"",VLOOKUP($C768,'Agent List'!$A:$D,3,0))),"")</f>
        <v/>
      </c>
      <c r="G768" s="175" t="str">
        <f>IFERROR((IF(VLOOKUP($C768,'Agent List'!$A:$D,4,0)=0,"",VLOOKUP($C768,'Agent List'!$A:$D,4,0))),"")</f>
        <v/>
      </c>
    </row>
    <row r="769" spans="1:7" x14ac:dyDescent="0.25">
      <c r="A769" s="275"/>
      <c r="B769" s="274"/>
      <c r="C769" s="274"/>
      <c r="D769" s="274"/>
      <c r="E769" s="175" t="str">
        <f>IFERROR((IF(VLOOKUP($C769,'Agent List'!$A:$D,2,0)=0,"",VLOOKUP($C769,'Agent List'!$A:$D,2,0))),"")</f>
        <v/>
      </c>
      <c r="F769" s="175" t="str">
        <f>IFERROR((IF(VLOOKUP($C769,'Agent List'!$A:$D,3,0)=0,"",VLOOKUP($C769,'Agent List'!$A:$D,3,0))),"")</f>
        <v/>
      </c>
      <c r="G769" s="175" t="str">
        <f>IFERROR((IF(VLOOKUP($C769,'Agent List'!$A:$D,4,0)=0,"",VLOOKUP($C769,'Agent List'!$A:$D,4,0))),"")</f>
        <v/>
      </c>
    </row>
    <row r="770" spans="1:7" x14ac:dyDescent="0.25">
      <c r="A770" s="275"/>
      <c r="B770" s="274"/>
      <c r="C770" s="274"/>
      <c r="D770" s="274"/>
      <c r="E770" s="175" t="str">
        <f>IFERROR((IF(VLOOKUP($C770,'Agent List'!$A:$D,2,0)=0,"",VLOOKUP($C770,'Agent List'!$A:$D,2,0))),"")</f>
        <v/>
      </c>
      <c r="F770" s="175" t="str">
        <f>IFERROR((IF(VLOOKUP($C770,'Agent List'!$A:$D,3,0)=0,"",VLOOKUP($C770,'Agent List'!$A:$D,3,0))),"")</f>
        <v/>
      </c>
      <c r="G770" s="175" t="str">
        <f>IFERROR((IF(VLOOKUP($C770,'Agent List'!$A:$D,4,0)=0,"",VLOOKUP($C770,'Agent List'!$A:$D,4,0))),"")</f>
        <v/>
      </c>
    </row>
    <row r="771" spans="1:7" x14ac:dyDescent="0.25">
      <c r="A771" s="275"/>
      <c r="B771" s="274"/>
      <c r="C771" s="274"/>
      <c r="D771" s="274"/>
      <c r="E771" s="175" t="str">
        <f>IFERROR((IF(VLOOKUP($C771,'Agent List'!$A:$D,2,0)=0,"",VLOOKUP($C771,'Agent List'!$A:$D,2,0))),"")</f>
        <v/>
      </c>
      <c r="F771" s="175" t="str">
        <f>IFERROR((IF(VLOOKUP($C771,'Agent List'!$A:$D,3,0)=0,"",VLOOKUP($C771,'Agent List'!$A:$D,3,0))),"")</f>
        <v/>
      </c>
      <c r="G771" s="175" t="str">
        <f>IFERROR((IF(VLOOKUP($C771,'Agent List'!$A:$D,4,0)=0,"",VLOOKUP($C771,'Agent List'!$A:$D,4,0))),"")</f>
        <v/>
      </c>
    </row>
    <row r="772" spans="1:7" x14ac:dyDescent="0.25">
      <c r="A772" s="275"/>
      <c r="B772" s="274"/>
      <c r="C772" s="274"/>
      <c r="D772" s="274"/>
      <c r="E772" s="175" t="str">
        <f>IFERROR((IF(VLOOKUP($C772,'Agent List'!$A:$D,2,0)=0,"",VLOOKUP($C772,'Agent List'!$A:$D,2,0))),"")</f>
        <v/>
      </c>
      <c r="F772" s="175" t="str">
        <f>IFERROR((IF(VLOOKUP($C772,'Agent List'!$A:$D,3,0)=0,"",VLOOKUP($C772,'Agent List'!$A:$D,3,0))),"")</f>
        <v/>
      </c>
      <c r="G772" s="175" t="str">
        <f>IFERROR((IF(VLOOKUP($C772,'Agent List'!$A:$D,4,0)=0,"",VLOOKUP($C772,'Agent List'!$A:$D,4,0))),"")</f>
        <v/>
      </c>
    </row>
    <row r="773" spans="1:7" x14ac:dyDescent="0.25">
      <c r="A773" s="275"/>
      <c r="B773" s="274"/>
      <c r="C773" s="274"/>
      <c r="D773" s="274"/>
      <c r="E773" s="175" t="str">
        <f>IFERROR((IF(VLOOKUP($C773,'Agent List'!$A:$D,2,0)=0,"",VLOOKUP($C773,'Agent List'!$A:$D,2,0))),"")</f>
        <v/>
      </c>
      <c r="F773" s="175" t="str">
        <f>IFERROR((IF(VLOOKUP($C773,'Agent List'!$A:$D,3,0)=0,"",VLOOKUP($C773,'Agent List'!$A:$D,3,0))),"")</f>
        <v/>
      </c>
      <c r="G773" s="175" t="str">
        <f>IFERROR((IF(VLOOKUP($C773,'Agent List'!$A:$D,4,0)=0,"",VLOOKUP($C773,'Agent List'!$A:$D,4,0))),"")</f>
        <v/>
      </c>
    </row>
    <row r="774" spans="1:7" x14ac:dyDescent="0.25">
      <c r="A774" s="275"/>
      <c r="B774" s="274"/>
      <c r="C774" s="274"/>
      <c r="D774" s="274"/>
      <c r="E774" s="175" t="str">
        <f>IFERROR((IF(VLOOKUP($C774,'Agent List'!$A:$D,2,0)=0,"",VLOOKUP($C774,'Agent List'!$A:$D,2,0))),"")</f>
        <v/>
      </c>
      <c r="F774" s="175" t="str">
        <f>IFERROR((IF(VLOOKUP($C774,'Agent List'!$A:$D,3,0)=0,"",VLOOKUP($C774,'Agent List'!$A:$D,3,0))),"")</f>
        <v/>
      </c>
      <c r="G774" s="175" t="str">
        <f>IFERROR((IF(VLOOKUP($C774,'Agent List'!$A:$D,4,0)=0,"",VLOOKUP($C774,'Agent List'!$A:$D,4,0))),"")</f>
        <v/>
      </c>
    </row>
    <row r="775" spans="1:7" x14ac:dyDescent="0.25">
      <c r="A775" s="275"/>
      <c r="B775" s="274"/>
      <c r="C775" s="274"/>
      <c r="D775" s="274"/>
      <c r="E775" s="175" t="str">
        <f>IFERROR((IF(VLOOKUP($C775,'Agent List'!$A:$D,2,0)=0,"",VLOOKUP($C775,'Agent List'!$A:$D,2,0))),"")</f>
        <v/>
      </c>
      <c r="F775" s="175" t="str">
        <f>IFERROR((IF(VLOOKUP($C775,'Agent List'!$A:$D,3,0)=0,"",VLOOKUP($C775,'Agent List'!$A:$D,3,0))),"")</f>
        <v/>
      </c>
      <c r="G775" s="175" t="str">
        <f>IFERROR((IF(VLOOKUP($C775,'Agent List'!$A:$D,4,0)=0,"",VLOOKUP($C775,'Agent List'!$A:$D,4,0))),"")</f>
        <v/>
      </c>
    </row>
    <row r="776" spans="1:7" x14ac:dyDescent="0.25">
      <c r="A776" s="275"/>
      <c r="B776" s="274"/>
      <c r="C776" s="274"/>
      <c r="D776" s="274"/>
      <c r="E776" s="175" t="str">
        <f>IFERROR((IF(VLOOKUP($C776,'Agent List'!$A:$D,2,0)=0,"",VLOOKUP($C776,'Agent List'!$A:$D,2,0))),"")</f>
        <v/>
      </c>
      <c r="F776" s="175" t="str">
        <f>IFERROR((IF(VLOOKUP($C776,'Agent List'!$A:$D,3,0)=0,"",VLOOKUP($C776,'Agent List'!$A:$D,3,0))),"")</f>
        <v/>
      </c>
      <c r="G776" s="175" t="str">
        <f>IFERROR((IF(VLOOKUP($C776,'Agent List'!$A:$D,4,0)=0,"",VLOOKUP($C776,'Agent List'!$A:$D,4,0))),"")</f>
        <v/>
      </c>
    </row>
    <row r="777" spans="1:7" x14ac:dyDescent="0.25">
      <c r="A777" s="275"/>
      <c r="B777" s="274"/>
      <c r="C777" s="274"/>
      <c r="D777" s="274"/>
      <c r="E777" s="175" t="str">
        <f>IFERROR((IF(VLOOKUP($C777,'Agent List'!$A:$D,2,0)=0,"",VLOOKUP($C777,'Agent List'!$A:$D,2,0))),"")</f>
        <v/>
      </c>
      <c r="F777" s="175" t="str">
        <f>IFERROR((IF(VLOOKUP($C777,'Agent List'!$A:$D,3,0)=0,"",VLOOKUP($C777,'Agent List'!$A:$D,3,0))),"")</f>
        <v/>
      </c>
      <c r="G777" s="175" t="str">
        <f>IFERROR((IF(VLOOKUP($C777,'Agent List'!$A:$D,4,0)=0,"",VLOOKUP($C777,'Agent List'!$A:$D,4,0))),"")</f>
        <v/>
      </c>
    </row>
    <row r="778" spans="1:7" x14ac:dyDescent="0.25">
      <c r="A778" s="275"/>
      <c r="B778" s="274"/>
      <c r="C778" s="274"/>
      <c r="D778" s="274"/>
      <c r="E778" s="175" t="str">
        <f>IFERROR((IF(VLOOKUP($C778,'Agent List'!$A:$D,2,0)=0,"",VLOOKUP($C778,'Agent List'!$A:$D,2,0))),"")</f>
        <v/>
      </c>
      <c r="F778" s="175" t="str">
        <f>IFERROR((IF(VLOOKUP($C778,'Agent List'!$A:$D,3,0)=0,"",VLOOKUP($C778,'Agent List'!$A:$D,3,0))),"")</f>
        <v/>
      </c>
      <c r="G778" s="175" t="str">
        <f>IFERROR((IF(VLOOKUP($C778,'Agent List'!$A:$D,4,0)=0,"",VLOOKUP($C778,'Agent List'!$A:$D,4,0))),"")</f>
        <v/>
      </c>
    </row>
    <row r="779" spans="1:7" x14ac:dyDescent="0.25">
      <c r="A779" s="275"/>
      <c r="B779" s="274"/>
      <c r="C779" s="274"/>
      <c r="D779" s="274"/>
      <c r="E779" s="175" t="str">
        <f>IFERROR((IF(VLOOKUP($C779,'Agent List'!$A:$D,2,0)=0,"",VLOOKUP($C779,'Agent List'!$A:$D,2,0))),"")</f>
        <v/>
      </c>
      <c r="F779" s="175" t="str">
        <f>IFERROR((IF(VLOOKUP($C779,'Agent List'!$A:$D,3,0)=0,"",VLOOKUP($C779,'Agent List'!$A:$D,3,0))),"")</f>
        <v/>
      </c>
      <c r="G779" s="175" t="str">
        <f>IFERROR((IF(VLOOKUP($C779,'Agent List'!$A:$D,4,0)=0,"",VLOOKUP($C779,'Agent List'!$A:$D,4,0))),"")</f>
        <v/>
      </c>
    </row>
    <row r="780" spans="1:7" x14ac:dyDescent="0.25">
      <c r="A780" s="275"/>
      <c r="B780" s="274"/>
      <c r="C780" s="274"/>
      <c r="D780" s="274"/>
      <c r="E780" s="175" t="str">
        <f>IFERROR((IF(VLOOKUP($C780,'Agent List'!$A:$D,2,0)=0,"",VLOOKUP($C780,'Agent List'!$A:$D,2,0))),"")</f>
        <v/>
      </c>
      <c r="F780" s="175" t="str">
        <f>IFERROR((IF(VLOOKUP($C780,'Agent List'!$A:$D,3,0)=0,"",VLOOKUP($C780,'Agent List'!$A:$D,3,0))),"")</f>
        <v/>
      </c>
      <c r="G780" s="175" t="str">
        <f>IFERROR((IF(VLOOKUP($C780,'Agent List'!$A:$D,4,0)=0,"",VLOOKUP($C780,'Agent List'!$A:$D,4,0))),"")</f>
        <v/>
      </c>
    </row>
    <row r="781" spans="1:7" x14ac:dyDescent="0.25">
      <c r="A781" s="275"/>
      <c r="B781" s="274"/>
      <c r="C781" s="274"/>
      <c r="D781" s="274"/>
      <c r="E781" s="175" t="str">
        <f>IFERROR((IF(VLOOKUP($C781,'Agent List'!$A:$D,2,0)=0,"",VLOOKUP($C781,'Agent List'!$A:$D,2,0))),"")</f>
        <v/>
      </c>
      <c r="F781" s="175" t="str">
        <f>IFERROR((IF(VLOOKUP($C781,'Agent List'!$A:$D,3,0)=0,"",VLOOKUP($C781,'Agent List'!$A:$D,3,0))),"")</f>
        <v/>
      </c>
      <c r="G781" s="175" t="str">
        <f>IFERROR((IF(VLOOKUP($C781,'Agent List'!$A:$D,4,0)=0,"",VLOOKUP($C781,'Agent List'!$A:$D,4,0))),"")</f>
        <v/>
      </c>
    </row>
    <row r="782" spans="1:7" x14ac:dyDescent="0.25">
      <c r="A782" s="275"/>
      <c r="B782" s="274"/>
      <c r="C782" s="274"/>
      <c r="D782" s="274"/>
      <c r="E782" s="175" t="str">
        <f>IFERROR((IF(VLOOKUP($C782,'Agent List'!$A:$D,2,0)=0,"",VLOOKUP($C782,'Agent List'!$A:$D,2,0))),"")</f>
        <v/>
      </c>
      <c r="F782" s="175" t="str">
        <f>IFERROR((IF(VLOOKUP($C782,'Agent List'!$A:$D,3,0)=0,"",VLOOKUP($C782,'Agent List'!$A:$D,3,0))),"")</f>
        <v/>
      </c>
      <c r="G782" s="175" t="str">
        <f>IFERROR((IF(VLOOKUP($C782,'Agent List'!$A:$D,4,0)=0,"",VLOOKUP($C782,'Agent List'!$A:$D,4,0))),"")</f>
        <v/>
      </c>
    </row>
    <row r="783" spans="1:7" x14ac:dyDescent="0.25">
      <c r="A783" s="275"/>
      <c r="B783" s="274"/>
      <c r="C783" s="274"/>
      <c r="D783" s="274"/>
      <c r="E783" s="175" t="str">
        <f>IFERROR((IF(VLOOKUP($C783,'Agent List'!$A:$D,2,0)=0,"",VLOOKUP($C783,'Agent List'!$A:$D,2,0))),"")</f>
        <v/>
      </c>
      <c r="F783" s="175" t="str">
        <f>IFERROR((IF(VLOOKUP($C783,'Agent List'!$A:$D,3,0)=0,"",VLOOKUP($C783,'Agent List'!$A:$D,3,0))),"")</f>
        <v/>
      </c>
      <c r="G783" s="175" t="str">
        <f>IFERROR((IF(VLOOKUP($C783,'Agent List'!$A:$D,4,0)=0,"",VLOOKUP($C783,'Agent List'!$A:$D,4,0))),"")</f>
        <v/>
      </c>
    </row>
    <row r="784" spans="1:7" x14ac:dyDescent="0.25">
      <c r="A784" s="275"/>
      <c r="B784" s="274"/>
      <c r="C784" s="274"/>
      <c r="D784" s="274"/>
      <c r="E784" s="175" t="str">
        <f>IFERROR((IF(VLOOKUP($C784,'Agent List'!$A:$D,2,0)=0,"",VLOOKUP($C784,'Agent List'!$A:$D,2,0))),"")</f>
        <v/>
      </c>
      <c r="F784" s="175" t="str">
        <f>IFERROR((IF(VLOOKUP($C784,'Agent List'!$A:$D,3,0)=0,"",VLOOKUP($C784,'Agent List'!$A:$D,3,0))),"")</f>
        <v/>
      </c>
      <c r="G784" s="175" t="str">
        <f>IFERROR((IF(VLOOKUP($C784,'Agent List'!$A:$D,4,0)=0,"",VLOOKUP($C784,'Agent List'!$A:$D,4,0))),"")</f>
        <v/>
      </c>
    </row>
    <row r="785" spans="1:7" x14ac:dyDescent="0.25">
      <c r="A785" s="275"/>
      <c r="B785" s="274"/>
      <c r="C785" s="274"/>
      <c r="D785" s="274"/>
      <c r="E785" s="175" t="str">
        <f>IFERROR((IF(VLOOKUP($C785,'Agent List'!$A:$D,2,0)=0,"",VLOOKUP($C785,'Agent List'!$A:$D,2,0))),"")</f>
        <v/>
      </c>
      <c r="F785" s="175" t="str">
        <f>IFERROR((IF(VLOOKUP($C785,'Agent List'!$A:$D,3,0)=0,"",VLOOKUP($C785,'Agent List'!$A:$D,3,0))),"")</f>
        <v/>
      </c>
      <c r="G785" s="175" t="str">
        <f>IFERROR((IF(VLOOKUP($C785,'Agent List'!$A:$D,4,0)=0,"",VLOOKUP($C785,'Agent List'!$A:$D,4,0))),"")</f>
        <v/>
      </c>
    </row>
    <row r="786" spans="1:7" x14ac:dyDescent="0.25">
      <c r="A786" s="275"/>
      <c r="B786" s="274"/>
      <c r="C786" s="274"/>
      <c r="D786" s="274"/>
      <c r="E786" s="175" t="str">
        <f>IFERROR((IF(VLOOKUP($C786,'Agent List'!$A:$D,2,0)=0,"",VLOOKUP($C786,'Agent List'!$A:$D,2,0))),"")</f>
        <v/>
      </c>
      <c r="F786" s="175" t="str">
        <f>IFERROR((IF(VLOOKUP($C786,'Agent List'!$A:$D,3,0)=0,"",VLOOKUP($C786,'Agent List'!$A:$D,3,0))),"")</f>
        <v/>
      </c>
      <c r="G786" s="175" t="str">
        <f>IFERROR((IF(VLOOKUP($C786,'Agent List'!$A:$D,4,0)=0,"",VLOOKUP($C786,'Agent List'!$A:$D,4,0))),"")</f>
        <v/>
      </c>
    </row>
    <row r="787" spans="1:7" x14ac:dyDescent="0.25">
      <c r="A787" s="275"/>
      <c r="B787" s="274"/>
      <c r="C787" s="274"/>
      <c r="D787" s="274"/>
      <c r="E787" s="175" t="str">
        <f>IFERROR((IF(VLOOKUP($C787,'Agent List'!$A:$D,2,0)=0,"",VLOOKUP($C787,'Agent List'!$A:$D,2,0))),"")</f>
        <v/>
      </c>
      <c r="F787" s="175" t="str">
        <f>IFERROR((IF(VLOOKUP($C787,'Agent List'!$A:$D,3,0)=0,"",VLOOKUP($C787,'Agent List'!$A:$D,3,0))),"")</f>
        <v/>
      </c>
      <c r="G787" s="175" t="str">
        <f>IFERROR((IF(VLOOKUP($C787,'Agent List'!$A:$D,4,0)=0,"",VLOOKUP($C787,'Agent List'!$A:$D,4,0))),"")</f>
        <v/>
      </c>
    </row>
    <row r="788" spans="1:7" x14ac:dyDescent="0.25">
      <c r="A788" s="275"/>
      <c r="B788" s="274"/>
      <c r="C788" s="274"/>
      <c r="D788" s="274"/>
      <c r="E788" s="175" t="str">
        <f>IFERROR((IF(VLOOKUP($C788,'Agent List'!$A:$D,2,0)=0,"",VLOOKUP($C788,'Agent List'!$A:$D,2,0))),"")</f>
        <v/>
      </c>
      <c r="F788" s="175" t="str">
        <f>IFERROR((IF(VLOOKUP($C788,'Agent List'!$A:$D,3,0)=0,"",VLOOKUP($C788,'Agent List'!$A:$D,3,0))),"")</f>
        <v/>
      </c>
      <c r="G788" s="175" t="str">
        <f>IFERROR((IF(VLOOKUP($C788,'Agent List'!$A:$D,4,0)=0,"",VLOOKUP($C788,'Agent List'!$A:$D,4,0))),"")</f>
        <v/>
      </c>
    </row>
    <row r="789" spans="1:7" x14ac:dyDescent="0.25">
      <c r="A789" s="275"/>
      <c r="B789" s="274"/>
      <c r="C789" s="274"/>
      <c r="D789" s="274"/>
      <c r="E789" s="175" t="str">
        <f>IFERROR((IF(VLOOKUP($C789,'Agent List'!$A:$D,2,0)=0,"",VLOOKUP($C789,'Agent List'!$A:$D,2,0))),"")</f>
        <v/>
      </c>
      <c r="F789" s="175" t="str">
        <f>IFERROR((IF(VLOOKUP($C789,'Agent List'!$A:$D,3,0)=0,"",VLOOKUP($C789,'Agent List'!$A:$D,3,0))),"")</f>
        <v/>
      </c>
      <c r="G789" s="175" t="str">
        <f>IFERROR((IF(VLOOKUP($C789,'Agent List'!$A:$D,4,0)=0,"",VLOOKUP($C789,'Agent List'!$A:$D,4,0))),"")</f>
        <v/>
      </c>
    </row>
    <row r="790" spans="1:7" x14ac:dyDescent="0.25">
      <c r="A790" s="275"/>
      <c r="B790" s="274"/>
      <c r="C790" s="274"/>
      <c r="D790" s="274"/>
      <c r="E790" s="175" t="str">
        <f>IFERROR((IF(VLOOKUP($C790,'Agent List'!$A:$D,2,0)=0,"",VLOOKUP($C790,'Agent List'!$A:$D,2,0))),"")</f>
        <v/>
      </c>
      <c r="F790" s="175" t="str">
        <f>IFERROR((IF(VLOOKUP($C790,'Agent List'!$A:$D,3,0)=0,"",VLOOKUP($C790,'Agent List'!$A:$D,3,0))),"")</f>
        <v/>
      </c>
      <c r="G790" s="175" t="str">
        <f>IFERROR((IF(VLOOKUP($C790,'Agent List'!$A:$D,4,0)=0,"",VLOOKUP($C790,'Agent List'!$A:$D,4,0))),"")</f>
        <v/>
      </c>
    </row>
    <row r="791" spans="1:7" x14ac:dyDescent="0.25">
      <c r="A791" s="275"/>
      <c r="B791" s="274"/>
      <c r="C791" s="274"/>
      <c r="D791" s="274"/>
      <c r="E791" s="175" t="str">
        <f>IFERROR((IF(VLOOKUP($C791,'Agent List'!$A:$D,2,0)=0,"",VLOOKUP($C791,'Agent List'!$A:$D,2,0))),"")</f>
        <v/>
      </c>
      <c r="F791" s="175" t="str">
        <f>IFERROR((IF(VLOOKUP($C791,'Agent List'!$A:$D,3,0)=0,"",VLOOKUP($C791,'Agent List'!$A:$D,3,0))),"")</f>
        <v/>
      </c>
      <c r="G791" s="175" t="str">
        <f>IFERROR((IF(VLOOKUP($C791,'Agent List'!$A:$D,4,0)=0,"",VLOOKUP($C791,'Agent List'!$A:$D,4,0))),"")</f>
        <v/>
      </c>
    </row>
    <row r="792" spans="1:7" x14ac:dyDescent="0.25">
      <c r="A792" s="275"/>
      <c r="B792" s="274"/>
      <c r="C792" s="274"/>
      <c r="D792" s="274"/>
      <c r="E792" s="175" t="str">
        <f>IFERROR((IF(VLOOKUP($C792,'Agent List'!$A:$D,2,0)=0,"",VLOOKUP($C792,'Agent List'!$A:$D,2,0))),"")</f>
        <v/>
      </c>
      <c r="F792" s="175" t="str">
        <f>IFERROR((IF(VLOOKUP($C792,'Agent List'!$A:$D,3,0)=0,"",VLOOKUP($C792,'Agent List'!$A:$D,3,0))),"")</f>
        <v/>
      </c>
      <c r="G792" s="175" t="str">
        <f>IFERROR((IF(VLOOKUP($C792,'Agent List'!$A:$D,4,0)=0,"",VLOOKUP($C792,'Agent List'!$A:$D,4,0))),"")</f>
        <v/>
      </c>
    </row>
    <row r="793" spans="1:7" x14ac:dyDescent="0.25">
      <c r="A793" s="275"/>
      <c r="B793" s="274"/>
      <c r="C793" s="274"/>
      <c r="D793" s="274"/>
      <c r="E793" s="175" t="str">
        <f>IFERROR((IF(VLOOKUP($C793,'Agent List'!$A:$D,2,0)=0,"",VLOOKUP($C793,'Agent List'!$A:$D,2,0))),"")</f>
        <v/>
      </c>
      <c r="F793" s="175" t="str">
        <f>IFERROR((IF(VLOOKUP($C793,'Agent List'!$A:$D,3,0)=0,"",VLOOKUP($C793,'Agent List'!$A:$D,3,0))),"")</f>
        <v/>
      </c>
      <c r="G793" s="175" t="str">
        <f>IFERROR((IF(VLOOKUP($C793,'Agent List'!$A:$D,4,0)=0,"",VLOOKUP($C793,'Agent List'!$A:$D,4,0))),"")</f>
        <v/>
      </c>
    </row>
    <row r="794" spans="1:7" x14ac:dyDescent="0.25">
      <c r="A794" s="275"/>
      <c r="B794" s="274"/>
      <c r="C794" s="274"/>
      <c r="D794" s="274"/>
      <c r="E794" s="175" t="str">
        <f>IFERROR((IF(VLOOKUP($C794,'Agent List'!$A:$D,2,0)=0,"",VLOOKUP($C794,'Agent List'!$A:$D,2,0))),"")</f>
        <v/>
      </c>
      <c r="F794" s="175" t="str">
        <f>IFERROR((IF(VLOOKUP($C794,'Agent List'!$A:$D,3,0)=0,"",VLOOKUP($C794,'Agent List'!$A:$D,3,0))),"")</f>
        <v/>
      </c>
      <c r="G794" s="175" t="str">
        <f>IFERROR((IF(VLOOKUP($C794,'Agent List'!$A:$D,4,0)=0,"",VLOOKUP($C794,'Agent List'!$A:$D,4,0))),"")</f>
        <v/>
      </c>
    </row>
    <row r="795" spans="1:7" x14ac:dyDescent="0.25">
      <c r="A795" s="275"/>
      <c r="B795" s="274"/>
      <c r="C795" s="274"/>
      <c r="D795" s="274"/>
      <c r="E795" s="175" t="str">
        <f>IFERROR((IF(VLOOKUP($C795,'Agent List'!$A:$D,2,0)=0,"",VLOOKUP($C795,'Agent List'!$A:$D,2,0))),"")</f>
        <v/>
      </c>
      <c r="F795" s="175" t="str">
        <f>IFERROR((IF(VLOOKUP($C795,'Agent List'!$A:$D,3,0)=0,"",VLOOKUP($C795,'Agent List'!$A:$D,3,0))),"")</f>
        <v/>
      </c>
      <c r="G795" s="175" t="str">
        <f>IFERROR((IF(VLOOKUP($C795,'Agent List'!$A:$D,4,0)=0,"",VLOOKUP($C795,'Agent List'!$A:$D,4,0))),"")</f>
        <v/>
      </c>
    </row>
    <row r="796" spans="1:7" x14ac:dyDescent="0.25">
      <c r="A796" s="275"/>
      <c r="B796" s="274"/>
      <c r="C796" s="274"/>
      <c r="D796" s="274"/>
      <c r="E796" s="175" t="str">
        <f>IFERROR((IF(VLOOKUP($C796,'Agent List'!$A:$D,2,0)=0,"",VLOOKUP($C796,'Agent List'!$A:$D,2,0))),"")</f>
        <v/>
      </c>
      <c r="F796" s="175" t="str">
        <f>IFERROR((IF(VLOOKUP($C796,'Agent List'!$A:$D,3,0)=0,"",VLOOKUP($C796,'Agent List'!$A:$D,3,0))),"")</f>
        <v/>
      </c>
      <c r="G796" s="175" t="str">
        <f>IFERROR((IF(VLOOKUP($C796,'Agent List'!$A:$D,4,0)=0,"",VLOOKUP($C796,'Agent List'!$A:$D,4,0))),"")</f>
        <v/>
      </c>
    </row>
    <row r="797" spans="1:7" x14ac:dyDescent="0.25">
      <c r="A797" s="275"/>
      <c r="B797" s="274"/>
      <c r="C797" s="274"/>
      <c r="D797" s="274"/>
      <c r="E797" s="175" t="str">
        <f>IFERROR((IF(VLOOKUP($C797,'Agent List'!$A:$D,2,0)=0,"",VLOOKUP($C797,'Agent List'!$A:$D,2,0))),"")</f>
        <v/>
      </c>
      <c r="F797" s="175" t="str">
        <f>IFERROR((IF(VLOOKUP($C797,'Agent List'!$A:$D,3,0)=0,"",VLOOKUP($C797,'Agent List'!$A:$D,3,0))),"")</f>
        <v/>
      </c>
      <c r="G797" s="175" t="str">
        <f>IFERROR((IF(VLOOKUP($C797,'Agent List'!$A:$D,4,0)=0,"",VLOOKUP($C797,'Agent List'!$A:$D,4,0))),"")</f>
        <v/>
      </c>
    </row>
    <row r="798" spans="1:7" x14ac:dyDescent="0.25">
      <c r="A798" s="275"/>
      <c r="B798" s="274"/>
      <c r="C798" s="274"/>
      <c r="D798" s="274"/>
      <c r="E798" s="175" t="str">
        <f>IFERROR((IF(VLOOKUP($C798,'Agent List'!$A:$D,2,0)=0,"",VLOOKUP($C798,'Agent List'!$A:$D,2,0))),"")</f>
        <v/>
      </c>
      <c r="F798" s="175" t="str">
        <f>IFERROR((IF(VLOOKUP($C798,'Agent List'!$A:$D,3,0)=0,"",VLOOKUP($C798,'Agent List'!$A:$D,3,0))),"")</f>
        <v/>
      </c>
      <c r="G798" s="175" t="str">
        <f>IFERROR((IF(VLOOKUP($C798,'Agent List'!$A:$D,4,0)=0,"",VLOOKUP($C798,'Agent List'!$A:$D,4,0))),"")</f>
        <v/>
      </c>
    </row>
    <row r="799" spans="1:7" x14ac:dyDescent="0.25">
      <c r="A799" s="275"/>
      <c r="B799" s="274"/>
      <c r="C799" s="274"/>
      <c r="D799" s="274"/>
      <c r="E799" s="175" t="str">
        <f>IFERROR((IF(VLOOKUP($C799,'Agent List'!$A:$D,2,0)=0,"",VLOOKUP($C799,'Agent List'!$A:$D,2,0))),"")</f>
        <v/>
      </c>
      <c r="F799" s="175" t="str">
        <f>IFERROR((IF(VLOOKUP($C799,'Agent List'!$A:$D,3,0)=0,"",VLOOKUP($C799,'Agent List'!$A:$D,3,0))),"")</f>
        <v/>
      </c>
      <c r="G799" s="175" t="str">
        <f>IFERROR((IF(VLOOKUP($C799,'Agent List'!$A:$D,4,0)=0,"",VLOOKUP($C799,'Agent List'!$A:$D,4,0))),"")</f>
        <v/>
      </c>
    </row>
    <row r="800" spans="1:7" x14ac:dyDescent="0.25">
      <c r="A800" s="275"/>
      <c r="B800" s="274"/>
      <c r="C800" s="274"/>
      <c r="D800" s="274"/>
      <c r="E800" s="175" t="str">
        <f>IFERROR((IF(VLOOKUP($C800,'Agent List'!$A:$D,2,0)=0,"",VLOOKUP($C800,'Agent List'!$A:$D,2,0))),"")</f>
        <v/>
      </c>
      <c r="F800" s="175" t="str">
        <f>IFERROR((IF(VLOOKUP($C800,'Agent List'!$A:$D,3,0)=0,"",VLOOKUP($C800,'Agent List'!$A:$D,3,0))),"")</f>
        <v/>
      </c>
      <c r="G800" s="175" t="str">
        <f>IFERROR((IF(VLOOKUP($C800,'Agent List'!$A:$D,4,0)=0,"",VLOOKUP($C800,'Agent List'!$A:$D,4,0))),"")</f>
        <v/>
      </c>
    </row>
    <row r="801" spans="1:7" x14ac:dyDescent="0.25">
      <c r="A801" s="275"/>
      <c r="B801" s="274"/>
      <c r="C801" s="274"/>
      <c r="D801" s="274"/>
      <c r="E801" s="175" t="str">
        <f>IFERROR((IF(VLOOKUP($C801,'Agent List'!$A:$D,2,0)=0,"",VLOOKUP($C801,'Agent List'!$A:$D,2,0))),"")</f>
        <v/>
      </c>
      <c r="F801" s="175" t="str">
        <f>IFERROR((IF(VLOOKUP($C801,'Agent List'!$A:$D,3,0)=0,"",VLOOKUP($C801,'Agent List'!$A:$D,3,0))),"")</f>
        <v/>
      </c>
      <c r="G801" s="175" t="str">
        <f>IFERROR((IF(VLOOKUP($C801,'Agent List'!$A:$D,4,0)=0,"",VLOOKUP($C801,'Agent List'!$A:$D,4,0))),"")</f>
        <v/>
      </c>
    </row>
    <row r="802" spans="1:7" x14ac:dyDescent="0.25">
      <c r="A802" s="275"/>
      <c r="B802" s="274"/>
      <c r="C802" s="274"/>
      <c r="D802" s="274"/>
      <c r="E802" s="175" t="str">
        <f>IFERROR((IF(VLOOKUP($C802,'Agent List'!$A:$D,2,0)=0,"",VLOOKUP($C802,'Agent List'!$A:$D,2,0))),"")</f>
        <v/>
      </c>
      <c r="F802" s="175" t="str">
        <f>IFERROR((IF(VLOOKUP($C802,'Agent List'!$A:$D,3,0)=0,"",VLOOKUP($C802,'Agent List'!$A:$D,3,0))),"")</f>
        <v/>
      </c>
      <c r="G802" s="175" t="str">
        <f>IFERROR((IF(VLOOKUP($C802,'Agent List'!$A:$D,4,0)=0,"",VLOOKUP($C802,'Agent List'!$A:$D,4,0))),"")</f>
        <v/>
      </c>
    </row>
    <row r="803" spans="1:7" x14ac:dyDescent="0.25">
      <c r="A803" s="275"/>
      <c r="B803" s="274"/>
      <c r="C803" s="274"/>
      <c r="D803" s="274"/>
      <c r="E803" s="175" t="str">
        <f>IFERROR((IF(VLOOKUP($C803,'Agent List'!$A:$D,2,0)=0,"",VLOOKUP($C803,'Agent List'!$A:$D,2,0))),"")</f>
        <v/>
      </c>
      <c r="F803" s="175" t="str">
        <f>IFERROR((IF(VLOOKUP($C803,'Agent List'!$A:$D,3,0)=0,"",VLOOKUP($C803,'Agent List'!$A:$D,3,0))),"")</f>
        <v/>
      </c>
      <c r="G803" s="175" t="str">
        <f>IFERROR((IF(VLOOKUP($C803,'Agent List'!$A:$D,4,0)=0,"",VLOOKUP($C803,'Agent List'!$A:$D,4,0))),"")</f>
        <v/>
      </c>
    </row>
    <row r="804" spans="1:7" x14ac:dyDescent="0.25">
      <c r="A804" s="275"/>
      <c r="B804" s="274"/>
      <c r="C804" s="274"/>
      <c r="D804" s="274"/>
      <c r="E804" s="175" t="str">
        <f>IFERROR((IF(VLOOKUP($C804,'Agent List'!$A:$D,2,0)=0,"",VLOOKUP($C804,'Agent List'!$A:$D,2,0))),"")</f>
        <v/>
      </c>
      <c r="F804" s="175" t="str">
        <f>IFERROR((IF(VLOOKUP($C804,'Agent List'!$A:$D,3,0)=0,"",VLOOKUP($C804,'Agent List'!$A:$D,3,0))),"")</f>
        <v/>
      </c>
      <c r="G804" s="175" t="str">
        <f>IFERROR((IF(VLOOKUP($C804,'Agent List'!$A:$D,4,0)=0,"",VLOOKUP($C804,'Agent List'!$A:$D,4,0))),"")</f>
        <v/>
      </c>
    </row>
    <row r="805" spans="1:7" x14ac:dyDescent="0.25">
      <c r="A805" s="275"/>
      <c r="B805" s="274"/>
      <c r="C805" s="274"/>
      <c r="D805" s="274"/>
      <c r="E805" s="175" t="str">
        <f>IFERROR((IF(VLOOKUP($C805,'Agent List'!$A:$D,2,0)=0,"",VLOOKUP($C805,'Agent List'!$A:$D,2,0))),"")</f>
        <v/>
      </c>
      <c r="F805" s="175" t="str">
        <f>IFERROR((IF(VLOOKUP($C805,'Agent List'!$A:$D,3,0)=0,"",VLOOKUP($C805,'Agent List'!$A:$D,3,0))),"")</f>
        <v/>
      </c>
      <c r="G805" s="175" t="str">
        <f>IFERROR((IF(VLOOKUP($C805,'Agent List'!$A:$D,4,0)=0,"",VLOOKUP($C805,'Agent List'!$A:$D,4,0))),"")</f>
        <v/>
      </c>
    </row>
    <row r="806" spans="1:7" x14ac:dyDescent="0.25">
      <c r="A806" s="275"/>
      <c r="B806" s="274"/>
      <c r="C806" s="274"/>
      <c r="D806" s="274"/>
      <c r="E806" s="175" t="str">
        <f>IFERROR((IF(VLOOKUP($C806,'Agent List'!$A:$D,2,0)=0,"",VLOOKUP($C806,'Agent List'!$A:$D,2,0))),"")</f>
        <v/>
      </c>
      <c r="F806" s="175" t="str">
        <f>IFERROR((IF(VLOOKUP($C806,'Agent List'!$A:$D,3,0)=0,"",VLOOKUP($C806,'Agent List'!$A:$D,3,0))),"")</f>
        <v/>
      </c>
      <c r="G806" s="175" t="str">
        <f>IFERROR((IF(VLOOKUP($C806,'Agent List'!$A:$D,4,0)=0,"",VLOOKUP($C806,'Agent List'!$A:$D,4,0))),"")</f>
        <v/>
      </c>
    </row>
    <row r="807" spans="1:7" x14ac:dyDescent="0.25">
      <c r="A807" s="275"/>
      <c r="B807" s="274"/>
      <c r="C807" s="274"/>
      <c r="D807" s="274"/>
      <c r="E807" s="175" t="str">
        <f>IFERROR((IF(VLOOKUP($C807,'Agent List'!$A:$D,2,0)=0,"",VLOOKUP($C807,'Agent List'!$A:$D,2,0))),"")</f>
        <v/>
      </c>
      <c r="F807" s="175" t="str">
        <f>IFERROR((IF(VLOOKUP($C807,'Agent List'!$A:$D,3,0)=0,"",VLOOKUP($C807,'Agent List'!$A:$D,3,0))),"")</f>
        <v/>
      </c>
      <c r="G807" s="175" t="str">
        <f>IFERROR((IF(VLOOKUP($C807,'Agent List'!$A:$D,4,0)=0,"",VLOOKUP($C807,'Agent List'!$A:$D,4,0))),"")</f>
        <v/>
      </c>
    </row>
    <row r="808" spans="1:7" x14ac:dyDescent="0.25">
      <c r="A808" s="275"/>
      <c r="B808" s="274"/>
      <c r="C808" s="274"/>
      <c r="D808" s="274"/>
      <c r="E808" s="175" t="str">
        <f>IFERROR((IF(VLOOKUP($C808,'Agent List'!$A:$D,2,0)=0,"",VLOOKUP($C808,'Agent List'!$A:$D,2,0))),"")</f>
        <v/>
      </c>
      <c r="F808" s="175" t="str">
        <f>IFERROR((IF(VLOOKUP($C808,'Agent List'!$A:$D,3,0)=0,"",VLOOKUP($C808,'Agent List'!$A:$D,3,0))),"")</f>
        <v/>
      </c>
      <c r="G808" s="175" t="str">
        <f>IFERROR((IF(VLOOKUP($C808,'Agent List'!$A:$D,4,0)=0,"",VLOOKUP($C808,'Agent List'!$A:$D,4,0))),"")</f>
        <v/>
      </c>
    </row>
    <row r="809" spans="1:7" x14ac:dyDescent="0.25">
      <c r="A809" s="275"/>
      <c r="B809" s="274"/>
      <c r="C809" s="274"/>
      <c r="D809" s="274"/>
      <c r="E809" s="175" t="str">
        <f>IFERROR((IF(VLOOKUP($C809,'Agent List'!$A:$D,2,0)=0,"",VLOOKUP($C809,'Agent List'!$A:$D,2,0))),"")</f>
        <v/>
      </c>
      <c r="F809" s="175" t="str">
        <f>IFERROR((IF(VLOOKUP($C809,'Agent List'!$A:$D,3,0)=0,"",VLOOKUP($C809,'Agent List'!$A:$D,3,0))),"")</f>
        <v/>
      </c>
      <c r="G809" s="175" t="str">
        <f>IFERROR((IF(VLOOKUP($C809,'Agent List'!$A:$D,4,0)=0,"",VLOOKUP($C809,'Agent List'!$A:$D,4,0))),"")</f>
        <v/>
      </c>
    </row>
    <row r="810" spans="1:7" x14ac:dyDescent="0.25">
      <c r="A810" s="275"/>
      <c r="B810" s="274"/>
      <c r="C810" s="274"/>
      <c r="D810" s="274"/>
      <c r="E810" s="175" t="str">
        <f>IFERROR((IF(VLOOKUP($C810,'Agent List'!$A:$D,2,0)=0,"",VLOOKUP($C810,'Agent List'!$A:$D,2,0))),"")</f>
        <v/>
      </c>
      <c r="F810" s="175" t="str">
        <f>IFERROR((IF(VLOOKUP($C810,'Agent List'!$A:$D,3,0)=0,"",VLOOKUP($C810,'Agent List'!$A:$D,3,0))),"")</f>
        <v/>
      </c>
      <c r="G810" s="175" t="str">
        <f>IFERROR((IF(VLOOKUP($C810,'Agent List'!$A:$D,4,0)=0,"",VLOOKUP($C810,'Agent List'!$A:$D,4,0))),"")</f>
        <v/>
      </c>
    </row>
    <row r="811" spans="1:7" x14ac:dyDescent="0.25">
      <c r="A811" s="275"/>
      <c r="B811" s="274"/>
      <c r="C811" s="274"/>
      <c r="D811" s="274"/>
      <c r="E811" s="175" t="str">
        <f>IFERROR((IF(VLOOKUP($C811,'Agent List'!$A:$D,2,0)=0,"",VLOOKUP($C811,'Agent List'!$A:$D,2,0))),"")</f>
        <v/>
      </c>
      <c r="F811" s="175" t="str">
        <f>IFERROR((IF(VLOOKUP($C811,'Agent List'!$A:$D,3,0)=0,"",VLOOKUP($C811,'Agent List'!$A:$D,3,0))),"")</f>
        <v/>
      </c>
      <c r="G811" s="175" t="str">
        <f>IFERROR((IF(VLOOKUP($C811,'Agent List'!$A:$D,4,0)=0,"",VLOOKUP($C811,'Agent List'!$A:$D,4,0))),"")</f>
        <v/>
      </c>
    </row>
    <row r="812" spans="1:7" x14ac:dyDescent="0.25">
      <c r="A812" s="275"/>
      <c r="B812" s="274"/>
      <c r="C812" s="274"/>
      <c r="D812" s="274"/>
      <c r="E812" s="175" t="str">
        <f>IFERROR((IF(VLOOKUP($C812,'Agent List'!$A:$D,2,0)=0,"",VLOOKUP($C812,'Agent List'!$A:$D,2,0))),"")</f>
        <v/>
      </c>
      <c r="F812" s="175" t="str">
        <f>IFERROR((IF(VLOOKUP($C812,'Agent List'!$A:$D,3,0)=0,"",VLOOKUP($C812,'Agent List'!$A:$D,3,0))),"")</f>
        <v/>
      </c>
      <c r="G812" s="175" t="str">
        <f>IFERROR((IF(VLOOKUP($C812,'Agent List'!$A:$D,4,0)=0,"",VLOOKUP($C812,'Agent List'!$A:$D,4,0))),"")</f>
        <v/>
      </c>
    </row>
    <row r="813" spans="1:7" x14ac:dyDescent="0.25">
      <c r="A813" s="275"/>
      <c r="B813" s="274"/>
      <c r="C813" s="274"/>
      <c r="D813" s="274"/>
      <c r="E813" s="175" t="str">
        <f>IFERROR((IF(VLOOKUP($C813,'Agent List'!$A:$D,2,0)=0,"",VLOOKUP($C813,'Agent List'!$A:$D,2,0))),"")</f>
        <v/>
      </c>
      <c r="F813" s="175" t="str">
        <f>IFERROR((IF(VLOOKUP($C813,'Agent List'!$A:$D,3,0)=0,"",VLOOKUP($C813,'Agent List'!$A:$D,3,0))),"")</f>
        <v/>
      </c>
      <c r="G813" s="175" t="str">
        <f>IFERROR((IF(VLOOKUP($C813,'Agent List'!$A:$D,4,0)=0,"",VLOOKUP($C813,'Agent List'!$A:$D,4,0))),"")</f>
        <v/>
      </c>
    </row>
    <row r="814" spans="1:7" x14ac:dyDescent="0.25">
      <c r="A814" s="275"/>
      <c r="B814" s="274"/>
      <c r="C814" s="274"/>
      <c r="D814" s="274"/>
      <c r="E814" s="175" t="str">
        <f>IFERROR((IF(VLOOKUP($C814,'Agent List'!$A:$D,2,0)=0,"",VLOOKUP($C814,'Agent List'!$A:$D,2,0))),"")</f>
        <v/>
      </c>
      <c r="F814" s="175" t="str">
        <f>IFERROR((IF(VLOOKUP($C814,'Agent List'!$A:$D,3,0)=0,"",VLOOKUP($C814,'Agent List'!$A:$D,3,0))),"")</f>
        <v/>
      </c>
      <c r="G814" s="175" t="str">
        <f>IFERROR((IF(VLOOKUP($C814,'Agent List'!$A:$D,4,0)=0,"",VLOOKUP($C814,'Agent List'!$A:$D,4,0))),"")</f>
        <v/>
      </c>
    </row>
    <row r="815" spans="1:7" x14ac:dyDescent="0.25">
      <c r="A815" s="275"/>
      <c r="B815" s="274"/>
      <c r="C815" s="274"/>
      <c r="D815" s="274"/>
      <c r="E815" s="175" t="str">
        <f>IFERROR((IF(VLOOKUP($C815,'Agent List'!$A:$D,2,0)=0,"",VLOOKUP($C815,'Agent List'!$A:$D,2,0))),"")</f>
        <v/>
      </c>
      <c r="F815" s="175" t="str">
        <f>IFERROR((IF(VLOOKUP($C815,'Agent List'!$A:$D,3,0)=0,"",VLOOKUP($C815,'Agent List'!$A:$D,3,0))),"")</f>
        <v/>
      </c>
      <c r="G815" s="175" t="str">
        <f>IFERROR((IF(VLOOKUP($C815,'Agent List'!$A:$D,4,0)=0,"",VLOOKUP($C815,'Agent List'!$A:$D,4,0))),"")</f>
        <v/>
      </c>
    </row>
    <row r="816" spans="1:7" x14ac:dyDescent="0.25">
      <c r="A816" s="275"/>
      <c r="B816" s="274"/>
      <c r="C816" s="274"/>
      <c r="D816" s="274"/>
      <c r="E816" s="175" t="str">
        <f>IFERROR((IF(VLOOKUP($C816,'Agent List'!$A:$D,2,0)=0,"",VLOOKUP($C816,'Agent List'!$A:$D,2,0))),"")</f>
        <v/>
      </c>
      <c r="F816" s="175" t="str">
        <f>IFERROR((IF(VLOOKUP($C816,'Agent List'!$A:$D,3,0)=0,"",VLOOKUP($C816,'Agent List'!$A:$D,3,0))),"")</f>
        <v/>
      </c>
      <c r="G816" s="175" t="str">
        <f>IFERROR((IF(VLOOKUP($C816,'Agent List'!$A:$D,4,0)=0,"",VLOOKUP($C816,'Agent List'!$A:$D,4,0))),"")</f>
        <v/>
      </c>
    </row>
    <row r="817" spans="1:7" x14ac:dyDescent="0.25">
      <c r="A817" s="275"/>
      <c r="B817" s="274"/>
      <c r="C817" s="274"/>
      <c r="D817" s="274"/>
      <c r="E817" s="175" t="str">
        <f>IFERROR((IF(VLOOKUP($C817,'Agent List'!$A:$D,2,0)=0,"",VLOOKUP($C817,'Agent List'!$A:$D,2,0))),"")</f>
        <v/>
      </c>
      <c r="F817" s="175" t="str">
        <f>IFERROR((IF(VLOOKUP($C817,'Agent List'!$A:$D,3,0)=0,"",VLOOKUP($C817,'Agent List'!$A:$D,3,0))),"")</f>
        <v/>
      </c>
      <c r="G817" s="175" t="str">
        <f>IFERROR((IF(VLOOKUP($C817,'Agent List'!$A:$D,4,0)=0,"",VLOOKUP($C817,'Agent List'!$A:$D,4,0))),"")</f>
        <v/>
      </c>
    </row>
    <row r="818" spans="1:7" x14ac:dyDescent="0.25">
      <c r="A818" s="275"/>
      <c r="B818" s="274"/>
      <c r="C818" s="274"/>
      <c r="D818" s="274"/>
      <c r="E818" s="175" t="str">
        <f>IFERROR((IF(VLOOKUP($C818,'Agent List'!$A:$D,2,0)=0,"",VLOOKUP($C818,'Agent List'!$A:$D,2,0))),"")</f>
        <v/>
      </c>
      <c r="F818" s="175" t="str">
        <f>IFERROR((IF(VLOOKUP($C818,'Agent List'!$A:$D,3,0)=0,"",VLOOKUP($C818,'Agent List'!$A:$D,3,0))),"")</f>
        <v/>
      </c>
      <c r="G818" s="175" t="str">
        <f>IFERROR((IF(VLOOKUP($C818,'Agent List'!$A:$D,4,0)=0,"",VLOOKUP($C818,'Agent List'!$A:$D,4,0))),"")</f>
        <v/>
      </c>
    </row>
    <row r="819" spans="1:7" x14ac:dyDescent="0.25">
      <c r="A819" s="275"/>
      <c r="B819" s="274"/>
      <c r="C819" s="274"/>
      <c r="D819" s="274"/>
      <c r="E819" s="175" t="str">
        <f>IFERROR((IF(VLOOKUP($C819,'Agent List'!$A:$D,2,0)=0,"",VLOOKUP($C819,'Agent List'!$A:$D,2,0))),"")</f>
        <v/>
      </c>
      <c r="F819" s="175" t="str">
        <f>IFERROR((IF(VLOOKUP($C819,'Agent List'!$A:$D,3,0)=0,"",VLOOKUP($C819,'Agent List'!$A:$D,3,0))),"")</f>
        <v/>
      </c>
      <c r="G819" s="175" t="str">
        <f>IFERROR((IF(VLOOKUP($C819,'Agent List'!$A:$D,4,0)=0,"",VLOOKUP($C819,'Agent List'!$A:$D,4,0))),"")</f>
        <v/>
      </c>
    </row>
    <row r="820" spans="1:7" x14ac:dyDescent="0.25">
      <c r="A820" s="275"/>
      <c r="B820" s="274"/>
      <c r="C820" s="274"/>
      <c r="D820" s="274"/>
      <c r="E820" s="175" t="str">
        <f>IFERROR((IF(VLOOKUP($C820,'Agent List'!$A:$D,2,0)=0,"",VLOOKUP($C820,'Agent List'!$A:$D,2,0))),"")</f>
        <v/>
      </c>
      <c r="F820" s="175" t="str">
        <f>IFERROR((IF(VLOOKUP($C820,'Agent List'!$A:$D,3,0)=0,"",VLOOKUP($C820,'Agent List'!$A:$D,3,0))),"")</f>
        <v/>
      </c>
      <c r="G820" s="175" t="str">
        <f>IFERROR((IF(VLOOKUP($C820,'Agent List'!$A:$D,4,0)=0,"",VLOOKUP($C820,'Agent List'!$A:$D,4,0))),"")</f>
        <v/>
      </c>
    </row>
    <row r="821" spans="1:7" x14ac:dyDescent="0.25">
      <c r="A821" s="275"/>
      <c r="B821" s="274"/>
      <c r="C821" s="274"/>
      <c r="D821" s="274"/>
      <c r="E821" s="175" t="str">
        <f>IFERROR((IF(VLOOKUP($C821,'Agent List'!$A:$D,2,0)=0,"",VLOOKUP($C821,'Agent List'!$A:$D,2,0))),"")</f>
        <v/>
      </c>
      <c r="F821" s="175" t="str">
        <f>IFERROR((IF(VLOOKUP($C821,'Agent List'!$A:$D,3,0)=0,"",VLOOKUP($C821,'Agent List'!$A:$D,3,0))),"")</f>
        <v/>
      </c>
      <c r="G821" s="175" t="str">
        <f>IFERROR((IF(VLOOKUP($C821,'Agent List'!$A:$D,4,0)=0,"",VLOOKUP($C821,'Agent List'!$A:$D,4,0))),"")</f>
        <v/>
      </c>
    </row>
    <row r="822" spans="1:7" x14ac:dyDescent="0.25">
      <c r="A822" s="275"/>
      <c r="B822" s="274"/>
      <c r="C822" s="274"/>
      <c r="D822" s="274"/>
      <c r="E822" s="175" t="str">
        <f>IFERROR((IF(VLOOKUP($C822,'Agent List'!$A:$D,2,0)=0,"",VLOOKUP($C822,'Agent List'!$A:$D,2,0))),"")</f>
        <v/>
      </c>
      <c r="F822" s="175" t="str">
        <f>IFERROR((IF(VLOOKUP($C822,'Agent List'!$A:$D,3,0)=0,"",VLOOKUP($C822,'Agent List'!$A:$D,3,0))),"")</f>
        <v/>
      </c>
      <c r="G822" s="175" t="str">
        <f>IFERROR((IF(VLOOKUP($C822,'Agent List'!$A:$D,4,0)=0,"",VLOOKUP($C822,'Agent List'!$A:$D,4,0))),"")</f>
        <v/>
      </c>
    </row>
    <row r="823" spans="1:7" x14ac:dyDescent="0.25">
      <c r="A823" s="275"/>
      <c r="B823" s="274"/>
      <c r="C823" s="274"/>
      <c r="D823" s="274"/>
      <c r="E823" s="175" t="str">
        <f>IFERROR((IF(VLOOKUP($C823,'Agent List'!$A:$D,2,0)=0,"",VLOOKUP($C823,'Agent List'!$A:$D,2,0))),"")</f>
        <v/>
      </c>
      <c r="F823" s="175" t="str">
        <f>IFERROR((IF(VLOOKUP($C823,'Agent List'!$A:$D,3,0)=0,"",VLOOKUP($C823,'Agent List'!$A:$D,3,0))),"")</f>
        <v/>
      </c>
      <c r="G823" s="175" t="str">
        <f>IFERROR((IF(VLOOKUP($C823,'Agent List'!$A:$D,4,0)=0,"",VLOOKUP($C823,'Agent List'!$A:$D,4,0))),"")</f>
        <v/>
      </c>
    </row>
    <row r="824" spans="1:7" x14ac:dyDescent="0.25">
      <c r="A824" s="275"/>
      <c r="B824" s="274"/>
      <c r="C824" s="274"/>
      <c r="D824" s="274"/>
      <c r="E824" s="175" t="str">
        <f>IFERROR((IF(VLOOKUP($C824,'Agent List'!$A:$D,2,0)=0,"",VLOOKUP($C824,'Agent List'!$A:$D,2,0))),"")</f>
        <v/>
      </c>
      <c r="F824" s="175" t="str">
        <f>IFERROR((IF(VLOOKUP($C824,'Agent List'!$A:$D,3,0)=0,"",VLOOKUP($C824,'Agent List'!$A:$D,3,0))),"")</f>
        <v/>
      </c>
      <c r="G824" s="175" t="str">
        <f>IFERROR((IF(VLOOKUP($C824,'Agent List'!$A:$D,4,0)=0,"",VLOOKUP($C824,'Agent List'!$A:$D,4,0))),"")</f>
        <v/>
      </c>
    </row>
    <row r="825" spans="1:7" x14ac:dyDescent="0.25">
      <c r="A825" s="275"/>
      <c r="B825" s="274"/>
      <c r="C825" s="274"/>
      <c r="D825" s="274"/>
      <c r="E825" s="175" t="str">
        <f>IFERROR((IF(VLOOKUP($C825,'Agent List'!$A:$D,2,0)=0,"",VLOOKUP($C825,'Agent List'!$A:$D,2,0))),"")</f>
        <v/>
      </c>
      <c r="F825" s="175" t="str">
        <f>IFERROR((IF(VLOOKUP($C825,'Agent List'!$A:$D,3,0)=0,"",VLOOKUP($C825,'Agent List'!$A:$D,3,0))),"")</f>
        <v/>
      </c>
      <c r="G825" s="175" t="str">
        <f>IFERROR((IF(VLOOKUP($C825,'Agent List'!$A:$D,4,0)=0,"",VLOOKUP($C825,'Agent List'!$A:$D,4,0))),"")</f>
        <v/>
      </c>
    </row>
    <row r="826" spans="1:7" x14ac:dyDescent="0.25">
      <c r="A826" s="275"/>
      <c r="B826" s="274"/>
      <c r="C826" s="274"/>
      <c r="D826" s="274"/>
      <c r="E826" s="175" t="str">
        <f>IFERROR((IF(VLOOKUP($C826,'Agent List'!$A:$D,2,0)=0,"",VLOOKUP($C826,'Agent List'!$A:$D,2,0))),"")</f>
        <v/>
      </c>
      <c r="F826" s="175" t="str">
        <f>IFERROR((IF(VLOOKUP($C826,'Agent List'!$A:$D,3,0)=0,"",VLOOKUP($C826,'Agent List'!$A:$D,3,0))),"")</f>
        <v/>
      </c>
      <c r="G826" s="175" t="str">
        <f>IFERROR((IF(VLOOKUP($C826,'Agent List'!$A:$D,4,0)=0,"",VLOOKUP($C826,'Agent List'!$A:$D,4,0))),"")</f>
        <v/>
      </c>
    </row>
    <row r="827" spans="1:7" x14ac:dyDescent="0.25">
      <c r="A827" s="275"/>
      <c r="B827" s="274"/>
      <c r="C827" s="274"/>
      <c r="D827" s="274"/>
      <c r="E827" s="175" t="str">
        <f>IFERROR((IF(VLOOKUP($C827,'Agent List'!$A:$D,2,0)=0,"",VLOOKUP($C827,'Agent List'!$A:$D,2,0))),"")</f>
        <v/>
      </c>
      <c r="F827" s="175" t="str">
        <f>IFERROR((IF(VLOOKUP($C827,'Agent List'!$A:$D,3,0)=0,"",VLOOKUP($C827,'Agent List'!$A:$D,3,0))),"")</f>
        <v/>
      </c>
      <c r="G827" s="175" t="str">
        <f>IFERROR((IF(VLOOKUP($C827,'Agent List'!$A:$D,4,0)=0,"",VLOOKUP($C827,'Agent List'!$A:$D,4,0))),"")</f>
        <v/>
      </c>
    </row>
    <row r="828" spans="1:7" x14ac:dyDescent="0.25">
      <c r="A828" s="275"/>
      <c r="B828" s="274"/>
      <c r="C828" s="274"/>
      <c r="D828" s="274"/>
      <c r="E828" s="175" t="str">
        <f>IFERROR((IF(VLOOKUP($C828,'Agent List'!$A:$D,2,0)=0,"",VLOOKUP($C828,'Agent List'!$A:$D,2,0))),"")</f>
        <v/>
      </c>
      <c r="F828" s="175" t="str">
        <f>IFERROR((IF(VLOOKUP($C828,'Agent List'!$A:$D,3,0)=0,"",VLOOKUP($C828,'Agent List'!$A:$D,3,0))),"")</f>
        <v/>
      </c>
      <c r="G828" s="175" t="str">
        <f>IFERROR((IF(VLOOKUP($C828,'Agent List'!$A:$D,4,0)=0,"",VLOOKUP($C828,'Agent List'!$A:$D,4,0))),"")</f>
        <v/>
      </c>
    </row>
    <row r="829" spans="1:7" x14ac:dyDescent="0.25">
      <c r="A829" s="275"/>
      <c r="B829" s="274"/>
      <c r="C829" s="274"/>
      <c r="D829" s="274"/>
      <c r="E829" s="175" t="str">
        <f>IFERROR((IF(VLOOKUP($C829,'Agent List'!$A:$D,2,0)=0,"",VLOOKUP($C829,'Agent List'!$A:$D,2,0))),"")</f>
        <v/>
      </c>
      <c r="F829" s="175" t="str">
        <f>IFERROR((IF(VLOOKUP($C829,'Agent List'!$A:$D,3,0)=0,"",VLOOKUP($C829,'Agent List'!$A:$D,3,0))),"")</f>
        <v/>
      </c>
      <c r="G829" s="175" t="str">
        <f>IFERROR((IF(VLOOKUP($C829,'Agent List'!$A:$D,4,0)=0,"",VLOOKUP($C829,'Agent List'!$A:$D,4,0))),"")</f>
        <v/>
      </c>
    </row>
    <row r="830" spans="1:7" x14ac:dyDescent="0.25">
      <c r="A830" s="275"/>
      <c r="B830" s="274"/>
      <c r="C830" s="274"/>
      <c r="D830" s="274"/>
      <c r="E830" s="175" t="str">
        <f>IFERROR((IF(VLOOKUP($C830,'Agent List'!$A:$D,2,0)=0,"",VLOOKUP($C830,'Agent List'!$A:$D,2,0))),"")</f>
        <v/>
      </c>
      <c r="F830" s="175" t="str">
        <f>IFERROR((IF(VLOOKUP($C830,'Agent List'!$A:$D,3,0)=0,"",VLOOKUP($C830,'Agent List'!$A:$D,3,0))),"")</f>
        <v/>
      </c>
      <c r="G830" s="175" t="str">
        <f>IFERROR((IF(VLOOKUP($C830,'Agent List'!$A:$D,4,0)=0,"",VLOOKUP($C830,'Agent List'!$A:$D,4,0))),"")</f>
        <v/>
      </c>
    </row>
    <row r="831" spans="1:7" x14ac:dyDescent="0.25">
      <c r="A831" s="275"/>
      <c r="B831" s="274"/>
      <c r="C831" s="274"/>
      <c r="D831" s="274"/>
      <c r="E831" s="175" t="str">
        <f>IFERROR((IF(VLOOKUP($C831,'Agent List'!$A:$D,2,0)=0,"",VLOOKUP($C831,'Agent List'!$A:$D,2,0))),"")</f>
        <v/>
      </c>
      <c r="F831" s="175" t="str">
        <f>IFERROR((IF(VLOOKUP($C831,'Agent List'!$A:$D,3,0)=0,"",VLOOKUP($C831,'Agent List'!$A:$D,3,0))),"")</f>
        <v/>
      </c>
      <c r="G831" s="175" t="str">
        <f>IFERROR((IF(VLOOKUP($C831,'Agent List'!$A:$D,4,0)=0,"",VLOOKUP($C831,'Agent List'!$A:$D,4,0))),"")</f>
        <v/>
      </c>
    </row>
    <row r="832" spans="1:7" x14ac:dyDescent="0.25">
      <c r="A832" s="275"/>
      <c r="B832" s="274"/>
      <c r="C832" s="274"/>
      <c r="D832" s="274"/>
      <c r="E832" s="175" t="str">
        <f>IFERROR((IF(VLOOKUP($C832,'Agent List'!$A:$D,2,0)=0,"",VLOOKUP($C832,'Agent List'!$A:$D,2,0))),"")</f>
        <v/>
      </c>
      <c r="F832" s="175" t="str">
        <f>IFERROR((IF(VLOOKUP($C832,'Agent List'!$A:$D,3,0)=0,"",VLOOKUP($C832,'Agent List'!$A:$D,3,0))),"")</f>
        <v/>
      </c>
      <c r="G832" s="175" t="str">
        <f>IFERROR((IF(VLOOKUP($C832,'Agent List'!$A:$D,4,0)=0,"",VLOOKUP($C832,'Agent List'!$A:$D,4,0))),"")</f>
        <v/>
      </c>
    </row>
    <row r="833" spans="1:7" x14ac:dyDescent="0.25">
      <c r="A833" s="275"/>
      <c r="B833" s="274"/>
      <c r="C833" s="274"/>
      <c r="D833" s="274"/>
      <c r="E833" s="175" t="str">
        <f>IFERROR((IF(VLOOKUP($C833,'Agent List'!$A:$D,2,0)=0,"",VLOOKUP($C833,'Agent List'!$A:$D,2,0))),"")</f>
        <v/>
      </c>
      <c r="F833" s="175" t="str">
        <f>IFERROR((IF(VLOOKUP($C833,'Agent List'!$A:$D,3,0)=0,"",VLOOKUP($C833,'Agent List'!$A:$D,3,0))),"")</f>
        <v/>
      </c>
      <c r="G833" s="175" t="str">
        <f>IFERROR((IF(VLOOKUP($C833,'Agent List'!$A:$D,4,0)=0,"",VLOOKUP($C833,'Agent List'!$A:$D,4,0))),"")</f>
        <v/>
      </c>
    </row>
    <row r="834" spans="1:7" x14ac:dyDescent="0.25">
      <c r="A834" s="275"/>
      <c r="B834" s="274"/>
      <c r="C834" s="274"/>
      <c r="D834" s="274"/>
      <c r="E834" s="175" t="str">
        <f>IFERROR((IF(VLOOKUP($C834,'Agent List'!$A:$D,2,0)=0,"",VLOOKUP($C834,'Agent List'!$A:$D,2,0))),"")</f>
        <v/>
      </c>
      <c r="F834" s="175" t="str">
        <f>IFERROR((IF(VLOOKUP($C834,'Agent List'!$A:$D,3,0)=0,"",VLOOKUP($C834,'Agent List'!$A:$D,3,0))),"")</f>
        <v/>
      </c>
      <c r="G834" s="175" t="str">
        <f>IFERROR((IF(VLOOKUP($C834,'Agent List'!$A:$D,4,0)=0,"",VLOOKUP($C834,'Agent List'!$A:$D,4,0))),"")</f>
        <v/>
      </c>
    </row>
    <row r="835" spans="1:7" x14ac:dyDescent="0.25">
      <c r="A835" s="275"/>
      <c r="B835" s="274"/>
      <c r="C835" s="274"/>
      <c r="D835" s="274"/>
      <c r="E835" s="175" t="str">
        <f>IFERROR((IF(VLOOKUP($C835,'Agent List'!$A:$D,2,0)=0,"",VLOOKUP($C835,'Agent List'!$A:$D,2,0))),"")</f>
        <v/>
      </c>
      <c r="F835" s="175" t="str">
        <f>IFERROR((IF(VLOOKUP($C835,'Agent List'!$A:$D,3,0)=0,"",VLOOKUP($C835,'Agent List'!$A:$D,3,0))),"")</f>
        <v/>
      </c>
      <c r="G835" s="175" t="str">
        <f>IFERROR((IF(VLOOKUP($C835,'Agent List'!$A:$D,4,0)=0,"",VLOOKUP($C835,'Agent List'!$A:$D,4,0))),"")</f>
        <v/>
      </c>
    </row>
    <row r="836" spans="1:7" x14ac:dyDescent="0.25">
      <c r="A836" s="275"/>
      <c r="B836" s="274"/>
      <c r="C836" s="274"/>
      <c r="D836" s="274"/>
      <c r="E836" s="175" t="str">
        <f>IFERROR((IF(VLOOKUP($C836,'Agent List'!$A:$D,2,0)=0,"",VLOOKUP($C836,'Agent List'!$A:$D,2,0))),"")</f>
        <v/>
      </c>
      <c r="F836" s="175" t="str">
        <f>IFERROR((IF(VLOOKUP($C836,'Agent List'!$A:$D,3,0)=0,"",VLOOKUP($C836,'Agent List'!$A:$D,3,0))),"")</f>
        <v/>
      </c>
      <c r="G836" s="175" t="str">
        <f>IFERROR((IF(VLOOKUP($C836,'Agent List'!$A:$D,4,0)=0,"",VLOOKUP($C836,'Agent List'!$A:$D,4,0))),"")</f>
        <v/>
      </c>
    </row>
    <row r="837" spans="1:7" x14ac:dyDescent="0.25">
      <c r="A837" s="275"/>
      <c r="B837" s="274"/>
      <c r="C837" s="274"/>
      <c r="D837" s="274"/>
      <c r="E837" s="175" t="str">
        <f>IFERROR((IF(VLOOKUP($C837,'Agent List'!$A:$D,2,0)=0,"",VLOOKUP($C837,'Agent List'!$A:$D,2,0))),"")</f>
        <v/>
      </c>
      <c r="F837" s="175" t="str">
        <f>IFERROR((IF(VLOOKUP($C837,'Agent List'!$A:$D,3,0)=0,"",VLOOKUP($C837,'Agent List'!$A:$D,3,0))),"")</f>
        <v/>
      </c>
      <c r="G837" s="175" t="str">
        <f>IFERROR((IF(VLOOKUP($C837,'Agent List'!$A:$D,4,0)=0,"",VLOOKUP($C837,'Agent List'!$A:$D,4,0))),"")</f>
        <v/>
      </c>
    </row>
    <row r="838" spans="1:7" x14ac:dyDescent="0.25">
      <c r="A838" s="275"/>
      <c r="B838" s="274"/>
      <c r="C838" s="274"/>
      <c r="D838" s="274"/>
      <c r="E838" s="175" t="str">
        <f>IFERROR((IF(VLOOKUP($C838,'Agent List'!$A:$D,2,0)=0,"",VLOOKUP($C838,'Agent List'!$A:$D,2,0))),"")</f>
        <v/>
      </c>
      <c r="F838" s="175" t="str">
        <f>IFERROR((IF(VLOOKUP($C838,'Agent List'!$A:$D,3,0)=0,"",VLOOKUP($C838,'Agent List'!$A:$D,3,0))),"")</f>
        <v/>
      </c>
      <c r="G838" s="175" t="str">
        <f>IFERROR((IF(VLOOKUP($C838,'Agent List'!$A:$D,4,0)=0,"",VLOOKUP($C838,'Agent List'!$A:$D,4,0))),"")</f>
        <v/>
      </c>
    </row>
    <row r="839" spans="1:7" x14ac:dyDescent="0.25">
      <c r="A839" s="275"/>
      <c r="B839" s="274"/>
      <c r="C839" s="274"/>
      <c r="D839" s="274"/>
      <c r="E839" s="175" t="str">
        <f>IFERROR((IF(VLOOKUP($C839,'Agent List'!$A:$D,2,0)=0,"",VLOOKUP($C839,'Agent List'!$A:$D,2,0))),"")</f>
        <v/>
      </c>
      <c r="F839" s="175" t="str">
        <f>IFERROR((IF(VLOOKUP($C839,'Agent List'!$A:$D,3,0)=0,"",VLOOKUP($C839,'Agent List'!$A:$D,3,0))),"")</f>
        <v/>
      </c>
      <c r="G839" s="175" t="str">
        <f>IFERROR((IF(VLOOKUP($C839,'Agent List'!$A:$D,4,0)=0,"",VLOOKUP($C839,'Agent List'!$A:$D,4,0))),"")</f>
        <v/>
      </c>
    </row>
    <row r="840" spans="1:7" x14ac:dyDescent="0.25">
      <c r="A840" s="275"/>
      <c r="B840" s="274"/>
      <c r="C840" s="274"/>
      <c r="D840" s="274"/>
      <c r="E840" s="175" t="str">
        <f>IFERROR((IF(VLOOKUP($C840,'Agent List'!$A:$D,2,0)=0,"",VLOOKUP($C840,'Agent List'!$A:$D,2,0))),"")</f>
        <v/>
      </c>
      <c r="F840" s="175" t="str">
        <f>IFERROR((IF(VLOOKUP($C840,'Agent List'!$A:$D,3,0)=0,"",VLOOKUP($C840,'Agent List'!$A:$D,3,0))),"")</f>
        <v/>
      </c>
      <c r="G840" s="175" t="str">
        <f>IFERROR((IF(VLOOKUP($C840,'Agent List'!$A:$D,4,0)=0,"",VLOOKUP($C840,'Agent List'!$A:$D,4,0))),"")</f>
        <v/>
      </c>
    </row>
    <row r="841" spans="1:7" x14ac:dyDescent="0.25">
      <c r="A841" s="275"/>
      <c r="B841" s="274"/>
      <c r="C841" s="274"/>
      <c r="D841" s="274"/>
      <c r="E841" s="175" t="str">
        <f>IFERROR((IF(VLOOKUP($C841,'Agent List'!$A:$D,2,0)=0,"",VLOOKUP($C841,'Agent List'!$A:$D,2,0))),"")</f>
        <v/>
      </c>
      <c r="F841" s="175" t="str">
        <f>IFERROR((IF(VLOOKUP($C841,'Agent List'!$A:$D,3,0)=0,"",VLOOKUP($C841,'Agent List'!$A:$D,3,0))),"")</f>
        <v/>
      </c>
      <c r="G841" s="175" t="str">
        <f>IFERROR((IF(VLOOKUP($C841,'Agent List'!$A:$D,4,0)=0,"",VLOOKUP($C841,'Agent List'!$A:$D,4,0))),"")</f>
        <v/>
      </c>
    </row>
    <row r="842" spans="1:7" x14ac:dyDescent="0.25">
      <c r="A842" s="275"/>
      <c r="B842" s="274"/>
      <c r="C842" s="274"/>
      <c r="D842" s="274"/>
      <c r="E842" s="175" t="str">
        <f>IFERROR((IF(VLOOKUP($C842,'Agent List'!$A:$D,2,0)=0,"",VLOOKUP($C842,'Agent List'!$A:$D,2,0))),"")</f>
        <v/>
      </c>
      <c r="F842" s="175" t="str">
        <f>IFERROR((IF(VLOOKUP($C842,'Agent List'!$A:$D,3,0)=0,"",VLOOKUP($C842,'Agent List'!$A:$D,3,0))),"")</f>
        <v/>
      </c>
      <c r="G842" s="175" t="str">
        <f>IFERROR((IF(VLOOKUP($C842,'Agent List'!$A:$D,4,0)=0,"",VLOOKUP($C842,'Agent List'!$A:$D,4,0))),"")</f>
        <v/>
      </c>
    </row>
    <row r="843" spans="1:7" x14ac:dyDescent="0.25">
      <c r="A843" s="275"/>
      <c r="B843" s="274"/>
      <c r="C843" s="274"/>
      <c r="D843" s="274"/>
      <c r="E843" s="175" t="str">
        <f>IFERROR((IF(VLOOKUP($C843,'Agent List'!$A:$D,2,0)=0,"",VLOOKUP($C843,'Agent List'!$A:$D,2,0))),"")</f>
        <v/>
      </c>
      <c r="F843" s="175" t="str">
        <f>IFERROR((IF(VLOOKUP($C843,'Agent List'!$A:$D,3,0)=0,"",VLOOKUP($C843,'Agent List'!$A:$D,3,0))),"")</f>
        <v/>
      </c>
      <c r="G843" s="175" t="str">
        <f>IFERROR((IF(VLOOKUP($C843,'Agent List'!$A:$D,4,0)=0,"",VLOOKUP($C843,'Agent List'!$A:$D,4,0))),"")</f>
        <v/>
      </c>
    </row>
    <row r="844" spans="1:7" x14ac:dyDescent="0.25">
      <c r="A844" s="275"/>
      <c r="B844" s="274"/>
      <c r="C844" s="274"/>
      <c r="D844" s="274"/>
      <c r="E844" s="175" t="str">
        <f>IFERROR((IF(VLOOKUP($C844,'Agent List'!$A:$D,2,0)=0,"",VLOOKUP($C844,'Agent List'!$A:$D,2,0))),"")</f>
        <v/>
      </c>
      <c r="F844" s="175" t="str">
        <f>IFERROR((IF(VLOOKUP($C844,'Agent List'!$A:$D,3,0)=0,"",VLOOKUP($C844,'Agent List'!$A:$D,3,0))),"")</f>
        <v/>
      </c>
      <c r="G844" s="175" t="str">
        <f>IFERROR((IF(VLOOKUP($C844,'Agent List'!$A:$D,4,0)=0,"",VLOOKUP($C844,'Agent List'!$A:$D,4,0))),"")</f>
        <v/>
      </c>
    </row>
    <row r="845" spans="1:7" x14ac:dyDescent="0.25">
      <c r="A845" s="275"/>
      <c r="B845" s="274"/>
      <c r="C845" s="274"/>
      <c r="D845" s="274"/>
      <c r="E845" s="175" t="str">
        <f>IFERROR((IF(VLOOKUP($C845,'Agent List'!$A:$D,2,0)=0,"",VLOOKUP($C845,'Agent List'!$A:$D,2,0))),"")</f>
        <v/>
      </c>
      <c r="F845" s="175" t="str">
        <f>IFERROR((IF(VLOOKUP($C845,'Agent List'!$A:$D,3,0)=0,"",VLOOKUP($C845,'Agent List'!$A:$D,3,0))),"")</f>
        <v/>
      </c>
      <c r="G845" s="175" t="str">
        <f>IFERROR((IF(VLOOKUP($C845,'Agent List'!$A:$D,4,0)=0,"",VLOOKUP($C845,'Agent List'!$A:$D,4,0))),"")</f>
        <v/>
      </c>
    </row>
    <row r="846" spans="1:7" x14ac:dyDescent="0.25">
      <c r="A846" s="275"/>
      <c r="B846" s="274"/>
      <c r="C846" s="274"/>
      <c r="D846" s="274"/>
      <c r="E846" s="175" t="str">
        <f>IFERROR((IF(VLOOKUP($C846,'Agent List'!$A:$D,2,0)=0,"",VLOOKUP($C846,'Agent List'!$A:$D,2,0))),"")</f>
        <v/>
      </c>
      <c r="F846" s="175" t="str">
        <f>IFERROR((IF(VLOOKUP($C846,'Agent List'!$A:$D,3,0)=0,"",VLOOKUP($C846,'Agent List'!$A:$D,3,0))),"")</f>
        <v/>
      </c>
      <c r="G846" s="175" t="str">
        <f>IFERROR((IF(VLOOKUP($C846,'Agent List'!$A:$D,4,0)=0,"",VLOOKUP($C846,'Agent List'!$A:$D,4,0))),"")</f>
        <v/>
      </c>
    </row>
    <row r="847" spans="1:7" x14ac:dyDescent="0.25">
      <c r="A847" s="275"/>
      <c r="B847" s="274"/>
      <c r="C847" s="274"/>
      <c r="D847" s="274"/>
      <c r="E847" s="175" t="str">
        <f>IFERROR((IF(VLOOKUP($C847,'Agent List'!$A:$D,2,0)=0,"",VLOOKUP($C847,'Agent List'!$A:$D,2,0))),"")</f>
        <v/>
      </c>
      <c r="F847" s="175" t="str">
        <f>IFERROR((IF(VLOOKUP($C847,'Agent List'!$A:$D,3,0)=0,"",VLOOKUP($C847,'Agent List'!$A:$D,3,0))),"")</f>
        <v/>
      </c>
      <c r="G847" s="175" t="str">
        <f>IFERROR((IF(VLOOKUP($C847,'Agent List'!$A:$D,4,0)=0,"",VLOOKUP($C847,'Agent List'!$A:$D,4,0))),"")</f>
        <v/>
      </c>
    </row>
    <row r="848" spans="1:7" x14ac:dyDescent="0.25">
      <c r="A848" s="275"/>
      <c r="B848" s="274"/>
      <c r="C848" s="274"/>
      <c r="D848" s="274"/>
      <c r="E848" s="175" t="str">
        <f>IFERROR((IF(VLOOKUP($C848,'Agent List'!$A:$D,2,0)=0,"",VLOOKUP($C848,'Agent List'!$A:$D,2,0))),"")</f>
        <v/>
      </c>
      <c r="F848" s="175" t="str">
        <f>IFERROR((IF(VLOOKUP($C848,'Agent List'!$A:$D,3,0)=0,"",VLOOKUP($C848,'Agent List'!$A:$D,3,0))),"")</f>
        <v/>
      </c>
      <c r="G848" s="175" t="str">
        <f>IFERROR((IF(VLOOKUP($C848,'Agent List'!$A:$D,4,0)=0,"",VLOOKUP($C848,'Agent List'!$A:$D,4,0))),"")</f>
        <v/>
      </c>
    </row>
    <row r="849" spans="1:7" x14ac:dyDescent="0.25">
      <c r="A849" s="275"/>
      <c r="B849" s="274"/>
      <c r="C849" s="274"/>
      <c r="D849" s="274"/>
      <c r="E849" s="175" t="str">
        <f>IFERROR((IF(VLOOKUP($C849,'Agent List'!$A:$D,2,0)=0,"",VLOOKUP($C849,'Agent List'!$A:$D,2,0))),"")</f>
        <v/>
      </c>
      <c r="F849" s="175" t="str">
        <f>IFERROR((IF(VLOOKUP($C849,'Agent List'!$A:$D,3,0)=0,"",VLOOKUP($C849,'Agent List'!$A:$D,3,0))),"")</f>
        <v/>
      </c>
      <c r="G849" s="175" t="str">
        <f>IFERROR((IF(VLOOKUP($C849,'Agent List'!$A:$D,4,0)=0,"",VLOOKUP($C849,'Agent List'!$A:$D,4,0))),"")</f>
        <v/>
      </c>
    </row>
    <row r="850" spans="1:7" x14ac:dyDescent="0.25">
      <c r="A850" s="275"/>
      <c r="B850" s="274"/>
      <c r="C850" s="274"/>
      <c r="D850" s="274"/>
      <c r="E850" s="175" t="str">
        <f>IFERROR((IF(VLOOKUP($C850,'Agent List'!$A:$D,2,0)=0,"",VLOOKUP($C850,'Agent List'!$A:$D,2,0))),"")</f>
        <v/>
      </c>
      <c r="F850" s="175" t="str">
        <f>IFERROR((IF(VLOOKUP($C850,'Agent List'!$A:$D,3,0)=0,"",VLOOKUP($C850,'Agent List'!$A:$D,3,0))),"")</f>
        <v/>
      </c>
      <c r="G850" s="175" t="str">
        <f>IFERROR((IF(VLOOKUP($C850,'Agent List'!$A:$D,4,0)=0,"",VLOOKUP($C850,'Agent List'!$A:$D,4,0))),"")</f>
        <v/>
      </c>
    </row>
    <row r="851" spans="1:7" x14ac:dyDescent="0.25">
      <c r="A851" s="275"/>
      <c r="B851" s="274"/>
      <c r="C851" s="274"/>
      <c r="D851" s="274"/>
      <c r="E851" s="175" t="str">
        <f>IFERROR((IF(VLOOKUP($C851,'Agent List'!$A:$D,2,0)=0,"",VLOOKUP($C851,'Agent List'!$A:$D,2,0))),"")</f>
        <v/>
      </c>
      <c r="F851" s="175" t="str">
        <f>IFERROR((IF(VLOOKUP($C851,'Agent List'!$A:$D,3,0)=0,"",VLOOKUP($C851,'Agent List'!$A:$D,3,0))),"")</f>
        <v/>
      </c>
      <c r="G851" s="175" t="str">
        <f>IFERROR((IF(VLOOKUP($C851,'Agent List'!$A:$D,4,0)=0,"",VLOOKUP($C851,'Agent List'!$A:$D,4,0))),"")</f>
        <v/>
      </c>
    </row>
    <row r="852" spans="1:7" x14ac:dyDescent="0.25">
      <c r="A852" s="275"/>
      <c r="B852" s="274"/>
      <c r="C852" s="274"/>
      <c r="D852" s="274"/>
      <c r="E852" s="175" t="str">
        <f>IFERROR((IF(VLOOKUP($C852,'Agent List'!$A:$D,2,0)=0,"",VLOOKUP($C852,'Agent List'!$A:$D,2,0))),"")</f>
        <v/>
      </c>
      <c r="F852" s="175" t="str">
        <f>IFERROR((IF(VLOOKUP($C852,'Agent List'!$A:$D,3,0)=0,"",VLOOKUP($C852,'Agent List'!$A:$D,3,0))),"")</f>
        <v/>
      </c>
      <c r="G852" s="175" t="str">
        <f>IFERROR((IF(VLOOKUP($C852,'Agent List'!$A:$D,4,0)=0,"",VLOOKUP($C852,'Agent List'!$A:$D,4,0))),"")</f>
        <v/>
      </c>
    </row>
    <row r="853" spans="1:7" x14ac:dyDescent="0.25">
      <c r="A853" s="275"/>
      <c r="B853" s="274"/>
      <c r="C853" s="274"/>
      <c r="D853" s="274"/>
      <c r="E853" s="175" t="str">
        <f>IFERROR((IF(VLOOKUP($C853,'Agent List'!$A:$D,2,0)=0,"",VLOOKUP($C853,'Agent List'!$A:$D,2,0))),"")</f>
        <v/>
      </c>
      <c r="F853" s="175" t="str">
        <f>IFERROR((IF(VLOOKUP($C853,'Agent List'!$A:$D,3,0)=0,"",VLOOKUP($C853,'Agent List'!$A:$D,3,0))),"")</f>
        <v/>
      </c>
      <c r="G853" s="175" t="str">
        <f>IFERROR((IF(VLOOKUP($C853,'Agent List'!$A:$D,4,0)=0,"",VLOOKUP($C853,'Agent List'!$A:$D,4,0))),"")</f>
        <v/>
      </c>
    </row>
    <row r="854" spans="1:7" x14ac:dyDescent="0.25">
      <c r="A854" s="275"/>
      <c r="B854" s="274"/>
      <c r="C854" s="274"/>
      <c r="D854" s="274"/>
      <c r="E854" s="175" t="str">
        <f>IFERROR((IF(VLOOKUP($C854,'Agent List'!$A:$D,2,0)=0,"",VLOOKUP($C854,'Agent List'!$A:$D,2,0))),"")</f>
        <v/>
      </c>
      <c r="F854" s="175" t="str">
        <f>IFERROR((IF(VLOOKUP($C854,'Agent List'!$A:$D,3,0)=0,"",VLOOKUP($C854,'Agent List'!$A:$D,3,0))),"")</f>
        <v/>
      </c>
      <c r="G854" s="175" t="str">
        <f>IFERROR((IF(VLOOKUP($C854,'Agent List'!$A:$D,4,0)=0,"",VLOOKUP($C854,'Agent List'!$A:$D,4,0))),"")</f>
        <v/>
      </c>
    </row>
    <row r="855" spans="1:7" x14ac:dyDescent="0.25">
      <c r="A855" s="275"/>
      <c r="B855" s="274"/>
      <c r="C855" s="274"/>
      <c r="D855" s="274"/>
      <c r="E855" s="175" t="str">
        <f>IFERROR((IF(VLOOKUP($C855,'Agent List'!$A:$D,2,0)=0,"",VLOOKUP($C855,'Agent List'!$A:$D,2,0))),"")</f>
        <v/>
      </c>
      <c r="F855" s="175" t="str">
        <f>IFERROR((IF(VLOOKUP($C855,'Agent List'!$A:$D,3,0)=0,"",VLOOKUP($C855,'Agent List'!$A:$D,3,0))),"")</f>
        <v/>
      </c>
      <c r="G855" s="175" t="str">
        <f>IFERROR((IF(VLOOKUP($C855,'Agent List'!$A:$D,4,0)=0,"",VLOOKUP($C855,'Agent List'!$A:$D,4,0))),"")</f>
        <v/>
      </c>
    </row>
    <row r="856" spans="1:7" x14ac:dyDescent="0.25">
      <c r="A856" s="275"/>
      <c r="B856" s="274"/>
      <c r="C856" s="274"/>
      <c r="D856" s="274"/>
      <c r="E856" s="175" t="str">
        <f>IFERROR((IF(VLOOKUP($C856,'Agent List'!$A:$D,2,0)=0,"",VLOOKUP($C856,'Agent List'!$A:$D,2,0))),"")</f>
        <v/>
      </c>
      <c r="F856" s="175" t="str">
        <f>IFERROR((IF(VLOOKUP($C856,'Agent List'!$A:$D,3,0)=0,"",VLOOKUP($C856,'Agent List'!$A:$D,3,0))),"")</f>
        <v/>
      </c>
      <c r="G856" s="175" t="str">
        <f>IFERROR((IF(VLOOKUP($C856,'Agent List'!$A:$D,4,0)=0,"",VLOOKUP($C856,'Agent List'!$A:$D,4,0))),"")</f>
        <v/>
      </c>
    </row>
    <row r="857" spans="1:7" x14ac:dyDescent="0.25">
      <c r="A857" s="275"/>
      <c r="B857" s="274"/>
      <c r="C857" s="274"/>
      <c r="D857" s="274"/>
      <c r="E857" s="175" t="str">
        <f>IFERROR((IF(VLOOKUP($C857,'Agent List'!$A:$D,2,0)=0,"",VLOOKUP($C857,'Agent List'!$A:$D,2,0))),"")</f>
        <v/>
      </c>
      <c r="F857" s="175" t="str">
        <f>IFERROR((IF(VLOOKUP($C857,'Agent List'!$A:$D,3,0)=0,"",VLOOKUP($C857,'Agent List'!$A:$D,3,0))),"")</f>
        <v/>
      </c>
      <c r="G857" s="175" t="str">
        <f>IFERROR((IF(VLOOKUP($C857,'Agent List'!$A:$D,4,0)=0,"",VLOOKUP($C857,'Agent List'!$A:$D,4,0))),"")</f>
        <v/>
      </c>
    </row>
    <row r="858" spans="1:7" x14ac:dyDescent="0.25">
      <c r="A858" s="275"/>
      <c r="B858" s="274"/>
      <c r="C858" s="274"/>
      <c r="D858" s="274"/>
      <c r="E858" s="175" t="str">
        <f>IFERROR((IF(VLOOKUP($C858,'Agent List'!$A:$D,2,0)=0,"",VLOOKUP($C858,'Agent List'!$A:$D,2,0))),"")</f>
        <v/>
      </c>
      <c r="F858" s="175" t="str">
        <f>IFERROR((IF(VLOOKUP($C858,'Agent List'!$A:$D,3,0)=0,"",VLOOKUP($C858,'Agent List'!$A:$D,3,0))),"")</f>
        <v/>
      </c>
      <c r="G858" s="175" t="str">
        <f>IFERROR((IF(VLOOKUP($C858,'Agent List'!$A:$D,4,0)=0,"",VLOOKUP($C858,'Agent List'!$A:$D,4,0))),"")</f>
        <v/>
      </c>
    </row>
    <row r="859" spans="1:7" x14ac:dyDescent="0.25">
      <c r="A859" s="275"/>
      <c r="B859" s="274"/>
      <c r="C859" s="274"/>
      <c r="D859" s="274"/>
      <c r="E859" s="175" t="str">
        <f>IFERROR((IF(VLOOKUP($C859,'Agent List'!$A:$D,2,0)=0,"",VLOOKUP($C859,'Agent List'!$A:$D,2,0))),"")</f>
        <v/>
      </c>
      <c r="F859" s="175" t="str">
        <f>IFERROR((IF(VLOOKUP($C859,'Agent List'!$A:$D,3,0)=0,"",VLOOKUP($C859,'Agent List'!$A:$D,3,0))),"")</f>
        <v/>
      </c>
      <c r="G859" s="175" t="str">
        <f>IFERROR((IF(VLOOKUP($C859,'Agent List'!$A:$D,4,0)=0,"",VLOOKUP($C859,'Agent List'!$A:$D,4,0))),"")</f>
        <v/>
      </c>
    </row>
    <row r="860" spans="1:7" x14ac:dyDescent="0.25">
      <c r="A860" s="275"/>
      <c r="B860" s="274"/>
      <c r="C860" s="274"/>
      <c r="D860" s="274"/>
      <c r="E860" s="175" t="str">
        <f>IFERROR((IF(VLOOKUP($C860,'Agent List'!$A:$D,2,0)=0,"",VLOOKUP($C860,'Agent List'!$A:$D,2,0))),"")</f>
        <v/>
      </c>
      <c r="F860" s="175" t="str">
        <f>IFERROR((IF(VLOOKUP($C860,'Agent List'!$A:$D,3,0)=0,"",VLOOKUP($C860,'Agent List'!$A:$D,3,0))),"")</f>
        <v/>
      </c>
      <c r="G860" s="175" t="str">
        <f>IFERROR((IF(VLOOKUP($C860,'Agent List'!$A:$D,4,0)=0,"",VLOOKUP($C860,'Agent List'!$A:$D,4,0))),"")</f>
        <v/>
      </c>
    </row>
    <row r="861" spans="1:7" x14ac:dyDescent="0.25">
      <c r="A861" s="275"/>
      <c r="B861" s="274"/>
      <c r="C861" s="274"/>
      <c r="D861" s="274"/>
      <c r="E861" s="175" t="str">
        <f>IFERROR((IF(VLOOKUP($C861,'Agent List'!$A:$D,2,0)=0,"",VLOOKUP($C861,'Agent List'!$A:$D,2,0))),"")</f>
        <v/>
      </c>
      <c r="F861" s="175" t="str">
        <f>IFERROR((IF(VLOOKUP($C861,'Agent List'!$A:$D,3,0)=0,"",VLOOKUP($C861,'Agent List'!$A:$D,3,0))),"")</f>
        <v/>
      </c>
      <c r="G861" s="175" t="str">
        <f>IFERROR((IF(VLOOKUP($C861,'Agent List'!$A:$D,4,0)=0,"",VLOOKUP($C861,'Agent List'!$A:$D,4,0))),"")</f>
        <v/>
      </c>
    </row>
    <row r="862" spans="1:7" x14ac:dyDescent="0.25">
      <c r="A862" s="275"/>
      <c r="B862" s="274"/>
      <c r="C862" s="274"/>
      <c r="D862" s="274"/>
      <c r="E862" s="175" t="str">
        <f>IFERROR((IF(VLOOKUP($C862,'Agent List'!$A:$D,2,0)=0,"",VLOOKUP($C862,'Agent List'!$A:$D,2,0))),"")</f>
        <v/>
      </c>
      <c r="F862" s="175" t="str">
        <f>IFERROR((IF(VLOOKUP($C862,'Agent List'!$A:$D,3,0)=0,"",VLOOKUP($C862,'Agent List'!$A:$D,3,0))),"")</f>
        <v/>
      </c>
      <c r="G862" s="175" t="str">
        <f>IFERROR((IF(VLOOKUP($C862,'Agent List'!$A:$D,4,0)=0,"",VLOOKUP($C862,'Agent List'!$A:$D,4,0))),"")</f>
        <v/>
      </c>
    </row>
    <row r="863" spans="1:7" x14ac:dyDescent="0.25">
      <c r="A863" s="275"/>
      <c r="B863" s="274"/>
      <c r="C863" s="274"/>
      <c r="D863" s="274"/>
      <c r="E863" s="175" t="str">
        <f>IFERROR((IF(VLOOKUP($C863,'Agent List'!$A:$D,2,0)=0,"",VLOOKUP($C863,'Agent List'!$A:$D,2,0))),"")</f>
        <v/>
      </c>
      <c r="F863" s="175" t="str">
        <f>IFERROR((IF(VLOOKUP($C863,'Agent List'!$A:$D,3,0)=0,"",VLOOKUP($C863,'Agent List'!$A:$D,3,0))),"")</f>
        <v/>
      </c>
      <c r="G863" s="175" t="str">
        <f>IFERROR((IF(VLOOKUP($C863,'Agent List'!$A:$D,4,0)=0,"",VLOOKUP($C863,'Agent List'!$A:$D,4,0))),"")</f>
        <v/>
      </c>
    </row>
    <row r="864" spans="1:7" x14ac:dyDescent="0.25">
      <c r="A864" s="275"/>
      <c r="B864" s="274"/>
      <c r="C864" s="274"/>
      <c r="D864" s="274"/>
      <c r="E864" s="175" t="str">
        <f>IFERROR((IF(VLOOKUP($C864,'Agent List'!$A:$D,2,0)=0,"",VLOOKUP($C864,'Agent List'!$A:$D,2,0))),"")</f>
        <v/>
      </c>
      <c r="F864" s="175" t="str">
        <f>IFERROR((IF(VLOOKUP($C864,'Agent List'!$A:$D,3,0)=0,"",VLOOKUP($C864,'Agent List'!$A:$D,3,0))),"")</f>
        <v/>
      </c>
      <c r="G864" s="175" t="str">
        <f>IFERROR((IF(VLOOKUP($C864,'Agent List'!$A:$D,4,0)=0,"",VLOOKUP($C864,'Agent List'!$A:$D,4,0))),"")</f>
        <v/>
      </c>
    </row>
    <row r="865" spans="1:7" x14ac:dyDescent="0.25">
      <c r="A865" s="275"/>
      <c r="B865" s="274"/>
      <c r="C865" s="274"/>
      <c r="D865" s="274"/>
      <c r="E865" s="175" t="str">
        <f>IFERROR((IF(VLOOKUP($C865,'Agent List'!$A:$D,2,0)=0,"",VLOOKUP($C865,'Agent List'!$A:$D,2,0))),"")</f>
        <v/>
      </c>
      <c r="F865" s="175" t="str">
        <f>IFERROR((IF(VLOOKUP($C865,'Agent List'!$A:$D,3,0)=0,"",VLOOKUP($C865,'Agent List'!$A:$D,3,0))),"")</f>
        <v/>
      </c>
      <c r="G865" s="175" t="str">
        <f>IFERROR((IF(VLOOKUP($C865,'Agent List'!$A:$D,4,0)=0,"",VLOOKUP($C865,'Agent List'!$A:$D,4,0))),"")</f>
        <v/>
      </c>
    </row>
    <row r="866" spans="1:7" x14ac:dyDescent="0.25">
      <c r="A866" s="275"/>
      <c r="B866" s="274"/>
      <c r="C866" s="274"/>
      <c r="D866" s="274"/>
      <c r="E866" s="175" t="str">
        <f>IFERROR((IF(VLOOKUP($C866,'Agent List'!$A:$D,2,0)=0,"",VLOOKUP($C866,'Agent List'!$A:$D,2,0))),"")</f>
        <v/>
      </c>
      <c r="F866" s="175" t="str">
        <f>IFERROR((IF(VLOOKUP($C866,'Agent List'!$A:$D,3,0)=0,"",VLOOKUP($C866,'Agent List'!$A:$D,3,0))),"")</f>
        <v/>
      </c>
      <c r="G866" s="175" t="str">
        <f>IFERROR((IF(VLOOKUP($C866,'Agent List'!$A:$D,4,0)=0,"",VLOOKUP($C866,'Agent List'!$A:$D,4,0))),"")</f>
        <v/>
      </c>
    </row>
    <row r="867" spans="1:7" x14ac:dyDescent="0.25">
      <c r="A867" s="275"/>
      <c r="B867" s="274"/>
      <c r="C867" s="274"/>
      <c r="D867" s="274"/>
      <c r="E867" s="175" t="str">
        <f>IFERROR((IF(VLOOKUP($C867,'Agent List'!$A:$D,2,0)=0,"",VLOOKUP($C867,'Agent List'!$A:$D,2,0))),"")</f>
        <v/>
      </c>
      <c r="F867" s="175" t="str">
        <f>IFERROR((IF(VLOOKUP($C867,'Agent List'!$A:$D,3,0)=0,"",VLOOKUP($C867,'Agent List'!$A:$D,3,0))),"")</f>
        <v/>
      </c>
      <c r="G867" s="175" t="str">
        <f>IFERROR((IF(VLOOKUP($C867,'Agent List'!$A:$D,4,0)=0,"",VLOOKUP($C867,'Agent List'!$A:$D,4,0))),"")</f>
        <v/>
      </c>
    </row>
    <row r="868" spans="1:7" x14ac:dyDescent="0.25">
      <c r="A868" s="275"/>
      <c r="B868" s="274"/>
      <c r="C868" s="274"/>
      <c r="D868" s="274"/>
      <c r="E868" s="175" t="str">
        <f>IFERROR((IF(VLOOKUP($C868,'Agent List'!$A:$D,2,0)=0,"",VLOOKUP($C868,'Agent List'!$A:$D,2,0))),"")</f>
        <v/>
      </c>
      <c r="F868" s="175" t="str">
        <f>IFERROR((IF(VLOOKUP($C868,'Agent List'!$A:$D,3,0)=0,"",VLOOKUP($C868,'Agent List'!$A:$D,3,0))),"")</f>
        <v/>
      </c>
      <c r="G868" s="175" t="str">
        <f>IFERROR((IF(VLOOKUP($C868,'Agent List'!$A:$D,4,0)=0,"",VLOOKUP($C868,'Agent List'!$A:$D,4,0))),"")</f>
        <v/>
      </c>
    </row>
    <row r="869" spans="1:7" x14ac:dyDescent="0.25">
      <c r="A869" s="275"/>
      <c r="B869" s="274"/>
      <c r="C869" s="274"/>
      <c r="D869" s="274"/>
      <c r="E869" s="175" t="str">
        <f>IFERROR((IF(VLOOKUP($C869,'Agent List'!$A:$D,2,0)=0,"",VLOOKUP($C869,'Agent List'!$A:$D,2,0))),"")</f>
        <v/>
      </c>
      <c r="F869" s="175" t="str">
        <f>IFERROR((IF(VLOOKUP($C869,'Agent List'!$A:$D,3,0)=0,"",VLOOKUP($C869,'Agent List'!$A:$D,3,0))),"")</f>
        <v/>
      </c>
      <c r="G869" s="175" t="str">
        <f>IFERROR((IF(VLOOKUP($C869,'Agent List'!$A:$D,4,0)=0,"",VLOOKUP($C869,'Agent List'!$A:$D,4,0))),"")</f>
        <v/>
      </c>
    </row>
    <row r="870" spans="1:7" x14ac:dyDescent="0.25">
      <c r="A870" s="275"/>
      <c r="B870" s="274"/>
      <c r="C870" s="274"/>
      <c r="D870" s="274"/>
      <c r="E870" s="175" t="str">
        <f>IFERROR((IF(VLOOKUP($C870,'Agent List'!$A:$D,2,0)=0,"",VLOOKUP($C870,'Agent List'!$A:$D,2,0))),"")</f>
        <v/>
      </c>
      <c r="F870" s="175" t="str">
        <f>IFERROR((IF(VLOOKUP($C870,'Agent List'!$A:$D,3,0)=0,"",VLOOKUP($C870,'Agent List'!$A:$D,3,0))),"")</f>
        <v/>
      </c>
      <c r="G870" s="175" t="str">
        <f>IFERROR((IF(VLOOKUP($C870,'Agent List'!$A:$D,4,0)=0,"",VLOOKUP($C870,'Agent List'!$A:$D,4,0))),"")</f>
        <v/>
      </c>
    </row>
    <row r="871" spans="1:7" x14ac:dyDescent="0.25">
      <c r="A871" s="275"/>
      <c r="B871" s="274"/>
      <c r="C871" s="274"/>
      <c r="D871" s="274"/>
      <c r="E871" s="175" t="str">
        <f>IFERROR((IF(VLOOKUP($C871,'Agent List'!$A:$D,2,0)=0,"",VLOOKUP($C871,'Agent List'!$A:$D,2,0))),"")</f>
        <v/>
      </c>
      <c r="F871" s="175" t="str">
        <f>IFERROR((IF(VLOOKUP($C871,'Agent List'!$A:$D,3,0)=0,"",VLOOKUP($C871,'Agent List'!$A:$D,3,0))),"")</f>
        <v/>
      </c>
      <c r="G871" s="175" t="str">
        <f>IFERROR((IF(VLOOKUP($C871,'Agent List'!$A:$D,4,0)=0,"",VLOOKUP($C871,'Agent List'!$A:$D,4,0))),"")</f>
        <v/>
      </c>
    </row>
    <row r="872" spans="1:7" x14ac:dyDescent="0.25">
      <c r="A872" s="275"/>
      <c r="B872" s="274"/>
      <c r="C872" s="274"/>
      <c r="D872" s="274"/>
      <c r="E872" s="175" t="str">
        <f>IFERROR((IF(VLOOKUP($C872,'Agent List'!$A:$D,2,0)=0,"",VLOOKUP($C872,'Agent List'!$A:$D,2,0))),"")</f>
        <v/>
      </c>
      <c r="F872" s="175" t="str">
        <f>IFERROR((IF(VLOOKUP($C872,'Agent List'!$A:$D,3,0)=0,"",VLOOKUP($C872,'Agent List'!$A:$D,3,0))),"")</f>
        <v/>
      </c>
      <c r="G872" s="175" t="str">
        <f>IFERROR((IF(VLOOKUP($C872,'Agent List'!$A:$D,4,0)=0,"",VLOOKUP($C872,'Agent List'!$A:$D,4,0))),"")</f>
        <v/>
      </c>
    </row>
    <row r="873" spans="1:7" x14ac:dyDescent="0.25">
      <c r="A873" s="275"/>
      <c r="B873" s="274"/>
      <c r="C873" s="274"/>
      <c r="D873" s="274"/>
      <c r="E873" s="175" t="str">
        <f>IFERROR((IF(VLOOKUP($C873,'Agent List'!$A:$D,2,0)=0,"",VLOOKUP($C873,'Agent List'!$A:$D,2,0))),"")</f>
        <v/>
      </c>
      <c r="F873" s="175" t="str">
        <f>IFERROR((IF(VLOOKUP($C873,'Agent List'!$A:$D,3,0)=0,"",VLOOKUP($C873,'Agent List'!$A:$D,3,0))),"")</f>
        <v/>
      </c>
      <c r="G873" s="175" t="str">
        <f>IFERROR((IF(VLOOKUP($C873,'Agent List'!$A:$D,4,0)=0,"",VLOOKUP($C873,'Agent List'!$A:$D,4,0))),"")</f>
        <v/>
      </c>
    </row>
    <row r="874" spans="1:7" x14ac:dyDescent="0.25">
      <c r="A874" s="275"/>
      <c r="B874" s="274"/>
      <c r="C874" s="274"/>
      <c r="D874" s="274"/>
      <c r="E874" s="175" t="str">
        <f>IFERROR((IF(VLOOKUP($C874,'Agent List'!$A:$D,2,0)=0,"",VLOOKUP($C874,'Agent List'!$A:$D,2,0))),"")</f>
        <v/>
      </c>
      <c r="F874" s="175" t="str">
        <f>IFERROR((IF(VLOOKUP($C874,'Agent List'!$A:$D,3,0)=0,"",VLOOKUP($C874,'Agent List'!$A:$D,3,0))),"")</f>
        <v/>
      </c>
      <c r="G874" s="175" t="str">
        <f>IFERROR((IF(VLOOKUP($C874,'Agent List'!$A:$D,4,0)=0,"",VLOOKUP($C874,'Agent List'!$A:$D,4,0))),"")</f>
        <v/>
      </c>
    </row>
    <row r="875" spans="1:7" x14ac:dyDescent="0.25">
      <c r="A875" s="275"/>
      <c r="B875" s="274"/>
      <c r="C875" s="274"/>
      <c r="D875" s="274"/>
      <c r="E875" s="175" t="str">
        <f>IFERROR((IF(VLOOKUP($C875,'Agent List'!$A:$D,2,0)=0,"",VLOOKUP($C875,'Agent List'!$A:$D,2,0))),"")</f>
        <v/>
      </c>
      <c r="F875" s="175" t="str">
        <f>IFERROR((IF(VLOOKUP($C875,'Agent List'!$A:$D,3,0)=0,"",VLOOKUP($C875,'Agent List'!$A:$D,3,0))),"")</f>
        <v/>
      </c>
      <c r="G875" s="175" t="str">
        <f>IFERROR((IF(VLOOKUP($C875,'Agent List'!$A:$D,4,0)=0,"",VLOOKUP($C875,'Agent List'!$A:$D,4,0))),"")</f>
        <v/>
      </c>
    </row>
    <row r="876" spans="1:7" x14ac:dyDescent="0.25">
      <c r="A876" s="275"/>
      <c r="B876" s="274"/>
      <c r="C876" s="274"/>
      <c r="D876" s="274"/>
      <c r="E876" s="175" t="str">
        <f>IFERROR((IF(VLOOKUP($C876,'Agent List'!$A:$D,2,0)=0,"",VLOOKUP($C876,'Agent List'!$A:$D,2,0))),"")</f>
        <v/>
      </c>
      <c r="F876" s="175" t="str">
        <f>IFERROR((IF(VLOOKUP($C876,'Agent List'!$A:$D,3,0)=0,"",VLOOKUP($C876,'Agent List'!$A:$D,3,0))),"")</f>
        <v/>
      </c>
      <c r="G876" s="175" t="str">
        <f>IFERROR((IF(VLOOKUP($C876,'Agent List'!$A:$D,4,0)=0,"",VLOOKUP($C876,'Agent List'!$A:$D,4,0))),"")</f>
        <v/>
      </c>
    </row>
    <row r="877" spans="1:7" x14ac:dyDescent="0.25">
      <c r="A877" s="275"/>
      <c r="B877" s="274"/>
      <c r="C877" s="274"/>
      <c r="D877" s="274"/>
      <c r="E877" s="175" t="str">
        <f>IFERROR((IF(VLOOKUP($C877,'Agent List'!$A:$D,2,0)=0,"",VLOOKUP($C877,'Agent List'!$A:$D,2,0))),"")</f>
        <v/>
      </c>
      <c r="F877" s="175" t="str">
        <f>IFERROR((IF(VLOOKUP($C877,'Agent List'!$A:$D,3,0)=0,"",VLOOKUP($C877,'Agent List'!$A:$D,3,0))),"")</f>
        <v/>
      </c>
      <c r="G877" s="175" t="str">
        <f>IFERROR((IF(VLOOKUP($C877,'Agent List'!$A:$D,4,0)=0,"",VLOOKUP($C877,'Agent List'!$A:$D,4,0))),"")</f>
        <v/>
      </c>
    </row>
    <row r="878" spans="1:7" x14ac:dyDescent="0.25">
      <c r="A878" s="275"/>
      <c r="B878" s="274"/>
      <c r="C878" s="274"/>
      <c r="D878" s="274"/>
      <c r="E878" s="175" t="str">
        <f>IFERROR((IF(VLOOKUP($C878,'Agent List'!$A:$D,2,0)=0,"",VLOOKUP($C878,'Agent List'!$A:$D,2,0))),"")</f>
        <v/>
      </c>
      <c r="F878" s="175" t="str">
        <f>IFERROR((IF(VLOOKUP($C878,'Agent List'!$A:$D,3,0)=0,"",VLOOKUP($C878,'Agent List'!$A:$D,3,0))),"")</f>
        <v/>
      </c>
      <c r="G878" s="175" t="str">
        <f>IFERROR((IF(VLOOKUP($C878,'Agent List'!$A:$D,4,0)=0,"",VLOOKUP($C878,'Agent List'!$A:$D,4,0))),"")</f>
        <v/>
      </c>
    </row>
    <row r="879" spans="1:7" x14ac:dyDescent="0.25">
      <c r="A879" s="275"/>
      <c r="B879" s="274"/>
      <c r="C879" s="274"/>
      <c r="D879" s="274"/>
      <c r="E879" s="175" t="str">
        <f>IFERROR((IF(VLOOKUP($C879,'Agent List'!$A:$D,2,0)=0,"",VLOOKUP($C879,'Agent List'!$A:$D,2,0))),"")</f>
        <v/>
      </c>
      <c r="F879" s="175" t="str">
        <f>IFERROR((IF(VLOOKUP($C879,'Agent List'!$A:$D,3,0)=0,"",VLOOKUP($C879,'Agent List'!$A:$D,3,0))),"")</f>
        <v/>
      </c>
      <c r="G879" s="175" t="str">
        <f>IFERROR((IF(VLOOKUP($C879,'Agent List'!$A:$D,4,0)=0,"",VLOOKUP($C879,'Agent List'!$A:$D,4,0))),"")</f>
        <v/>
      </c>
    </row>
    <row r="880" spans="1:7" x14ac:dyDescent="0.25">
      <c r="A880" s="275"/>
      <c r="B880" s="274"/>
      <c r="C880" s="274"/>
      <c r="D880" s="274"/>
      <c r="E880" s="175" t="str">
        <f>IFERROR((IF(VLOOKUP($C880,'Agent List'!$A:$D,2,0)=0,"",VLOOKUP($C880,'Agent List'!$A:$D,2,0))),"")</f>
        <v/>
      </c>
      <c r="F880" s="175" t="str">
        <f>IFERROR((IF(VLOOKUP($C880,'Agent List'!$A:$D,3,0)=0,"",VLOOKUP($C880,'Agent List'!$A:$D,3,0))),"")</f>
        <v/>
      </c>
      <c r="G880" s="175" t="str">
        <f>IFERROR((IF(VLOOKUP($C880,'Agent List'!$A:$D,4,0)=0,"",VLOOKUP($C880,'Agent List'!$A:$D,4,0))),"")</f>
        <v/>
      </c>
    </row>
    <row r="881" spans="1:7" x14ac:dyDescent="0.25">
      <c r="A881" s="275"/>
      <c r="B881" s="274"/>
      <c r="C881" s="274"/>
      <c r="D881" s="274"/>
      <c r="E881" s="175" t="str">
        <f>IFERROR((IF(VLOOKUP($C881,'Agent List'!$A:$D,2,0)=0,"",VLOOKUP($C881,'Agent List'!$A:$D,2,0))),"")</f>
        <v/>
      </c>
      <c r="F881" s="175" t="str">
        <f>IFERROR((IF(VLOOKUP($C881,'Agent List'!$A:$D,3,0)=0,"",VLOOKUP($C881,'Agent List'!$A:$D,3,0))),"")</f>
        <v/>
      </c>
      <c r="G881" s="175" t="str">
        <f>IFERROR((IF(VLOOKUP($C881,'Agent List'!$A:$D,4,0)=0,"",VLOOKUP($C881,'Agent List'!$A:$D,4,0))),"")</f>
        <v/>
      </c>
    </row>
    <row r="882" spans="1:7" x14ac:dyDescent="0.25">
      <c r="A882" s="275"/>
      <c r="B882" s="274"/>
      <c r="C882" s="274"/>
      <c r="D882" s="274"/>
      <c r="E882" s="175" t="str">
        <f>IFERROR((IF(VLOOKUP($C882,'Agent List'!$A:$D,2,0)=0,"",VLOOKUP($C882,'Agent List'!$A:$D,2,0))),"")</f>
        <v/>
      </c>
      <c r="F882" s="175" t="str">
        <f>IFERROR((IF(VLOOKUP($C882,'Agent List'!$A:$D,3,0)=0,"",VLOOKUP($C882,'Agent List'!$A:$D,3,0))),"")</f>
        <v/>
      </c>
      <c r="G882" s="175" t="str">
        <f>IFERROR((IF(VLOOKUP($C882,'Agent List'!$A:$D,4,0)=0,"",VLOOKUP($C882,'Agent List'!$A:$D,4,0))),"")</f>
        <v/>
      </c>
    </row>
    <row r="883" spans="1:7" x14ac:dyDescent="0.25">
      <c r="A883" s="275"/>
      <c r="B883" s="274"/>
      <c r="C883" s="274"/>
      <c r="D883" s="274"/>
      <c r="E883" s="175" t="str">
        <f>IFERROR((IF(VLOOKUP($C883,'Agent List'!$A:$D,2,0)=0,"",VLOOKUP($C883,'Agent List'!$A:$D,2,0))),"")</f>
        <v/>
      </c>
      <c r="F883" s="175" t="str">
        <f>IFERROR((IF(VLOOKUP($C883,'Agent List'!$A:$D,3,0)=0,"",VLOOKUP($C883,'Agent List'!$A:$D,3,0))),"")</f>
        <v/>
      </c>
      <c r="G883" s="175" t="str">
        <f>IFERROR((IF(VLOOKUP($C883,'Agent List'!$A:$D,4,0)=0,"",VLOOKUP($C883,'Agent List'!$A:$D,4,0))),"")</f>
        <v/>
      </c>
    </row>
    <row r="884" spans="1:7" x14ac:dyDescent="0.25">
      <c r="A884" s="275"/>
      <c r="B884" s="274"/>
      <c r="C884" s="274"/>
      <c r="D884" s="274"/>
      <c r="E884" s="175" t="str">
        <f>IFERROR((IF(VLOOKUP($C884,'Agent List'!$A:$D,2,0)=0,"",VLOOKUP($C884,'Agent List'!$A:$D,2,0))),"")</f>
        <v/>
      </c>
      <c r="F884" s="175" t="str">
        <f>IFERROR((IF(VLOOKUP($C884,'Agent List'!$A:$D,3,0)=0,"",VLOOKUP($C884,'Agent List'!$A:$D,3,0))),"")</f>
        <v/>
      </c>
      <c r="G884" s="175" t="str">
        <f>IFERROR((IF(VLOOKUP($C884,'Agent List'!$A:$D,4,0)=0,"",VLOOKUP($C884,'Agent List'!$A:$D,4,0))),"")</f>
        <v/>
      </c>
    </row>
    <row r="885" spans="1:7" x14ac:dyDescent="0.25">
      <c r="A885" s="275"/>
      <c r="B885" s="274"/>
      <c r="C885" s="274"/>
      <c r="D885" s="274"/>
      <c r="E885" s="175" t="str">
        <f>IFERROR((IF(VLOOKUP($C885,'Agent List'!$A:$D,2,0)=0,"",VLOOKUP($C885,'Agent List'!$A:$D,2,0))),"")</f>
        <v/>
      </c>
      <c r="F885" s="175" t="str">
        <f>IFERROR((IF(VLOOKUP($C885,'Agent List'!$A:$D,3,0)=0,"",VLOOKUP($C885,'Agent List'!$A:$D,3,0))),"")</f>
        <v/>
      </c>
      <c r="G885" s="175" t="str">
        <f>IFERROR((IF(VLOOKUP($C885,'Agent List'!$A:$D,4,0)=0,"",VLOOKUP($C885,'Agent List'!$A:$D,4,0))),"")</f>
        <v/>
      </c>
    </row>
    <row r="886" spans="1:7" x14ac:dyDescent="0.25">
      <c r="A886" s="275"/>
      <c r="B886" s="274"/>
      <c r="C886" s="274"/>
      <c r="D886" s="274"/>
      <c r="E886" s="175" t="str">
        <f>IFERROR((IF(VLOOKUP($C886,'Agent List'!$A:$D,2,0)=0,"",VLOOKUP($C886,'Agent List'!$A:$D,2,0))),"")</f>
        <v/>
      </c>
      <c r="F886" s="175" t="str">
        <f>IFERROR((IF(VLOOKUP($C886,'Agent List'!$A:$D,3,0)=0,"",VLOOKUP($C886,'Agent List'!$A:$D,3,0))),"")</f>
        <v/>
      </c>
      <c r="G886" s="175" t="str">
        <f>IFERROR((IF(VLOOKUP($C886,'Agent List'!$A:$D,4,0)=0,"",VLOOKUP($C886,'Agent List'!$A:$D,4,0))),"")</f>
        <v/>
      </c>
    </row>
    <row r="887" spans="1:7" x14ac:dyDescent="0.25">
      <c r="A887" s="275"/>
      <c r="B887" s="274"/>
      <c r="C887" s="274"/>
      <c r="D887" s="274"/>
      <c r="E887" s="175" t="str">
        <f>IFERROR((IF(VLOOKUP($C887,'Agent List'!$A:$D,2,0)=0,"",VLOOKUP($C887,'Agent List'!$A:$D,2,0))),"")</f>
        <v/>
      </c>
      <c r="F887" s="175" t="str">
        <f>IFERROR((IF(VLOOKUP($C887,'Agent List'!$A:$D,3,0)=0,"",VLOOKUP($C887,'Agent List'!$A:$D,3,0))),"")</f>
        <v/>
      </c>
      <c r="G887" s="175" t="str">
        <f>IFERROR((IF(VLOOKUP($C887,'Agent List'!$A:$D,4,0)=0,"",VLOOKUP($C887,'Agent List'!$A:$D,4,0))),"")</f>
        <v/>
      </c>
    </row>
    <row r="888" spans="1:7" x14ac:dyDescent="0.25">
      <c r="A888" s="275"/>
      <c r="B888" s="274"/>
      <c r="C888" s="274"/>
      <c r="D888" s="274"/>
      <c r="E888" s="175" t="str">
        <f>IFERROR((IF(VLOOKUP($C888,'Agent List'!$A:$D,2,0)=0,"",VLOOKUP($C888,'Agent List'!$A:$D,2,0))),"")</f>
        <v/>
      </c>
      <c r="F888" s="175" t="str">
        <f>IFERROR((IF(VLOOKUP($C888,'Agent List'!$A:$D,3,0)=0,"",VLOOKUP($C888,'Agent List'!$A:$D,3,0))),"")</f>
        <v/>
      </c>
      <c r="G888" s="175" t="str">
        <f>IFERROR((IF(VLOOKUP($C888,'Agent List'!$A:$D,4,0)=0,"",VLOOKUP($C888,'Agent List'!$A:$D,4,0))),"")</f>
        <v/>
      </c>
    </row>
    <row r="889" spans="1:7" x14ac:dyDescent="0.25">
      <c r="A889" s="275"/>
      <c r="B889" s="274"/>
      <c r="C889" s="274"/>
      <c r="D889" s="274"/>
      <c r="E889" s="175" t="str">
        <f>IFERROR((IF(VLOOKUP($C889,'Agent List'!$A:$D,2,0)=0,"",VLOOKUP($C889,'Agent List'!$A:$D,2,0))),"")</f>
        <v/>
      </c>
      <c r="F889" s="175" t="str">
        <f>IFERROR((IF(VLOOKUP($C889,'Agent List'!$A:$D,3,0)=0,"",VLOOKUP($C889,'Agent List'!$A:$D,3,0))),"")</f>
        <v/>
      </c>
      <c r="G889" s="175" t="str">
        <f>IFERROR((IF(VLOOKUP($C889,'Agent List'!$A:$D,4,0)=0,"",VLOOKUP($C889,'Agent List'!$A:$D,4,0))),"")</f>
        <v/>
      </c>
    </row>
    <row r="890" spans="1:7" x14ac:dyDescent="0.25">
      <c r="A890" s="275"/>
      <c r="B890" s="274"/>
      <c r="C890" s="274"/>
      <c r="D890" s="274"/>
      <c r="E890" s="175" t="str">
        <f>IFERROR((IF(VLOOKUP($C890,'Agent List'!$A:$D,2,0)=0,"",VLOOKUP($C890,'Agent List'!$A:$D,2,0))),"")</f>
        <v/>
      </c>
      <c r="F890" s="175" t="str">
        <f>IFERROR((IF(VLOOKUP($C890,'Agent List'!$A:$D,3,0)=0,"",VLOOKUP($C890,'Agent List'!$A:$D,3,0))),"")</f>
        <v/>
      </c>
      <c r="G890" s="175" t="str">
        <f>IFERROR((IF(VLOOKUP($C890,'Agent List'!$A:$D,4,0)=0,"",VLOOKUP($C890,'Agent List'!$A:$D,4,0))),"")</f>
        <v/>
      </c>
    </row>
    <row r="891" spans="1:7" x14ac:dyDescent="0.25">
      <c r="A891" s="275"/>
      <c r="B891" s="274"/>
      <c r="C891" s="274"/>
      <c r="D891" s="274"/>
      <c r="E891" s="175" t="str">
        <f>IFERROR((IF(VLOOKUP($C891,'Agent List'!$A:$D,2,0)=0,"",VLOOKUP($C891,'Agent List'!$A:$D,2,0))),"")</f>
        <v/>
      </c>
      <c r="F891" s="175" t="str">
        <f>IFERROR((IF(VLOOKUP($C891,'Agent List'!$A:$D,3,0)=0,"",VLOOKUP($C891,'Agent List'!$A:$D,3,0))),"")</f>
        <v/>
      </c>
      <c r="G891" s="175" t="str">
        <f>IFERROR((IF(VLOOKUP($C891,'Agent List'!$A:$D,4,0)=0,"",VLOOKUP($C891,'Agent List'!$A:$D,4,0))),"")</f>
        <v/>
      </c>
    </row>
    <row r="892" spans="1:7" x14ac:dyDescent="0.25">
      <c r="A892" s="275"/>
      <c r="B892" s="274"/>
      <c r="C892" s="274"/>
      <c r="D892" s="274"/>
      <c r="E892" s="175" t="str">
        <f>IFERROR((IF(VLOOKUP($C892,'Agent List'!$A:$D,2,0)=0,"",VLOOKUP($C892,'Agent List'!$A:$D,2,0))),"")</f>
        <v/>
      </c>
      <c r="F892" s="175" t="str">
        <f>IFERROR((IF(VLOOKUP($C892,'Agent List'!$A:$D,3,0)=0,"",VLOOKUP($C892,'Agent List'!$A:$D,3,0))),"")</f>
        <v/>
      </c>
      <c r="G892" s="175" t="str">
        <f>IFERROR((IF(VLOOKUP($C892,'Agent List'!$A:$D,4,0)=0,"",VLOOKUP($C892,'Agent List'!$A:$D,4,0))),"")</f>
        <v/>
      </c>
    </row>
    <row r="893" spans="1:7" x14ac:dyDescent="0.25">
      <c r="A893" s="275"/>
      <c r="B893" s="274"/>
      <c r="C893" s="274"/>
      <c r="D893" s="274"/>
      <c r="E893" s="175" t="str">
        <f>IFERROR((IF(VLOOKUP($C893,'Agent List'!$A:$D,2,0)=0,"",VLOOKUP($C893,'Agent List'!$A:$D,2,0))),"")</f>
        <v/>
      </c>
      <c r="F893" s="175" t="str">
        <f>IFERROR((IF(VLOOKUP($C893,'Agent List'!$A:$D,3,0)=0,"",VLOOKUP($C893,'Agent List'!$A:$D,3,0))),"")</f>
        <v/>
      </c>
      <c r="G893" s="175" t="str">
        <f>IFERROR((IF(VLOOKUP($C893,'Agent List'!$A:$D,4,0)=0,"",VLOOKUP($C893,'Agent List'!$A:$D,4,0))),"")</f>
        <v/>
      </c>
    </row>
    <row r="894" spans="1:7" x14ac:dyDescent="0.25">
      <c r="A894" s="275"/>
      <c r="B894" s="274"/>
      <c r="C894" s="274"/>
      <c r="D894" s="274"/>
      <c r="E894" s="175" t="str">
        <f>IFERROR((IF(VLOOKUP($C894,'Agent List'!$A:$D,2,0)=0,"",VLOOKUP($C894,'Agent List'!$A:$D,2,0))),"")</f>
        <v/>
      </c>
      <c r="F894" s="175" t="str">
        <f>IFERROR((IF(VLOOKUP($C894,'Agent List'!$A:$D,3,0)=0,"",VLOOKUP($C894,'Agent List'!$A:$D,3,0))),"")</f>
        <v/>
      </c>
      <c r="G894" s="175" t="str">
        <f>IFERROR((IF(VLOOKUP($C894,'Agent List'!$A:$D,4,0)=0,"",VLOOKUP($C894,'Agent List'!$A:$D,4,0))),"")</f>
        <v/>
      </c>
    </row>
    <row r="895" spans="1:7" x14ac:dyDescent="0.25">
      <c r="A895" s="275"/>
      <c r="B895" s="274"/>
      <c r="C895" s="274"/>
      <c r="D895" s="274"/>
      <c r="E895" s="175" t="str">
        <f>IFERROR((IF(VLOOKUP($C895,'Agent List'!$A:$D,2,0)=0,"",VLOOKUP($C895,'Agent List'!$A:$D,2,0))),"")</f>
        <v/>
      </c>
      <c r="F895" s="175" t="str">
        <f>IFERROR((IF(VLOOKUP($C895,'Agent List'!$A:$D,3,0)=0,"",VLOOKUP($C895,'Agent List'!$A:$D,3,0))),"")</f>
        <v/>
      </c>
      <c r="G895" s="175" t="str">
        <f>IFERROR((IF(VLOOKUP($C895,'Agent List'!$A:$D,4,0)=0,"",VLOOKUP($C895,'Agent List'!$A:$D,4,0))),"")</f>
        <v/>
      </c>
    </row>
    <row r="896" spans="1:7" x14ac:dyDescent="0.25">
      <c r="A896" s="275"/>
      <c r="B896" s="274"/>
      <c r="C896" s="274"/>
      <c r="D896" s="274"/>
      <c r="E896" s="175" t="str">
        <f>IFERROR((IF(VLOOKUP($C896,'Agent List'!$A:$D,2,0)=0,"",VLOOKUP($C896,'Agent List'!$A:$D,2,0))),"")</f>
        <v/>
      </c>
      <c r="F896" s="175" t="str">
        <f>IFERROR((IF(VLOOKUP($C896,'Agent List'!$A:$D,3,0)=0,"",VLOOKUP($C896,'Agent List'!$A:$D,3,0))),"")</f>
        <v/>
      </c>
      <c r="G896" s="175" t="str">
        <f>IFERROR((IF(VLOOKUP($C896,'Agent List'!$A:$D,4,0)=0,"",VLOOKUP($C896,'Agent List'!$A:$D,4,0))),"")</f>
        <v/>
      </c>
    </row>
    <row r="897" spans="1:7" x14ac:dyDescent="0.25">
      <c r="A897" s="275"/>
      <c r="B897" s="274"/>
      <c r="C897" s="274"/>
      <c r="D897" s="274"/>
      <c r="E897" s="175" t="str">
        <f>IFERROR((IF(VLOOKUP($C897,'Agent List'!$A:$D,2,0)=0,"",VLOOKUP($C897,'Agent List'!$A:$D,2,0))),"")</f>
        <v/>
      </c>
      <c r="F897" s="175" t="str">
        <f>IFERROR((IF(VLOOKUP($C897,'Agent List'!$A:$D,3,0)=0,"",VLOOKUP($C897,'Agent List'!$A:$D,3,0))),"")</f>
        <v/>
      </c>
      <c r="G897" s="175" t="str">
        <f>IFERROR((IF(VLOOKUP($C897,'Agent List'!$A:$D,4,0)=0,"",VLOOKUP($C897,'Agent List'!$A:$D,4,0))),"")</f>
        <v/>
      </c>
    </row>
    <row r="898" spans="1:7" x14ac:dyDescent="0.25">
      <c r="A898" s="275"/>
      <c r="B898" s="274"/>
      <c r="C898" s="274"/>
      <c r="D898" s="274"/>
      <c r="E898" s="175" t="str">
        <f>IFERROR((IF(VLOOKUP($C898,'Agent List'!$A:$D,2,0)=0,"",VLOOKUP($C898,'Agent List'!$A:$D,2,0))),"")</f>
        <v/>
      </c>
      <c r="F898" s="175" t="str">
        <f>IFERROR((IF(VLOOKUP($C898,'Agent List'!$A:$D,3,0)=0,"",VLOOKUP($C898,'Agent List'!$A:$D,3,0))),"")</f>
        <v/>
      </c>
      <c r="G898" s="175" t="str">
        <f>IFERROR((IF(VLOOKUP($C898,'Agent List'!$A:$D,4,0)=0,"",VLOOKUP($C898,'Agent List'!$A:$D,4,0))),"")</f>
        <v/>
      </c>
    </row>
    <row r="899" spans="1:7" x14ac:dyDescent="0.25">
      <c r="A899" s="275"/>
      <c r="B899" s="274"/>
      <c r="C899" s="274"/>
      <c r="D899" s="274"/>
      <c r="E899" s="175" t="str">
        <f>IFERROR((IF(VLOOKUP($C899,'Agent List'!$A:$D,2,0)=0,"",VLOOKUP($C899,'Agent List'!$A:$D,2,0))),"")</f>
        <v/>
      </c>
      <c r="F899" s="175" t="str">
        <f>IFERROR((IF(VLOOKUP($C899,'Agent List'!$A:$D,3,0)=0,"",VLOOKUP($C899,'Agent List'!$A:$D,3,0))),"")</f>
        <v/>
      </c>
      <c r="G899" s="175" t="str">
        <f>IFERROR((IF(VLOOKUP($C899,'Agent List'!$A:$D,4,0)=0,"",VLOOKUP($C899,'Agent List'!$A:$D,4,0))),"")</f>
        <v/>
      </c>
    </row>
    <row r="900" spans="1:7" x14ac:dyDescent="0.25">
      <c r="A900" s="275"/>
      <c r="B900" s="274"/>
      <c r="C900" s="274"/>
      <c r="D900" s="274"/>
      <c r="E900" s="175" t="str">
        <f>IFERROR((IF(VLOOKUP($C900,'Agent List'!$A:$D,2,0)=0,"",VLOOKUP($C900,'Agent List'!$A:$D,2,0))),"")</f>
        <v/>
      </c>
      <c r="F900" s="175" t="str">
        <f>IFERROR((IF(VLOOKUP($C900,'Agent List'!$A:$D,3,0)=0,"",VLOOKUP($C900,'Agent List'!$A:$D,3,0))),"")</f>
        <v/>
      </c>
      <c r="G900" s="175" t="str">
        <f>IFERROR((IF(VLOOKUP($C900,'Agent List'!$A:$D,4,0)=0,"",VLOOKUP($C900,'Agent List'!$A:$D,4,0))),"")</f>
        <v/>
      </c>
    </row>
    <row r="901" spans="1:7" x14ac:dyDescent="0.25">
      <c r="A901" s="275"/>
      <c r="B901" s="274"/>
      <c r="C901" s="274"/>
      <c r="D901" s="274"/>
      <c r="E901" s="175" t="str">
        <f>IFERROR((IF(VLOOKUP($C901,'Agent List'!$A:$D,2,0)=0,"",VLOOKUP($C901,'Agent List'!$A:$D,2,0))),"")</f>
        <v/>
      </c>
      <c r="F901" s="175" t="str">
        <f>IFERROR((IF(VLOOKUP($C901,'Agent List'!$A:$D,3,0)=0,"",VLOOKUP($C901,'Agent List'!$A:$D,3,0))),"")</f>
        <v/>
      </c>
      <c r="G901" s="175" t="str">
        <f>IFERROR((IF(VLOOKUP($C901,'Agent List'!$A:$D,4,0)=0,"",VLOOKUP($C901,'Agent List'!$A:$D,4,0))),"")</f>
        <v/>
      </c>
    </row>
    <row r="902" spans="1:7" x14ac:dyDescent="0.25">
      <c r="A902" s="275"/>
      <c r="B902" s="274"/>
      <c r="C902" s="274"/>
      <c r="D902" s="274"/>
      <c r="E902" s="175" t="str">
        <f>IFERROR((IF(VLOOKUP($C902,'Agent List'!$A:$D,2,0)=0,"",VLOOKUP($C902,'Agent List'!$A:$D,2,0))),"")</f>
        <v/>
      </c>
      <c r="F902" s="175" t="str">
        <f>IFERROR((IF(VLOOKUP($C902,'Agent List'!$A:$D,3,0)=0,"",VLOOKUP($C902,'Agent List'!$A:$D,3,0))),"")</f>
        <v/>
      </c>
      <c r="G902" s="175" t="str">
        <f>IFERROR((IF(VLOOKUP($C902,'Agent List'!$A:$D,4,0)=0,"",VLOOKUP($C902,'Agent List'!$A:$D,4,0))),"")</f>
        <v/>
      </c>
    </row>
    <row r="903" spans="1:7" x14ac:dyDescent="0.25">
      <c r="A903" s="275"/>
      <c r="B903" s="274"/>
      <c r="C903" s="274"/>
      <c r="D903" s="274"/>
      <c r="E903" s="175" t="str">
        <f>IFERROR((IF(VLOOKUP($C903,'Agent List'!$A:$D,2,0)=0,"",VLOOKUP($C903,'Agent List'!$A:$D,2,0))),"")</f>
        <v/>
      </c>
      <c r="F903" s="175" t="str">
        <f>IFERROR((IF(VLOOKUP($C903,'Agent List'!$A:$D,3,0)=0,"",VLOOKUP($C903,'Agent List'!$A:$D,3,0))),"")</f>
        <v/>
      </c>
      <c r="G903" s="175" t="str">
        <f>IFERROR((IF(VLOOKUP($C903,'Agent List'!$A:$D,4,0)=0,"",VLOOKUP($C903,'Agent List'!$A:$D,4,0))),"")</f>
        <v/>
      </c>
    </row>
    <row r="904" spans="1:7" x14ac:dyDescent="0.25">
      <c r="A904" s="275"/>
      <c r="B904" s="274"/>
      <c r="C904" s="274"/>
      <c r="D904" s="274"/>
      <c r="E904" s="175" t="str">
        <f>IFERROR((IF(VLOOKUP($C904,'Agent List'!$A:$D,2,0)=0,"",VLOOKUP($C904,'Agent List'!$A:$D,2,0))),"")</f>
        <v/>
      </c>
      <c r="F904" s="175" t="str">
        <f>IFERROR((IF(VLOOKUP($C904,'Agent List'!$A:$D,3,0)=0,"",VLOOKUP($C904,'Agent List'!$A:$D,3,0))),"")</f>
        <v/>
      </c>
      <c r="G904" s="175" t="str">
        <f>IFERROR((IF(VLOOKUP($C904,'Agent List'!$A:$D,4,0)=0,"",VLOOKUP($C904,'Agent List'!$A:$D,4,0))),"")</f>
        <v/>
      </c>
    </row>
    <row r="905" spans="1:7" x14ac:dyDescent="0.25">
      <c r="A905" s="275"/>
      <c r="B905" s="274"/>
      <c r="C905" s="274"/>
      <c r="D905" s="274"/>
      <c r="E905" s="175" t="str">
        <f>IFERROR((IF(VLOOKUP($C905,'Agent List'!$A:$D,2,0)=0,"",VLOOKUP($C905,'Agent List'!$A:$D,2,0))),"")</f>
        <v/>
      </c>
      <c r="F905" s="175" t="str">
        <f>IFERROR((IF(VLOOKUP($C905,'Agent List'!$A:$D,3,0)=0,"",VLOOKUP($C905,'Agent List'!$A:$D,3,0))),"")</f>
        <v/>
      </c>
      <c r="G905" s="175" t="str">
        <f>IFERROR((IF(VLOOKUP($C905,'Agent List'!$A:$D,4,0)=0,"",VLOOKUP($C905,'Agent List'!$A:$D,4,0))),"")</f>
        <v/>
      </c>
    </row>
    <row r="906" spans="1:7" x14ac:dyDescent="0.25">
      <c r="A906" s="275"/>
      <c r="B906" s="274"/>
      <c r="C906" s="274"/>
      <c r="D906" s="274"/>
      <c r="E906" s="175" t="str">
        <f>IFERROR((IF(VLOOKUP($C906,'Agent List'!$A:$D,2,0)=0,"",VLOOKUP($C906,'Agent List'!$A:$D,2,0))),"")</f>
        <v/>
      </c>
      <c r="F906" s="175" t="str">
        <f>IFERROR((IF(VLOOKUP($C906,'Agent List'!$A:$D,3,0)=0,"",VLOOKUP($C906,'Agent List'!$A:$D,3,0))),"")</f>
        <v/>
      </c>
      <c r="G906" s="175" t="str">
        <f>IFERROR((IF(VLOOKUP($C906,'Agent List'!$A:$D,4,0)=0,"",VLOOKUP($C906,'Agent List'!$A:$D,4,0))),"")</f>
        <v/>
      </c>
    </row>
    <row r="907" spans="1:7" x14ac:dyDescent="0.25">
      <c r="A907" s="275"/>
      <c r="B907" s="274"/>
      <c r="C907" s="274"/>
      <c r="D907" s="274"/>
      <c r="E907" s="175" t="str">
        <f>IFERROR((IF(VLOOKUP($C907,'Agent List'!$A:$D,2,0)=0,"",VLOOKUP($C907,'Agent List'!$A:$D,2,0))),"")</f>
        <v/>
      </c>
      <c r="F907" s="175" t="str">
        <f>IFERROR((IF(VLOOKUP($C907,'Agent List'!$A:$D,3,0)=0,"",VLOOKUP($C907,'Agent List'!$A:$D,3,0))),"")</f>
        <v/>
      </c>
      <c r="G907" s="175" t="str">
        <f>IFERROR((IF(VLOOKUP($C907,'Agent List'!$A:$D,4,0)=0,"",VLOOKUP($C907,'Agent List'!$A:$D,4,0))),"")</f>
        <v/>
      </c>
    </row>
    <row r="908" spans="1:7" x14ac:dyDescent="0.25">
      <c r="A908" s="275"/>
      <c r="B908" s="274"/>
      <c r="C908" s="274"/>
      <c r="D908" s="274"/>
      <c r="E908" s="175" t="str">
        <f>IFERROR((IF(VLOOKUP($C908,'Agent List'!$A:$D,2,0)=0,"",VLOOKUP($C908,'Agent List'!$A:$D,2,0))),"")</f>
        <v/>
      </c>
      <c r="F908" s="175" t="str">
        <f>IFERROR((IF(VLOOKUP($C908,'Agent List'!$A:$D,3,0)=0,"",VLOOKUP($C908,'Agent List'!$A:$D,3,0))),"")</f>
        <v/>
      </c>
      <c r="G908" s="175" t="str">
        <f>IFERROR((IF(VLOOKUP($C908,'Agent List'!$A:$D,4,0)=0,"",VLOOKUP($C908,'Agent List'!$A:$D,4,0))),"")</f>
        <v/>
      </c>
    </row>
    <row r="909" spans="1:7" x14ac:dyDescent="0.25">
      <c r="A909" s="275"/>
      <c r="B909" s="274"/>
      <c r="C909" s="274"/>
      <c r="D909" s="274"/>
      <c r="E909" s="175" t="str">
        <f>IFERROR((IF(VLOOKUP($C909,'Agent List'!$A:$D,2,0)=0,"",VLOOKUP($C909,'Agent List'!$A:$D,2,0))),"")</f>
        <v/>
      </c>
      <c r="F909" s="175" t="str">
        <f>IFERROR((IF(VLOOKUP($C909,'Agent List'!$A:$D,3,0)=0,"",VLOOKUP($C909,'Agent List'!$A:$D,3,0))),"")</f>
        <v/>
      </c>
      <c r="G909" s="175" t="str">
        <f>IFERROR((IF(VLOOKUP($C909,'Agent List'!$A:$D,4,0)=0,"",VLOOKUP($C909,'Agent List'!$A:$D,4,0))),"")</f>
        <v/>
      </c>
    </row>
    <row r="910" spans="1:7" x14ac:dyDescent="0.25">
      <c r="A910" s="275"/>
      <c r="B910" s="274"/>
      <c r="C910" s="274"/>
      <c r="D910" s="274"/>
      <c r="E910" s="175" t="str">
        <f>IFERROR((IF(VLOOKUP($C910,'Agent List'!$A:$D,2,0)=0,"",VLOOKUP($C910,'Agent List'!$A:$D,2,0))),"")</f>
        <v/>
      </c>
      <c r="F910" s="175" t="str">
        <f>IFERROR((IF(VLOOKUP($C910,'Agent List'!$A:$D,3,0)=0,"",VLOOKUP($C910,'Agent List'!$A:$D,3,0))),"")</f>
        <v/>
      </c>
      <c r="G910" s="175" t="str">
        <f>IFERROR((IF(VLOOKUP($C910,'Agent List'!$A:$D,4,0)=0,"",VLOOKUP($C910,'Agent List'!$A:$D,4,0))),"")</f>
        <v/>
      </c>
    </row>
    <row r="911" spans="1:7" x14ac:dyDescent="0.25">
      <c r="A911" s="275"/>
      <c r="B911" s="274"/>
      <c r="C911" s="274"/>
      <c r="D911" s="274"/>
      <c r="E911" s="175" t="str">
        <f>IFERROR((IF(VLOOKUP($C911,'Agent List'!$A:$D,2,0)=0,"",VLOOKUP($C911,'Agent List'!$A:$D,2,0))),"")</f>
        <v/>
      </c>
      <c r="F911" s="175" t="str">
        <f>IFERROR((IF(VLOOKUP($C911,'Agent List'!$A:$D,3,0)=0,"",VLOOKUP($C911,'Agent List'!$A:$D,3,0))),"")</f>
        <v/>
      </c>
      <c r="G911" s="175" t="str">
        <f>IFERROR((IF(VLOOKUP($C911,'Agent List'!$A:$D,4,0)=0,"",VLOOKUP($C911,'Agent List'!$A:$D,4,0))),"")</f>
        <v/>
      </c>
    </row>
    <row r="912" spans="1:7" x14ac:dyDescent="0.25">
      <c r="A912" s="275"/>
      <c r="B912" s="274"/>
      <c r="C912" s="274"/>
      <c r="D912" s="274"/>
      <c r="E912" s="175" t="str">
        <f>IFERROR((IF(VLOOKUP($C912,'Agent List'!$A:$D,2,0)=0,"",VLOOKUP($C912,'Agent List'!$A:$D,2,0))),"")</f>
        <v/>
      </c>
      <c r="F912" s="175" t="str">
        <f>IFERROR((IF(VLOOKUP($C912,'Agent List'!$A:$D,3,0)=0,"",VLOOKUP($C912,'Agent List'!$A:$D,3,0))),"")</f>
        <v/>
      </c>
      <c r="G912" s="175" t="str">
        <f>IFERROR((IF(VLOOKUP($C912,'Agent List'!$A:$D,4,0)=0,"",VLOOKUP($C912,'Agent List'!$A:$D,4,0))),"")</f>
        <v/>
      </c>
    </row>
    <row r="913" spans="1:7" x14ac:dyDescent="0.25">
      <c r="A913" s="275"/>
      <c r="B913" s="274"/>
      <c r="C913" s="274"/>
      <c r="D913" s="274"/>
      <c r="E913" s="175" t="str">
        <f>IFERROR((IF(VLOOKUP($C913,'Agent List'!$A:$D,2,0)=0,"",VLOOKUP($C913,'Agent List'!$A:$D,2,0))),"")</f>
        <v/>
      </c>
      <c r="F913" s="175" t="str">
        <f>IFERROR((IF(VLOOKUP($C913,'Agent List'!$A:$D,3,0)=0,"",VLOOKUP($C913,'Agent List'!$A:$D,3,0))),"")</f>
        <v/>
      </c>
      <c r="G913" s="175" t="str">
        <f>IFERROR((IF(VLOOKUP($C913,'Agent List'!$A:$D,4,0)=0,"",VLOOKUP($C913,'Agent List'!$A:$D,4,0))),"")</f>
        <v/>
      </c>
    </row>
    <row r="914" spans="1:7" x14ac:dyDescent="0.25">
      <c r="A914" s="275"/>
      <c r="B914" s="274"/>
      <c r="C914" s="274"/>
      <c r="D914" s="274"/>
      <c r="E914" s="175" t="str">
        <f>IFERROR((IF(VLOOKUP($C914,'Agent List'!$A:$D,2,0)=0,"",VLOOKUP($C914,'Agent List'!$A:$D,2,0))),"")</f>
        <v/>
      </c>
      <c r="F914" s="175" t="str">
        <f>IFERROR((IF(VLOOKUP($C914,'Agent List'!$A:$D,3,0)=0,"",VLOOKUP($C914,'Agent List'!$A:$D,3,0))),"")</f>
        <v/>
      </c>
      <c r="G914" s="175" t="str">
        <f>IFERROR((IF(VLOOKUP($C914,'Agent List'!$A:$D,4,0)=0,"",VLOOKUP($C914,'Agent List'!$A:$D,4,0))),"")</f>
        <v/>
      </c>
    </row>
    <row r="915" spans="1:7" x14ac:dyDescent="0.25">
      <c r="A915" s="275"/>
      <c r="B915" s="274"/>
      <c r="C915" s="274"/>
      <c r="D915" s="274"/>
      <c r="E915" s="175" t="str">
        <f>IFERROR((IF(VLOOKUP($C915,'Agent List'!$A:$D,2,0)=0,"",VLOOKUP($C915,'Agent List'!$A:$D,2,0))),"")</f>
        <v/>
      </c>
      <c r="F915" s="175" t="str">
        <f>IFERROR((IF(VLOOKUP($C915,'Agent List'!$A:$D,3,0)=0,"",VLOOKUP($C915,'Agent List'!$A:$D,3,0))),"")</f>
        <v/>
      </c>
      <c r="G915" s="175" t="str">
        <f>IFERROR((IF(VLOOKUP($C915,'Agent List'!$A:$D,4,0)=0,"",VLOOKUP($C915,'Agent List'!$A:$D,4,0))),"")</f>
        <v/>
      </c>
    </row>
    <row r="916" spans="1:7" x14ac:dyDescent="0.25">
      <c r="A916" s="275"/>
      <c r="B916" s="274"/>
      <c r="C916" s="274"/>
      <c r="D916" s="274"/>
      <c r="E916" s="175" t="str">
        <f>IFERROR((IF(VLOOKUP($C916,'Agent List'!$A:$D,2,0)=0,"",VLOOKUP($C916,'Agent List'!$A:$D,2,0))),"")</f>
        <v/>
      </c>
      <c r="F916" s="175" t="str">
        <f>IFERROR((IF(VLOOKUP($C916,'Agent List'!$A:$D,3,0)=0,"",VLOOKUP($C916,'Agent List'!$A:$D,3,0))),"")</f>
        <v/>
      </c>
      <c r="G916" s="175" t="str">
        <f>IFERROR((IF(VLOOKUP($C916,'Agent List'!$A:$D,4,0)=0,"",VLOOKUP($C916,'Agent List'!$A:$D,4,0))),"")</f>
        <v/>
      </c>
    </row>
    <row r="917" spans="1:7" x14ac:dyDescent="0.25">
      <c r="A917" s="275"/>
      <c r="B917" s="274"/>
      <c r="C917" s="274"/>
      <c r="D917" s="274"/>
      <c r="E917" s="175" t="str">
        <f>IFERROR((IF(VLOOKUP($C917,'Agent List'!$A:$D,2,0)=0,"",VLOOKUP($C917,'Agent List'!$A:$D,2,0))),"")</f>
        <v/>
      </c>
      <c r="F917" s="175" t="str">
        <f>IFERROR((IF(VLOOKUP($C917,'Agent List'!$A:$D,3,0)=0,"",VLOOKUP($C917,'Agent List'!$A:$D,3,0))),"")</f>
        <v/>
      </c>
      <c r="G917" s="175" t="str">
        <f>IFERROR((IF(VLOOKUP($C917,'Agent List'!$A:$D,4,0)=0,"",VLOOKUP($C917,'Agent List'!$A:$D,4,0))),"")</f>
        <v/>
      </c>
    </row>
    <row r="918" spans="1:7" x14ac:dyDescent="0.25">
      <c r="A918" s="275"/>
      <c r="B918" s="274"/>
      <c r="C918" s="274"/>
      <c r="D918" s="274"/>
      <c r="E918" s="175" t="str">
        <f>IFERROR((IF(VLOOKUP($C918,'Agent List'!$A:$D,2,0)=0,"",VLOOKUP($C918,'Agent List'!$A:$D,2,0))),"")</f>
        <v/>
      </c>
      <c r="F918" s="175" t="str">
        <f>IFERROR((IF(VLOOKUP($C918,'Agent List'!$A:$D,3,0)=0,"",VLOOKUP($C918,'Agent List'!$A:$D,3,0))),"")</f>
        <v/>
      </c>
      <c r="G918" s="175" t="str">
        <f>IFERROR((IF(VLOOKUP($C918,'Agent List'!$A:$D,4,0)=0,"",VLOOKUP($C918,'Agent List'!$A:$D,4,0))),"")</f>
        <v/>
      </c>
    </row>
    <row r="919" spans="1:7" x14ac:dyDescent="0.25">
      <c r="A919" s="275"/>
      <c r="B919" s="274"/>
      <c r="C919" s="274"/>
      <c r="D919" s="274"/>
      <c r="E919" s="175" t="str">
        <f>IFERROR((IF(VLOOKUP($C919,'Agent List'!$A:$D,2,0)=0,"",VLOOKUP($C919,'Agent List'!$A:$D,2,0))),"")</f>
        <v/>
      </c>
      <c r="F919" s="175" t="str">
        <f>IFERROR((IF(VLOOKUP($C919,'Agent List'!$A:$D,3,0)=0,"",VLOOKUP($C919,'Agent List'!$A:$D,3,0))),"")</f>
        <v/>
      </c>
      <c r="G919" s="175" t="str">
        <f>IFERROR((IF(VLOOKUP($C919,'Agent List'!$A:$D,4,0)=0,"",VLOOKUP($C919,'Agent List'!$A:$D,4,0))),"")</f>
        <v/>
      </c>
    </row>
    <row r="920" spans="1:7" x14ac:dyDescent="0.25">
      <c r="A920" s="275"/>
      <c r="B920" s="274"/>
      <c r="C920" s="274"/>
      <c r="D920" s="274"/>
      <c r="E920" s="175" t="str">
        <f>IFERROR((IF(VLOOKUP($C920,'Agent List'!$A:$D,2,0)=0,"",VLOOKUP($C920,'Agent List'!$A:$D,2,0))),"")</f>
        <v/>
      </c>
      <c r="F920" s="175" t="str">
        <f>IFERROR((IF(VLOOKUP($C920,'Agent List'!$A:$D,3,0)=0,"",VLOOKUP($C920,'Agent List'!$A:$D,3,0))),"")</f>
        <v/>
      </c>
      <c r="G920" s="175" t="str">
        <f>IFERROR((IF(VLOOKUP($C920,'Agent List'!$A:$D,4,0)=0,"",VLOOKUP($C920,'Agent List'!$A:$D,4,0))),"")</f>
        <v/>
      </c>
    </row>
    <row r="921" spans="1:7" x14ac:dyDescent="0.25">
      <c r="A921" s="275"/>
      <c r="B921" s="274"/>
      <c r="C921" s="274"/>
      <c r="D921" s="274"/>
      <c r="E921" s="175" t="str">
        <f>IFERROR((IF(VLOOKUP($C921,'Agent List'!$A:$D,2,0)=0,"",VLOOKUP($C921,'Agent List'!$A:$D,2,0))),"")</f>
        <v/>
      </c>
      <c r="F921" s="175" t="str">
        <f>IFERROR((IF(VLOOKUP($C921,'Agent List'!$A:$D,3,0)=0,"",VLOOKUP($C921,'Agent List'!$A:$D,3,0))),"")</f>
        <v/>
      </c>
      <c r="G921" s="175" t="str">
        <f>IFERROR((IF(VLOOKUP($C921,'Agent List'!$A:$D,4,0)=0,"",VLOOKUP($C921,'Agent List'!$A:$D,4,0))),"")</f>
        <v/>
      </c>
    </row>
    <row r="922" spans="1:7" x14ac:dyDescent="0.25">
      <c r="A922" s="275"/>
      <c r="B922" s="274"/>
      <c r="C922" s="274"/>
      <c r="D922" s="274"/>
      <c r="E922" s="175" t="str">
        <f>IFERROR((IF(VLOOKUP($C922,'Agent List'!$A:$D,2,0)=0,"",VLOOKUP($C922,'Agent List'!$A:$D,2,0))),"")</f>
        <v/>
      </c>
      <c r="F922" s="175" t="str">
        <f>IFERROR((IF(VLOOKUP($C922,'Agent List'!$A:$D,3,0)=0,"",VLOOKUP($C922,'Agent List'!$A:$D,3,0))),"")</f>
        <v/>
      </c>
      <c r="G922" s="175" t="str">
        <f>IFERROR((IF(VLOOKUP($C922,'Agent List'!$A:$D,4,0)=0,"",VLOOKUP($C922,'Agent List'!$A:$D,4,0))),"")</f>
        <v/>
      </c>
    </row>
    <row r="923" spans="1:7" x14ac:dyDescent="0.25">
      <c r="A923" s="275"/>
      <c r="B923" s="274"/>
      <c r="C923" s="274"/>
      <c r="D923" s="274"/>
      <c r="E923" s="175" t="str">
        <f>IFERROR((IF(VLOOKUP($C923,'Agent List'!$A:$D,2,0)=0,"",VLOOKUP($C923,'Agent List'!$A:$D,2,0))),"")</f>
        <v/>
      </c>
      <c r="F923" s="175" t="str">
        <f>IFERROR((IF(VLOOKUP($C923,'Agent List'!$A:$D,3,0)=0,"",VLOOKUP($C923,'Agent List'!$A:$D,3,0))),"")</f>
        <v/>
      </c>
      <c r="G923" s="175" t="str">
        <f>IFERROR((IF(VLOOKUP($C923,'Agent List'!$A:$D,4,0)=0,"",VLOOKUP($C923,'Agent List'!$A:$D,4,0))),"")</f>
        <v/>
      </c>
    </row>
    <row r="924" spans="1:7" x14ac:dyDescent="0.25">
      <c r="A924" s="275"/>
      <c r="B924" s="274"/>
      <c r="C924" s="274"/>
      <c r="D924" s="274"/>
      <c r="E924" s="175" t="str">
        <f>IFERROR((IF(VLOOKUP($C924,'Agent List'!$A:$D,2,0)=0,"",VLOOKUP($C924,'Agent List'!$A:$D,2,0))),"")</f>
        <v/>
      </c>
      <c r="F924" s="175" t="str">
        <f>IFERROR((IF(VLOOKUP($C924,'Agent List'!$A:$D,3,0)=0,"",VLOOKUP($C924,'Agent List'!$A:$D,3,0))),"")</f>
        <v/>
      </c>
      <c r="G924" s="175" t="str">
        <f>IFERROR((IF(VLOOKUP($C924,'Agent List'!$A:$D,4,0)=0,"",VLOOKUP($C924,'Agent List'!$A:$D,4,0))),"")</f>
        <v/>
      </c>
    </row>
    <row r="925" spans="1:7" x14ac:dyDescent="0.25">
      <c r="A925" s="275"/>
      <c r="B925" s="274"/>
      <c r="C925" s="274"/>
      <c r="D925" s="274"/>
      <c r="E925" s="175" t="str">
        <f>IFERROR((IF(VLOOKUP($C925,'Agent List'!$A:$D,2,0)=0,"",VLOOKUP($C925,'Agent List'!$A:$D,2,0))),"")</f>
        <v/>
      </c>
      <c r="F925" s="175" t="str">
        <f>IFERROR((IF(VLOOKUP($C925,'Agent List'!$A:$D,3,0)=0,"",VLOOKUP($C925,'Agent List'!$A:$D,3,0))),"")</f>
        <v/>
      </c>
      <c r="G925" s="175" t="str">
        <f>IFERROR((IF(VLOOKUP($C925,'Agent List'!$A:$D,4,0)=0,"",VLOOKUP($C925,'Agent List'!$A:$D,4,0))),"")</f>
        <v/>
      </c>
    </row>
    <row r="926" spans="1:7" x14ac:dyDescent="0.25">
      <c r="A926" s="275"/>
      <c r="B926" s="274"/>
      <c r="C926" s="274"/>
      <c r="D926" s="274"/>
      <c r="E926" s="175" t="str">
        <f>IFERROR((IF(VLOOKUP($C926,'Agent List'!$A:$D,2,0)=0,"",VLOOKUP($C926,'Agent List'!$A:$D,2,0))),"")</f>
        <v/>
      </c>
      <c r="F926" s="175" t="str">
        <f>IFERROR((IF(VLOOKUP($C926,'Agent List'!$A:$D,3,0)=0,"",VLOOKUP($C926,'Agent List'!$A:$D,3,0))),"")</f>
        <v/>
      </c>
      <c r="G926" s="175" t="str">
        <f>IFERROR((IF(VLOOKUP($C926,'Agent List'!$A:$D,4,0)=0,"",VLOOKUP($C926,'Agent List'!$A:$D,4,0))),"")</f>
        <v/>
      </c>
    </row>
    <row r="927" spans="1:7" x14ac:dyDescent="0.25">
      <c r="A927" s="275"/>
      <c r="B927" s="274"/>
      <c r="C927" s="274"/>
      <c r="D927" s="274"/>
      <c r="E927" s="175" t="str">
        <f>IFERROR((IF(VLOOKUP($C927,'Agent List'!$A:$D,2,0)=0,"",VLOOKUP($C927,'Agent List'!$A:$D,2,0))),"")</f>
        <v/>
      </c>
      <c r="F927" s="175" t="str">
        <f>IFERROR((IF(VLOOKUP($C927,'Agent List'!$A:$D,3,0)=0,"",VLOOKUP($C927,'Agent List'!$A:$D,3,0))),"")</f>
        <v/>
      </c>
      <c r="G927" s="175" t="str">
        <f>IFERROR((IF(VLOOKUP($C927,'Agent List'!$A:$D,4,0)=0,"",VLOOKUP($C927,'Agent List'!$A:$D,4,0))),"")</f>
        <v/>
      </c>
    </row>
    <row r="928" spans="1:7" x14ac:dyDescent="0.25">
      <c r="A928" s="275"/>
      <c r="B928" s="274"/>
      <c r="C928" s="274"/>
      <c r="D928" s="274"/>
      <c r="E928" s="175" t="str">
        <f>IFERROR((IF(VLOOKUP($C928,'Agent List'!$A:$D,2,0)=0,"",VLOOKUP($C928,'Agent List'!$A:$D,2,0))),"")</f>
        <v/>
      </c>
      <c r="F928" s="175" t="str">
        <f>IFERROR((IF(VLOOKUP($C928,'Agent List'!$A:$D,3,0)=0,"",VLOOKUP($C928,'Agent List'!$A:$D,3,0))),"")</f>
        <v/>
      </c>
      <c r="G928" s="175" t="str">
        <f>IFERROR((IF(VLOOKUP($C928,'Agent List'!$A:$D,4,0)=0,"",VLOOKUP($C928,'Agent List'!$A:$D,4,0))),"")</f>
        <v/>
      </c>
    </row>
    <row r="929" spans="1:7" x14ac:dyDescent="0.25">
      <c r="A929" s="275"/>
      <c r="B929" s="274"/>
      <c r="C929" s="274"/>
      <c r="D929" s="274"/>
      <c r="E929" s="175" t="str">
        <f>IFERROR((IF(VLOOKUP($C929,'Agent List'!$A:$D,2,0)=0,"",VLOOKUP($C929,'Agent List'!$A:$D,2,0))),"")</f>
        <v/>
      </c>
      <c r="F929" s="175" t="str">
        <f>IFERROR((IF(VLOOKUP($C929,'Agent List'!$A:$D,3,0)=0,"",VLOOKUP($C929,'Agent List'!$A:$D,3,0))),"")</f>
        <v/>
      </c>
      <c r="G929" s="175" t="str">
        <f>IFERROR((IF(VLOOKUP($C929,'Agent List'!$A:$D,4,0)=0,"",VLOOKUP($C929,'Agent List'!$A:$D,4,0))),"")</f>
        <v/>
      </c>
    </row>
    <row r="930" spans="1:7" x14ac:dyDescent="0.25">
      <c r="A930" s="275"/>
      <c r="B930" s="274"/>
      <c r="C930" s="274"/>
      <c r="D930" s="274"/>
      <c r="E930" s="175" t="str">
        <f>IFERROR((IF(VLOOKUP($C930,'Agent List'!$A:$D,2,0)=0,"",VLOOKUP($C930,'Agent List'!$A:$D,2,0))),"")</f>
        <v/>
      </c>
      <c r="F930" s="175" t="str">
        <f>IFERROR((IF(VLOOKUP($C930,'Agent List'!$A:$D,3,0)=0,"",VLOOKUP($C930,'Agent List'!$A:$D,3,0))),"")</f>
        <v/>
      </c>
      <c r="G930" s="175" t="str">
        <f>IFERROR((IF(VLOOKUP($C930,'Agent List'!$A:$D,4,0)=0,"",VLOOKUP($C930,'Agent List'!$A:$D,4,0))),"")</f>
        <v/>
      </c>
    </row>
    <row r="931" spans="1:7" x14ac:dyDescent="0.25">
      <c r="A931" s="275"/>
      <c r="B931" s="274"/>
      <c r="C931" s="274"/>
      <c r="D931" s="274"/>
      <c r="E931" s="175" t="str">
        <f>IFERROR((IF(VLOOKUP($C931,'Agent List'!$A:$D,2,0)=0,"",VLOOKUP($C931,'Agent List'!$A:$D,2,0))),"")</f>
        <v/>
      </c>
      <c r="F931" s="175" t="str">
        <f>IFERROR((IF(VLOOKUP($C931,'Agent List'!$A:$D,3,0)=0,"",VLOOKUP($C931,'Agent List'!$A:$D,3,0))),"")</f>
        <v/>
      </c>
      <c r="G931" s="175" t="str">
        <f>IFERROR((IF(VLOOKUP($C931,'Agent List'!$A:$D,4,0)=0,"",VLOOKUP($C931,'Agent List'!$A:$D,4,0))),"")</f>
        <v/>
      </c>
    </row>
    <row r="932" spans="1:7" x14ac:dyDescent="0.25">
      <c r="A932" s="275"/>
      <c r="B932" s="274"/>
      <c r="C932" s="274"/>
      <c r="D932" s="274"/>
      <c r="E932" s="175" t="str">
        <f>IFERROR((IF(VLOOKUP($C932,'Agent List'!$A:$D,2,0)=0,"",VLOOKUP($C932,'Agent List'!$A:$D,2,0))),"")</f>
        <v/>
      </c>
      <c r="F932" s="175" t="str">
        <f>IFERROR((IF(VLOOKUP($C932,'Agent List'!$A:$D,3,0)=0,"",VLOOKUP($C932,'Agent List'!$A:$D,3,0))),"")</f>
        <v/>
      </c>
      <c r="G932" s="175" t="str">
        <f>IFERROR((IF(VLOOKUP($C932,'Agent List'!$A:$D,4,0)=0,"",VLOOKUP($C932,'Agent List'!$A:$D,4,0))),"")</f>
        <v/>
      </c>
    </row>
    <row r="933" spans="1:7" x14ac:dyDescent="0.25">
      <c r="A933" s="275"/>
      <c r="B933" s="274"/>
      <c r="C933" s="274"/>
      <c r="D933" s="274"/>
      <c r="E933" s="175" t="str">
        <f>IFERROR((IF(VLOOKUP($C933,'Agent List'!$A:$D,2,0)=0,"",VLOOKUP($C933,'Agent List'!$A:$D,2,0))),"")</f>
        <v/>
      </c>
      <c r="F933" s="175" t="str">
        <f>IFERROR((IF(VLOOKUP($C933,'Agent List'!$A:$D,3,0)=0,"",VLOOKUP($C933,'Agent List'!$A:$D,3,0))),"")</f>
        <v/>
      </c>
      <c r="G933" s="175" t="str">
        <f>IFERROR((IF(VLOOKUP($C933,'Agent List'!$A:$D,4,0)=0,"",VLOOKUP($C933,'Agent List'!$A:$D,4,0))),"")</f>
        <v/>
      </c>
    </row>
    <row r="934" spans="1:7" x14ac:dyDescent="0.25">
      <c r="A934" s="275"/>
      <c r="B934" s="274"/>
      <c r="C934" s="274"/>
      <c r="D934" s="274"/>
      <c r="E934" s="175" t="str">
        <f>IFERROR((IF(VLOOKUP($C934,'Agent List'!$A:$D,2,0)=0,"",VLOOKUP($C934,'Agent List'!$A:$D,2,0))),"")</f>
        <v/>
      </c>
      <c r="F934" s="175" t="str">
        <f>IFERROR((IF(VLOOKUP($C934,'Agent List'!$A:$D,3,0)=0,"",VLOOKUP($C934,'Agent List'!$A:$D,3,0))),"")</f>
        <v/>
      </c>
      <c r="G934" s="175" t="str">
        <f>IFERROR((IF(VLOOKUP($C934,'Agent List'!$A:$D,4,0)=0,"",VLOOKUP($C934,'Agent List'!$A:$D,4,0))),"")</f>
        <v/>
      </c>
    </row>
    <row r="935" spans="1:7" x14ac:dyDescent="0.25">
      <c r="A935" s="275"/>
      <c r="B935" s="274"/>
      <c r="C935" s="274"/>
      <c r="D935" s="274"/>
      <c r="E935" s="175" t="str">
        <f>IFERROR((IF(VLOOKUP($C935,'Agent List'!$A:$D,2,0)=0,"",VLOOKUP($C935,'Agent List'!$A:$D,2,0))),"")</f>
        <v/>
      </c>
      <c r="F935" s="175" t="str">
        <f>IFERROR((IF(VLOOKUP($C935,'Agent List'!$A:$D,3,0)=0,"",VLOOKUP($C935,'Agent List'!$A:$D,3,0))),"")</f>
        <v/>
      </c>
      <c r="G935" s="175" t="str">
        <f>IFERROR((IF(VLOOKUP($C935,'Agent List'!$A:$D,4,0)=0,"",VLOOKUP($C935,'Agent List'!$A:$D,4,0))),"")</f>
        <v/>
      </c>
    </row>
    <row r="936" spans="1:7" x14ac:dyDescent="0.25">
      <c r="A936" s="275"/>
      <c r="B936" s="274"/>
      <c r="C936" s="274"/>
      <c r="D936" s="274"/>
      <c r="E936" s="175" t="str">
        <f>IFERROR((IF(VLOOKUP($C936,'Agent List'!$A:$D,2,0)=0,"",VLOOKUP($C936,'Agent List'!$A:$D,2,0))),"")</f>
        <v/>
      </c>
      <c r="F936" s="175" t="str">
        <f>IFERROR((IF(VLOOKUP($C936,'Agent List'!$A:$D,3,0)=0,"",VLOOKUP($C936,'Agent List'!$A:$D,3,0))),"")</f>
        <v/>
      </c>
      <c r="G936" s="175" t="str">
        <f>IFERROR((IF(VLOOKUP($C936,'Agent List'!$A:$D,4,0)=0,"",VLOOKUP($C936,'Agent List'!$A:$D,4,0))),"")</f>
        <v/>
      </c>
    </row>
    <row r="937" spans="1:7" x14ac:dyDescent="0.25">
      <c r="A937" s="275"/>
      <c r="B937" s="274"/>
      <c r="C937" s="274"/>
      <c r="D937" s="274"/>
      <c r="E937" s="175" t="str">
        <f>IFERROR((IF(VLOOKUP($C937,'Agent List'!$A:$D,2,0)=0,"",VLOOKUP($C937,'Agent List'!$A:$D,2,0))),"")</f>
        <v/>
      </c>
      <c r="F937" s="175" t="str">
        <f>IFERROR((IF(VLOOKUP($C937,'Agent List'!$A:$D,3,0)=0,"",VLOOKUP($C937,'Agent List'!$A:$D,3,0))),"")</f>
        <v/>
      </c>
      <c r="G937" s="175" t="str">
        <f>IFERROR((IF(VLOOKUP($C937,'Agent List'!$A:$D,4,0)=0,"",VLOOKUP($C937,'Agent List'!$A:$D,4,0))),"")</f>
        <v/>
      </c>
    </row>
    <row r="938" spans="1:7" x14ac:dyDescent="0.25">
      <c r="A938" s="275"/>
      <c r="B938" s="274"/>
      <c r="C938" s="274"/>
      <c r="D938" s="274"/>
      <c r="E938" s="175" t="str">
        <f>IFERROR((IF(VLOOKUP($C938,'Agent List'!$A:$D,2,0)=0,"",VLOOKUP($C938,'Agent List'!$A:$D,2,0))),"")</f>
        <v/>
      </c>
      <c r="F938" s="175" t="str">
        <f>IFERROR((IF(VLOOKUP($C938,'Agent List'!$A:$D,3,0)=0,"",VLOOKUP($C938,'Agent List'!$A:$D,3,0))),"")</f>
        <v/>
      </c>
      <c r="G938" s="175" t="str">
        <f>IFERROR((IF(VLOOKUP($C938,'Agent List'!$A:$D,4,0)=0,"",VLOOKUP($C938,'Agent List'!$A:$D,4,0))),"")</f>
        <v/>
      </c>
    </row>
    <row r="939" spans="1:7" x14ac:dyDescent="0.25">
      <c r="A939" s="275"/>
      <c r="B939" s="274"/>
      <c r="C939" s="274"/>
      <c r="D939" s="274"/>
      <c r="E939" s="175" t="str">
        <f>IFERROR((IF(VLOOKUP($C939,'Agent List'!$A:$D,2,0)=0,"",VLOOKUP($C939,'Agent List'!$A:$D,2,0))),"")</f>
        <v/>
      </c>
      <c r="F939" s="175" t="str">
        <f>IFERROR((IF(VLOOKUP($C939,'Agent List'!$A:$D,3,0)=0,"",VLOOKUP($C939,'Agent List'!$A:$D,3,0))),"")</f>
        <v/>
      </c>
      <c r="G939" s="175" t="str">
        <f>IFERROR((IF(VLOOKUP($C939,'Agent List'!$A:$D,4,0)=0,"",VLOOKUP($C939,'Agent List'!$A:$D,4,0))),"")</f>
        <v/>
      </c>
    </row>
    <row r="940" spans="1:7" x14ac:dyDescent="0.25">
      <c r="A940" s="275"/>
      <c r="B940" s="274"/>
      <c r="C940" s="274"/>
      <c r="D940" s="274"/>
      <c r="E940" s="175" t="str">
        <f>IFERROR((IF(VLOOKUP($C940,'Agent List'!$A:$D,2,0)=0,"",VLOOKUP($C940,'Agent List'!$A:$D,2,0))),"")</f>
        <v/>
      </c>
      <c r="F940" s="175" t="str">
        <f>IFERROR((IF(VLOOKUP($C940,'Agent List'!$A:$D,3,0)=0,"",VLOOKUP($C940,'Agent List'!$A:$D,3,0))),"")</f>
        <v/>
      </c>
      <c r="G940" s="175" t="str">
        <f>IFERROR((IF(VLOOKUP($C940,'Agent List'!$A:$D,4,0)=0,"",VLOOKUP($C940,'Agent List'!$A:$D,4,0))),"")</f>
        <v/>
      </c>
    </row>
    <row r="941" spans="1:7" x14ac:dyDescent="0.25">
      <c r="A941" s="275"/>
      <c r="B941" s="274"/>
      <c r="C941" s="274"/>
      <c r="D941" s="274"/>
      <c r="E941" s="175" t="str">
        <f>IFERROR((IF(VLOOKUP($C941,'Agent List'!$A:$D,2,0)=0,"",VLOOKUP($C941,'Agent List'!$A:$D,2,0))),"")</f>
        <v/>
      </c>
      <c r="F941" s="175" t="str">
        <f>IFERROR((IF(VLOOKUP($C941,'Agent List'!$A:$D,3,0)=0,"",VLOOKUP($C941,'Agent List'!$A:$D,3,0))),"")</f>
        <v/>
      </c>
      <c r="G941" s="175" t="str">
        <f>IFERROR((IF(VLOOKUP($C941,'Agent List'!$A:$D,4,0)=0,"",VLOOKUP($C941,'Agent List'!$A:$D,4,0))),"")</f>
        <v/>
      </c>
    </row>
    <row r="942" spans="1:7" x14ac:dyDescent="0.25">
      <c r="A942" s="275"/>
      <c r="B942" s="274"/>
      <c r="C942" s="274"/>
      <c r="D942" s="274"/>
      <c r="E942" s="175" t="str">
        <f>IFERROR((IF(VLOOKUP($C942,'Agent List'!$A:$D,2,0)=0,"",VLOOKUP($C942,'Agent List'!$A:$D,2,0))),"")</f>
        <v/>
      </c>
      <c r="F942" s="175" t="str">
        <f>IFERROR((IF(VLOOKUP($C942,'Agent List'!$A:$D,3,0)=0,"",VLOOKUP($C942,'Agent List'!$A:$D,3,0))),"")</f>
        <v/>
      </c>
      <c r="G942" s="175" t="str">
        <f>IFERROR((IF(VLOOKUP($C942,'Agent List'!$A:$D,4,0)=0,"",VLOOKUP($C942,'Agent List'!$A:$D,4,0))),"")</f>
        <v/>
      </c>
    </row>
    <row r="943" spans="1:7" x14ac:dyDescent="0.25">
      <c r="A943" s="275"/>
      <c r="B943" s="274"/>
      <c r="C943" s="274"/>
      <c r="D943" s="274"/>
      <c r="E943" s="175" t="str">
        <f>IFERROR((IF(VLOOKUP($C943,'Agent List'!$A:$D,2,0)=0,"",VLOOKUP($C943,'Agent List'!$A:$D,2,0))),"")</f>
        <v/>
      </c>
      <c r="F943" s="175" t="str">
        <f>IFERROR((IF(VLOOKUP($C943,'Agent List'!$A:$D,3,0)=0,"",VLOOKUP($C943,'Agent List'!$A:$D,3,0))),"")</f>
        <v/>
      </c>
      <c r="G943" s="175" t="str">
        <f>IFERROR((IF(VLOOKUP($C943,'Agent List'!$A:$D,4,0)=0,"",VLOOKUP($C943,'Agent List'!$A:$D,4,0))),"")</f>
        <v/>
      </c>
    </row>
    <row r="944" spans="1:7" x14ac:dyDescent="0.25">
      <c r="A944" s="275"/>
      <c r="B944" s="274"/>
      <c r="C944" s="274"/>
      <c r="D944" s="274"/>
      <c r="E944" s="175" t="str">
        <f>IFERROR((IF(VLOOKUP($C944,'Agent List'!$A:$D,2,0)=0,"",VLOOKUP($C944,'Agent List'!$A:$D,2,0))),"")</f>
        <v/>
      </c>
      <c r="F944" s="175" t="str">
        <f>IFERROR((IF(VLOOKUP($C944,'Agent List'!$A:$D,3,0)=0,"",VLOOKUP($C944,'Agent List'!$A:$D,3,0))),"")</f>
        <v/>
      </c>
      <c r="G944" s="175" t="str">
        <f>IFERROR((IF(VLOOKUP($C944,'Agent List'!$A:$D,4,0)=0,"",VLOOKUP($C944,'Agent List'!$A:$D,4,0))),"")</f>
        <v/>
      </c>
    </row>
    <row r="945" spans="1:7" x14ac:dyDescent="0.25">
      <c r="A945" s="275"/>
      <c r="B945" s="274"/>
      <c r="C945" s="274"/>
      <c r="D945" s="274"/>
      <c r="E945" s="175" t="str">
        <f>IFERROR((IF(VLOOKUP($C945,'Agent List'!$A:$D,2,0)=0,"",VLOOKUP($C945,'Agent List'!$A:$D,2,0))),"")</f>
        <v/>
      </c>
      <c r="F945" s="175" t="str">
        <f>IFERROR((IF(VLOOKUP($C945,'Agent List'!$A:$D,3,0)=0,"",VLOOKUP($C945,'Agent List'!$A:$D,3,0))),"")</f>
        <v/>
      </c>
      <c r="G945" s="175" t="str">
        <f>IFERROR((IF(VLOOKUP($C945,'Agent List'!$A:$D,4,0)=0,"",VLOOKUP($C945,'Agent List'!$A:$D,4,0))),"")</f>
        <v/>
      </c>
    </row>
    <row r="946" spans="1:7" x14ac:dyDescent="0.25">
      <c r="A946" s="275"/>
      <c r="B946" s="274"/>
      <c r="C946" s="274"/>
      <c r="D946" s="274"/>
      <c r="E946" s="175" t="str">
        <f>IFERROR((IF(VLOOKUP($C946,'Agent List'!$A:$D,2,0)=0,"",VLOOKUP($C946,'Agent List'!$A:$D,2,0))),"")</f>
        <v/>
      </c>
      <c r="F946" s="175" t="str">
        <f>IFERROR((IF(VLOOKUP($C946,'Agent List'!$A:$D,3,0)=0,"",VLOOKUP($C946,'Agent List'!$A:$D,3,0))),"")</f>
        <v/>
      </c>
      <c r="G946" s="175" t="str">
        <f>IFERROR((IF(VLOOKUP($C946,'Agent List'!$A:$D,4,0)=0,"",VLOOKUP($C946,'Agent List'!$A:$D,4,0))),"")</f>
        <v/>
      </c>
    </row>
    <row r="947" spans="1:7" x14ac:dyDescent="0.25">
      <c r="A947" s="275"/>
      <c r="B947" s="274"/>
      <c r="C947" s="274"/>
      <c r="D947" s="274"/>
      <c r="E947" s="175" t="str">
        <f>IFERROR((IF(VLOOKUP($C947,'Agent List'!$A:$D,2,0)=0,"",VLOOKUP($C947,'Agent List'!$A:$D,2,0))),"")</f>
        <v/>
      </c>
      <c r="F947" s="175" t="str">
        <f>IFERROR((IF(VLOOKUP($C947,'Agent List'!$A:$D,3,0)=0,"",VLOOKUP($C947,'Agent List'!$A:$D,3,0))),"")</f>
        <v/>
      </c>
      <c r="G947" s="175" t="str">
        <f>IFERROR((IF(VLOOKUP($C947,'Agent List'!$A:$D,4,0)=0,"",VLOOKUP($C947,'Agent List'!$A:$D,4,0))),"")</f>
        <v/>
      </c>
    </row>
    <row r="948" spans="1:7" x14ac:dyDescent="0.25">
      <c r="A948" s="275"/>
      <c r="B948" s="274"/>
      <c r="C948" s="274"/>
      <c r="D948" s="274"/>
      <c r="E948" s="175" t="str">
        <f>IFERROR((IF(VLOOKUP($C948,'Agent List'!$A:$D,2,0)=0,"",VLOOKUP($C948,'Agent List'!$A:$D,2,0))),"")</f>
        <v/>
      </c>
      <c r="F948" s="175" t="str">
        <f>IFERROR((IF(VLOOKUP($C948,'Agent List'!$A:$D,3,0)=0,"",VLOOKUP($C948,'Agent List'!$A:$D,3,0))),"")</f>
        <v/>
      </c>
      <c r="G948" s="175" t="str">
        <f>IFERROR((IF(VLOOKUP($C948,'Agent List'!$A:$D,4,0)=0,"",VLOOKUP($C948,'Agent List'!$A:$D,4,0))),"")</f>
        <v/>
      </c>
    </row>
    <row r="949" spans="1:7" x14ac:dyDescent="0.25">
      <c r="A949" s="275"/>
      <c r="B949" s="274"/>
      <c r="C949" s="274"/>
      <c r="D949" s="274"/>
      <c r="E949" s="175" t="str">
        <f>IFERROR((IF(VLOOKUP($C949,'Agent List'!$A:$D,2,0)=0,"",VLOOKUP($C949,'Agent List'!$A:$D,2,0))),"")</f>
        <v/>
      </c>
      <c r="F949" s="175" t="str">
        <f>IFERROR((IF(VLOOKUP($C949,'Agent List'!$A:$D,3,0)=0,"",VLOOKUP($C949,'Agent List'!$A:$D,3,0))),"")</f>
        <v/>
      </c>
      <c r="G949" s="175" t="str">
        <f>IFERROR((IF(VLOOKUP($C949,'Agent List'!$A:$D,4,0)=0,"",VLOOKUP($C949,'Agent List'!$A:$D,4,0))),"")</f>
        <v/>
      </c>
    </row>
    <row r="950" spans="1:7" x14ac:dyDescent="0.25">
      <c r="A950" s="275"/>
      <c r="B950" s="274"/>
      <c r="C950" s="274"/>
      <c r="D950" s="274"/>
      <c r="E950" s="175" t="str">
        <f>IFERROR((IF(VLOOKUP($C950,'Agent List'!$A:$D,2,0)=0,"",VLOOKUP($C950,'Agent List'!$A:$D,2,0))),"")</f>
        <v/>
      </c>
      <c r="F950" s="175" t="str">
        <f>IFERROR((IF(VLOOKUP($C950,'Agent List'!$A:$D,3,0)=0,"",VLOOKUP($C950,'Agent List'!$A:$D,3,0))),"")</f>
        <v/>
      </c>
      <c r="G950" s="175" t="str">
        <f>IFERROR((IF(VLOOKUP($C950,'Agent List'!$A:$D,4,0)=0,"",VLOOKUP($C950,'Agent List'!$A:$D,4,0))),"")</f>
        <v/>
      </c>
    </row>
    <row r="951" spans="1:7" x14ac:dyDescent="0.25">
      <c r="A951" s="275"/>
      <c r="B951" s="274"/>
      <c r="C951" s="274"/>
      <c r="D951" s="274"/>
      <c r="E951" s="175" t="str">
        <f>IFERROR((IF(VLOOKUP($C951,'Agent List'!$A:$D,2,0)=0,"",VLOOKUP($C951,'Agent List'!$A:$D,2,0))),"")</f>
        <v/>
      </c>
      <c r="F951" s="175" t="str">
        <f>IFERROR((IF(VLOOKUP($C951,'Agent List'!$A:$D,3,0)=0,"",VLOOKUP($C951,'Agent List'!$A:$D,3,0))),"")</f>
        <v/>
      </c>
      <c r="G951" s="175" t="str">
        <f>IFERROR((IF(VLOOKUP($C951,'Agent List'!$A:$D,4,0)=0,"",VLOOKUP($C951,'Agent List'!$A:$D,4,0))),"")</f>
        <v/>
      </c>
    </row>
    <row r="952" spans="1:7" x14ac:dyDescent="0.25">
      <c r="A952" s="275"/>
      <c r="B952" s="274"/>
      <c r="C952" s="274"/>
      <c r="D952" s="274"/>
      <c r="E952" s="175" t="str">
        <f>IFERROR((IF(VLOOKUP($C952,'Agent List'!$A:$D,2,0)=0,"",VLOOKUP($C952,'Agent List'!$A:$D,2,0))),"")</f>
        <v/>
      </c>
      <c r="F952" s="175" t="str">
        <f>IFERROR((IF(VLOOKUP($C952,'Agent List'!$A:$D,3,0)=0,"",VLOOKUP($C952,'Agent List'!$A:$D,3,0))),"")</f>
        <v/>
      </c>
      <c r="G952" s="175" t="str">
        <f>IFERROR((IF(VLOOKUP($C952,'Agent List'!$A:$D,4,0)=0,"",VLOOKUP($C952,'Agent List'!$A:$D,4,0))),"")</f>
        <v/>
      </c>
    </row>
    <row r="953" spans="1:7" x14ac:dyDescent="0.25">
      <c r="A953" s="275"/>
      <c r="B953" s="274"/>
      <c r="C953" s="274"/>
      <c r="D953" s="274"/>
      <c r="E953" s="175" t="str">
        <f>IFERROR((IF(VLOOKUP($C953,'Agent List'!$A:$D,2,0)=0,"",VLOOKUP($C953,'Agent List'!$A:$D,2,0))),"")</f>
        <v/>
      </c>
      <c r="F953" s="175" t="str">
        <f>IFERROR((IF(VLOOKUP($C953,'Agent List'!$A:$D,3,0)=0,"",VLOOKUP($C953,'Agent List'!$A:$D,3,0))),"")</f>
        <v/>
      </c>
      <c r="G953" s="175" t="str">
        <f>IFERROR((IF(VLOOKUP($C953,'Agent List'!$A:$D,4,0)=0,"",VLOOKUP($C953,'Agent List'!$A:$D,4,0))),"")</f>
        <v/>
      </c>
    </row>
    <row r="954" spans="1:7" x14ac:dyDescent="0.25">
      <c r="A954" s="275"/>
      <c r="B954" s="274"/>
      <c r="C954" s="274"/>
      <c r="D954" s="274"/>
      <c r="E954" s="175" t="str">
        <f>IFERROR((IF(VLOOKUP($C954,'Agent List'!$A:$D,2,0)=0,"",VLOOKUP($C954,'Agent List'!$A:$D,2,0))),"")</f>
        <v/>
      </c>
      <c r="F954" s="175" t="str">
        <f>IFERROR((IF(VLOOKUP($C954,'Agent List'!$A:$D,3,0)=0,"",VLOOKUP($C954,'Agent List'!$A:$D,3,0))),"")</f>
        <v/>
      </c>
      <c r="G954" s="175" t="str">
        <f>IFERROR((IF(VLOOKUP($C954,'Agent List'!$A:$D,4,0)=0,"",VLOOKUP($C954,'Agent List'!$A:$D,4,0))),"")</f>
        <v/>
      </c>
    </row>
    <row r="955" spans="1:7" x14ac:dyDescent="0.25">
      <c r="A955" s="275"/>
      <c r="B955" s="274"/>
      <c r="C955" s="274"/>
      <c r="D955" s="274"/>
      <c r="E955" s="175" t="str">
        <f>IFERROR((IF(VLOOKUP($C955,'Agent List'!$A:$D,2,0)=0,"",VLOOKUP($C955,'Agent List'!$A:$D,2,0))),"")</f>
        <v/>
      </c>
      <c r="F955" s="175" t="str">
        <f>IFERROR((IF(VLOOKUP($C955,'Agent List'!$A:$D,3,0)=0,"",VLOOKUP($C955,'Agent List'!$A:$D,3,0))),"")</f>
        <v/>
      </c>
      <c r="G955" s="175" t="str">
        <f>IFERROR((IF(VLOOKUP($C955,'Agent List'!$A:$D,4,0)=0,"",VLOOKUP($C955,'Agent List'!$A:$D,4,0))),"")</f>
        <v/>
      </c>
    </row>
    <row r="956" spans="1:7" x14ac:dyDescent="0.25">
      <c r="A956" s="275"/>
      <c r="B956" s="274"/>
      <c r="C956" s="274"/>
      <c r="D956" s="274"/>
      <c r="E956" s="175" t="str">
        <f>IFERROR((IF(VLOOKUP($C956,'Agent List'!$A:$D,2,0)=0,"",VLOOKUP($C956,'Agent List'!$A:$D,2,0))),"")</f>
        <v/>
      </c>
      <c r="F956" s="175" t="str">
        <f>IFERROR((IF(VLOOKUP($C956,'Agent List'!$A:$D,3,0)=0,"",VLOOKUP($C956,'Agent List'!$A:$D,3,0))),"")</f>
        <v/>
      </c>
      <c r="G956" s="175" t="str">
        <f>IFERROR((IF(VLOOKUP($C956,'Agent List'!$A:$D,4,0)=0,"",VLOOKUP($C956,'Agent List'!$A:$D,4,0))),"")</f>
        <v/>
      </c>
    </row>
    <row r="957" spans="1:7" x14ac:dyDescent="0.25">
      <c r="A957" s="275"/>
      <c r="B957" s="274"/>
      <c r="C957" s="274"/>
      <c r="D957" s="274"/>
      <c r="E957" s="175" t="str">
        <f>IFERROR((IF(VLOOKUP($C957,'Agent List'!$A:$D,2,0)=0,"",VLOOKUP($C957,'Agent List'!$A:$D,2,0))),"")</f>
        <v/>
      </c>
      <c r="F957" s="175" t="str">
        <f>IFERROR((IF(VLOOKUP($C957,'Agent List'!$A:$D,3,0)=0,"",VLOOKUP($C957,'Agent List'!$A:$D,3,0))),"")</f>
        <v/>
      </c>
      <c r="G957" s="175" t="str">
        <f>IFERROR((IF(VLOOKUP($C957,'Agent List'!$A:$D,4,0)=0,"",VLOOKUP($C957,'Agent List'!$A:$D,4,0))),"")</f>
        <v/>
      </c>
    </row>
    <row r="958" spans="1:7" x14ac:dyDescent="0.25">
      <c r="A958" s="275"/>
      <c r="B958" s="274"/>
      <c r="C958" s="274"/>
      <c r="D958" s="274"/>
      <c r="E958" s="175" t="str">
        <f>IFERROR((IF(VLOOKUP($C958,'Agent List'!$A:$D,2,0)=0,"",VLOOKUP($C958,'Agent List'!$A:$D,2,0))),"")</f>
        <v/>
      </c>
      <c r="F958" s="175" t="str">
        <f>IFERROR((IF(VLOOKUP($C958,'Agent List'!$A:$D,3,0)=0,"",VLOOKUP($C958,'Agent List'!$A:$D,3,0))),"")</f>
        <v/>
      </c>
      <c r="G958" s="175" t="str">
        <f>IFERROR((IF(VLOOKUP($C958,'Agent List'!$A:$D,4,0)=0,"",VLOOKUP($C958,'Agent List'!$A:$D,4,0))),"")</f>
        <v/>
      </c>
    </row>
    <row r="959" spans="1:7" x14ac:dyDescent="0.25">
      <c r="A959" s="275"/>
      <c r="B959" s="274"/>
      <c r="C959" s="274"/>
      <c r="D959" s="274"/>
      <c r="E959" s="175" t="str">
        <f>IFERROR((IF(VLOOKUP($C959,'Agent List'!$A:$D,2,0)=0,"",VLOOKUP($C959,'Agent List'!$A:$D,2,0))),"")</f>
        <v/>
      </c>
      <c r="F959" s="175" t="str">
        <f>IFERROR((IF(VLOOKUP($C959,'Agent List'!$A:$D,3,0)=0,"",VLOOKUP($C959,'Agent List'!$A:$D,3,0))),"")</f>
        <v/>
      </c>
      <c r="G959" s="175" t="str">
        <f>IFERROR((IF(VLOOKUP($C959,'Agent List'!$A:$D,4,0)=0,"",VLOOKUP($C959,'Agent List'!$A:$D,4,0))),"")</f>
        <v/>
      </c>
    </row>
    <row r="960" spans="1:7" x14ac:dyDescent="0.25">
      <c r="A960" s="275"/>
      <c r="B960" s="274"/>
      <c r="C960" s="274"/>
      <c r="D960" s="274"/>
      <c r="E960" s="175" t="str">
        <f>IFERROR((IF(VLOOKUP($C960,'Agent List'!$A:$D,2,0)=0,"",VLOOKUP($C960,'Agent List'!$A:$D,2,0))),"")</f>
        <v/>
      </c>
      <c r="F960" s="175" t="str">
        <f>IFERROR((IF(VLOOKUP($C960,'Agent List'!$A:$D,3,0)=0,"",VLOOKUP($C960,'Agent List'!$A:$D,3,0))),"")</f>
        <v/>
      </c>
      <c r="G960" s="175" t="str">
        <f>IFERROR((IF(VLOOKUP($C960,'Agent List'!$A:$D,4,0)=0,"",VLOOKUP($C960,'Agent List'!$A:$D,4,0))),"")</f>
        <v/>
      </c>
    </row>
    <row r="961" spans="1:7" x14ac:dyDescent="0.25">
      <c r="A961" s="275"/>
      <c r="B961" s="274"/>
      <c r="C961" s="274"/>
      <c r="D961" s="274"/>
      <c r="E961" s="175" t="str">
        <f>IFERROR((IF(VLOOKUP($C961,'Agent List'!$A:$D,2,0)=0,"",VLOOKUP($C961,'Agent List'!$A:$D,2,0))),"")</f>
        <v/>
      </c>
      <c r="F961" s="175" t="str">
        <f>IFERROR((IF(VLOOKUP($C961,'Agent List'!$A:$D,3,0)=0,"",VLOOKUP($C961,'Agent List'!$A:$D,3,0))),"")</f>
        <v/>
      </c>
      <c r="G961" s="175" t="str">
        <f>IFERROR((IF(VLOOKUP($C961,'Agent List'!$A:$D,4,0)=0,"",VLOOKUP($C961,'Agent List'!$A:$D,4,0))),"")</f>
        <v/>
      </c>
    </row>
    <row r="962" spans="1:7" x14ac:dyDescent="0.25">
      <c r="A962" s="275"/>
      <c r="B962" s="274"/>
      <c r="C962" s="274"/>
      <c r="D962" s="274"/>
      <c r="E962" s="175" t="str">
        <f>IFERROR((IF(VLOOKUP($C962,'Agent List'!$A:$D,2,0)=0,"",VLOOKUP($C962,'Agent List'!$A:$D,2,0))),"")</f>
        <v/>
      </c>
      <c r="F962" s="175" t="str">
        <f>IFERROR((IF(VLOOKUP($C962,'Agent List'!$A:$D,3,0)=0,"",VLOOKUP($C962,'Agent List'!$A:$D,3,0))),"")</f>
        <v/>
      </c>
      <c r="G962" s="175" t="str">
        <f>IFERROR((IF(VLOOKUP($C962,'Agent List'!$A:$D,4,0)=0,"",VLOOKUP($C962,'Agent List'!$A:$D,4,0))),"")</f>
        <v/>
      </c>
    </row>
    <row r="963" spans="1:7" x14ac:dyDescent="0.25">
      <c r="A963" s="275"/>
      <c r="B963" s="274"/>
      <c r="C963" s="274"/>
      <c r="D963" s="274"/>
      <c r="E963" s="175" t="str">
        <f>IFERROR((IF(VLOOKUP($C963,'Agent List'!$A:$D,2,0)=0,"",VLOOKUP($C963,'Agent List'!$A:$D,2,0))),"")</f>
        <v/>
      </c>
      <c r="F963" s="175" t="str">
        <f>IFERROR((IF(VLOOKUP($C963,'Agent List'!$A:$D,3,0)=0,"",VLOOKUP($C963,'Agent List'!$A:$D,3,0))),"")</f>
        <v/>
      </c>
      <c r="G963" s="175" t="str">
        <f>IFERROR((IF(VLOOKUP($C963,'Agent List'!$A:$D,4,0)=0,"",VLOOKUP($C963,'Agent List'!$A:$D,4,0))),"")</f>
        <v/>
      </c>
    </row>
    <row r="964" spans="1:7" x14ac:dyDescent="0.25">
      <c r="A964" s="275"/>
      <c r="B964" s="274"/>
      <c r="C964" s="274"/>
      <c r="D964" s="274"/>
      <c r="E964" s="175" t="str">
        <f>IFERROR((IF(VLOOKUP($C964,'Agent List'!$A:$D,2,0)=0,"",VLOOKUP($C964,'Agent List'!$A:$D,2,0))),"")</f>
        <v/>
      </c>
      <c r="F964" s="175" t="str">
        <f>IFERROR((IF(VLOOKUP($C964,'Agent List'!$A:$D,3,0)=0,"",VLOOKUP($C964,'Agent List'!$A:$D,3,0))),"")</f>
        <v/>
      </c>
      <c r="G964" s="175" t="str">
        <f>IFERROR((IF(VLOOKUP($C964,'Agent List'!$A:$D,4,0)=0,"",VLOOKUP($C964,'Agent List'!$A:$D,4,0))),"")</f>
        <v/>
      </c>
    </row>
    <row r="965" spans="1:7" x14ac:dyDescent="0.25">
      <c r="A965" s="275"/>
      <c r="B965" s="274"/>
      <c r="C965" s="274"/>
      <c r="D965" s="274"/>
      <c r="E965" s="175" t="str">
        <f>IFERROR((IF(VLOOKUP($C965,'Agent List'!$A:$D,2,0)=0,"",VLOOKUP($C965,'Agent List'!$A:$D,2,0))),"")</f>
        <v/>
      </c>
      <c r="F965" s="175" t="str">
        <f>IFERROR((IF(VLOOKUP($C965,'Agent List'!$A:$D,3,0)=0,"",VLOOKUP($C965,'Agent List'!$A:$D,3,0))),"")</f>
        <v/>
      </c>
      <c r="G965" s="175" t="str">
        <f>IFERROR((IF(VLOOKUP($C965,'Agent List'!$A:$D,4,0)=0,"",VLOOKUP($C965,'Agent List'!$A:$D,4,0))),"")</f>
        <v/>
      </c>
    </row>
    <row r="966" spans="1:7" x14ac:dyDescent="0.25">
      <c r="A966" s="275"/>
      <c r="B966" s="274"/>
      <c r="C966" s="274"/>
      <c r="D966" s="274"/>
      <c r="E966" s="175" t="str">
        <f>IFERROR((IF(VLOOKUP($C966,'Agent List'!$A:$D,2,0)=0,"",VLOOKUP($C966,'Agent List'!$A:$D,2,0))),"")</f>
        <v/>
      </c>
      <c r="F966" s="175" t="str">
        <f>IFERROR((IF(VLOOKUP($C966,'Agent List'!$A:$D,3,0)=0,"",VLOOKUP($C966,'Agent List'!$A:$D,3,0))),"")</f>
        <v/>
      </c>
      <c r="G966" s="175" t="str">
        <f>IFERROR((IF(VLOOKUP($C966,'Agent List'!$A:$D,4,0)=0,"",VLOOKUP($C966,'Agent List'!$A:$D,4,0))),"")</f>
        <v/>
      </c>
    </row>
    <row r="967" spans="1:7" x14ac:dyDescent="0.25">
      <c r="A967" s="275"/>
      <c r="B967" s="274"/>
      <c r="C967" s="274"/>
      <c r="D967" s="274"/>
      <c r="E967" s="175" t="str">
        <f>IFERROR((IF(VLOOKUP($C967,'Agent List'!$A:$D,2,0)=0,"",VLOOKUP($C967,'Agent List'!$A:$D,2,0))),"")</f>
        <v/>
      </c>
      <c r="F967" s="175" t="str">
        <f>IFERROR((IF(VLOOKUP($C967,'Agent List'!$A:$D,3,0)=0,"",VLOOKUP($C967,'Agent List'!$A:$D,3,0))),"")</f>
        <v/>
      </c>
      <c r="G967" s="175" t="str">
        <f>IFERROR((IF(VLOOKUP($C967,'Agent List'!$A:$D,4,0)=0,"",VLOOKUP($C967,'Agent List'!$A:$D,4,0))),"")</f>
        <v/>
      </c>
    </row>
    <row r="968" spans="1:7" x14ac:dyDescent="0.25">
      <c r="A968" s="275"/>
      <c r="B968" s="274"/>
      <c r="C968" s="274"/>
      <c r="D968" s="274"/>
      <c r="E968" s="175" t="str">
        <f>IFERROR((IF(VLOOKUP($C968,'Agent List'!$A:$D,2,0)=0,"",VLOOKUP($C968,'Agent List'!$A:$D,2,0))),"")</f>
        <v/>
      </c>
      <c r="F968" s="175" t="str">
        <f>IFERROR((IF(VLOOKUP($C968,'Agent List'!$A:$D,3,0)=0,"",VLOOKUP($C968,'Agent List'!$A:$D,3,0))),"")</f>
        <v/>
      </c>
      <c r="G968" s="175" t="str">
        <f>IFERROR((IF(VLOOKUP($C968,'Agent List'!$A:$D,4,0)=0,"",VLOOKUP($C968,'Agent List'!$A:$D,4,0))),"")</f>
        <v/>
      </c>
    </row>
    <row r="969" spans="1:7" x14ac:dyDescent="0.25">
      <c r="A969" s="275"/>
      <c r="B969" s="274"/>
      <c r="C969" s="274"/>
      <c r="D969" s="274"/>
      <c r="E969" s="175" t="str">
        <f>IFERROR((IF(VLOOKUP($C969,'Agent List'!$A:$D,2,0)=0,"",VLOOKUP($C969,'Agent List'!$A:$D,2,0))),"")</f>
        <v/>
      </c>
      <c r="F969" s="175" t="str">
        <f>IFERROR((IF(VLOOKUP($C969,'Agent List'!$A:$D,3,0)=0,"",VLOOKUP($C969,'Agent List'!$A:$D,3,0))),"")</f>
        <v/>
      </c>
      <c r="G969" s="175" t="str">
        <f>IFERROR((IF(VLOOKUP($C969,'Agent List'!$A:$D,4,0)=0,"",VLOOKUP($C969,'Agent List'!$A:$D,4,0))),"")</f>
        <v/>
      </c>
    </row>
    <row r="970" spans="1:7" x14ac:dyDescent="0.25">
      <c r="A970" s="275"/>
      <c r="B970" s="274"/>
      <c r="C970" s="274"/>
      <c r="D970" s="274"/>
      <c r="E970" s="175" t="str">
        <f>IFERROR((IF(VLOOKUP($C970,'Agent List'!$A:$D,2,0)=0,"",VLOOKUP($C970,'Agent List'!$A:$D,2,0))),"")</f>
        <v/>
      </c>
      <c r="F970" s="175" t="str">
        <f>IFERROR((IF(VLOOKUP($C970,'Agent List'!$A:$D,3,0)=0,"",VLOOKUP($C970,'Agent List'!$A:$D,3,0))),"")</f>
        <v/>
      </c>
      <c r="G970" s="175" t="str">
        <f>IFERROR((IF(VLOOKUP($C970,'Agent List'!$A:$D,4,0)=0,"",VLOOKUP($C970,'Agent List'!$A:$D,4,0))),"")</f>
        <v/>
      </c>
    </row>
    <row r="971" spans="1:7" x14ac:dyDescent="0.25">
      <c r="A971" s="275"/>
      <c r="B971" s="274"/>
      <c r="C971" s="274"/>
      <c r="D971" s="274"/>
      <c r="E971" s="175" t="str">
        <f>IFERROR((IF(VLOOKUP($C971,'Agent List'!$A:$D,2,0)=0,"",VLOOKUP($C971,'Agent List'!$A:$D,2,0))),"")</f>
        <v/>
      </c>
      <c r="F971" s="175" t="str">
        <f>IFERROR((IF(VLOOKUP($C971,'Agent List'!$A:$D,3,0)=0,"",VLOOKUP($C971,'Agent List'!$A:$D,3,0))),"")</f>
        <v/>
      </c>
      <c r="G971" s="175" t="str">
        <f>IFERROR((IF(VLOOKUP($C971,'Agent List'!$A:$D,4,0)=0,"",VLOOKUP($C971,'Agent List'!$A:$D,4,0))),"")</f>
        <v/>
      </c>
    </row>
    <row r="972" spans="1:7" x14ac:dyDescent="0.25">
      <c r="A972" s="275"/>
      <c r="B972" s="274"/>
      <c r="C972" s="274"/>
      <c r="D972" s="274"/>
      <c r="E972" s="175" t="str">
        <f>IFERROR((IF(VLOOKUP($C972,'Agent List'!$A:$D,2,0)=0,"",VLOOKUP($C972,'Agent List'!$A:$D,2,0))),"")</f>
        <v/>
      </c>
      <c r="F972" s="175" t="str">
        <f>IFERROR((IF(VLOOKUP($C972,'Agent List'!$A:$D,3,0)=0,"",VLOOKUP($C972,'Agent List'!$A:$D,3,0))),"")</f>
        <v/>
      </c>
      <c r="G972" s="175" t="str">
        <f>IFERROR((IF(VLOOKUP($C972,'Agent List'!$A:$D,4,0)=0,"",VLOOKUP($C972,'Agent List'!$A:$D,4,0))),"")</f>
        <v/>
      </c>
    </row>
    <row r="973" spans="1:7" x14ac:dyDescent="0.25">
      <c r="A973" s="275"/>
      <c r="B973" s="274"/>
      <c r="C973" s="274"/>
      <c r="D973" s="274"/>
      <c r="E973" s="175" t="str">
        <f>IFERROR((IF(VLOOKUP($C973,'Agent List'!$A:$D,2,0)=0,"",VLOOKUP($C973,'Agent List'!$A:$D,2,0))),"")</f>
        <v/>
      </c>
      <c r="F973" s="175" t="str">
        <f>IFERROR((IF(VLOOKUP($C973,'Agent List'!$A:$D,3,0)=0,"",VLOOKUP($C973,'Agent List'!$A:$D,3,0))),"")</f>
        <v/>
      </c>
      <c r="G973" s="175" t="str">
        <f>IFERROR((IF(VLOOKUP($C973,'Agent List'!$A:$D,4,0)=0,"",VLOOKUP($C973,'Agent List'!$A:$D,4,0))),"")</f>
        <v/>
      </c>
    </row>
    <row r="974" spans="1:7" x14ac:dyDescent="0.25">
      <c r="A974" s="275"/>
      <c r="B974" s="274"/>
      <c r="C974" s="274"/>
      <c r="D974" s="274"/>
      <c r="E974" s="175" t="str">
        <f>IFERROR((IF(VLOOKUP($C974,'Agent List'!$A:$D,2,0)=0,"",VLOOKUP($C974,'Agent List'!$A:$D,2,0))),"")</f>
        <v/>
      </c>
      <c r="F974" s="175" t="str">
        <f>IFERROR((IF(VLOOKUP($C974,'Agent List'!$A:$D,3,0)=0,"",VLOOKUP($C974,'Agent List'!$A:$D,3,0))),"")</f>
        <v/>
      </c>
      <c r="G974" s="175" t="str">
        <f>IFERROR((IF(VLOOKUP($C974,'Agent List'!$A:$D,4,0)=0,"",VLOOKUP($C974,'Agent List'!$A:$D,4,0))),"")</f>
        <v/>
      </c>
    </row>
    <row r="975" spans="1:7" x14ac:dyDescent="0.25">
      <c r="A975" s="275"/>
      <c r="B975" s="274"/>
      <c r="C975" s="274"/>
      <c r="D975" s="274"/>
      <c r="E975" s="175" t="str">
        <f>IFERROR((IF(VLOOKUP($C975,'Agent List'!$A:$D,2,0)=0,"",VLOOKUP($C975,'Agent List'!$A:$D,2,0))),"")</f>
        <v/>
      </c>
      <c r="F975" s="175" t="str">
        <f>IFERROR((IF(VLOOKUP($C975,'Agent List'!$A:$D,3,0)=0,"",VLOOKUP($C975,'Agent List'!$A:$D,3,0))),"")</f>
        <v/>
      </c>
      <c r="G975" s="175" t="str">
        <f>IFERROR((IF(VLOOKUP($C975,'Agent List'!$A:$D,4,0)=0,"",VLOOKUP($C975,'Agent List'!$A:$D,4,0))),"")</f>
        <v/>
      </c>
    </row>
    <row r="976" spans="1:7" x14ac:dyDescent="0.25">
      <c r="A976" s="275"/>
      <c r="B976" s="274"/>
      <c r="C976" s="274"/>
      <c r="D976" s="274"/>
      <c r="E976" s="175" t="str">
        <f>IFERROR((IF(VLOOKUP($C976,'Agent List'!$A:$D,2,0)=0,"",VLOOKUP($C976,'Agent List'!$A:$D,2,0))),"")</f>
        <v/>
      </c>
      <c r="F976" s="175" t="str">
        <f>IFERROR((IF(VLOOKUP($C976,'Agent List'!$A:$D,3,0)=0,"",VLOOKUP($C976,'Agent List'!$A:$D,3,0))),"")</f>
        <v/>
      </c>
      <c r="G976" s="175" t="str">
        <f>IFERROR((IF(VLOOKUP($C976,'Agent List'!$A:$D,4,0)=0,"",VLOOKUP($C976,'Agent List'!$A:$D,4,0))),"")</f>
        <v/>
      </c>
    </row>
    <row r="977" spans="1:7" x14ac:dyDescent="0.25">
      <c r="A977" s="275"/>
      <c r="B977" s="274"/>
      <c r="C977" s="274"/>
      <c r="D977" s="274"/>
      <c r="E977" s="175" t="str">
        <f>IFERROR((IF(VLOOKUP($C977,'Agent List'!$A:$D,2,0)=0,"",VLOOKUP($C977,'Agent List'!$A:$D,2,0))),"")</f>
        <v/>
      </c>
      <c r="F977" s="175" t="str">
        <f>IFERROR((IF(VLOOKUP($C977,'Agent List'!$A:$D,3,0)=0,"",VLOOKUP($C977,'Agent List'!$A:$D,3,0))),"")</f>
        <v/>
      </c>
      <c r="G977" s="175" t="str">
        <f>IFERROR((IF(VLOOKUP($C977,'Agent List'!$A:$D,4,0)=0,"",VLOOKUP($C977,'Agent List'!$A:$D,4,0))),"")</f>
        <v/>
      </c>
    </row>
    <row r="978" spans="1:7" x14ac:dyDescent="0.25">
      <c r="A978" s="275"/>
      <c r="B978" s="274"/>
      <c r="C978" s="274"/>
      <c r="D978" s="274"/>
      <c r="E978" s="175" t="str">
        <f>IFERROR((IF(VLOOKUP($C978,'Agent List'!$A:$D,2,0)=0,"",VLOOKUP($C978,'Agent List'!$A:$D,2,0))),"")</f>
        <v/>
      </c>
      <c r="F978" s="175" t="str">
        <f>IFERROR((IF(VLOOKUP($C978,'Agent List'!$A:$D,3,0)=0,"",VLOOKUP($C978,'Agent List'!$A:$D,3,0))),"")</f>
        <v/>
      </c>
      <c r="G978" s="175" t="str">
        <f>IFERROR((IF(VLOOKUP($C978,'Agent List'!$A:$D,4,0)=0,"",VLOOKUP($C978,'Agent List'!$A:$D,4,0))),"")</f>
        <v/>
      </c>
    </row>
    <row r="979" spans="1:7" x14ac:dyDescent="0.25">
      <c r="A979" s="275"/>
      <c r="B979" s="274"/>
      <c r="C979" s="274"/>
      <c r="D979" s="274"/>
      <c r="E979" s="175" t="str">
        <f>IFERROR((IF(VLOOKUP($C979,'Agent List'!$A:$D,2,0)=0,"",VLOOKUP($C979,'Agent List'!$A:$D,2,0))),"")</f>
        <v/>
      </c>
      <c r="F979" s="175" t="str">
        <f>IFERROR((IF(VLOOKUP($C979,'Agent List'!$A:$D,3,0)=0,"",VLOOKUP($C979,'Agent List'!$A:$D,3,0))),"")</f>
        <v/>
      </c>
      <c r="G979" s="175" t="str">
        <f>IFERROR((IF(VLOOKUP($C979,'Agent List'!$A:$D,4,0)=0,"",VLOOKUP($C979,'Agent List'!$A:$D,4,0))),"")</f>
        <v/>
      </c>
    </row>
    <row r="980" spans="1:7" x14ac:dyDescent="0.25">
      <c r="A980" s="275"/>
      <c r="B980" s="274"/>
      <c r="C980" s="274"/>
      <c r="D980" s="274"/>
      <c r="E980" s="175" t="str">
        <f>IFERROR((IF(VLOOKUP($C980,'Agent List'!$A:$D,2,0)=0,"",VLOOKUP($C980,'Agent List'!$A:$D,2,0))),"")</f>
        <v/>
      </c>
      <c r="F980" s="175" t="str">
        <f>IFERROR((IF(VLOOKUP($C980,'Agent List'!$A:$D,3,0)=0,"",VLOOKUP($C980,'Agent List'!$A:$D,3,0))),"")</f>
        <v/>
      </c>
      <c r="G980" s="175" t="str">
        <f>IFERROR((IF(VLOOKUP($C980,'Agent List'!$A:$D,4,0)=0,"",VLOOKUP($C980,'Agent List'!$A:$D,4,0))),"")</f>
        <v/>
      </c>
    </row>
    <row r="981" spans="1:7" x14ac:dyDescent="0.25">
      <c r="A981" s="275"/>
      <c r="B981" s="274"/>
      <c r="C981" s="274"/>
      <c r="D981" s="274"/>
      <c r="E981" s="175" t="str">
        <f>IFERROR((IF(VLOOKUP($C981,'Agent List'!$A:$D,2,0)=0,"",VLOOKUP($C981,'Agent List'!$A:$D,2,0))),"")</f>
        <v/>
      </c>
      <c r="F981" s="175" t="str">
        <f>IFERROR((IF(VLOOKUP($C981,'Agent List'!$A:$D,3,0)=0,"",VLOOKUP($C981,'Agent List'!$A:$D,3,0))),"")</f>
        <v/>
      </c>
      <c r="G981" s="175" t="str">
        <f>IFERROR((IF(VLOOKUP($C981,'Agent List'!$A:$D,4,0)=0,"",VLOOKUP($C981,'Agent List'!$A:$D,4,0))),"")</f>
        <v/>
      </c>
    </row>
    <row r="982" spans="1:7" x14ac:dyDescent="0.25">
      <c r="A982" s="275"/>
      <c r="B982" s="274"/>
      <c r="C982" s="274"/>
      <c r="D982" s="274"/>
      <c r="E982" s="175" t="str">
        <f>IFERROR((IF(VLOOKUP($C982,'Agent List'!$A:$D,2,0)=0,"",VLOOKUP($C982,'Agent List'!$A:$D,2,0))),"")</f>
        <v/>
      </c>
      <c r="F982" s="175" t="str">
        <f>IFERROR((IF(VLOOKUP($C982,'Agent List'!$A:$D,3,0)=0,"",VLOOKUP($C982,'Agent List'!$A:$D,3,0))),"")</f>
        <v/>
      </c>
      <c r="G982" s="175" t="str">
        <f>IFERROR((IF(VLOOKUP($C982,'Agent List'!$A:$D,4,0)=0,"",VLOOKUP($C982,'Agent List'!$A:$D,4,0))),"")</f>
        <v/>
      </c>
    </row>
    <row r="983" spans="1:7" x14ac:dyDescent="0.25">
      <c r="A983" s="275"/>
      <c r="B983" s="274"/>
      <c r="C983" s="274"/>
      <c r="D983" s="274"/>
      <c r="E983" s="175" t="str">
        <f>IFERROR((IF(VLOOKUP($C983,'Agent List'!$A:$D,2,0)=0,"",VLOOKUP($C983,'Agent List'!$A:$D,2,0))),"")</f>
        <v/>
      </c>
      <c r="F983" s="175" t="str">
        <f>IFERROR((IF(VLOOKUP($C983,'Agent List'!$A:$D,3,0)=0,"",VLOOKUP($C983,'Agent List'!$A:$D,3,0))),"")</f>
        <v/>
      </c>
      <c r="G983" s="175" t="str">
        <f>IFERROR((IF(VLOOKUP($C983,'Agent List'!$A:$D,4,0)=0,"",VLOOKUP($C983,'Agent List'!$A:$D,4,0))),"")</f>
        <v/>
      </c>
    </row>
    <row r="984" spans="1:7" x14ac:dyDescent="0.25">
      <c r="A984" s="275"/>
      <c r="B984" s="274"/>
      <c r="C984" s="274"/>
      <c r="D984" s="274"/>
      <c r="E984" s="175" t="str">
        <f>IFERROR((IF(VLOOKUP($C984,'Agent List'!$A:$D,2,0)=0,"",VLOOKUP($C984,'Agent List'!$A:$D,2,0))),"")</f>
        <v/>
      </c>
      <c r="F984" s="175" t="str">
        <f>IFERROR((IF(VLOOKUP($C984,'Agent List'!$A:$D,3,0)=0,"",VLOOKUP($C984,'Agent List'!$A:$D,3,0))),"")</f>
        <v/>
      </c>
      <c r="G984" s="175" t="str">
        <f>IFERROR((IF(VLOOKUP($C984,'Agent List'!$A:$D,4,0)=0,"",VLOOKUP($C984,'Agent List'!$A:$D,4,0))),"")</f>
        <v/>
      </c>
    </row>
    <row r="985" spans="1:7" x14ac:dyDescent="0.25">
      <c r="A985" s="275"/>
      <c r="B985" s="274"/>
      <c r="C985" s="274"/>
      <c r="D985" s="274"/>
      <c r="E985" s="175" t="str">
        <f>IFERROR((IF(VLOOKUP($C985,'Agent List'!$A:$D,2,0)=0,"",VLOOKUP($C985,'Agent List'!$A:$D,2,0))),"")</f>
        <v/>
      </c>
      <c r="F985" s="175" t="str">
        <f>IFERROR((IF(VLOOKUP($C985,'Agent List'!$A:$D,3,0)=0,"",VLOOKUP($C985,'Agent List'!$A:$D,3,0))),"")</f>
        <v/>
      </c>
      <c r="G985" s="175" t="str">
        <f>IFERROR((IF(VLOOKUP($C985,'Agent List'!$A:$D,4,0)=0,"",VLOOKUP($C985,'Agent List'!$A:$D,4,0))),"")</f>
        <v/>
      </c>
    </row>
    <row r="986" spans="1:7" x14ac:dyDescent="0.25">
      <c r="A986" s="275"/>
      <c r="B986" s="274"/>
      <c r="C986" s="274"/>
      <c r="D986" s="274"/>
      <c r="E986" s="175" t="str">
        <f>IFERROR((IF(VLOOKUP($C986,'Agent List'!$A:$D,2,0)=0,"",VLOOKUP($C986,'Agent List'!$A:$D,2,0))),"")</f>
        <v/>
      </c>
      <c r="F986" s="175" t="str">
        <f>IFERROR((IF(VLOOKUP($C986,'Agent List'!$A:$D,3,0)=0,"",VLOOKUP($C986,'Agent List'!$A:$D,3,0))),"")</f>
        <v/>
      </c>
      <c r="G986" s="175" t="str">
        <f>IFERROR((IF(VLOOKUP($C986,'Agent List'!$A:$D,4,0)=0,"",VLOOKUP($C986,'Agent List'!$A:$D,4,0))),"")</f>
        <v/>
      </c>
    </row>
    <row r="987" spans="1:7" x14ac:dyDescent="0.25">
      <c r="A987" s="275"/>
      <c r="B987" s="274"/>
      <c r="C987" s="274"/>
      <c r="D987" s="274"/>
      <c r="E987" s="175" t="str">
        <f>IFERROR((IF(VLOOKUP($C987,'Agent List'!$A:$D,2,0)=0,"",VLOOKUP($C987,'Agent List'!$A:$D,2,0))),"")</f>
        <v/>
      </c>
      <c r="F987" s="175" t="str">
        <f>IFERROR((IF(VLOOKUP($C987,'Agent List'!$A:$D,3,0)=0,"",VLOOKUP($C987,'Agent List'!$A:$D,3,0))),"")</f>
        <v/>
      </c>
      <c r="G987" s="175" t="str">
        <f>IFERROR((IF(VLOOKUP($C987,'Agent List'!$A:$D,4,0)=0,"",VLOOKUP($C987,'Agent List'!$A:$D,4,0))),"")</f>
        <v/>
      </c>
    </row>
    <row r="988" spans="1:7" x14ac:dyDescent="0.25">
      <c r="A988" s="275"/>
      <c r="B988" s="274"/>
      <c r="C988" s="274"/>
      <c r="D988" s="274"/>
      <c r="E988" s="175" t="str">
        <f>IFERROR((IF(VLOOKUP($C988,'Agent List'!$A:$D,2,0)=0,"",VLOOKUP($C988,'Agent List'!$A:$D,2,0))),"")</f>
        <v/>
      </c>
      <c r="F988" s="175" t="str">
        <f>IFERROR((IF(VLOOKUP($C988,'Agent List'!$A:$D,3,0)=0,"",VLOOKUP($C988,'Agent List'!$A:$D,3,0))),"")</f>
        <v/>
      </c>
      <c r="G988" s="175" t="str">
        <f>IFERROR((IF(VLOOKUP($C988,'Agent List'!$A:$D,4,0)=0,"",VLOOKUP($C988,'Agent List'!$A:$D,4,0))),"")</f>
        <v/>
      </c>
    </row>
    <row r="989" spans="1:7" x14ac:dyDescent="0.25">
      <c r="A989" s="275"/>
      <c r="B989" s="274"/>
      <c r="C989" s="274"/>
      <c r="D989" s="274"/>
      <c r="E989" s="175" t="str">
        <f>IFERROR((IF(VLOOKUP($C989,'Agent List'!$A:$D,2,0)=0,"",VLOOKUP($C989,'Agent List'!$A:$D,2,0))),"")</f>
        <v/>
      </c>
      <c r="F989" s="175" t="str">
        <f>IFERROR((IF(VLOOKUP($C989,'Agent List'!$A:$D,3,0)=0,"",VLOOKUP($C989,'Agent List'!$A:$D,3,0))),"")</f>
        <v/>
      </c>
      <c r="G989" s="175" t="str">
        <f>IFERROR((IF(VLOOKUP($C989,'Agent List'!$A:$D,4,0)=0,"",VLOOKUP($C989,'Agent List'!$A:$D,4,0))),"")</f>
        <v/>
      </c>
    </row>
    <row r="990" spans="1:7" x14ac:dyDescent="0.25">
      <c r="A990" s="275"/>
      <c r="B990" s="274"/>
      <c r="C990" s="274"/>
      <c r="D990" s="274"/>
      <c r="E990" s="175" t="str">
        <f>IFERROR((IF(VLOOKUP($C990,'Agent List'!$A:$D,2,0)=0,"",VLOOKUP($C990,'Agent List'!$A:$D,2,0))),"")</f>
        <v/>
      </c>
      <c r="F990" s="175" t="str">
        <f>IFERROR((IF(VLOOKUP($C990,'Agent List'!$A:$D,3,0)=0,"",VLOOKUP($C990,'Agent List'!$A:$D,3,0))),"")</f>
        <v/>
      </c>
      <c r="G990" s="175" t="str">
        <f>IFERROR((IF(VLOOKUP($C990,'Agent List'!$A:$D,4,0)=0,"",VLOOKUP($C990,'Agent List'!$A:$D,4,0))),"")</f>
        <v/>
      </c>
    </row>
    <row r="991" spans="1:7" x14ac:dyDescent="0.25">
      <c r="A991" s="275"/>
      <c r="B991" s="274"/>
      <c r="C991" s="274"/>
      <c r="D991" s="274"/>
      <c r="E991" s="175" t="str">
        <f>IFERROR((IF(VLOOKUP($C991,'Agent List'!$A:$D,2,0)=0,"",VLOOKUP($C991,'Agent List'!$A:$D,2,0))),"")</f>
        <v/>
      </c>
      <c r="F991" s="175" t="str">
        <f>IFERROR((IF(VLOOKUP($C991,'Agent List'!$A:$D,3,0)=0,"",VLOOKUP($C991,'Agent List'!$A:$D,3,0))),"")</f>
        <v/>
      </c>
      <c r="G991" s="175" t="str">
        <f>IFERROR((IF(VLOOKUP($C991,'Agent List'!$A:$D,4,0)=0,"",VLOOKUP($C991,'Agent List'!$A:$D,4,0))),"")</f>
        <v/>
      </c>
    </row>
    <row r="992" spans="1:7" x14ac:dyDescent="0.25">
      <c r="A992" s="275"/>
      <c r="B992" s="274"/>
      <c r="C992" s="274"/>
      <c r="D992" s="274"/>
      <c r="E992" s="175" t="str">
        <f>IFERROR((IF(VLOOKUP($C992,'Agent List'!$A:$D,2,0)=0,"",VLOOKUP($C992,'Agent List'!$A:$D,2,0))),"")</f>
        <v/>
      </c>
      <c r="F992" s="175" t="str">
        <f>IFERROR((IF(VLOOKUP($C992,'Agent List'!$A:$D,3,0)=0,"",VLOOKUP($C992,'Agent List'!$A:$D,3,0))),"")</f>
        <v/>
      </c>
      <c r="G992" s="175" t="str">
        <f>IFERROR((IF(VLOOKUP($C992,'Agent List'!$A:$D,4,0)=0,"",VLOOKUP($C992,'Agent List'!$A:$D,4,0))),"")</f>
        <v/>
      </c>
    </row>
    <row r="993" spans="1:7" x14ac:dyDescent="0.25">
      <c r="A993" s="275"/>
      <c r="B993" s="274"/>
      <c r="C993" s="274"/>
      <c r="D993" s="274"/>
      <c r="E993" s="175" t="str">
        <f>IFERROR((IF(VLOOKUP($C993,'Agent List'!$A:$D,2,0)=0,"",VLOOKUP($C993,'Agent List'!$A:$D,2,0))),"")</f>
        <v/>
      </c>
      <c r="F993" s="175" t="str">
        <f>IFERROR((IF(VLOOKUP($C993,'Agent List'!$A:$D,3,0)=0,"",VLOOKUP($C993,'Agent List'!$A:$D,3,0))),"")</f>
        <v/>
      </c>
      <c r="G993" s="175" t="str">
        <f>IFERROR((IF(VLOOKUP($C993,'Agent List'!$A:$D,4,0)=0,"",VLOOKUP($C993,'Agent List'!$A:$D,4,0))),"")</f>
        <v/>
      </c>
    </row>
    <row r="994" spans="1:7" x14ac:dyDescent="0.25">
      <c r="A994" s="275"/>
      <c r="B994" s="274"/>
      <c r="C994" s="274"/>
      <c r="D994" s="274"/>
      <c r="E994" s="175" t="str">
        <f>IFERROR((IF(VLOOKUP($C994,'Agent List'!$A:$D,2,0)=0,"",VLOOKUP($C994,'Agent List'!$A:$D,2,0))),"")</f>
        <v/>
      </c>
      <c r="F994" s="175" t="str">
        <f>IFERROR((IF(VLOOKUP($C994,'Agent List'!$A:$D,3,0)=0,"",VLOOKUP($C994,'Agent List'!$A:$D,3,0))),"")</f>
        <v/>
      </c>
      <c r="G994" s="175" t="str">
        <f>IFERROR((IF(VLOOKUP($C994,'Agent List'!$A:$D,4,0)=0,"",VLOOKUP($C994,'Agent List'!$A:$D,4,0))),"")</f>
        <v/>
      </c>
    </row>
    <row r="995" spans="1:7" x14ac:dyDescent="0.25">
      <c r="A995" s="275"/>
      <c r="B995" s="274"/>
      <c r="C995" s="274"/>
      <c r="D995" s="274"/>
      <c r="E995" s="175" t="str">
        <f>IFERROR((IF(VLOOKUP($C995,'Agent List'!$A:$D,2,0)=0,"",VLOOKUP($C995,'Agent List'!$A:$D,2,0))),"")</f>
        <v/>
      </c>
      <c r="F995" s="175" t="str">
        <f>IFERROR((IF(VLOOKUP($C995,'Agent List'!$A:$D,3,0)=0,"",VLOOKUP($C995,'Agent List'!$A:$D,3,0))),"")</f>
        <v/>
      </c>
      <c r="G995" s="175" t="str">
        <f>IFERROR((IF(VLOOKUP($C995,'Agent List'!$A:$D,4,0)=0,"",VLOOKUP($C995,'Agent List'!$A:$D,4,0))),"")</f>
        <v/>
      </c>
    </row>
    <row r="996" spans="1:7" x14ac:dyDescent="0.25">
      <c r="A996" s="275"/>
      <c r="B996" s="274"/>
      <c r="C996" s="274"/>
      <c r="D996" s="274"/>
      <c r="E996" s="175" t="str">
        <f>IFERROR((IF(VLOOKUP($C996,'Agent List'!$A:$D,2,0)=0,"",VLOOKUP($C996,'Agent List'!$A:$D,2,0))),"")</f>
        <v/>
      </c>
      <c r="F996" s="175" t="str">
        <f>IFERROR((IF(VLOOKUP($C996,'Agent List'!$A:$D,3,0)=0,"",VLOOKUP($C996,'Agent List'!$A:$D,3,0))),"")</f>
        <v/>
      </c>
      <c r="G996" s="175" t="str">
        <f>IFERROR((IF(VLOOKUP($C996,'Agent List'!$A:$D,4,0)=0,"",VLOOKUP($C996,'Agent List'!$A:$D,4,0))),"")</f>
        <v/>
      </c>
    </row>
    <row r="997" spans="1:7" x14ac:dyDescent="0.25">
      <c r="A997" s="275"/>
      <c r="B997" s="274"/>
      <c r="C997" s="274"/>
      <c r="D997" s="274"/>
      <c r="E997" s="175" t="str">
        <f>IFERROR((IF(VLOOKUP($C997,'Agent List'!$A:$D,2,0)=0,"",VLOOKUP($C997,'Agent List'!$A:$D,2,0))),"")</f>
        <v/>
      </c>
      <c r="F997" s="175" t="str">
        <f>IFERROR((IF(VLOOKUP($C997,'Agent List'!$A:$D,3,0)=0,"",VLOOKUP($C997,'Agent List'!$A:$D,3,0))),"")</f>
        <v/>
      </c>
      <c r="G997" s="175" t="str">
        <f>IFERROR((IF(VLOOKUP($C997,'Agent List'!$A:$D,4,0)=0,"",VLOOKUP($C997,'Agent List'!$A:$D,4,0))),"")</f>
        <v/>
      </c>
    </row>
    <row r="998" spans="1:7" x14ac:dyDescent="0.25">
      <c r="A998" s="275"/>
      <c r="B998" s="274"/>
      <c r="C998" s="274"/>
      <c r="D998" s="274"/>
      <c r="E998" s="175" t="str">
        <f>IFERROR((IF(VLOOKUP($C998,'Agent List'!$A:$D,2,0)=0,"",VLOOKUP($C998,'Agent List'!$A:$D,2,0))),"")</f>
        <v/>
      </c>
      <c r="F998" s="175" t="str">
        <f>IFERROR((IF(VLOOKUP($C998,'Agent List'!$A:$D,3,0)=0,"",VLOOKUP($C998,'Agent List'!$A:$D,3,0))),"")</f>
        <v/>
      </c>
      <c r="G998" s="175" t="str">
        <f>IFERROR((IF(VLOOKUP($C998,'Agent List'!$A:$D,4,0)=0,"",VLOOKUP($C998,'Agent List'!$A:$D,4,0))),"")</f>
        <v/>
      </c>
    </row>
    <row r="999" spans="1:7" x14ac:dyDescent="0.25">
      <c r="A999" s="275"/>
      <c r="B999" s="274"/>
      <c r="C999" s="274"/>
      <c r="D999" s="274"/>
      <c r="E999" s="175" t="str">
        <f>IFERROR((IF(VLOOKUP($C999,'Agent List'!$A:$D,2,0)=0,"",VLOOKUP($C999,'Agent List'!$A:$D,2,0))),"")</f>
        <v/>
      </c>
      <c r="F999" s="175" t="str">
        <f>IFERROR((IF(VLOOKUP($C999,'Agent List'!$A:$D,3,0)=0,"",VLOOKUP($C999,'Agent List'!$A:$D,3,0))),"")</f>
        <v/>
      </c>
      <c r="G999" s="175" t="str">
        <f>IFERROR((IF(VLOOKUP($C999,'Agent List'!$A:$D,4,0)=0,"",VLOOKUP($C999,'Agent List'!$A:$D,4,0))),"")</f>
        <v/>
      </c>
    </row>
    <row r="1000" spans="1:7" x14ac:dyDescent="0.25">
      <c r="A1000" s="275"/>
      <c r="B1000" s="274"/>
      <c r="C1000" s="274"/>
      <c r="D1000" s="274"/>
      <c r="E1000" s="175" t="str">
        <f>IFERROR((IF(VLOOKUP($C1000,'Agent List'!$A:$D,2,0)=0,"",VLOOKUP($C1000,'Agent List'!$A:$D,2,0))),"")</f>
        <v/>
      </c>
      <c r="F1000" s="175" t="str">
        <f>IFERROR((IF(VLOOKUP($C1000,'Agent List'!$A:$D,3,0)=0,"",VLOOKUP($C1000,'Agent List'!$A:$D,3,0))),"")</f>
        <v/>
      </c>
      <c r="G1000" s="175" t="str">
        <f>IFERROR((IF(VLOOKUP($C1000,'Agent List'!$A:$D,4,0)=0,"",VLOOKUP($C1000,'Agent List'!$A:$D,4,0))),"")</f>
        <v/>
      </c>
    </row>
    <row r="1001" spans="1:7" x14ac:dyDescent="0.25">
      <c r="A1001" s="275"/>
      <c r="B1001" s="274"/>
      <c r="C1001" s="274"/>
      <c r="D1001" s="274"/>
      <c r="E1001" s="175" t="str">
        <f>IFERROR((IF(VLOOKUP($C1001,'Agent List'!$A:$D,2,0)=0,"",VLOOKUP($C1001,'Agent List'!$A:$D,2,0))),"")</f>
        <v/>
      </c>
      <c r="F1001" s="175" t="str">
        <f>IFERROR((IF(VLOOKUP($C1001,'Agent List'!$A:$D,3,0)=0,"",VLOOKUP($C1001,'Agent List'!$A:$D,3,0))),"")</f>
        <v/>
      </c>
      <c r="G1001" s="175" t="str">
        <f>IFERROR((IF(VLOOKUP($C1001,'Agent List'!$A:$D,4,0)=0,"",VLOOKUP($C1001,'Agent List'!$A:$D,4,0))),"")</f>
        <v/>
      </c>
    </row>
    <row r="1002" spans="1:7" x14ac:dyDescent="0.25">
      <c r="A1002" s="275"/>
      <c r="B1002" s="274"/>
      <c r="C1002" s="274"/>
      <c r="D1002" s="274"/>
      <c r="E1002" s="175" t="str">
        <f>IFERROR((IF(VLOOKUP($C1002,'Agent List'!$A:$D,2,0)=0,"",VLOOKUP($C1002,'Agent List'!$A:$D,2,0))),"")</f>
        <v/>
      </c>
      <c r="F1002" s="175" t="str">
        <f>IFERROR((IF(VLOOKUP($C1002,'Agent List'!$A:$D,3,0)=0,"",VLOOKUP($C1002,'Agent List'!$A:$D,3,0))),"")</f>
        <v/>
      </c>
      <c r="G1002" s="175" t="str">
        <f>IFERROR((IF(VLOOKUP($C1002,'Agent List'!$A:$D,4,0)=0,"",VLOOKUP($C1002,'Agent List'!$A:$D,4,0))),"")</f>
        <v/>
      </c>
    </row>
    <row r="1003" spans="1:7" x14ac:dyDescent="0.25">
      <c r="A1003" s="275"/>
      <c r="B1003" s="274"/>
      <c r="C1003" s="274"/>
      <c r="D1003" s="274"/>
      <c r="E1003" s="175" t="str">
        <f>IFERROR((IF(VLOOKUP($C1003,'Agent List'!$A:$D,2,0)=0,"",VLOOKUP($C1003,'Agent List'!$A:$D,2,0))),"")</f>
        <v/>
      </c>
      <c r="F1003" s="175" t="str">
        <f>IFERROR((IF(VLOOKUP($C1003,'Agent List'!$A:$D,3,0)=0,"",VLOOKUP($C1003,'Agent List'!$A:$D,3,0))),"")</f>
        <v/>
      </c>
      <c r="G1003" s="175" t="str">
        <f>IFERROR((IF(VLOOKUP($C1003,'Agent List'!$A:$D,4,0)=0,"",VLOOKUP($C1003,'Agent List'!$A:$D,4,0))),"")</f>
        <v/>
      </c>
    </row>
    <row r="1004" spans="1:7" x14ac:dyDescent="0.25">
      <c r="A1004" s="275"/>
      <c r="B1004" s="274"/>
      <c r="C1004" s="274"/>
      <c r="D1004" s="274"/>
      <c r="E1004" s="175" t="str">
        <f>IFERROR((IF(VLOOKUP($C1004,'Agent List'!$A:$D,2,0)=0,"",VLOOKUP($C1004,'Agent List'!$A:$D,2,0))),"")</f>
        <v/>
      </c>
      <c r="F1004" s="175" t="str">
        <f>IFERROR((IF(VLOOKUP($C1004,'Agent List'!$A:$D,3,0)=0,"",VLOOKUP($C1004,'Agent List'!$A:$D,3,0))),"")</f>
        <v/>
      </c>
      <c r="G1004" s="175" t="str">
        <f>IFERROR((IF(VLOOKUP($C1004,'Agent List'!$A:$D,4,0)=0,"",VLOOKUP($C1004,'Agent List'!$A:$D,4,0))),"")</f>
        <v/>
      </c>
    </row>
    <row r="1005" spans="1:7" x14ac:dyDescent="0.25">
      <c r="A1005" s="275"/>
      <c r="B1005" s="274"/>
      <c r="C1005" s="274"/>
      <c r="D1005" s="274"/>
      <c r="E1005" s="175" t="str">
        <f>IFERROR((IF(VLOOKUP($C1005,'Agent List'!$A:$D,2,0)=0,"",VLOOKUP($C1005,'Agent List'!$A:$D,2,0))),"")</f>
        <v/>
      </c>
      <c r="F1005" s="175" t="str">
        <f>IFERROR((IF(VLOOKUP($C1005,'Agent List'!$A:$D,3,0)=0,"",VLOOKUP($C1005,'Agent List'!$A:$D,3,0))),"")</f>
        <v/>
      </c>
      <c r="G1005" s="175" t="str">
        <f>IFERROR((IF(VLOOKUP($C1005,'Agent List'!$A:$D,4,0)=0,"",VLOOKUP($C1005,'Agent List'!$A:$D,4,0))),"")</f>
        <v/>
      </c>
    </row>
    <row r="1006" spans="1:7" x14ac:dyDescent="0.25">
      <c r="A1006" s="275"/>
      <c r="B1006" s="274"/>
      <c r="C1006" s="274"/>
      <c r="D1006" s="274"/>
      <c r="E1006" s="175" t="str">
        <f>IFERROR((IF(VLOOKUP($C1006,'Agent List'!$A:$D,2,0)=0,"",VLOOKUP($C1006,'Agent List'!$A:$D,2,0))),"")</f>
        <v/>
      </c>
      <c r="F1006" s="175" t="str">
        <f>IFERROR((IF(VLOOKUP($C1006,'Agent List'!$A:$D,3,0)=0,"",VLOOKUP($C1006,'Agent List'!$A:$D,3,0))),"")</f>
        <v/>
      </c>
      <c r="G1006" s="175" t="str">
        <f>IFERROR((IF(VLOOKUP($C1006,'Agent List'!$A:$D,4,0)=0,"",VLOOKUP($C1006,'Agent List'!$A:$D,4,0))),"")</f>
        <v/>
      </c>
    </row>
    <row r="1007" spans="1:7" x14ac:dyDescent="0.25">
      <c r="A1007" s="275"/>
      <c r="B1007" s="274"/>
      <c r="C1007" s="274"/>
      <c r="D1007" s="274"/>
      <c r="E1007" s="175" t="str">
        <f>IFERROR((IF(VLOOKUP($C1007,'Agent List'!$A:$D,2,0)=0,"",VLOOKUP($C1007,'Agent List'!$A:$D,2,0))),"")</f>
        <v/>
      </c>
      <c r="F1007" s="175" t="str">
        <f>IFERROR((IF(VLOOKUP($C1007,'Agent List'!$A:$D,3,0)=0,"",VLOOKUP($C1007,'Agent List'!$A:$D,3,0))),"")</f>
        <v/>
      </c>
      <c r="G1007" s="175" t="str">
        <f>IFERROR((IF(VLOOKUP($C1007,'Agent List'!$A:$D,4,0)=0,"",VLOOKUP($C1007,'Agent List'!$A:$D,4,0))),"")</f>
        <v/>
      </c>
    </row>
    <row r="1008" spans="1:7" x14ac:dyDescent="0.25">
      <c r="A1008" s="275"/>
      <c r="B1008" s="274"/>
      <c r="C1008" s="274"/>
      <c r="D1008" s="274"/>
      <c r="E1008" s="175" t="str">
        <f>IFERROR((IF(VLOOKUP($C1008,'Agent List'!$A:$D,2,0)=0,"",VLOOKUP($C1008,'Agent List'!$A:$D,2,0))),"")</f>
        <v/>
      </c>
      <c r="F1008" s="175" t="str">
        <f>IFERROR((IF(VLOOKUP($C1008,'Agent List'!$A:$D,3,0)=0,"",VLOOKUP($C1008,'Agent List'!$A:$D,3,0))),"")</f>
        <v/>
      </c>
      <c r="G1008" s="175" t="str">
        <f>IFERROR((IF(VLOOKUP($C1008,'Agent List'!$A:$D,4,0)=0,"",VLOOKUP($C1008,'Agent List'!$A:$D,4,0))),"")</f>
        <v/>
      </c>
    </row>
    <row r="1009" spans="1:7" x14ac:dyDescent="0.25">
      <c r="A1009" s="275"/>
      <c r="B1009" s="274"/>
      <c r="C1009" s="274"/>
      <c r="D1009" s="274"/>
      <c r="E1009" s="175" t="str">
        <f>IFERROR((IF(VLOOKUP($C1009,'Agent List'!$A:$D,2,0)=0,"",VLOOKUP($C1009,'Agent List'!$A:$D,2,0))),"")</f>
        <v/>
      </c>
      <c r="F1009" s="175" t="str">
        <f>IFERROR((IF(VLOOKUP($C1009,'Agent List'!$A:$D,3,0)=0,"",VLOOKUP($C1009,'Agent List'!$A:$D,3,0))),"")</f>
        <v/>
      </c>
      <c r="G1009" s="175" t="str">
        <f>IFERROR((IF(VLOOKUP($C1009,'Agent List'!$A:$D,4,0)=0,"",VLOOKUP($C1009,'Agent List'!$A:$D,4,0))),"")</f>
        <v/>
      </c>
    </row>
    <row r="1010" spans="1:7" x14ac:dyDescent="0.25">
      <c r="A1010" s="275"/>
      <c r="B1010" s="274"/>
      <c r="C1010" s="274"/>
      <c r="D1010" s="274"/>
      <c r="E1010" s="175" t="str">
        <f>IFERROR((IF(VLOOKUP($C1010,'Agent List'!$A:$D,2,0)=0,"",VLOOKUP($C1010,'Agent List'!$A:$D,2,0))),"")</f>
        <v/>
      </c>
      <c r="F1010" s="175" t="str">
        <f>IFERROR((IF(VLOOKUP($C1010,'Agent List'!$A:$D,3,0)=0,"",VLOOKUP($C1010,'Agent List'!$A:$D,3,0))),"")</f>
        <v/>
      </c>
      <c r="G1010" s="175" t="str">
        <f>IFERROR((IF(VLOOKUP($C1010,'Agent List'!$A:$D,4,0)=0,"",VLOOKUP($C1010,'Agent List'!$A:$D,4,0))),"")</f>
        <v/>
      </c>
    </row>
    <row r="1011" spans="1:7" x14ac:dyDescent="0.25">
      <c r="A1011" s="275"/>
      <c r="B1011" s="274"/>
      <c r="C1011" s="274"/>
      <c r="D1011" s="274"/>
      <c r="E1011" s="175" t="str">
        <f>IFERROR((IF(VLOOKUP($C1011,'Agent List'!$A:$D,2,0)=0,"",VLOOKUP($C1011,'Agent List'!$A:$D,2,0))),"")</f>
        <v/>
      </c>
      <c r="F1011" s="175" t="str">
        <f>IFERROR((IF(VLOOKUP($C1011,'Agent List'!$A:$D,3,0)=0,"",VLOOKUP($C1011,'Agent List'!$A:$D,3,0))),"")</f>
        <v/>
      </c>
      <c r="G1011" s="175" t="str">
        <f>IFERROR((IF(VLOOKUP($C1011,'Agent List'!$A:$D,4,0)=0,"",VLOOKUP($C1011,'Agent List'!$A:$D,4,0))),"")</f>
        <v/>
      </c>
    </row>
    <row r="1012" spans="1:7" x14ac:dyDescent="0.25">
      <c r="A1012" s="275"/>
      <c r="B1012" s="274"/>
      <c r="C1012" s="274"/>
      <c r="D1012" s="274"/>
      <c r="E1012" s="175" t="str">
        <f>IFERROR((IF(VLOOKUP($C1012,'Agent List'!$A:$D,2,0)=0,"",VLOOKUP($C1012,'Agent List'!$A:$D,2,0))),"")</f>
        <v/>
      </c>
      <c r="F1012" s="175" t="str">
        <f>IFERROR((IF(VLOOKUP($C1012,'Agent List'!$A:$D,3,0)=0,"",VLOOKUP($C1012,'Agent List'!$A:$D,3,0))),"")</f>
        <v/>
      </c>
      <c r="G1012" s="175" t="str">
        <f>IFERROR((IF(VLOOKUP($C1012,'Agent List'!$A:$D,4,0)=0,"",VLOOKUP($C1012,'Agent List'!$A:$D,4,0))),"")</f>
        <v/>
      </c>
    </row>
    <row r="1013" spans="1:7" x14ac:dyDescent="0.25">
      <c r="A1013" s="275"/>
      <c r="B1013" s="274"/>
      <c r="C1013" s="274"/>
      <c r="D1013" s="274"/>
      <c r="E1013" s="175" t="str">
        <f>IFERROR((IF(VLOOKUP($C1013,'Agent List'!$A:$D,2,0)=0,"",VLOOKUP($C1013,'Agent List'!$A:$D,2,0))),"")</f>
        <v/>
      </c>
      <c r="F1013" s="175" t="str">
        <f>IFERROR((IF(VLOOKUP($C1013,'Agent List'!$A:$D,3,0)=0,"",VLOOKUP($C1013,'Agent List'!$A:$D,3,0))),"")</f>
        <v/>
      </c>
      <c r="G1013" s="175" t="str">
        <f>IFERROR((IF(VLOOKUP($C1013,'Agent List'!$A:$D,4,0)=0,"",VLOOKUP($C1013,'Agent List'!$A:$D,4,0))),"")</f>
        <v/>
      </c>
    </row>
    <row r="1014" spans="1:7" x14ac:dyDescent="0.25">
      <c r="A1014" s="275"/>
      <c r="B1014" s="274"/>
      <c r="C1014" s="274"/>
      <c r="D1014" s="274"/>
      <c r="E1014" s="175" t="str">
        <f>IFERROR((IF(VLOOKUP($C1014,'Agent List'!$A:$D,2,0)=0,"",VLOOKUP($C1014,'Agent List'!$A:$D,2,0))),"")</f>
        <v/>
      </c>
      <c r="F1014" s="175" t="str">
        <f>IFERROR((IF(VLOOKUP($C1014,'Agent List'!$A:$D,3,0)=0,"",VLOOKUP($C1014,'Agent List'!$A:$D,3,0))),"")</f>
        <v/>
      </c>
      <c r="G1014" s="175" t="str">
        <f>IFERROR((IF(VLOOKUP($C1014,'Agent List'!$A:$D,4,0)=0,"",VLOOKUP($C1014,'Agent List'!$A:$D,4,0))),"")</f>
        <v/>
      </c>
    </row>
    <row r="1015" spans="1:7" x14ac:dyDescent="0.25">
      <c r="A1015" s="275"/>
      <c r="B1015" s="274"/>
      <c r="C1015" s="274"/>
      <c r="D1015" s="274"/>
      <c r="E1015" s="175" t="str">
        <f>IFERROR((IF(VLOOKUP($C1015,'Agent List'!$A:$D,2,0)=0,"",VLOOKUP($C1015,'Agent List'!$A:$D,2,0))),"")</f>
        <v/>
      </c>
      <c r="F1015" s="175" t="str">
        <f>IFERROR((IF(VLOOKUP($C1015,'Agent List'!$A:$D,3,0)=0,"",VLOOKUP($C1015,'Agent List'!$A:$D,3,0))),"")</f>
        <v/>
      </c>
      <c r="G1015" s="175" t="str">
        <f>IFERROR((IF(VLOOKUP($C1015,'Agent List'!$A:$D,4,0)=0,"",VLOOKUP($C1015,'Agent List'!$A:$D,4,0))),"")</f>
        <v/>
      </c>
    </row>
    <row r="1016" spans="1:7" x14ac:dyDescent="0.25">
      <c r="A1016" s="275"/>
      <c r="B1016" s="274"/>
      <c r="C1016" s="274"/>
      <c r="D1016" s="274"/>
      <c r="E1016" s="175" t="str">
        <f>IFERROR((IF(VLOOKUP($C1016,'Agent List'!$A:$D,2,0)=0,"",VLOOKUP($C1016,'Agent List'!$A:$D,2,0))),"")</f>
        <v/>
      </c>
      <c r="F1016" s="175" t="str">
        <f>IFERROR((IF(VLOOKUP($C1016,'Agent List'!$A:$D,3,0)=0,"",VLOOKUP($C1016,'Agent List'!$A:$D,3,0))),"")</f>
        <v/>
      </c>
      <c r="G1016" s="175" t="str">
        <f>IFERROR((IF(VLOOKUP($C1016,'Agent List'!$A:$D,4,0)=0,"",VLOOKUP($C1016,'Agent List'!$A:$D,4,0))),"")</f>
        <v/>
      </c>
    </row>
    <row r="1017" spans="1:7" x14ac:dyDescent="0.25">
      <c r="A1017" s="275"/>
      <c r="B1017" s="274"/>
      <c r="C1017" s="274"/>
      <c r="D1017" s="274"/>
      <c r="E1017" s="175" t="str">
        <f>IFERROR((IF(VLOOKUP($C1017,'Agent List'!$A:$D,2,0)=0,"",VLOOKUP($C1017,'Agent List'!$A:$D,2,0))),"")</f>
        <v/>
      </c>
      <c r="F1017" s="175" t="str">
        <f>IFERROR((IF(VLOOKUP($C1017,'Agent List'!$A:$D,3,0)=0,"",VLOOKUP($C1017,'Agent List'!$A:$D,3,0))),"")</f>
        <v/>
      </c>
      <c r="G1017" s="175" t="str">
        <f>IFERROR((IF(VLOOKUP($C1017,'Agent List'!$A:$D,4,0)=0,"",VLOOKUP($C1017,'Agent List'!$A:$D,4,0))),"")</f>
        <v/>
      </c>
    </row>
    <row r="1018" spans="1:7" x14ac:dyDescent="0.25">
      <c r="A1018" s="275"/>
      <c r="B1018" s="274"/>
      <c r="C1018" s="274"/>
      <c r="D1018" s="274"/>
      <c r="E1018" s="175" t="str">
        <f>IFERROR((IF(VLOOKUP($C1018,'Agent List'!$A:$D,2,0)=0,"",VLOOKUP($C1018,'Agent List'!$A:$D,2,0))),"")</f>
        <v/>
      </c>
      <c r="F1018" s="175" t="str">
        <f>IFERROR((IF(VLOOKUP($C1018,'Agent List'!$A:$D,3,0)=0,"",VLOOKUP($C1018,'Agent List'!$A:$D,3,0))),"")</f>
        <v/>
      </c>
      <c r="G1018" s="175" t="str">
        <f>IFERROR((IF(VLOOKUP($C1018,'Agent List'!$A:$D,4,0)=0,"",VLOOKUP($C1018,'Agent List'!$A:$D,4,0))),"")</f>
        <v/>
      </c>
    </row>
    <row r="1019" spans="1:7" x14ac:dyDescent="0.25">
      <c r="A1019" s="275"/>
      <c r="B1019" s="274"/>
      <c r="C1019" s="274"/>
      <c r="D1019" s="274"/>
      <c r="E1019" s="175" t="str">
        <f>IFERROR((IF(VLOOKUP($C1019,'Agent List'!$A:$D,2,0)=0,"",VLOOKUP($C1019,'Agent List'!$A:$D,2,0))),"")</f>
        <v/>
      </c>
      <c r="F1019" s="175" t="str">
        <f>IFERROR((IF(VLOOKUP($C1019,'Agent List'!$A:$D,3,0)=0,"",VLOOKUP($C1019,'Agent List'!$A:$D,3,0))),"")</f>
        <v/>
      </c>
      <c r="G1019" s="175" t="str">
        <f>IFERROR((IF(VLOOKUP($C1019,'Agent List'!$A:$D,4,0)=0,"",VLOOKUP($C1019,'Agent List'!$A:$D,4,0))),"")</f>
        <v/>
      </c>
    </row>
    <row r="1020" spans="1:7" x14ac:dyDescent="0.25">
      <c r="A1020" s="275"/>
      <c r="B1020" s="274"/>
      <c r="C1020" s="274"/>
      <c r="D1020" s="274"/>
      <c r="E1020" s="175" t="str">
        <f>IFERROR((IF(VLOOKUP($C1020,'Agent List'!$A:$D,2,0)=0,"",VLOOKUP($C1020,'Agent List'!$A:$D,2,0))),"")</f>
        <v/>
      </c>
      <c r="F1020" s="175" t="str">
        <f>IFERROR((IF(VLOOKUP($C1020,'Agent List'!$A:$D,3,0)=0,"",VLOOKUP($C1020,'Agent List'!$A:$D,3,0))),"")</f>
        <v/>
      </c>
      <c r="G1020" s="175" t="str">
        <f>IFERROR((IF(VLOOKUP($C1020,'Agent List'!$A:$D,4,0)=0,"",VLOOKUP($C1020,'Agent List'!$A:$D,4,0))),"")</f>
        <v/>
      </c>
    </row>
    <row r="1021" spans="1:7" x14ac:dyDescent="0.25">
      <c r="A1021" s="275"/>
      <c r="B1021" s="274"/>
      <c r="C1021" s="274"/>
      <c r="D1021" s="274"/>
      <c r="E1021" s="175" t="str">
        <f>IFERROR((IF(VLOOKUP($C1021,'Agent List'!$A:$D,2,0)=0,"",VLOOKUP($C1021,'Agent List'!$A:$D,2,0))),"")</f>
        <v/>
      </c>
      <c r="F1021" s="175" t="str">
        <f>IFERROR((IF(VLOOKUP($C1021,'Agent List'!$A:$D,3,0)=0,"",VLOOKUP($C1021,'Agent List'!$A:$D,3,0))),"")</f>
        <v/>
      </c>
      <c r="G1021" s="175" t="str">
        <f>IFERROR((IF(VLOOKUP($C1021,'Agent List'!$A:$D,4,0)=0,"",VLOOKUP($C1021,'Agent List'!$A:$D,4,0))),"")</f>
        <v/>
      </c>
    </row>
    <row r="1022" spans="1:7" x14ac:dyDescent="0.25">
      <c r="A1022" s="275"/>
      <c r="B1022" s="274"/>
      <c r="C1022" s="274"/>
      <c r="D1022" s="274"/>
      <c r="E1022" s="175" t="str">
        <f>IFERROR((IF(VLOOKUP($C1022,'Agent List'!$A:$D,2,0)=0,"",VLOOKUP($C1022,'Agent List'!$A:$D,2,0))),"")</f>
        <v/>
      </c>
      <c r="F1022" s="175" t="str">
        <f>IFERROR((IF(VLOOKUP($C1022,'Agent List'!$A:$D,3,0)=0,"",VLOOKUP($C1022,'Agent List'!$A:$D,3,0))),"")</f>
        <v/>
      </c>
      <c r="G1022" s="175" t="str">
        <f>IFERROR((IF(VLOOKUP($C1022,'Agent List'!$A:$D,4,0)=0,"",VLOOKUP($C1022,'Agent List'!$A:$D,4,0))),"")</f>
        <v/>
      </c>
    </row>
    <row r="1023" spans="1:7" x14ac:dyDescent="0.25">
      <c r="A1023" s="275"/>
      <c r="B1023" s="274"/>
      <c r="C1023" s="274"/>
      <c r="D1023" s="274"/>
      <c r="E1023" s="175" t="str">
        <f>IFERROR((IF(VLOOKUP($C1023,'Agent List'!$A:$D,2,0)=0,"",VLOOKUP($C1023,'Agent List'!$A:$D,2,0))),"")</f>
        <v/>
      </c>
      <c r="F1023" s="175" t="str">
        <f>IFERROR((IF(VLOOKUP($C1023,'Agent List'!$A:$D,3,0)=0,"",VLOOKUP($C1023,'Agent List'!$A:$D,3,0))),"")</f>
        <v/>
      </c>
      <c r="G1023" s="175" t="str">
        <f>IFERROR((IF(VLOOKUP($C1023,'Agent List'!$A:$D,4,0)=0,"",VLOOKUP($C1023,'Agent List'!$A:$D,4,0))),"")</f>
        <v/>
      </c>
    </row>
    <row r="1024" spans="1:7" x14ac:dyDescent="0.25">
      <c r="A1024" s="275"/>
      <c r="B1024" s="274"/>
      <c r="C1024" s="274"/>
      <c r="D1024" s="274"/>
      <c r="E1024" s="175" t="str">
        <f>IFERROR((IF(VLOOKUP($C1024,'Agent List'!$A:$D,2,0)=0,"",VLOOKUP($C1024,'Agent List'!$A:$D,2,0))),"")</f>
        <v/>
      </c>
      <c r="F1024" s="175" t="str">
        <f>IFERROR((IF(VLOOKUP($C1024,'Agent List'!$A:$D,3,0)=0,"",VLOOKUP($C1024,'Agent List'!$A:$D,3,0))),"")</f>
        <v/>
      </c>
      <c r="G1024" s="175" t="str">
        <f>IFERROR((IF(VLOOKUP($C1024,'Agent List'!$A:$D,4,0)=0,"",VLOOKUP($C1024,'Agent List'!$A:$D,4,0))),"")</f>
        <v/>
      </c>
    </row>
    <row r="1025" spans="1:7" x14ac:dyDescent="0.25">
      <c r="A1025" s="275"/>
      <c r="B1025" s="274"/>
      <c r="C1025" s="274"/>
      <c r="D1025" s="274"/>
      <c r="E1025" s="175" t="str">
        <f>IFERROR((IF(VLOOKUP($C1025,'Agent List'!$A:$D,2,0)=0,"",VLOOKUP($C1025,'Agent List'!$A:$D,2,0))),"")</f>
        <v/>
      </c>
      <c r="F1025" s="175" t="str">
        <f>IFERROR((IF(VLOOKUP($C1025,'Agent List'!$A:$D,3,0)=0,"",VLOOKUP($C1025,'Agent List'!$A:$D,3,0))),"")</f>
        <v/>
      </c>
      <c r="G1025" s="175" t="str">
        <f>IFERROR((IF(VLOOKUP($C1025,'Agent List'!$A:$D,4,0)=0,"",VLOOKUP($C1025,'Agent List'!$A:$D,4,0))),"")</f>
        <v/>
      </c>
    </row>
    <row r="1026" spans="1:7" x14ac:dyDescent="0.25">
      <c r="A1026" s="275"/>
      <c r="B1026" s="274"/>
      <c r="C1026" s="274"/>
      <c r="D1026" s="274"/>
      <c r="E1026" s="175" t="str">
        <f>IFERROR((IF(VLOOKUP($C1026,'Agent List'!$A:$D,2,0)=0,"",VLOOKUP($C1026,'Agent List'!$A:$D,2,0))),"")</f>
        <v/>
      </c>
      <c r="F1026" s="175" t="str">
        <f>IFERROR((IF(VLOOKUP($C1026,'Agent List'!$A:$D,3,0)=0,"",VLOOKUP($C1026,'Agent List'!$A:$D,3,0))),"")</f>
        <v/>
      </c>
      <c r="G1026" s="175" t="str">
        <f>IFERROR((IF(VLOOKUP($C1026,'Agent List'!$A:$D,4,0)=0,"",VLOOKUP($C1026,'Agent List'!$A:$D,4,0))),"")</f>
        <v/>
      </c>
    </row>
    <row r="1027" spans="1:7" x14ac:dyDescent="0.25">
      <c r="A1027" s="275"/>
      <c r="B1027" s="274"/>
      <c r="C1027" s="274"/>
      <c r="D1027" s="274"/>
      <c r="E1027" s="175" t="str">
        <f>IFERROR((IF(VLOOKUP($C1027,'Agent List'!$A:$D,2,0)=0,"",VLOOKUP($C1027,'Agent List'!$A:$D,2,0))),"")</f>
        <v/>
      </c>
      <c r="F1027" s="175" t="str">
        <f>IFERROR((IF(VLOOKUP($C1027,'Agent List'!$A:$D,3,0)=0,"",VLOOKUP($C1027,'Agent List'!$A:$D,3,0))),"")</f>
        <v/>
      </c>
      <c r="G1027" s="175" t="str">
        <f>IFERROR((IF(VLOOKUP($C1027,'Agent List'!$A:$D,4,0)=0,"",VLOOKUP($C1027,'Agent List'!$A:$D,4,0))),"")</f>
        <v/>
      </c>
    </row>
    <row r="1028" spans="1:7" x14ac:dyDescent="0.25">
      <c r="A1028" s="275"/>
      <c r="B1028" s="274"/>
      <c r="C1028" s="274"/>
      <c r="D1028" s="274"/>
      <c r="E1028" s="175" t="str">
        <f>IFERROR((IF(VLOOKUP($C1028,'Agent List'!$A:$D,2,0)=0,"",VLOOKUP($C1028,'Agent List'!$A:$D,2,0))),"")</f>
        <v/>
      </c>
      <c r="F1028" s="175" t="str">
        <f>IFERROR((IF(VLOOKUP($C1028,'Agent List'!$A:$D,3,0)=0,"",VLOOKUP($C1028,'Agent List'!$A:$D,3,0))),"")</f>
        <v/>
      </c>
      <c r="G1028" s="175" t="str">
        <f>IFERROR((IF(VLOOKUP($C1028,'Agent List'!$A:$D,4,0)=0,"",VLOOKUP($C1028,'Agent List'!$A:$D,4,0))),"")</f>
        <v/>
      </c>
    </row>
    <row r="1029" spans="1:7" x14ac:dyDescent="0.25">
      <c r="A1029" s="275"/>
      <c r="B1029" s="274"/>
      <c r="C1029" s="274"/>
      <c r="D1029" s="274"/>
      <c r="E1029" s="175" t="str">
        <f>IFERROR((IF(VLOOKUP($C1029,'Agent List'!$A:$D,2,0)=0,"",VLOOKUP($C1029,'Agent List'!$A:$D,2,0))),"")</f>
        <v/>
      </c>
      <c r="F1029" s="175" t="str">
        <f>IFERROR((IF(VLOOKUP($C1029,'Agent List'!$A:$D,3,0)=0,"",VLOOKUP($C1029,'Agent List'!$A:$D,3,0))),"")</f>
        <v/>
      </c>
      <c r="G1029" s="175" t="str">
        <f>IFERROR((IF(VLOOKUP($C1029,'Agent List'!$A:$D,4,0)=0,"",VLOOKUP($C1029,'Agent List'!$A:$D,4,0))),"")</f>
        <v/>
      </c>
    </row>
    <row r="1030" spans="1:7" x14ac:dyDescent="0.25">
      <c r="A1030" s="275"/>
      <c r="B1030" s="274"/>
      <c r="C1030" s="274"/>
      <c r="D1030" s="274"/>
      <c r="E1030" s="175" t="str">
        <f>IFERROR((IF(VLOOKUP($C1030,'Agent List'!$A:$D,2,0)=0,"",VLOOKUP($C1030,'Agent List'!$A:$D,2,0))),"")</f>
        <v/>
      </c>
      <c r="F1030" s="175" t="str">
        <f>IFERROR((IF(VLOOKUP($C1030,'Agent List'!$A:$D,3,0)=0,"",VLOOKUP($C1030,'Agent List'!$A:$D,3,0))),"")</f>
        <v/>
      </c>
      <c r="G1030" s="175" t="str">
        <f>IFERROR((IF(VLOOKUP($C1030,'Agent List'!$A:$D,4,0)=0,"",VLOOKUP($C1030,'Agent List'!$A:$D,4,0))),"")</f>
        <v/>
      </c>
    </row>
    <row r="1031" spans="1:7" x14ac:dyDescent="0.25">
      <c r="A1031" s="275"/>
      <c r="B1031" s="274"/>
      <c r="C1031" s="274"/>
      <c r="D1031" s="274"/>
      <c r="E1031" s="175" t="str">
        <f>IFERROR((IF(VLOOKUP($C1031,'Agent List'!$A:$D,2,0)=0,"",VLOOKUP($C1031,'Agent List'!$A:$D,2,0))),"")</f>
        <v/>
      </c>
      <c r="F1031" s="175" t="str">
        <f>IFERROR((IF(VLOOKUP($C1031,'Agent List'!$A:$D,3,0)=0,"",VLOOKUP($C1031,'Agent List'!$A:$D,3,0))),"")</f>
        <v/>
      </c>
      <c r="G1031" s="175" t="str">
        <f>IFERROR((IF(VLOOKUP($C1031,'Agent List'!$A:$D,4,0)=0,"",VLOOKUP($C1031,'Agent List'!$A:$D,4,0))),"")</f>
        <v/>
      </c>
    </row>
    <row r="1032" spans="1:7" x14ac:dyDescent="0.25">
      <c r="A1032" s="275"/>
      <c r="B1032" s="274"/>
      <c r="C1032" s="274"/>
      <c r="D1032" s="274"/>
      <c r="E1032" s="175" t="str">
        <f>IFERROR((IF(VLOOKUP($C1032,'Agent List'!$A:$D,2,0)=0,"",VLOOKUP($C1032,'Agent List'!$A:$D,2,0))),"")</f>
        <v/>
      </c>
      <c r="F1032" s="175" t="str">
        <f>IFERROR((IF(VLOOKUP($C1032,'Agent List'!$A:$D,3,0)=0,"",VLOOKUP($C1032,'Agent List'!$A:$D,3,0))),"")</f>
        <v/>
      </c>
      <c r="G1032" s="175" t="str">
        <f>IFERROR((IF(VLOOKUP($C1032,'Agent List'!$A:$D,4,0)=0,"",VLOOKUP($C1032,'Agent List'!$A:$D,4,0))),"")</f>
        <v/>
      </c>
    </row>
    <row r="1033" spans="1:7" x14ac:dyDescent="0.25">
      <c r="A1033" s="275"/>
      <c r="B1033" s="274"/>
      <c r="C1033" s="274"/>
      <c r="D1033" s="274"/>
      <c r="E1033" s="175" t="str">
        <f>IFERROR((IF(VLOOKUP($C1033,'Agent List'!$A:$D,2,0)=0,"",VLOOKUP($C1033,'Agent List'!$A:$D,2,0))),"")</f>
        <v/>
      </c>
      <c r="F1033" s="175" t="str">
        <f>IFERROR((IF(VLOOKUP($C1033,'Agent List'!$A:$D,3,0)=0,"",VLOOKUP($C1033,'Agent List'!$A:$D,3,0))),"")</f>
        <v/>
      </c>
      <c r="G1033" s="175" t="str">
        <f>IFERROR((IF(VLOOKUP($C1033,'Agent List'!$A:$D,4,0)=0,"",VLOOKUP($C1033,'Agent List'!$A:$D,4,0))),"")</f>
        <v/>
      </c>
    </row>
    <row r="1034" spans="1:7" x14ac:dyDescent="0.25">
      <c r="A1034" s="275"/>
      <c r="B1034" s="274"/>
      <c r="C1034" s="274"/>
      <c r="D1034" s="274"/>
      <c r="E1034" s="175" t="str">
        <f>IFERROR((IF(VLOOKUP($C1034,'Agent List'!$A:$D,2,0)=0,"",VLOOKUP($C1034,'Agent List'!$A:$D,2,0))),"")</f>
        <v/>
      </c>
      <c r="F1034" s="175" t="str">
        <f>IFERROR((IF(VLOOKUP($C1034,'Agent List'!$A:$D,3,0)=0,"",VLOOKUP($C1034,'Agent List'!$A:$D,3,0))),"")</f>
        <v/>
      </c>
      <c r="G1034" s="175" t="str">
        <f>IFERROR((IF(VLOOKUP($C1034,'Agent List'!$A:$D,4,0)=0,"",VLOOKUP($C1034,'Agent List'!$A:$D,4,0))),"")</f>
        <v/>
      </c>
    </row>
    <row r="1035" spans="1:7" x14ac:dyDescent="0.25">
      <c r="A1035" s="275"/>
      <c r="B1035" s="274"/>
      <c r="C1035" s="274"/>
      <c r="D1035" s="274"/>
      <c r="E1035" s="175" t="str">
        <f>IFERROR((IF(VLOOKUP($C1035,'Agent List'!$A:$D,2,0)=0,"",VLOOKUP($C1035,'Agent List'!$A:$D,2,0))),"")</f>
        <v/>
      </c>
      <c r="F1035" s="175" t="str">
        <f>IFERROR((IF(VLOOKUP($C1035,'Agent List'!$A:$D,3,0)=0,"",VLOOKUP($C1035,'Agent List'!$A:$D,3,0))),"")</f>
        <v/>
      </c>
      <c r="G1035" s="175" t="str">
        <f>IFERROR((IF(VLOOKUP($C1035,'Agent List'!$A:$D,4,0)=0,"",VLOOKUP($C1035,'Agent List'!$A:$D,4,0))),"")</f>
        <v/>
      </c>
    </row>
    <row r="1036" spans="1:7" x14ac:dyDescent="0.25">
      <c r="A1036" s="275"/>
      <c r="B1036" s="274"/>
      <c r="C1036" s="274"/>
      <c r="D1036" s="274"/>
      <c r="E1036" s="175" t="str">
        <f>IFERROR((IF(VLOOKUP($C1036,'Agent List'!$A:$D,2,0)=0,"",VLOOKUP($C1036,'Agent List'!$A:$D,2,0))),"")</f>
        <v/>
      </c>
      <c r="F1036" s="175" t="str">
        <f>IFERROR((IF(VLOOKUP($C1036,'Agent List'!$A:$D,3,0)=0,"",VLOOKUP($C1036,'Agent List'!$A:$D,3,0))),"")</f>
        <v/>
      </c>
      <c r="G1036" s="175" t="str">
        <f>IFERROR((IF(VLOOKUP($C1036,'Agent List'!$A:$D,4,0)=0,"",VLOOKUP($C1036,'Agent List'!$A:$D,4,0))),"")</f>
        <v/>
      </c>
    </row>
    <row r="1037" spans="1:7" x14ac:dyDescent="0.25">
      <c r="A1037" s="275"/>
      <c r="B1037" s="274"/>
      <c r="C1037" s="274"/>
      <c r="D1037" s="274"/>
      <c r="E1037" s="175" t="str">
        <f>IFERROR((IF(VLOOKUP($C1037,'Agent List'!$A:$D,2,0)=0,"",VLOOKUP($C1037,'Agent List'!$A:$D,2,0))),"")</f>
        <v/>
      </c>
      <c r="F1037" s="175" t="str">
        <f>IFERROR((IF(VLOOKUP($C1037,'Agent List'!$A:$D,3,0)=0,"",VLOOKUP($C1037,'Agent List'!$A:$D,3,0))),"")</f>
        <v/>
      </c>
      <c r="G1037" s="175" t="str">
        <f>IFERROR((IF(VLOOKUP($C1037,'Agent List'!$A:$D,4,0)=0,"",VLOOKUP($C1037,'Agent List'!$A:$D,4,0))),"")</f>
        <v/>
      </c>
    </row>
    <row r="1038" spans="1:7" x14ac:dyDescent="0.25">
      <c r="A1038" s="275"/>
      <c r="B1038" s="274"/>
      <c r="C1038" s="274"/>
      <c r="D1038" s="274"/>
      <c r="E1038" s="175" t="str">
        <f>IFERROR((IF(VLOOKUP($C1038,'Agent List'!$A:$D,2,0)=0,"",VLOOKUP($C1038,'Agent List'!$A:$D,2,0))),"")</f>
        <v/>
      </c>
      <c r="F1038" s="175" t="str">
        <f>IFERROR((IF(VLOOKUP($C1038,'Agent List'!$A:$D,3,0)=0,"",VLOOKUP($C1038,'Agent List'!$A:$D,3,0))),"")</f>
        <v/>
      </c>
      <c r="G1038" s="175" t="str">
        <f>IFERROR((IF(VLOOKUP($C1038,'Agent List'!$A:$D,4,0)=0,"",VLOOKUP($C1038,'Agent List'!$A:$D,4,0))),"")</f>
        <v/>
      </c>
    </row>
    <row r="1039" spans="1:7" x14ac:dyDescent="0.25">
      <c r="A1039" s="275"/>
      <c r="B1039" s="274"/>
      <c r="C1039" s="274"/>
      <c r="D1039" s="274"/>
      <c r="E1039" s="175" t="str">
        <f>IFERROR((IF(VLOOKUP($C1039,'Agent List'!$A:$D,2,0)=0,"",VLOOKUP($C1039,'Agent List'!$A:$D,2,0))),"")</f>
        <v/>
      </c>
      <c r="F1039" s="175" t="str">
        <f>IFERROR((IF(VLOOKUP($C1039,'Agent List'!$A:$D,3,0)=0,"",VLOOKUP($C1039,'Agent List'!$A:$D,3,0))),"")</f>
        <v/>
      </c>
      <c r="G1039" s="175" t="str">
        <f>IFERROR((IF(VLOOKUP($C1039,'Agent List'!$A:$D,4,0)=0,"",VLOOKUP($C1039,'Agent List'!$A:$D,4,0))),"")</f>
        <v/>
      </c>
    </row>
    <row r="1040" spans="1:7" x14ac:dyDescent="0.25">
      <c r="A1040" s="275"/>
      <c r="B1040" s="274"/>
      <c r="C1040" s="274"/>
      <c r="D1040" s="274"/>
      <c r="E1040" s="175" t="str">
        <f>IFERROR((IF(VLOOKUP($C1040,'Agent List'!$A:$D,2,0)=0,"",VLOOKUP($C1040,'Agent List'!$A:$D,2,0))),"")</f>
        <v/>
      </c>
      <c r="F1040" s="175" t="str">
        <f>IFERROR((IF(VLOOKUP($C1040,'Agent List'!$A:$D,3,0)=0,"",VLOOKUP($C1040,'Agent List'!$A:$D,3,0))),"")</f>
        <v/>
      </c>
      <c r="G1040" s="175" t="str">
        <f>IFERROR((IF(VLOOKUP($C1040,'Agent List'!$A:$D,4,0)=0,"",VLOOKUP($C1040,'Agent List'!$A:$D,4,0))),"")</f>
        <v/>
      </c>
    </row>
    <row r="1041" spans="1:7" x14ac:dyDescent="0.25">
      <c r="A1041" s="275"/>
      <c r="B1041" s="274"/>
      <c r="C1041" s="274"/>
      <c r="D1041" s="274"/>
      <c r="E1041" s="175" t="str">
        <f>IFERROR((IF(VLOOKUP($C1041,'Agent List'!$A:$D,2,0)=0,"",VLOOKUP($C1041,'Agent List'!$A:$D,2,0))),"")</f>
        <v/>
      </c>
      <c r="F1041" s="175" t="str">
        <f>IFERROR((IF(VLOOKUP($C1041,'Agent List'!$A:$D,3,0)=0,"",VLOOKUP($C1041,'Agent List'!$A:$D,3,0))),"")</f>
        <v/>
      </c>
      <c r="G1041" s="175" t="str">
        <f>IFERROR((IF(VLOOKUP($C1041,'Agent List'!$A:$D,4,0)=0,"",VLOOKUP($C1041,'Agent List'!$A:$D,4,0))),"")</f>
        <v/>
      </c>
    </row>
    <row r="1042" spans="1:7" x14ac:dyDescent="0.25">
      <c r="A1042" s="275"/>
      <c r="B1042" s="274"/>
      <c r="C1042" s="274"/>
      <c r="D1042" s="274"/>
      <c r="E1042" s="175" t="str">
        <f>IFERROR((IF(VLOOKUP($C1042,'Agent List'!$A:$D,2,0)=0,"",VLOOKUP($C1042,'Agent List'!$A:$D,2,0))),"")</f>
        <v/>
      </c>
      <c r="F1042" s="175" t="str">
        <f>IFERROR((IF(VLOOKUP($C1042,'Agent List'!$A:$D,3,0)=0,"",VLOOKUP($C1042,'Agent List'!$A:$D,3,0))),"")</f>
        <v/>
      </c>
      <c r="G1042" s="175" t="str">
        <f>IFERROR((IF(VLOOKUP($C1042,'Agent List'!$A:$D,4,0)=0,"",VLOOKUP($C1042,'Agent List'!$A:$D,4,0))),"")</f>
        <v/>
      </c>
    </row>
    <row r="1043" spans="1:7" x14ac:dyDescent="0.25">
      <c r="A1043" s="275"/>
      <c r="B1043" s="274"/>
      <c r="C1043" s="274"/>
      <c r="D1043" s="274"/>
      <c r="E1043" s="175" t="str">
        <f>IFERROR((IF(VLOOKUP($C1043,'Agent List'!$A:$D,2,0)=0,"",VLOOKUP($C1043,'Agent List'!$A:$D,2,0))),"")</f>
        <v/>
      </c>
      <c r="F1043" s="175" t="str">
        <f>IFERROR((IF(VLOOKUP($C1043,'Agent List'!$A:$D,3,0)=0,"",VLOOKUP($C1043,'Agent List'!$A:$D,3,0))),"")</f>
        <v/>
      </c>
      <c r="G1043" s="175" t="str">
        <f>IFERROR((IF(VLOOKUP($C1043,'Agent List'!$A:$D,4,0)=0,"",VLOOKUP($C1043,'Agent List'!$A:$D,4,0))),"")</f>
        <v/>
      </c>
    </row>
    <row r="1044" spans="1:7" x14ac:dyDescent="0.25">
      <c r="A1044" s="275"/>
      <c r="B1044" s="274"/>
      <c r="C1044" s="274"/>
      <c r="D1044" s="274"/>
      <c r="E1044" s="175" t="str">
        <f>IFERROR((IF(VLOOKUP($C1044,'Agent List'!$A:$D,2,0)=0,"",VLOOKUP($C1044,'Agent List'!$A:$D,2,0))),"")</f>
        <v/>
      </c>
      <c r="F1044" s="175" t="str">
        <f>IFERROR((IF(VLOOKUP($C1044,'Agent List'!$A:$D,3,0)=0,"",VLOOKUP($C1044,'Agent List'!$A:$D,3,0))),"")</f>
        <v/>
      </c>
      <c r="G1044" s="175" t="str">
        <f>IFERROR((IF(VLOOKUP($C1044,'Agent List'!$A:$D,4,0)=0,"",VLOOKUP($C1044,'Agent List'!$A:$D,4,0))),"")</f>
        <v/>
      </c>
    </row>
    <row r="1045" spans="1:7" x14ac:dyDescent="0.25">
      <c r="A1045" s="275"/>
      <c r="B1045" s="274"/>
      <c r="C1045" s="274"/>
      <c r="D1045" s="274"/>
      <c r="E1045" s="175" t="str">
        <f>IFERROR((IF(VLOOKUP($C1045,'Agent List'!$A:$D,2,0)=0,"",VLOOKUP($C1045,'Agent List'!$A:$D,2,0))),"")</f>
        <v/>
      </c>
      <c r="F1045" s="175" t="str">
        <f>IFERROR((IF(VLOOKUP($C1045,'Agent List'!$A:$D,3,0)=0,"",VLOOKUP($C1045,'Agent List'!$A:$D,3,0))),"")</f>
        <v/>
      </c>
      <c r="G1045" s="175" t="str">
        <f>IFERROR((IF(VLOOKUP($C1045,'Agent List'!$A:$D,4,0)=0,"",VLOOKUP($C1045,'Agent List'!$A:$D,4,0))),"")</f>
        <v/>
      </c>
    </row>
    <row r="1046" spans="1:7" x14ac:dyDescent="0.25">
      <c r="A1046" s="275"/>
      <c r="B1046" s="274"/>
      <c r="C1046" s="274"/>
      <c r="D1046" s="274"/>
      <c r="E1046" s="175" t="str">
        <f>IFERROR((IF(VLOOKUP($C1046,'Agent List'!$A:$D,2,0)=0,"",VLOOKUP($C1046,'Agent List'!$A:$D,2,0))),"")</f>
        <v/>
      </c>
      <c r="F1046" s="175" t="str">
        <f>IFERROR((IF(VLOOKUP($C1046,'Agent List'!$A:$D,3,0)=0,"",VLOOKUP($C1046,'Agent List'!$A:$D,3,0))),"")</f>
        <v/>
      </c>
      <c r="G1046" s="175" t="str">
        <f>IFERROR((IF(VLOOKUP($C1046,'Agent List'!$A:$D,4,0)=0,"",VLOOKUP($C1046,'Agent List'!$A:$D,4,0))),"")</f>
        <v/>
      </c>
    </row>
    <row r="1047" spans="1:7" x14ac:dyDescent="0.25">
      <c r="A1047" s="275"/>
      <c r="B1047" s="274"/>
      <c r="C1047" s="274"/>
      <c r="D1047" s="274"/>
      <c r="E1047" s="175" t="str">
        <f>IFERROR((IF(VLOOKUP($C1047,'Agent List'!$A:$D,2,0)=0,"",VLOOKUP($C1047,'Agent List'!$A:$D,2,0))),"")</f>
        <v/>
      </c>
      <c r="F1047" s="175" t="str">
        <f>IFERROR((IF(VLOOKUP($C1047,'Agent List'!$A:$D,3,0)=0,"",VLOOKUP($C1047,'Agent List'!$A:$D,3,0))),"")</f>
        <v/>
      </c>
      <c r="G1047" s="175" t="str">
        <f>IFERROR((IF(VLOOKUP($C1047,'Agent List'!$A:$D,4,0)=0,"",VLOOKUP($C1047,'Agent List'!$A:$D,4,0))),"")</f>
        <v/>
      </c>
    </row>
    <row r="1048" spans="1:7" x14ac:dyDescent="0.25">
      <c r="A1048" s="275"/>
      <c r="B1048" s="274"/>
      <c r="C1048" s="274"/>
      <c r="D1048" s="274"/>
      <c r="E1048" s="175" t="str">
        <f>IFERROR((IF(VLOOKUP($C1048,'Agent List'!$A:$D,2,0)=0,"",VLOOKUP($C1048,'Agent List'!$A:$D,2,0))),"")</f>
        <v/>
      </c>
      <c r="F1048" s="175" t="str">
        <f>IFERROR((IF(VLOOKUP($C1048,'Agent List'!$A:$D,3,0)=0,"",VLOOKUP($C1048,'Agent List'!$A:$D,3,0))),"")</f>
        <v/>
      </c>
      <c r="G1048" s="175" t="str">
        <f>IFERROR((IF(VLOOKUP($C1048,'Agent List'!$A:$D,4,0)=0,"",VLOOKUP($C1048,'Agent List'!$A:$D,4,0))),"")</f>
        <v/>
      </c>
    </row>
    <row r="1049" spans="1:7" x14ac:dyDescent="0.25">
      <c r="A1049" s="275"/>
      <c r="B1049" s="274"/>
      <c r="C1049" s="274"/>
      <c r="D1049" s="274"/>
      <c r="E1049" s="175" t="str">
        <f>IFERROR((IF(VLOOKUP($C1049,'Agent List'!$A:$D,2,0)=0,"",VLOOKUP($C1049,'Agent List'!$A:$D,2,0))),"")</f>
        <v/>
      </c>
      <c r="F1049" s="175" t="str">
        <f>IFERROR((IF(VLOOKUP($C1049,'Agent List'!$A:$D,3,0)=0,"",VLOOKUP($C1049,'Agent List'!$A:$D,3,0))),"")</f>
        <v/>
      </c>
      <c r="G1049" s="175" t="str">
        <f>IFERROR((IF(VLOOKUP($C1049,'Agent List'!$A:$D,4,0)=0,"",VLOOKUP($C1049,'Agent List'!$A:$D,4,0))),"")</f>
        <v/>
      </c>
    </row>
    <row r="1050" spans="1:7" x14ac:dyDescent="0.25">
      <c r="A1050" s="275"/>
      <c r="B1050" s="274"/>
      <c r="C1050" s="274"/>
      <c r="D1050" s="274"/>
      <c r="E1050" s="175" t="str">
        <f>IFERROR((IF(VLOOKUP($C1050,'Agent List'!$A:$D,2,0)=0,"",VLOOKUP($C1050,'Agent List'!$A:$D,2,0))),"")</f>
        <v/>
      </c>
      <c r="F1050" s="175" t="str">
        <f>IFERROR((IF(VLOOKUP($C1050,'Agent List'!$A:$D,3,0)=0,"",VLOOKUP($C1050,'Agent List'!$A:$D,3,0))),"")</f>
        <v/>
      </c>
      <c r="G1050" s="175" t="str">
        <f>IFERROR((IF(VLOOKUP($C1050,'Agent List'!$A:$D,4,0)=0,"",VLOOKUP($C1050,'Agent List'!$A:$D,4,0))),"")</f>
        <v/>
      </c>
    </row>
    <row r="1051" spans="1:7" x14ac:dyDescent="0.25">
      <c r="A1051" s="275"/>
      <c r="B1051" s="274"/>
      <c r="C1051" s="274"/>
      <c r="D1051" s="274"/>
      <c r="E1051" s="175" t="str">
        <f>IFERROR((IF(VLOOKUP($C1051,'Agent List'!$A:$D,2,0)=0,"",VLOOKUP($C1051,'Agent List'!$A:$D,2,0))),"")</f>
        <v/>
      </c>
      <c r="F1051" s="175" t="str">
        <f>IFERROR((IF(VLOOKUP($C1051,'Agent List'!$A:$D,3,0)=0,"",VLOOKUP($C1051,'Agent List'!$A:$D,3,0))),"")</f>
        <v/>
      </c>
      <c r="G1051" s="175" t="str">
        <f>IFERROR((IF(VLOOKUP($C1051,'Agent List'!$A:$D,4,0)=0,"",VLOOKUP($C1051,'Agent List'!$A:$D,4,0))),"")</f>
        <v/>
      </c>
    </row>
    <row r="1052" spans="1:7" x14ac:dyDescent="0.25">
      <c r="A1052" s="275"/>
      <c r="B1052" s="274"/>
      <c r="C1052" s="274"/>
      <c r="D1052" s="274"/>
      <c r="E1052" s="175" t="str">
        <f>IFERROR((IF(VLOOKUP($C1052,'Agent List'!$A:$D,2,0)=0,"",VLOOKUP($C1052,'Agent List'!$A:$D,2,0))),"")</f>
        <v/>
      </c>
      <c r="F1052" s="175" t="str">
        <f>IFERROR((IF(VLOOKUP($C1052,'Agent List'!$A:$D,3,0)=0,"",VLOOKUP($C1052,'Agent List'!$A:$D,3,0))),"")</f>
        <v/>
      </c>
      <c r="G1052" s="175" t="str">
        <f>IFERROR((IF(VLOOKUP($C1052,'Agent List'!$A:$D,4,0)=0,"",VLOOKUP($C1052,'Agent List'!$A:$D,4,0))),"")</f>
        <v/>
      </c>
    </row>
    <row r="1053" spans="1:7" x14ac:dyDescent="0.25">
      <c r="A1053" s="275"/>
      <c r="B1053" s="274"/>
      <c r="C1053" s="274"/>
      <c r="D1053" s="274"/>
      <c r="E1053" s="175" t="str">
        <f>IFERROR((IF(VLOOKUP($C1053,'Agent List'!$A:$D,2,0)=0,"",VLOOKUP($C1053,'Agent List'!$A:$D,2,0))),"")</f>
        <v/>
      </c>
      <c r="F1053" s="175" t="str">
        <f>IFERROR((IF(VLOOKUP($C1053,'Agent List'!$A:$D,3,0)=0,"",VLOOKUP($C1053,'Agent List'!$A:$D,3,0))),"")</f>
        <v/>
      </c>
      <c r="G1053" s="175" t="str">
        <f>IFERROR((IF(VLOOKUP($C1053,'Agent List'!$A:$D,4,0)=0,"",VLOOKUP($C1053,'Agent List'!$A:$D,4,0))),"")</f>
        <v/>
      </c>
    </row>
    <row r="1054" spans="1:7" x14ac:dyDescent="0.25">
      <c r="A1054" s="275"/>
      <c r="B1054" s="274"/>
      <c r="C1054" s="274"/>
      <c r="D1054" s="274"/>
      <c r="E1054" s="175" t="str">
        <f>IFERROR((IF(VLOOKUP($C1054,'Agent List'!$A:$D,2,0)=0,"",VLOOKUP($C1054,'Agent List'!$A:$D,2,0))),"")</f>
        <v/>
      </c>
      <c r="F1054" s="175" t="str">
        <f>IFERROR((IF(VLOOKUP($C1054,'Agent List'!$A:$D,3,0)=0,"",VLOOKUP($C1054,'Agent List'!$A:$D,3,0))),"")</f>
        <v/>
      </c>
      <c r="G1054" s="175" t="str">
        <f>IFERROR((IF(VLOOKUP($C1054,'Agent List'!$A:$D,4,0)=0,"",VLOOKUP($C1054,'Agent List'!$A:$D,4,0))),"")</f>
        <v/>
      </c>
    </row>
    <row r="1055" spans="1:7" x14ac:dyDescent="0.25">
      <c r="A1055" s="275"/>
      <c r="B1055" s="274"/>
      <c r="C1055" s="274"/>
      <c r="D1055" s="274"/>
      <c r="E1055" s="175" t="str">
        <f>IFERROR((IF(VLOOKUP($C1055,'Agent List'!$A:$D,2,0)=0,"",VLOOKUP($C1055,'Agent List'!$A:$D,2,0))),"")</f>
        <v/>
      </c>
      <c r="F1055" s="175" t="str">
        <f>IFERROR((IF(VLOOKUP($C1055,'Agent List'!$A:$D,3,0)=0,"",VLOOKUP($C1055,'Agent List'!$A:$D,3,0))),"")</f>
        <v/>
      </c>
      <c r="G1055" s="175" t="str">
        <f>IFERROR((IF(VLOOKUP($C1055,'Agent List'!$A:$D,4,0)=0,"",VLOOKUP($C1055,'Agent List'!$A:$D,4,0))),"")</f>
        <v/>
      </c>
    </row>
    <row r="1056" spans="1:7" x14ac:dyDescent="0.25">
      <c r="A1056" s="275"/>
      <c r="B1056" s="274"/>
      <c r="C1056" s="274"/>
      <c r="D1056" s="274"/>
      <c r="E1056" s="175" t="str">
        <f>IFERROR((IF(VLOOKUP($C1056,'Agent List'!$A:$D,2,0)=0,"",VLOOKUP($C1056,'Agent List'!$A:$D,2,0))),"")</f>
        <v/>
      </c>
      <c r="F1056" s="175" t="str">
        <f>IFERROR((IF(VLOOKUP($C1056,'Agent List'!$A:$D,3,0)=0,"",VLOOKUP($C1056,'Agent List'!$A:$D,3,0))),"")</f>
        <v/>
      </c>
      <c r="G1056" s="175" t="str">
        <f>IFERROR((IF(VLOOKUP($C1056,'Agent List'!$A:$D,4,0)=0,"",VLOOKUP($C1056,'Agent List'!$A:$D,4,0))),"")</f>
        <v/>
      </c>
    </row>
    <row r="1057" spans="1:7" x14ac:dyDescent="0.25">
      <c r="A1057" s="275"/>
      <c r="B1057" s="274"/>
      <c r="C1057" s="274"/>
      <c r="D1057" s="274"/>
      <c r="E1057" s="175" t="str">
        <f>IFERROR((IF(VLOOKUP($C1057,'Agent List'!$A:$D,2,0)=0,"",VLOOKUP($C1057,'Agent List'!$A:$D,2,0))),"")</f>
        <v/>
      </c>
      <c r="F1057" s="175" t="str">
        <f>IFERROR((IF(VLOOKUP($C1057,'Agent List'!$A:$D,3,0)=0,"",VLOOKUP($C1057,'Agent List'!$A:$D,3,0))),"")</f>
        <v/>
      </c>
      <c r="G1057" s="175" t="str">
        <f>IFERROR((IF(VLOOKUP($C1057,'Agent List'!$A:$D,4,0)=0,"",VLOOKUP($C1057,'Agent List'!$A:$D,4,0))),"")</f>
        <v/>
      </c>
    </row>
    <row r="1058" spans="1:7" x14ac:dyDescent="0.25">
      <c r="A1058" s="275"/>
      <c r="B1058" s="274"/>
      <c r="C1058" s="274"/>
      <c r="D1058" s="274"/>
      <c r="E1058" s="175" t="str">
        <f>IFERROR((IF(VLOOKUP($C1058,'Agent List'!$A:$D,2,0)=0,"",VLOOKUP($C1058,'Agent List'!$A:$D,2,0))),"")</f>
        <v/>
      </c>
      <c r="F1058" s="175" t="str">
        <f>IFERROR((IF(VLOOKUP($C1058,'Agent List'!$A:$D,3,0)=0,"",VLOOKUP($C1058,'Agent List'!$A:$D,3,0))),"")</f>
        <v/>
      </c>
      <c r="G1058" s="175" t="str">
        <f>IFERROR((IF(VLOOKUP($C1058,'Agent List'!$A:$D,4,0)=0,"",VLOOKUP($C1058,'Agent List'!$A:$D,4,0))),"")</f>
        <v/>
      </c>
    </row>
    <row r="1059" spans="1:7" x14ac:dyDescent="0.25">
      <c r="A1059" s="275"/>
      <c r="B1059" s="274"/>
      <c r="C1059" s="274"/>
      <c r="D1059" s="274"/>
      <c r="E1059" s="175" t="str">
        <f>IFERROR((IF(VLOOKUP($C1059,'Agent List'!$A:$D,2,0)=0,"",VLOOKUP($C1059,'Agent List'!$A:$D,2,0))),"")</f>
        <v/>
      </c>
      <c r="F1059" s="175" t="str">
        <f>IFERROR((IF(VLOOKUP($C1059,'Agent List'!$A:$D,3,0)=0,"",VLOOKUP($C1059,'Agent List'!$A:$D,3,0))),"")</f>
        <v/>
      </c>
      <c r="G1059" s="175" t="str">
        <f>IFERROR((IF(VLOOKUP($C1059,'Agent List'!$A:$D,4,0)=0,"",VLOOKUP($C1059,'Agent List'!$A:$D,4,0))),"")</f>
        <v/>
      </c>
    </row>
    <row r="1060" spans="1:7" x14ac:dyDescent="0.25">
      <c r="A1060" s="275"/>
      <c r="B1060" s="274"/>
      <c r="C1060" s="274"/>
      <c r="D1060" s="274"/>
      <c r="E1060" s="175" t="str">
        <f>IFERROR((IF(VLOOKUP($C1060,'Agent List'!$A:$D,2,0)=0,"",VLOOKUP($C1060,'Agent List'!$A:$D,2,0))),"")</f>
        <v/>
      </c>
      <c r="F1060" s="175" t="str">
        <f>IFERROR((IF(VLOOKUP($C1060,'Agent List'!$A:$D,3,0)=0,"",VLOOKUP($C1060,'Agent List'!$A:$D,3,0))),"")</f>
        <v/>
      </c>
      <c r="G1060" s="175" t="str">
        <f>IFERROR((IF(VLOOKUP($C1060,'Agent List'!$A:$D,4,0)=0,"",VLOOKUP($C1060,'Agent List'!$A:$D,4,0))),"")</f>
        <v/>
      </c>
    </row>
    <row r="1061" spans="1:7" x14ac:dyDescent="0.25">
      <c r="A1061" s="275"/>
      <c r="B1061" s="274"/>
      <c r="C1061" s="274"/>
      <c r="D1061" s="274"/>
      <c r="E1061" s="175" t="str">
        <f>IFERROR((IF(VLOOKUP($C1061,'Agent List'!$A:$D,2,0)=0,"",VLOOKUP($C1061,'Agent List'!$A:$D,2,0))),"")</f>
        <v/>
      </c>
      <c r="F1061" s="175" t="str">
        <f>IFERROR((IF(VLOOKUP($C1061,'Agent List'!$A:$D,3,0)=0,"",VLOOKUP($C1061,'Agent List'!$A:$D,3,0))),"")</f>
        <v/>
      </c>
      <c r="G1061" s="175" t="str">
        <f>IFERROR((IF(VLOOKUP($C1061,'Agent List'!$A:$D,4,0)=0,"",VLOOKUP($C1061,'Agent List'!$A:$D,4,0))),"")</f>
        <v/>
      </c>
    </row>
    <row r="1062" spans="1:7" x14ac:dyDescent="0.25">
      <c r="A1062" s="275"/>
      <c r="B1062" s="274"/>
      <c r="C1062" s="274"/>
      <c r="D1062" s="274"/>
      <c r="E1062" s="175" t="str">
        <f>IFERROR((IF(VLOOKUP($C1062,'Agent List'!$A:$D,2,0)=0,"",VLOOKUP($C1062,'Agent List'!$A:$D,2,0))),"")</f>
        <v/>
      </c>
      <c r="F1062" s="175" t="str">
        <f>IFERROR((IF(VLOOKUP($C1062,'Agent List'!$A:$D,3,0)=0,"",VLOOKUP($C1062,'Agent List'!$A:$D,3,0))),"")</f>
        <v/>
      </c>
      <c r="G1062" s="175" t="str">
        <f>IFERROR((IF(VLOOKUP($C1062,'Agent List'!$A:$D,4,0)=0,"",VLOOKUP($C1062,'Agent List'!$A:$D,4,0))),"")</f>
        <v/>
      </c>
    </row>
    <row r="1063" spans="1:7" x14ac:dyDescent="0.25">
      <c r="A1063" s="275"/>
      <c r="B1063" s="274"/>
      <c r="C1063" s="274"/>
      <c r="D1063" s="274"/>
      <c r="E1063" s="175" t="str">
        <f>IFERROR((IF(VLOOKUP($C1063,'Agent List'!$A:$D,2,0)=0,"",VLOOKUP($C1063,'Agent List'!$A:$D,2,0))),"")</f>
        <v/>
      </c>
      <c r="F1063" s="175" t="str">
        <f>IFERROR((IF(VLOOKUP($C1063,'Agent List'!$A:$D,3,0)=0,"",VLOOKUP($C1063,'Agent List'!$A:$D,3,0))),"")</f>
        <v/>
      </c>
      <c r="G1063" s="175" t="str">
        <f>IFERROR((IF(VLOOKUP($C1063,'Agent List'!$A:$D,4,0)=0,"",VLOOKUP($C1063,'Agent List'!$A:$D,4,0))),"")</f>
        <v/>
      </c>
    </row>
    <row r="1064" spans="1:7" x14ac:dyDescent="0.25">
      <c r="A1064" s="275"/>
      <c r="B1064" s="274"/>
      <c r="C1064" s="274"/>
      <c r="D1064" s="274"/>
      <c r="E1064" s="175" t="str">
        <f>IFERROR((IF(VLOOKUP($C1064,'Agent List'!$A:$D,2,0)=0,"",VLOOKUP($C1064,'Agent List'!$A:$D,2,0))),"")</f>
        <v/>
      </c>
      <c r="F1064" s="175" t="str">
        <f>IFERROR((IF(VLOOKUP($C1064,'Agent List'!$A:$D,3,0)=0,"",VLOOKUP($C1064,'Agent List'!$A:$D,3,0))),"")</f>
        <v/>
      </c>
      <c r="G1064" s="175" t="str">
        <f>IFERROR((IF(VLOOKUP($C1064,'Agent List'!$A:$D,4,0)=0,"",VLOOKUP($C1064,'Agent List'!$A:$D,4,0))),"")</f>
        <v/>
      </c>
    </row>
    <row r="1065" spans="1:7" x14ac:dyDescent="0.25">
      <c r="A1065" s="275"/>
      <c r="B1065" s="274"/>
      <c r="C1065" s="274"/>
      <c r="D1065" s="274"/>
      <c r="E1065" s="175" t="str">
        <f>IFERROR((IF(VLOOKUP($C1065,'Agent List'!$A:$D,2,0)=0,"",VLOOKUP($C1065,'Agent List'!$A:$D,2,0))),"")</f>
        <v/>
      </c>
      <c r="F1065" s="175" t="str">
        <f>IFERROR((IF(VLOOKUP($C1065,'Agent List'!$A:$D,3,0)=0,"",VLOOKUP($C1065,'Agent List'!$A:$D,3,0))),"")</f>
        <v/>
      </c>
      <c r="G1065" s="175" t="str">
        <f>IFERROR((IF(VLOOKUP($C1065,'Agent List'!$A:$D,4,0)=0,"",VLOOKUP($C1065,'Agent List'!$A:$D,4,0))),"")</f>
        <v/>
      </c>
    </row>
    <row r="1066" spans="1:7" x14ac:dyDescent="0.25">
      <c r="A1066" s="275"/>
      <c r="B1066" s="274"/>
      <c r="C1066" s="274"/>
      <c r="D1066" s="274"/>
      <c r="E1066" s="175" t="str">
        <f>IFERROR((IF(VLOOKUP($C1066,'Agent List'!$A:$D,2,0)=0,"",VLOOKUP($C1066,'Agent List'!$A:$D,2,0))),"")</f>
        <v/>
      </c>
      <c r="F1066" s="175" t="str">
        <f>IFERROR((IF(VLOOKUP($C1066,'Agent List'!$A:$D,3,0)=0,"",VLOOKUP($C1066,'Agent List'!$A:$D,3,0))),"")</f>
        <v/>
      </c>
      <c r="G1066" s="175" t="str">
        <f>IFERROR((IF(VLOOKUP($C1066,'Agent List'!$A:$D,4,0)=0,"",VLOOKUP($C1066,'Agent List'!$A:$D,4,0))),"")</f>
        <v/>
      </c>
    </row>
    <row r="1067" spans="1:7" x14ac:dyDescent="0.25">
      <c r="A1067" s="275"/>
      <c r="B1067" s="274"/>
      <c r="C1067" s="274"/>
      <c r="D1067" s="274"/>
      <c r="E1067" s="175" t="str">
        <f>IFERROR((IF(VLOOKUP($C1067,'Agent List'!$A:$D,2,0)=0,"",VLOOKUP($C1067,'Agent List'!$A:$D,2,0))),"")</f>
        <v/>
      </c>
      <c r="F1067" s="175" t="str">
        <f>IFERROR((IF(VLOOKUP($C1067,'Agent List'!$A:$D,3,0)=0,"",VLOOKUP($C1067,'Agent List'!$A:$D,3,0))),"")</f>
        <v/>
      </c>
      <c r="G1067" s="175" t="str">
        <f>IFERROR((IF(VLOOKUP($C1067,'Agent List'!$A:$D,4,0)=0,"",VLOOKUP($C1067,'Agent List'!$A:$D,4,0))),"")</f>
        <v/>
      </c>
    </row>
    <row r="1068" spans="1:7" x14ac:dyDescent="0.25">
      <c r="A1068" s="275"/>
      <c r="B1068" s="274"/>
      <c r="C1068" s="274"/>
      <c r="D1068" s="274"/>
      <c r="E1068" s="175" t="str">
        <f>IFERROR((IF(VLOOKUP($C1068,'Agent List'!$A:$D,2,0)=0,"",VLOOKUP($C1068,'Agent List'!$A:$D,2,0))),"")</f>
        <v/>
      </c>
      <c r="F1068" s="175" t="str">
        <f>IFERROR((IF(VLOOKUP($C1068,'Agent List'!$A:$D,3,0)=0,"",VLOOKUP($C1068,'Agent List'!$A:$D,3,0))),"")</f>
        <v/>
      </c>
      <c r="G1068" s="175" t="str">
        <f>IFERROR((IF(VLOOKUP($C1068,'Agent List'!$A:$D,4,0)=0,"",VLOOKUP($C1068,'Agent List'!$A:$D,4,0))),"")</f>
        <v/>
      </c>
    </row>
    <row r="1069" spans="1:7" x14ac:dyDescent="0.25">
      <c r="A1069" s="275"/>
      <c r="B1069" s="274"/>
      <c r="C1069" s="274"/>
      <c r="D1069" s="274"/>
      <c r="E1069" s="175" t="str">
        <f>IFERROR((IF(VLOOKUP($C1069,'Agent List'!$A:$D,2,0)=0,"",VLOOKUP($C1069,'Agent List'!$A:$D,2,0))),"")</f>
        <v/>
      </c>
      <c r="F1069" s="175" t="str">
        <f>IFERROR((IF(VLOOKUP($C1069,'Agent List'!$A:$D,3,0)=0,"",VLOOKUP($C1069,'Agent List'!$A:$D,3,0))),"")</f>
        <v/>
      </c>
      <c r="G1069" s="175" t="str">
        <f>IFERROR((IF(VLOOKUP($C1069,'Agent List'!$A:$D,4,0)=0,"",VLOOKUP($C1069,'Agent List'!$A:$D,4,0))),"")</f>
        <v/>
      </c>
    </row>
    <row r="1070" spans="1:7" x14ac:dyDescent="0.25">
      <c r="A1070" s="275"/>
      <c r="B1070" s="274"/>
      <c r="C1070" s="274"/>
      <c r="D1070" s="274"/>
      <c r="E1070" s="175" t="str">
        <f>IFERROR((IF(VLOOKUP($C1070,'Agent List'!$A:$D,2,0)=0,"",VLOOKUP($C1070,'Agent List'!$A:$D,2,0))),"")</f>
        <v/>
      </c>
      <c r="F1070" s="175" t="str">
        <f>IFERROR((IF(VLOOKUP($C1070,'Agent List'!$A:$D,3,0)=0,"",VLOOKUP($C1070,'Agent List'!$A:$D,3,0))),"")</f>
        <v/>
      </c>
      <c r="G1070" s="175" t="str">
        <f>IFERROR((IF(VLOOKUP($C1070,'Agent List'!$A:$D,4,0)=0,"",VLOOKUP($C1070,'Agent List'!$A:$D,4,0))),"")</f>
        <v/>
      </c>
    </row>
    <row r="1071" spans="1:7" x14ac:dyDescent="0.25">
      <c r="A1071" s="275"/>
      <c r="B1071" s="274"/>
      <c r="C1071" s="274"/>
      <c r="D1071" s="274"/>
      <c r="E1071" s="175" t="str">
        <f>IFERROR((IF(VLOOKUP($C1071,'Agent List'!$A:$D,2,0)=0,"",VLOOKUP($C1071,'Agent List'!$A:$D,2,0))),"")</f>
        <v/>
      </c>
      <c r="F1071" s="175" t="str">
        <f>IFERROR((IF(VLOOKUP($C1071,'Agent List'!$A:$D,3,0)=0,"",VLOOKUP($C1071,'Agent List'!$A:$D,3,0))),"")</f>
        <v/>
      </c>
      <c r="G1071" s="175" t="str">
        <f>IFERROR((IF(VLOOKUP($C1071,'Agent List'!$A:$D,4,0)=0,"",VLOOKUP($C1071,'Agent List'!$A:$D,4,0))),"")</f>
        <v/>
      </c>
    </row>
    <row r="1072" spans="1:7" x14ac:dyDescent="0.25">
      <c r="A1072" s="275"/>
      <c r="B1072" s="274"/>
      <c r="C1072" s="274"/>
      <c r="D1072" s="274"/>
      <c r="E1072" s="175" t="str">
        <f>IFERROR((IF(VLOOKUP($C1072,'Agent List'!$A:$D,2,0)=0,"",VLOOKUP($C1072,'Agent List'!$A:$D,2,0))),"")</f>
        <v/>
      </c>
      <c r="F1072" s="175" t="str">
        <f>IFERROR((IF(VLOOKUP($C1072,'Agent List'!$A:$D,3,0)=0,"",VLOOKUP($C1072,'Agent List'!$A:$D,3,0))),"")</f>
        <v/>
      </c>
      <c r="G1072" s="175" t="str">
        <f>IFERROR((IF(VLOOKUP($C1072,'Agent List'!$A:$D,4,0)=0,"",VLOOKUP($C1072,'Agent List'!$A:$D,4,0))),"")</f>
        <v/>
      </c>
    </row>
    <row r="1073" spans="1:7" x14ac:dyDescent="0.25">
      <c r="A1073" s="275"/>
      <c r="B1073" s="274"/>
      <c r="C1073" s="274"/>
      <c r="D1073" s="274"/>
      <c r="E1073" s="175" t="str">
        <f>IFERROR((IF(VLOOKUP($C1073,'Agent List'!$A:$D,2,0)=0,"",VLOOKUP($C1073,'Agent List'!$A:$D,2,0))),"")</f>
        <v/>
      </c>
      <c r="F1073" s="175" t="str">
        <f>IFERROR((IF(VLOOKUP($C1073,'Agent List'!$A:$D,3,0)=0,"",VLOOKUP($C1073,'Agent List'!$A:$D,3,0))),"")</f>
        <v/>
      </c>
      <c r="G1073" s="175" t="str">
        <f>IFERROR((IF(VLOOKUP($C1073,'Agent List'!$A:$D,4,0)=0,"",VLOOKUP($C1073,'Agent List'!$A:$D,4,0))),"")</f>
        <v/>
      </c>
    </row>
    <row r="1074" spans="1:7" x14ac:dyDescent="0.25">
      <c r="A1074" s="275"/>
      <c r="B1074" s="274"/>
      <c r="C1074" s="274"/>
      <c r="D1074" s="274"/>
      <c r="E1074" s="175" t="str">
        <f>IFERROR((IF(VLOOKUP($C1074,'Agent List'!$A:$D,2,0)=0,"",VLOOKUP($C1074,'Agent List'!$A:$D,2,0))),"")</f>
        <v/>
      </c>
      <c r="F1074" s="175" t="str">
        <f>IFERROR((IF(VLOOKUP($C1074,'Agent List'!$A:$D,3,0)=0,"",VLOOKUP($C1074,'Agent List'!$A:$D,3,0))),"")</f>
        <v/>
      </c>
      <c r="G1074" s="175" t="str">
        <f>IFERROR((IF(VLOOKUP($C1074,'Agent List'!$A:$D,4,0)=0,"",VLOOKUP($C1074,'Agent List'!$A:$D,4,0))),"")</f>
        <v/>
      </c>
    </row>
    <row r="1075" spans="1:7" x14ac:dyDescent="0.25">
      <c r="A1075" s="275"/>
      <c r="B1075" s="274"/>
      <c r="C1075" s="274"/>
      <c r="D1075" s="274"/>
      <c r="E1075" s="175" t="str">
        <f>IFERROR((IF(VLOOKUP($C1075,'Agent List'!$A:$D,2,0)=0,"",VLOOKUP($C1075,'Agent List'!$A:$D,2,0))),"")</f>
        <v/>
      </c>
      <c r="F1075" s="175" t="str">
        <f>IFERROR((IF(VLOOKUP($C1075,'Agent List'!$A:$D,3,0)=0,"",VLOOKUP($C1075,'Agent List'!$A:$D,3,0))),"")</f>
        <v/>
      </c>
      <c r="G1075" s="175" t="str">
        <f>IFERROR((IF(VLOOKUP($C1075,'Agent List'!$A:$D,4,0)=0,"",VLOOKUP($C1075,'Agent List'!$A:$D,4,0))),"")</f>
        <v/>
      </c>
    </row>
    <row r="1076" spans="1:7" x14ac:dyDescent="0.25">
      <c r="A1076" s="275"/>
      <c r="B1076" s="274"/>
      <c r="C1076" s="274"/>
      <c r="D1076" s="274"/>
      <c r="E1076" s="175" t="str">
        <f>IFERROR((IF(VLOOKUP($C1076,'Agent List'!$A:$D,2,0)=0,"",VLOOKUP($C1076,'Agent List'!$A:$D,2,0))),"")</f>
        <v/>
      </c>
      <c r="F1076" s="175" t="str">
        <f>IFERROR((IF(VLOOKUP($C1076,'Agent List'!$A:$D,3,0)=0,"",VLOOKUP($C1076,'Agent List'!$A:$D,3,0))),"")</f>
        <v/>
      </c>
      <c r="G1076" s="175" t="str">
        <f>IFERROR((IF(VLOOKUP($C1076,'Agent List'!$A:$D,4,0)=0,"",VLOOKUP($C1076,'Agent List'!$A:$D,4,0))),"")</f>
        <v/>
      </c>
    </row>
    <row r="1077" spans="1:7" x14ac:dyDescent="0.25">
      <c r="A1077" s="275"/>
      <c r="B1077" s="274"/>
      <c r="C1077" s="274"/>
      <c r="D1077" s="274"/>
      <c r="E1077" s="175" t="str">
        <f>IFERROR((IF(VLOOKUP($C1077,'Agent List'!$A:$D,2,0)=0,"",VLOOKUP($C1077,'Agent List'!$A:$D,2,0))),"")</f>
        <v/>
      </c>
      <c r="F1077" s="175" t="str">
        <f>IFERROR((IF(VLOOKUP($C1077,'Agent List'!$A:$D,3,0)=0,"",VLOOKUP($C1077,'Agent List'!$A:$D,3,0))),"")</f>
        <v/>
      </c>
      <c r="G1077" s="175" t="str">
        <f>IFERROR((IF(VLOOKUP($C1077,'Agent List'!$A:$D,4,0)=0,"",VLOOKUP($C1077,'Agent List'!$A:$D,4,0))),"")</f>
        <v/>
      </c>
    </row>
    <row r="1078" spans="1:7" x14ac:dyDescent="0.25">
      <c r="A1078" s="275"/>
      <c r="B1078" s="274"/>
      <c r="C1078" s="274"/>
      <c r="D1078" s="274"/>
      <c r="E1078" s="175" t="str">
        <f>IFERROR((IF(VLOOKUP($C1078,'Agent List'!$A:$D,2,0)=0,"",VLOOKUP($C1078,'Agent List'!$A:$D,2,0))),"")</f>
        <v/>
      </c>
      <c r="F1078" s="175" t="str">
        <f>IFERROR((IF(VLOOKUP($C1078,'Agent List'!$A:$D,3,0)=0,"",VLOOKUP($C1078,'Agent List'!$A:$D,3,0))),"")</f>
        <v/>
      </c>
      <c r="G1078" s="175" t="str">
        <f>IFERROR((IF(VLOOKUP($C1078,'Agent List'!$A:$D,4,0)=0,"",VLOOKUP($C1078,'Agent List'!$A:$D,4,0))),"")</f>
        <v/>
      </c>
    </row>
    <row r="1079" spans="1:7" x14ac:dyDescent="0.25">
      <c r="A1079" s="275"/>
      <c r="B1079" s="274"/>
      <c r="C1079" s="274"/>
      <c r="D1079" s="274"/>
      <c r="E1079" s="175" t="str">
        <f>IFERROR((IF(VLOOKUP($C1079,'Agent List'!$A:$D,2,0)=0,"",VLOOKUP($C1079,'Agent List'!$A:$D,2,0))),"")</f>
        <v/>
      </c>
      <c r="F1079" s="175" t="str">
        <f>IFERROR((IF(VLOOKUP($C1079,'Agent List'!$A:$D,3,0)=0,"",VLOOKUP($C1079,'Agent List'!$A:$D,3,0))),"")</f>
        <v/>
      </c>
      <c r="G1079" s="175" t="str">
        <f>IFERROR((IF(VLOOKUP($C1079,'Agent List'!$A:$D,4,0)=0,"",VLOOKUP($C1079,'Agent List'!$A:$D,4,0))),"")</f>
        <v/>
      </c>
    </row>
    <row r="1080" spans="1:7" x14ac:dyDescent="0.25">
      <c r="A1080" s="275"/>
      <c r="B1080" s="274"/>
      <c r="C1080" s="274"/>
      <c r="D1080" s="274"/>
      <c r="E1080" s="175" t="str">
        <f>IFERROR((IF(VLOOKUP($C1080,'Agent List'!$A:$D,2,0)=0,"",VLOOKUP($C1080,'Agent List'!$A:$D,2,0))),"")</f>
        <v/>
      </c>
      <c r="F1080" s="175" t="str">
        <f>IFERROR((IF(VLOOKUP($C1080,'Agent List'!$A:$D,3,0)=0,"",VLOOKUP($C1080,'Agent List'!$A:$D,3,0))),"")</f>
        <v/>
      </c>
      <c r="G1080" s="175" t="str">
        <f>IFERROR((IF(VLOOKUP($C1080,'Agent List'!$A:$D,4,0)=0,"",VLOOKUP($C1080,'Agent List'!$A:$D,4,0))),"")</f>
        <v/>
      </c>
    </row>
    <row r="1081" spans="1:7" x14ac:dyDescent="0.25">
      <c r="A1081" s="275"/>
      <c r="B1081" s="274"/>
      <c r="C1081" s="274"/>
      <c r="D1081" s="274"/>
      <c r="E1081" s="175" t="str">
        <f>IFERROR((IF(VLOOKUP($C1081,'Agent List'!$A:$D,2,0)=0,"",VLOOKUP($C1081,'Agent List'!$A:$D,2,0))),"")</f>
        <v/>
      </c>
      <c r="F1081" s="175" t="str">
        <f>IFERROR((IF(VLOOKUP($C1081,'Agent List'!$A:$D,3,0)=0,"",VLOOKUP($C1081,'Agent List'!$A:$D,3,0))),"")</f>
        <v/>
      </c>
      <c r="G1081" s="175" t="str">
        <f>IFERROR((IF(VLOOKUP($C1081,'Agent List'!$A:$D,4,0)=0,"",VLOOKUP($C1081,'Agent List'!$A:$D,4,0))),"")</f>
        <v/>
      </c>
    </row>
    <row r="1082" spans="1:7" x14ac:dyDescent="0.25">
      <c r="A1082" s="275"/>
      <c r="B1082" s="274"/>
      <c r="C1082" s="274"/>
      <c r="D1082" s="274"/>
      <c r="E1082" s="175" t="str">
        <f>IFERROR((IF(VLOOKUP($C1082,'Agent List'!$A:$D,2,0)=0,"",VLOOKUP($C1082,'Agent List'!$A:$D,2,0))),"")</f>
        <v/>
      </c>
      <c r="F1082" s="175" t="str">
        <f>IFERROR((IF(VLOOKUP($C1082,'Agent List'!$A:$D,3,0)=0,"",VLOOKUP($C1082,'Agent List'!$A:$D,3,0))),"")</f>
        <v/>
      </c>
      <c r="G1082" s="175" t="str">
        <f>IFERROR((IF(VLOOKUP($C1082,'Agent List'!$A:$D,4,0)=0,"",VLOOKUP($C1082,'Agent List'!$A:$D,4,0))),"")</f>
        <v/>
      </c>
    </row>
    <row r="1083" spans="1:7" x14ac:dyDescent="0.25">
      <c r="A1083" s="275"/>
      <c r="B1083" s="274"/>
      <c r="C1083" s="274"/>
      <c r="D1083" s="274"/>
      <c r="E1083" s="175" t="str">
        <f>IFERROR((IF(VLOOKUP($C1083,'Agent List'!$A:$D,2,0)=0,"",VLOOKUP($C1083,'Agent List'!$A:$D,2,0))),"")</f>
        <v/>
      </c>
      <c r="F1083" s="175" t="str">
        <f>IFERROR((IF(VLOOKUP($C1083,'Agent List'!$A:$D,3,0)=0,"",VLOOKUP($C1083,'Agent List'!$A:$D,3,0))),"")</f>
        <v/>
      </c>
      <c r="G1083" s="175" t="str">
        <f>IFERROR((IF(VLOOKUP($C1083,'Agent List'!$A:$D,4,0)=0,"",VLOOKUP($C1083,'Agent List'!$A:$D,4,0))),"")</f>
        <v/>
      </c>
    </row>
    <row r="1084" spans="1:7" x14ac:dyDescent="0.25">
      <c r="A1084" s="275"/>
      <c r="B1084" s="274"/>
      <c r="C1084" s="274"/>
      <c r="D1084" s="274"/>
      <c r="E1084" s="175" t="str">
        <f>IFERROR((IF(VLOOKUP($C1084,'Agent List'!$A:$D,2,0)=0,"",VLOOKUP($C1084,'Agent List'!$A:$D,2,0))),"")</f>
        <v/>
      </c>
      <c r="F1084" s="175" t="str">
        <f>IFERROR((IF(VLOOKUP($C1084,'Agent List'!$A:$D,3,0)=0,"",VLOOKUP($C1084,'Agent List'!$A:$D,3,0))),"")</f>
        <v/>
      </c>
      <c r="G1084" s="175" t="str">
        <f>IFERROR((IF(VLOOKUP($C1084,'Agent List'!$A:$D,4,0)=0,"",VLOOKUP($C1084,'Agent List'!$A:$D,4,0))),"")</f>
        <v/>
      </c>
    </row>
    <row r="1085" spans="1:7" x14ac:dyDescent="0.25">
      <c r="A1085" s="275"/>
      <c r="B1085" s="274"/>
      <c r="C1085" s="274"/>
      <c r="D1085" s="274"/>
      <c r="E1085" s="175" t="str">
        <f>IFERROR((IF(VLOOKUP($C1085,'Agent List'!$A:$D,2,0)=0,"",VLOOKUP($C1085,'Agent List'!$A:$D,2,0))),"")</f>
        <v/>
      </c>
      <c r="F1085" s="175" t="str">
        <f>IFERROR((IF(VLOOKUP($C1085,'Agent List'!$A:$D,3,0)=0,"",VLOOKUP($C1085,'Agent List'!$A:$D,3,0))),"")</f>
        <v/>
      </c>
      <c r="G1085" s="175" t="str">
        <f>IFERROR((IF(VLOOKUP($C1085,'Agent List'!$A:$D,4,0)=0,"",VLOOKUP($C1085,'Agent List'!$A:$D,4,0))),"")</f>
        <v/>
      </c>
    </row>
    <row r="1086" spans="1:7" x14ac:dyDescent="0.25">
      <c r="A1086" s="275"/>
      <c r="B1086" s="274"/>
      <c r="C1086" s="274"/>
      <c r="D1086" s="274"/>
      <c r="E1086" s="175" t="str">
        <f>IFERROR((IF(VLOOKUP($C1086,'Agent List'!$A:$D,2,0)=0,"",VLOOKUP($C1086,'Agent List'!$A:$D,2,0))),"")</f>
        <v/>
      </c>
      <c r="F1086" s="175" t="str">
        <f>IFERROR((IF(VLOOKUP($C1086,'Agent List'!$A:$D,3,0)=0,"",VLOOKUP($C1086,'Agent List'!$A:$D,3,0))),"")</f>
        <v/>
      </c>
      <c r="G1086" s="175" t="str">
        <f>IFERROR((IF(VLOOKUP($C1086,'Agent List'!$A:$D,4,0)=0,"",VLOOKUP($C1086,'Agent List'!$A:$D,4,0))),"")</f>
        <v/>
      </c>
    </row>
    <row r="1087" spans="1:7" x14ac:dyDescent="0.25">
      <c r="A1087" s="275"/>
      <c r="B1087" s="274"/>
      <c r="C1087" s="274"/>
      <c r="D1087" s="274"/>
      <c r="E1087" s="175" t="str">
        <f>IFERROR((IF(VLOOKUP($C1087,'Agent List'!$A:$D,2,0)=0,"",VLOOKUP($C1087,'Agent List'!$A:$D,2,0))),"")</f>
        <v/>
      </c>
      <c r="F1087" s="175" t="str">
        <f>IFERROR((IF(VLOOKUP($C1087,'Agent List'!$A:$D,3,0)=0,"",VLOOKUP($C1087,'Agent List'!$A:$D,3,0))),"")</f>
        <v/>
      </c>
      <c r="G1087" s="175" t="str">
        <f>IFERROR((IF(VLOOKUP($C1087,'Agent List'!$A:$D,4,0)=0,"",VLOOKUP($C1087,'Agent List'!$A:$D,4,0))),"")</f>
        <v/>
      </c>
    </row>
    <row r="1088" spans="1:7" x14ac:dyDescent="0.25">
      <c r="A1088" s="275"/>
      <c r="B1088" s="274"/>
      <c r="C1088" s="274"/>
      <c r="D1088" s="274"/>
      <c r="E1088" s="175" t="str">
        <f>IFERROR((IF(VLOOKUP($C1088,'Agent List'!$A:$D,2,0)=0,"",VLOOKUP($C1088,'Agent List'!$A:$D,2,0))),"")</f>
        <v/>
      </c>
      <c r="F1088" s="175" t="str">
        <f>IFERROR((IF(VLOOKUP($C1088,'Agent List'!$A:$D,3,0)=0,"",VLOOKUP($C1088,'Agent List'!$A:$D,3,0))),"")</f>
        <v/>
      </c>
      <c r="G1088" s="175" t="str">
        <f>IFERROR((IF(VLOOKUP($C1088,'Agent List'!$A:$D,4,0)=0,"",VLOOKUP($C1088,'Agent List'!$A:$D,4,0))),"")</f>
        <v/>
      </c>
    </row>
    <row r="1089" spans="1:7" x14ac:dyDescent="0.25">
      <c r="A1089" s="275"/>
      <c r="B1089" s="274"/>
      <c r="C1089" s="274"/>
      <c r="D1089" s="274"/>
      <c r="E1089" s="175" t="str">
        <f>IFERROR((IF(VLOOKUP($C1089,'Agent List'!$A:$D,2,0)=0,"",VLOOKUP($C1089,'Agent List'!$A:$D,2,0))),"")</f>
        <v/>
      </c>
      <c r="F1089" s="175" t="str">
        <f>IFERROR((IF(VLOOKUP($C1089,'Agent List'!$A:$D,3,0)=0,"",VLOOKUP($C1089,'Agent List'!$A:$D,3,0))),"")</f>
        <v/>
      </c>
      <c r="G1089" s="175" t="str">
        <f>IFERROR((IF(VLOOKUP($C1089,'Agent List'!$A:$D,4,0)=0,"",VLOOKUP($C1089,'Agent List'!$A:$D,4,0))),"")</f>
        <v/>
      </c>
    </row>
    <row r="1090" spans="1:7" x14ac:dyDescent="0.25">
      <c r="A1090" s="275"/>
      <c r="B1090" s="274"/>
      <c r="C1090" s="274"/>
      <c r="D1090" s="274"/>
      <c r="E1090" s="175" t="str">
        <f>IFERROR((IF(VLOOKUP($C1090,'Agent List'!$A:$D,2,0)=0,"",VLOOKUP($C1090,'Agent List'!$A:$D,2,0))),"")</f>
        <v/>
      </c>
      <c r="F1090" s="175" t="str">
        <f>IFERROR((IF(VLOOKUP($C1090,'Agent List'!$A:$D,3,0)=0,"",VLOOKUP($C1090,'Agent List'!$A:$D,3,0))),"")</f>
        <v/>
      </c>
      <c r="G1090" s="175" t="str">
        <f>IFERROR((IF(VLOOKUP($C1090,'Agent List'!$A:$D,4,0)=0,"",VLOOKUP($C1090,'Agent List'!$A:$D,4,0))),"")</f>
        <v/>
      </c>
    </row>
    <row r="1091" spans="1:7" x14ac:dyDescent="0.25">
      <c r="A1091" s="275"/>
      <c r="B1091" s="274"/>
      <c r="C1091" s="274"/>
      <c r="D1091" s="274"/>
      <c r="E1091" s="175" t="str">
        <f>IFERROR((IF(VLOOKUP($C1091,'Agent List'!$A:$D,2,0)=0,"",VLOOKUP($C1091,'Agent List'!$A:$D,2,0))),"")</f>
        <v/>
      </c>
      <c r="F1091" s="175" t="str">
        <f>IFERROR((IF(VLOOKUP($C1091,'Agent List'!$A:$D,3,0)=0,"",VLOOKUP($C1091,'Agent List'!$A:$D,3,0))),"")</f>
        <v/>
      </c>
      <c r="G1091" s="175" t="str">
        <f>IFERROR((IF(VLOOKUP($C1091,'Agent List'!$A:$D,4,0)=0,"",VLOOKUP($C1091,'Agent List'!$A:$D,4,0))),"")</f>
        <v/>
      </c>
    </row>
    <row r="1092" spans="1:7" x14ac:dyDescent="0.25">
      <c r="A1092" s="275"/>
      <c r="B1092" s="274"/>
      <c r="C1092" s="274"/>
      <c r="D1092" s="274"/>
      <c r="E1092" s="175" t="str">
        <f>IFERROR((IF(VLOOKUP($C1092,'Agent List'!$A:$D,2,0)=0,"",VLOOKUP($C1092,'Agent List'!$A:$D,2,0))),"")</f>
        <v/>
      </c>
      <c r="F1092" s="175" t="str">
        <f>IFERROR((IF(VLOOKUP($C1092,'Agent List'!$A:$D,3,0)=0,"",VLOOKUP($C1092,'Agent List'!$A:$D,3,0))),"")</f>
        <v/>
      </c>
      <c r="G1092" s="175" t="str">
        <f>IFERROR((IF(VLOOKUP($C1092,'Agent List'!$A:$D,4,0)=0,"",VLOOKUP($C1092,'Agent List'!$A:$D,4,0))),"")</f>
        <v/>
      </c>
    </row>
    <row r="1093" spans="1:7" x14ac:dyDescent="0.25">
      <c r="A1093" s="275"/>
      <c r="B1093" s="274"/>
      <c r="C1093" s="274"/>
      <c r="D1093" s="274"/>
      <c r="E1093" s="175" t="str">
        <f>IFERROR((IF(VLOOKUP($C1093,'Agent List'!$A:$D,2,0)=0,"",VLOOKUP($C1093,'Agent List'!$A:$D,2,0))),"")</f>
        <v/>
      </c>
      <c r="F1093" s="175" t="str">
        <f>IFERROR((IF(VLOOKUP($C1093,'Agent List'!$A:$D,3,0)=0,"",VLOOKUP($C1093,'Agent List'!$A:$D,3,0))),"")</f>
        <v/>
      </c>
      <c r="G1093" s="175" t="str">
        <f>IFERROR((IF(VLOOKUP($C1093,'Agent List'!$A:$D,4,0)=0,"",VLOOKUP($C1093,'Agent List'!$A:$D,4,0))),"")</f>
        <v/>
      </c>
    </row>
    <row r="1094" spans="1:7" x14ac:dyDescent="0.25">
      <c r="A1094" s="275"/>
      <c r="B1094" s="274"/>
      <c r="C1094" s="274"/>
      <c r="D1094" s="274"/>
      <c r="E1094" s="175" t="str">
        <f>IFERROR((IF(VLOOKUP($C1094,'Agent List'!$A:$D,2,0)=0,"",VLOOKUP($C1094,'Agent List'!$A:$D,2,0))),"")</f>
        <v/>
      </c>
      <c r="F1094" s="175" t="str">
        <f>IFERROR((IF(VLOOKUP($C1094,'Agent List'!$A:$D,3,0)=0,"",VLOOKUP($C1094,'Agent List'!$A:$D,3,0))),"")</f>
        <v/>
      </c>
      <c r="G1094" s="175" t="str">
        <f>IFERROR((IF(VLOOKUP($C1094,'Agent List'!$A:$D,4,0)=0,"",VLOOKUP($C1094,'Agent List'!$A:$D,4,0))),"")</f>
        <v/>
      </c>
    </row>
    <row r="1095" spans="1:7" x14ac:dyDescent="0.25">
      <c r="A1095" s="275"/>
      <c r="B1095" s="274"/>
      <c r="C1095" s="274"/>
      <c r="D1095" s="274"/>
      <c r="E1095" s="175" t="str">
        <f>IFERROR((IF(VLOOKUP($C1095,'Agent List'!$A:$D,2,0)=0,"",VLOOKUP($C1095,'Agent List'!$A:$D,2,0))),"")</f>
        <v/>
      </c>
      <c r="F1095" s="175" t="str">
        <f>IFERROR((IF(VLOOKUP($C1095,'Agent List'!$A:$D,3,0)=0,"",VLOOKUP($C1095,'Agent List'!$A:$D,3,0))),"")</f>
        <v/>
      </c>
      <c r="G1095" s="175" t="str">
        <f>IFERROR((IF(VLOOKUP($C1095,'Agent List'!$A:$D,4,0)=0,"",VLOOKUP($C1095,'Agent List'!$A:$D,4,0))),"")</f>
        <v/>
      </c>
    </row>
    <row r="1096" spans="1:7" x14ac:dyDescent="0.25">
      <c r="A1096" s="275"/>
      <c r="B1096" s="274"/>
      <c r="C1096" s="274"/>
      <c r="D1096" s="274"/>
      <c r="E1096" s="175" t="str">
        <f>IFERROR((IF(VLOOKUP($C1096,'Agent List'!$A:$D,2,0)=0,"",VLOOKUP($C1096,'Agent List'!$A:$D,2,0))),"")</f>
        <v/>
      </c>
      <c r="F1096" s="175" t="str">
        <f>IFERROR((IF(VLOOKUP($C1096,'Agent List'!$A:$D,3,0)=0,"",VLOOKUP($C1096,'Agent List'!$A:$D,3,0))),"")</f>
        <v/>
      </c>
      <c r="G1096" s="175" t="str">
        <f>IFERROR((IF(VLOOKUP($C1096,'Agent List'!$A:$D,4,0)=0,"",VLOOKUP($C1096,'Agent List'!$A:$D,4,0))),"")</f>
        <v/>
      </c>
    </row>
    <row r="1097" spans="1:7" x14ac:dyDescent="0.25">
      <c r="A1097" s="275"/>
      <c r="B1097" s="274"/>
      <c r="C1097" s="274"/>
      <c r="D1097" s="274"/>
      <c r="E1097" s="175" t="str">
        <f>IFERROR((IF(VLOOKUP($C1097,'Agent List'!$A:$D,2,0)=0,"",VLOOKUP($C1097,'Agent List'!$A:$D,2,0))),"")</f>
        <v/>
      </c>
      <c r="F1097" s="175" t="str">
        <f>IFERROR((IF(VLOOKUP($C1097,'Agent List'!$A:$D,3,0)=0,"",VLOOKUP($C1097,'Agent List'!$A:$D,3,0))),"")</f>
        <v/>
      </c>
      <c r="G1097" s="175" t="str">
        <f>IFERROR((IF(VLOOKUP($C1097,'Agent List'!$A:$D,4,0)=0,"",VLOOKUP($C1097,'Agent List'!$A:$D,4,0))),"")</f>
        <v/>
      </c>
    </row>
    <row r="1098" spans="1:7" x14ac:dyDescent="0.25">
      <c r="A1098" s="275"/>
      <c r="B1098" s="274"/>
      <c r="C1098" s="274"/>
      <c r="D1098" s="274"/>
      <c r="E1098" s="175" t="str">
        <f>IFERROR((IF(VLOOKUP($C1098,'Agent List'!$A:$D,2,0)=0,"",VLOOKUP($C1098,'Agent List'!$A:$D,2,0))),"")</f>
        <v/>
      </c>
      <c r="F1098" s="175" t="str">
        <f>IFERROR((IF(VLOOKUP($C1098,'Agent List'!$A:$D,3,0)=0,"",VLOOKUP($C1098,'Agent List'!$A:$D,3,0))),"")</f>
        <v/>
      </c>
      <c r="G1098" s="175" t="str">
        <f>IFERROR((IF(VLOOKUP($C1098,'Agent List'!$A:$D,4,0)=0,"",VLOOKUP($C1098,'Agent List'!$A:$D,4,0))),"")</f>
        <v/>
      </c>
    </row>
    <row r="1099" spans="1:7" x14ac:dyDescent="0.25">
      <c r="A1099" s="275"/>
      <c r="B1099" s="274"/>
      <c r="C1099" s="274"/>
      <c r="D1099" s="274"/>
      <c r="E1099" s="175" t="str">
        <f>IFERROR((IF(VLOOKUP($C1099,'Agent List'!$A:$D,2,0)=0,"",VLOOKUP($C1099,'Agent List'!$A:$D,2,0))),"")</f>
        <v/>
      </c>
      <c r="F1099" s="175" t="str">
        <f>IFERROR((IF(VLOOKUP($C1099,'Agent List'!$A:$D,3,0)=0,"",VLOOKUP($C1099,'Agent List'!$A:$D,3,0))),"")</f>
        <v/>
      </c>
      <c r="G1099" s="175" t="str">
        <f>IFERROR((IF(VLOOKUP($C1099,'Agent List'!$A:$D,4,0)=0,"",VLOOKUP($C1099,'Agent List'!$A:$D,4,0))),"")</f>
        <v/>
      </c>
    </row>
    <row r="1100" spans="1:7" x14ac:dyDescent="0.25">
      <c r="A1100" s="275"/>
      <c r="B1100" s="274"/>
      <c r="C1100" s="274"/>
      <c r="D1100" s="274"/>
      <c r="E1100" s="175" t="str">
        <f>IFERROR((IF(VLOOKUP($C1100,'Agent List'!$A:$D,2,0)=0,"",VLOOKUP($C1100,'Agent List'!$A:$D,2,0))),"")</f>
        <v/>
      </c>
      <c r="F1100" s="175" t="str">
        <f>IFERROR((IF(VLOOKUP($C1100,'Agent List'!$A:$D,3,0)=0,"",VLOOKUP($C1100,'Agent List'!$A:$D,3,0))),"")</f>
        <v/>
      </c>
      <c r="G1100" s="175" t="str">
        <f>IFERROR((IF(VLOOKUP($C1100,'Agent List'!$A:$D,4,0)=0,"",VLOOKUP($C1100,'Agent List'!$A:$D,4,0))),"")</f>
        <v/>
      </c>
    </row>
    <row r="1101" spans="1:7" x14ac:dyDescent="0.25">
      <c r="A1101" s="275"/>
      <c r="B1101" s="274"/>
      <c r="C1101" s="274"/>
      <c r="D1101" s="274"/>
      <c r="E1101" s="175" t="str">
        <f>IFERROR((IF(VLOOKUP($C1101,'Agent List'!$A:$D,2,0)=0,"",VLOOKUP($C1101,'Agent List'!$A:$D,2,0))),"")</f>
        <v/>
      </c>
      <c r="F1101" s="175" t="str">
        <f>IFERROR((IF(VLOOKUP($C1101,'Agent List'!$A:$D,3,0)=0,"",VLOOKUP($C1101,'Agent List'!$A:$D,3,0))),"")</f>
        <v/>
      </c>
      <c r="G1101" s="175" t="str">
        <f>IFERROR((IF(VLOOKUP($C1101,'Agent List'!$A:$D,4,0)=0,"",VLOOKUP($C1101,'Agent List'!$A:$D,4,0))),"")</f>
        <v/>
      </c>
    </row>
    <row r="1102" spans="1:7" x14ac:dyDescent="0.25">
      <c r="A1102" s="275"/>
      <c r="B1102" s="274"/>
      <c r="C1102" s="274"/>
      <c r="D1102" s="274"/>
      <c r="E1102" s="175" t="str">
        <f>IFERROR((IF(VLOOKUP($C1102,'Agent List'!$A:$D,2,0)=0,"",VLOOKUP($C1102,'Agent List'!$A:$D,2,0))),"")</f>
        <v/>
      </c>
      <c r="F1102" s="175" t="str">
        <f>IFERROR((IF(VLOOKUP($C1102,'Agent List'!$A:$D,3,0)=0,"",VLOOKUP($C1102,'Agent List'!$A:$D,3,0))),"")</f>
        <v/>
      </c>
      <c r="G1102" s="175" t="str">
        <f>IFERROR((IF(VLOOKUP($C1102,'Agent List'!$A:$D,4,0)=0,"",VLOOKUP($C1102,'Agent List'!$A:$D,4,0))),"")</f>
        <v/>
      </c>
    </row>
    <row r="1103" spans="1:7" x14ac:dyDescent="0.25">
      <c r="A1103" s="275"/>
      <c r="B1103" s="274"/>
      <c r="C1103" s="274"/>
      <c r="D1103" s="274"/>
      <c r="E1103" s="175" t="str">
        <f>IFERROR((IF(VLOOKUP($C1103,'Agent List'!$A:$D,2,0)=0,"",VLOOKUP($C1103,'Agent List'!$A:$D,2,0))),"")</f>
        <v/>
      </c>
      <c r="F1103" s="175" t="str">
        <f>IFERROR((IF(VLOOKUP($C1103,'Agent List'!$A:$D,3,0)=0,"",VLOOKUP($C1103,'Agent List'!$A:$D,3,0))),"")</f>
        <v/>
      </c>
      <c r="G1103" s="175" t="str">
        <f>IFERROR((IF(VLOOKUP($C1103,'Agent List'!$A:$D,4,0)=0,"",VLOOKUP($C1103,'Agent List'!$A:$D,4,0))),"")</f>
        <v/>
      </c>
    </row>
    <row r="1104" spans="1:7" x14ac:dyDescent="0.25">
      <c r="A1104" s="275"/>
      <c r="B1104" s="274"/>
      <c r="C1104" s="274"/>
      <c r="D1104" s="274"/>
      <c r="E1104" s="175" t="str">
        <f>IFERROR((IF(VLOOKUP($C1104,'Agent List'!$A:$D,2,0)=0,"",VLOOKUP($C1104,'Agent List'!$A:$D,2,0))),"")</f>
        <v/>
      </c>
      <c r="F1104" s="175" t="str">
        <f>IFERROR((IF(VLOOKUP($C1104,'Agent List'!$A:$D,3,0)=0,"",VLOOKUP($C1104,'Agent List'!$A:$D,3,0))),"")</f>
        <v/>
      </c>
      <c r="G1104" s="175" t="str">
        <f>IFERROR((IF(VLOOKUP($C1104,'Agent List'!$A:$D,4,0)=0,"",VLOOKUP($C1104,'Agent List'!$A:$D,4,0))),"")</f>
        <v/>
      </c>
    </row>
    <row r="1105" spans="1:7" x14ac:dyDescent="0.25">
      <c r="A1105" s="275"/>
      <c r="B1105" s="274"/>
      <c r="C1105" s="274"/>
      <c r="D1105" s="274"/>
      <c r="E1105" s="175" t="str">
        <f>IFERROR((IF(VLOOKUP($C1105,'Agent List'!$A:$D,2,0)=0,"",VLOOKUP($C1105,'Agent List'!$A:$D,2,0))),"")</f>
        <v/>
      </c>
      <c r="F1105" s="175" t="str">
        <f>IFERROR((IF(VLOOKUP($C1105,'Agent List'!$A:$D,3,0)=0,"",VLOOKUP($C1105,'Agent List'!$A:$D,3,0))),"")</f>
        <v/>
      </c>
      <c r="G1105" s="175" t="str">
        <f>IFERROR((IF(VLOOKUP($C1105,'Agent List'!$A:$D,4,0)=0,"",VLOOKUP($C1105,'Agent List'!$A:$D,4,0))),"")</f>
        <v/>
      </c>
    </row>
    <row r="1106" spans="1:7" x14ac:dyDescent="0.25">
      <c r="A1106" s="275"/>
      <c r="B1106" s="274"/>
      <c r="C1106" s="274"/>
      <c r="D1106" s="274"/>
      <c r="E1106" s="175" t="str">
        <f>IFERROR((IF(VLOOKUP($C1106,'Agent List'!$A:$D,2,0)=0,"",VLOOKUP($C1106,'Agent List'!$A:$D,2,0))),"")</f>
        <v/>
      </c>
      <c r="F1106" s="175" t="str">
        <f>IFERROR((IF(VLOOKUP($C1106,'Agent List'!$A:$D,3,0)=0,"",VLOOKUP($C1106,'Agent List'!$A:$D,3,0))),"")</f>
        <v/>
      </c>
      <c r="G1106" s="175" t="str">
        <f>IFERROR((IF(VLOOKUP($C1106,'Agent List'!$A:$D,4,0)=0,"",VLOOKUP($C1106,'Agent List'!$A:$D,4,0))),"")</f>
        <v/>
      </c>
    </row>
    <row r="1107" spans="1:7" x14ac:dyDescent="0.25">
      <c r="A1107" s="275"/>
      <c r="B1107" s="274"/>
      <c r="C1107" s="274"/>
      <c r="D1107" s="274"/>
      <c r="E1107" s="175" t="str">
        <f>IFERROR((IF(VLOOKUP($C1107,'Agent List'!$A:$D,2,0)=0,"",VLOOKUP($C1107,'Agent List'!$A:$D,2,0))),"")</f>
        <v/>
      </c>
      <c r="F1107" s="175" t="str">
        <f>IFERROR((IF(VLOOKUP($C1107,'Agent List'!$A:$D,3,0)=0,"",VLOOKUP($C1107,'Agent List'!$A:$D,3,0))),"")</f>
        <v/>
      </c>
      <c r="G1107" s="175" t="str">
        <f>IFERROR((IF(VLOOKUP($C1107,'Agent List'!$A:$D,4,0)=0,"",VLOOKUP($C1107,'Agent List'!$A:$D,4,0))),"")</f>
        <v/>
      </c>
    </row>
    <row r="1108" spans="1:7" x14ac:dyDescent="0.25">
      <c r="A1108" s="275"/>
      <c r="B1108" s="274"/>
      <c r="C1108" s="274"/>
      <c r="D1108" s="274"/>
      <c r="E1108" s="175" t="str">
        <f>IFERROR((IF(VLOOKUP($C1108,'Agent List'!$A:$D,2,0)=0,"",VLOOKUP($C1108,'Agent List'!$A:$D,2,0))),"")</f>
        <v/>
      </c>
      <c r="F1108" s="175" t="str">
        <f>IFERROR((IF(VLOOKUP($C1108,'Agent List'!$A:$D,3,0)=0,"",VLOOKUP($C1108,'Agent List'!$A:$D,3,0))),"")</f>
        <v/>
      </c>
      <c r="G1108" s="175" t="str">
        <f>IFERROR((IF(VLOOKUP($C1108,'Agent List'!$A:$D,4,0)=0,"",VLOOKUP($C1108,'Agent List'!$A:$D,4,0))),"")</f>
        <v/>
      </c>
    </row>
    <row r="1109" spans="1:7" x14ac:dyDescent="0.25">
      <c r="A1109" s="275"/>
      <c r="B1109" s="274"/>
      <c r="C1109" s="274"/>
      <c r="D1109" s="274"/>
      <c r="E1109" s="175" t="str">
        <f>IFERROR((IF(VLOOKUP($C1109,'Agent List'!$A:$D,2,0)=0,"",VLOOKUP($C1109,'Agent List'!$A:$D,2,0))),"")</f>
        <v/>
      </c>
      <c r="F1109" s="175" t="str">
        <f>IFERROR((IF(VLOOKUP($C1109,'Agent List'!$A:$D,3,0)=0,"",VLOOKUP($C1109,'Agent List'!$A:$D,3,0))),"")</f>
        <v/>
      </c>
      <c r="G1109" s="175" t="str">
        <f>IFERROR((IF(VLOOKUP($C1109,'Agent List'!$A:$D,4,0)=0,"",VLOOKUP($C1109,'Agent List'!$A:$D,4,0))),"")</f>
        <v/>
      </c>
    </row>
    <row r="1110" spans="1:7" x14ac:dyDescent="0.25">
      <c r="A1110" s="275"/>
      <c r="B1110" s="274"/>
      <c r="C1110" s="274"/>
      <c r="D1110" s="274"/>
      <c r="E1110" s="175" t="str">
        <f>IFERROR((IF(VLOOKUP($C1110,'Agent List'!$A:$D,2,0)=0,"",VLOOKUP($C1110,'Agent List'!$A:$D,2,0))),"")</f>
        <v/>
      </c>
      <c r="F1110" s="175" t="str">
        <f>IFERROR((IF(VLOOKUP($C1110,'Agent List'!$A:$D,3,0)=0,"",VLOOKUP($C1110,'Agent List'!$A:$D,3,0))),"")</f>
        <v/>
      </c>
      <c r="G1110" s="175" t="str">
        <f>IFERROR((IF(VLOOKUP($C1110,'Agent List'!$A:$D,4,0)=0,"",VLOOKUP($C1110,'Agent List'!$A:$D,4,0))),"")</f>
        <v/>
      </c>
    </row>
    <row r="1111" spans="1:7" x14ac:dyDescent="0.25">
      <c r="A1111" s="275"/>
      <c r="B1111" s="274"/>
      <c r="C1111" s="274"/>
      <c r="D1111" s="274"/>
      <c r="E1111" s="175" t="str">
        <f>IFERROR((IF(VLOOKUP($C1111,'Agent List'!$A:$D,2,0)=0,"",VLOOKUP($C1111,'Agent List'!$A:$D,2,0))),"")</f>
        <v/>
      </c>
      <c r="F1111" s="175" t="str">
        <f>IFERROR((IF(VLOOKUP($C1111,'Agent List'!$A:$D,3,0)=0,"",VLOOKUP($C1111,'Agent List'!$A:$D,3,0))),"")</f>
        <v/>
      </c>
      <c r="G1111" s="175" t="str">
        <f>IFERROR((IF(VLOOKUP($C1111,'Agent List'!$A:$D,4,0)=0,"",VLOOKUP($C1111,'Agent List'!$A:$D,4,0))),"")</f>
        <v/>
      </c>
    </row>
    <row r="1112" spans="1:7" x14ac:dyDescent="0.25">
      <c r="A1112" s="275"/>
      <c r="B1112" s="274"/>
      <c r="C1112" s="274"/>
      <c r="D1112" s="274"/>
      <c r="E1112" s="175" t="str">
        <f>IFERROR((IF(VLOOKUP($C1112,'Agent List'!$A:$D,2,0)=0,"",VLOOKUP($C1112,'Agent List'!$A:$D,2,0))),"")</f>
        <v/>
      </c>
      <c r="F1112" s="175" t="str">
        <f>IFERROR((IF(VLOOKUP($C1112,'Agent List'!$A:$D,3,0)=0,"",VLOOKUP($C1112,'Agent List'!$A:$D,3,0))),"")</f>
        <v/>
      </c>
      <c r="G1112" s="175" t="str">
        <f>IFERROR((IF(VLOOKUP($C1112,'Agent List'!$A:$D,4,0)=0,"",VLOOKUP($C1112,'Agent List'!$A:$D,4,0))),"")</f>
        <v/>
      </c>
    </row>
    <row r="1113" spans="1:7" x14ac:dyDescent="0.25">
      <c r="A1113" s="275"/>
      <c r="B1113" s="274"/>
      <c r="C1113" s="274"/>
      <c r="D1113" s="274"/>
      <c r="E1113" s="175" t="str">
        <f>IFERROR((IF(VLOOKUP($C1113,'Agent List'!$A:$D,2,0)=0,"",VLOOKUP($C1113,'Agent List'!$A:$D,2,0))),"")</f>
        <v/>
      </c>
      <c r="F1113" s="175" t="str">
        <f>IFERROR((IF(VLOOKUP($C1113,'Agent List'!$A:$D,3,0)=0,"",VLOOKUP($C1113,'Agent List'!$A:$D,3,0))),"")</f>
        <v/>
      </c>
      <c r="G1113" s="175" t="str">
        <f>IFERROR((IF(VLOOKUP($C1113,'Agent List'!$A:$D,4,0)=0,"",VLOOKUP($C1113,'Agent List'!$A:$D,4,0))),"")</f>
        <v/>
      </c>
    </row>
    <row r="1114" spans="1:7" x14ac:dyDescent="0.25">
      <c r="A1114" s="275"/>
      <c r="B1114" s="274"/>
      <c r="C1114" s="274"/>
      <c r="D1114" s="274"/>
      <c r="E1114" s="175" t="str">
        <f>IFERROR((IF(VLOOKUP($C1114,'Agent List'!$A:$D,2,0)=0,"",VLOOKUP($C1114,'Agent List'!$A:$D,2,0))),"")</f>
        <v/>
      </c>
      <c r="F1114" s="175" t="str">
        <f>IFERROR((IF(VLOOKUP($C1114,'Agent List'!$A:$D,3,0)=0,"",VLOOKUP($C1114,'Agent List'!$A:$D,3,0))),"")</f>
        <v/>
      </c>
      <c r="G1114" s="175" t="str">
        <f>IFERROR((IF(VLOOKUP($C1114,'Agent List'!$A:$D,4,0)=0,"",VLOOKUP($C1114,'Agent List'!$A:$D,4,0))),"")</f>
        <v/>
      </c>
    </row>
    <row r="1115" spans="1:7" x14ac:dyDescent="0.25">
      <c r="A1115" s="275"/>
      <c r="B1115" s="274"/>
      <c r="C1115" s="274"/>
      <c r="D1115" s="274"/>
      <c r="E1115" s="175" t="str">
        <f>IFERROR((IF(VLOOKUP($C1115,'Agent List'!$A:$D,2,0)=0,"",VLOOKUP($C1115,'Agent List'!$A:$D,2,0))),"")</f>
        <v/>
      </c>
      <c r="F1115" s="175" t="str">
        <f>IFERROR((IF(VLOOKUP($C1115,'Agent List'!$A:$D,3,0)=0,"",VLOOKUP($C1115,'Agent List'!$A:$D,3,0))),"")</f>
        <v/>
      </c>
      <c r="G1115" s="175" t="str">
        <f>IFERROR((IF(VLOOKUP($C1115,'Agent List'!$A:$D,4,0)=0,"",VLOOKUP($C1115,'Agent List'!$A:$D,4,0))),"")</f>
        <v/>
      </c>
    </row>
    <row r="1116" spans="1:7" x14ac:dyDescent="0.25">
      <c r="A1116" s="275"/>
      <c r="B1116" s="274"/>
      <c r="C1116" s="274"/>
      <c r="D1116" s="274"/>
      <c r="E1116" s="175" t="str">
        <f>IFERROR((IF(VLOOKUP($C1116,'Agent List'!$A:$D,2,0)=0,"",VLOOKUP($C1116,'Agent List'!$A:$D,2,0))),"")</f>
        <v/>
      </c>
      <c r="F1116" s="175" t="str">
        <f>IFERROR((IF(VLOOKUP($C1116,'Agent List'!$A:$D,3,0)=0,"",VLOOKUP($C1116,'Agent List'!$A:$D,3,0))),"")</f>
        <v/>
      </c>
      <c r="G1116" s="175" t="str">
        <f>IFERROR((IF(VLOOKUP($C1116,'Agent List'!$A:$D,4,0)=0,"",VLOOKUP($C1116,'Agent List'!$A:$D,4,0))),"")</f>
        <v/>
      </c>
    </row>
    <row r="1117" spans="1:7" x14ac:dyDescent="0.25">
      <c r="A1117" s="275"/>
      <c r="B1117" s="274"/>
      <c r="C1117" s="274"/>
      <c r="D1117" s="274"/>
      <c r="E1117" s="175" t="str">
        <f>IFERROR((IF(VLOOKUP($C1117,'Agent List'!$A:$D,2,0)=0,"",VLOOKUP($C1117,'Agent List'!$A:$D,2,0))),"")</f>
        <v/>
      </c>
      <c r="F1117" s="175" t="str">
        <f>IFERROR((IF(VLOOKUP($C1117,'Agent List'!$A:$D,3,0)=0,"",VLOOKUP($C1117,'Agent List'!$A:$D,3,0))),"")</f>
        <v/>
      </c>
      <c r="G1117" s="175" t="str">
        <f>IFERROR((IF(VLOOKUP($C1117,'Agent List'!$A:$D,4,0)=0,"",VLOOKUP($C1117,'Agent List'!$A:$D,4,0))),"")</f>
        <v/>
      </c>
    </row>
    <row r="1118" spans="1:7" x14ac:dyDescent="0.25">
      <c r="A1118" s="275"/>
      <c r="B1118" s="274"/>
      <c r="C1118" s="274"/>
      <c r="D1118" s="274"/>
      <c r="E1118" s="175" t="str">
        <f>IFERROR((IF(VLOOKUP($C1118,'Agent List'!$A:$D,2,0)=0,"",VLOOKUP($C1118,'Agent List'!$A:$D,2,0))),"")</f>
        <v/>
      </c>
      <c r="F1118" s="175" t="str">
        <f>IFERROR((IF(VLOOKUP($C1118,'Agent List'!$A:$D,3,0)=0,"",VLOOKUP($C1118,'Agent List'!$A:$D,3,0))),"")</f>
        <v/>
      </c>
      <c r="G1118" s="175" t="str">
        <f>IFERROR((IF(VLOOKUP($C1118,'Agent List'!$A:$D,4,0)=0,"",VLOOKUP($C1118,'Agent List'!$A:$D,4,0))),"")</f>
        <v/>
      </c>
    </row>
    <row r="1119" spans="1:7" x14ac:dyDescent="0.25">
      <c r="A1119" s="275"/>
      <c r="B1119" s="274"/>
      <c r="C1119" s="274"/>
      <c r="D1119" s="274"/>
      <c r="E1119" s="175" t="str">
        <f>IFERROR((IF(VLOOKUP($C1119,'Agent List'!$A:$D,2,0)=0,"",VLOOKUP($C1119,'Agent List'!$A:$D,2,0))),"")</f>
        <v/>
      </c>
      <c r="F1119" s="175" t="str">
        <f>IFERROR((IF(VLOOKUP($C1119,'Agent List'!$A:$D,3,0)=0,"",VLOOKUP($C1119,'Agent List'!$A:$D,3,0))),"")</f>
        <v/>
      </c>
      <c r="G1119" s="175" t="str">
        <f>IFERROR((IF(VLOOKUP($C1119,'Agent List'!$A:$D,4,0)=0,"",VLOOKUP($C1119,'Agent List'!$A:$D,4,0))),"")</f>
        <v/>
      </c>
    </row>
    <row r="1120" spans="1:7" x14ac:dyDescent="0.25">
      <c r="A1120" s="275"/>
      <c r="B1120" s="274"/>
      <c r="C1120" s="274"/>
      <c r="D1120" s="274"/>
      <c r="E1120" s="175" t="str">
        <f>IFERROR((IF(VLOOKUP($C1120,'Agent List'!$A:$D,2,0)=0,"",VLOOKUP($C1120,'Agent List'!$A:$D,2,0))),"")</f>
        <v/>
      </c>
      <c r="F1120" s="175" t="str">
        <f>IFERROR((IF(VLOOKUP($C1120,'Agent List'!$A:$D,3,0)=0,"",VLOOKUP($C1120,'Agent List'!$A:$D,3,0))),"")</f>
        <v/>
      </c>
      <c r="G1120" s="175" t="str">
        <f>IFERROR((IF(VLOOKUP($C1120,'Agent List'!$A:$D,4,0)=0,"",VLOOKUP($C1120,'Agent List'!$A:$D,4,0))),"")</f>
        <v/>
      </c>
    </row>
    <row r="1121" spans="1:7" x14ac:dyDescent="0.25">
      <c r="A1121" s="275"/>
      <c r="B1121" s="274"/>
      <c r="C1121" s="274"/>
      <c r="D1121" s="274"/>
      <c r="E1121" s="175" t="str">
        <f>IFERROR((IF(VLOOKUP($C1121,'Agent List'!$A:$D,2,0)=0,"",VLOOKUP($C1121,'Agent List'!$A:$D,2,0))),"")</f>
        <v/>
      </c>
      <c r="F1121" s="175" t="str">
        <f>IFERROR((IF(VLOOKUP($C1121,'Agent List'!$A:$D,3,0)=0,"",VLOOKUP($C1121,'Agent List'!$A:$D,3,0))),"")</f>
        <v/>
      </c>
      <c r="G1121" s="175" t="str">
        <f>IFERROR((IF(VLOOKUP($C1121,'Agent List'!$A:$D,4,0)=0,"",VLOOKUP($C1121,'Agent List'!$A:$D,4,0))),"")</f>
        <v/>
      </c>
    </row>
    <row r="1122" spans="1:7" x14ac:dyDescent="0.25">
      <c r="A1122" s="275"/>
      <c r="B1122" s="274"/>
      <c r="C1122" s="274"/>
      <c r="D1122" s="274"/>
      <c r="E1122" s="175" t="str">
        <f>IFERROR((IF(VLOOKUP($C1122,'Agent List'!$A:$D,2,0)=0,"",VLOOKUP($C1122,'Agent List'!$A:$D,2,0))),"")</f>
        <v/>
      </c>
      <c r="F1122" s="175" t="str">
        <f>IFERROR((IF(VLOOKUP($C1122,'Agent List'!$A:$D,3,0)=0,"",VLOOKUP($C1122,'Agent List'!$A:$D,3,0))),"")</f>
        <v/>
      </c>
      <c r="G1122" s="175" t="str">
        <f>IFERROR((IF(VLOOKUP($C1122,'Agent List'!$A:$D,4,0)=0,"",VLOOKUP($C1122,'Agent List'!$A:$D,4,0))),"")</f>
        <v/>
      </c>
    </row>
    <row r="1123" spans="1:7" x14ac:dyDescent="0.25">
      <c r="A1123" s="275"/>
      <c r="B1123" s="274"/>
      <c r="C1123" s="274"/>
      <c r="D1123" s="274"/>
      <c r="E1123" s="175" t="str">
        <f>IFERROR((IF(VLOOKUP($C1123,'Agent List'!$A:$D,2,0)=0,"",VLOOKUP($C1123,'Agent List'!$A:$D,2,0))),"")</f>
        <v/>
      </c>
      <c r="F1123" s="175" t="str">
        <f>IFERROR((IF(VLOOKUP($C1123,'Agent List'!$A:$D,3,0)=0,"",VLOOKUP($C1123,'Agent List'!$A:$D,3,0))),"")</f>
        <v/>
      </c>
      <c r="G1123" s="175" t="str">
        <f>IFERROR((IF(VLOOKUP($C1123,'Agent List'!$A:$D,4,0)=0,"",VLOOKUP($C1123,'Agent List'!$A:$D,4,0))),"")</f>
        <v/>
      </c>
    </row>
    <row r="1124" spans="1:7" x14ac:dyDescent="0.25">
      <c r="A1124" s="275"/>
      <c r="B1124" s="274"/>
      <c r="C1124" s="274"/>
      <c r="D1124" s="274"/>
      <c r="E1124" s="175" t="str">
        <f>IFERROR((IF(VLOOKUP($C1124,'Agent List'!$A:$D,2,0)=0,"",VLOOKUP($C1124,'Agent List'!$A:$D,2,0))),"")</f>
        <v/>
      </c>
      <c r="F1124" s="175" t="str">
        <f>IFERROR((IF(VLOOKUP($C1124,'Agent List'!$A:$D,3,0)=0,"",VLOOKUP($C1124,'Agent List'!$A:$D,3,0))),"")</f>
        <v/>
      </c>
      <c r="G1124" s="175" t="str">
        <f>IFERROR((IF(VLOOKUP($C1124,'Agent List'!$A:$D,4,0)=0,"",VLOOKUP($C1124,'Agent List'!$A:$D,4,0))),"")</f>
        <v/>
      </c>
    </row>
    <row r="1125" spans="1:7" x14ac:dyDescent="0.25">
      <c r="A1125" s="275"/>
      <c r="B1125" s="274"/>
      <c r="C1125" s="274"/>
      <c r="D1125" s="274"/>
      <c r="E1125" s="175" t="str">
        <f>IFERROR((IF(VLOOKUP($C1125,'Agent List'!$A:$D,2,0)=0,"",VLOOKUP($C1125,'Agent List'!$A:$D,2,0))),"")</f>
        <v/>
      </c>
      <c r="F1125" s="175" t="str">
        <f>IFERROR((IF(VLOOKUP($C1125,'Agent List'!$A:$D,3,0)=0,"",VLOOKUP($C1125,'Agent List'!$A:$D,3,0))),"")</f>
        <v/>
      </c>
      <c r="G1125" s="175" t="str">
        <f>IFERROR((IF(VLOOKUP($C1125,'Agent List'!$A:$D,4,0)=0,"",VLOOKUP($C1125,'Agent List'!$A:$D,4,0))),"")</f>
        <v/>
      </c>
    </row>
    <row r="1126" spans="1:7" x14ac:dyDescent="0.25">
      <c r="A1126" s="275"/>
      <c r="B1126" s="274"/>
      <c r="C1126" s="274"/>
      <c r="D1126" s="274"/>
      <c r="E1126" s="175" t="str">
        <f>IFERROR((IF(VLOOKUP($C1126,'Agent List'!$A:$D,2,0)=0,"",VLOOKUP($C1126,'Agent List'!$A:$D,2,0))),"")</f>
        <v/>
      </c>
      <c r="F1126" s="175" t="str">
        <f>IFERROR((IF(VLOOKUP($C1126,'Agent List'!$A:$D,3,0)=0,"",VLOOKUP($C1126,'Agent List'!$A:$D,3,0))),"")</f>
        <v/>
      </c>
      <c r="G1126" s="175" t="str">
        <f>IFERROR((IF(VLOOKUP($C1126,'Agent List'!$A:$D,4,0)=0,"",VLOOKUP($C1126,'Agent List'!$A:$D,4,0))),"")</f>
        <v/>
      </c>
    </row>
    <row r="1127" spans="1:7" x14ac:dyDescent="0.25">
      <c r="A1127" s="275"/>
      <c r="B1127" s="274"/>
      <c r="C1127" s="274"/>
      <c r="D1127" s="274"/>
      <c r="E1127" s="175" t="str">
        <f>IFERROR((IF(VLOOKUP($C1127,'Agent List'!$A:$D,2,0)=0,"",VLOOKUP($C1127,'Agent List'!$A:$D,2,0))),"")</f>
        <v/>
      </c>
      <c r="F1127" s="175" t="str">
        <f>IFERROR((IF(VLOOKUP($C1127,'Agent List'!$A:$D,3,0)=0,"",VLOOKUP($C1127,'Agent List'!$A:$D,3,0))),"")</f>
        <v/>
      </c>
      <c r="G1127" s="175" t="str">
        <f>IFERROR((IF(VLOOKUP($C1127,'Agent List'!$A:$D,4,0)=0,"",VLOOKUP($C1127,'Agent List'!$A:$D,4,0))),"")</f>
        <v/>
      </c>
    </row>
    <row r="1128" spans="1:7" x14ac:dyDescent="0.25">
      <c r="A1128" s="275"/>
      <c r="B1128" s="274"/>
      <c r="C1128" s="274"/>
      <c r="D1128" s="274"/>
      <c r="E1128" s="175" t="str">
        <f>IFERROR((IF(VLOOKUP($C1128,'Agent List'!$A:$D,2,0)=0,"",VLOOKUP($C1128,'Agent List'!$A:$D,2,0))),"")</f>
        <v/>
      </c>
      <c r="F1128" s="175" t="str">
        <f>IFERROR((IF(VLOOKUP($C1128,'Agent List'!$A:$D,3,0)=0,"",VLOOKUP($C1128,'Agent List'!$A:$D,3,0))),"")</f>
        <v/>
      </c>
      <c r="G1128" s="175" t="str">
        <f>IFERROR((IF(VLOOKUP($C1128,'Agent List'!$A:$D,4,0)=0,"",VLOOKUP($C1128,'Agent List'!$A:$D,4,0))),"")</f>
        <v/>
      </c>
    </row>
    <row r="1129" spans="1:7" x14ac:dyDescent="0.25">
      <c r="A1129" s="275"/>
      <c r="B1129" s="274"/>
      <c r="C1129" s="274"/>
      <c r="D1129" s="274"/>
      <c r="E1129" s="175" t="str">
        <f>IFERROR((IF(VLOOKUP($C1129,'Agent List'!$A:$D,2,0)=0,"",VLOOKUP($C1129,'Agent List'!$A:$D,2,0))),"")</f>
        <v/>
      </c>
      <c r="F1129" s="175" t="str">
        <f>IFERROR((IF(VLOOKUP($C1129,'Agent List'!$A:$D,3,0)=0,"",VLOOKUP($C1129,'Agent List'!$A:$D,3,0))),"")</f>
        <v/>
      </c>
      <c r="G1129" s="175" t="str">
        <f>IFERROR((IF(VLOOKUP($C1129,'Agent List'!$A:$D,4,0)=0,"",VLOOKUP($C1129,'Agent List'!$A:$D,4,0))),"")</f>
        <v/>
      </c>
    </row>
    <row r="1130" spans="1:7" x14ac:dyDescent="0.25">
      <c r="A1130" s="275"/>
      <c r="B1130" s="274"/>
      <c r="C1130" s="274"/>
      <c r="D1130" s="274"/>
      <c r="E1130" s="175" t="str">
        <f>IFERROR((IF(VLOOKUP($C1130,'Agent List'!$A:$D,2,0)=0,"",VLOOKUP($C1130,'Agent List'!$A:$D,2,0))),"")</f>
        <v/>
      </c>
      <c r="F1130" s="175" t="str">
        <f>IFERROR((IF(VLOOKUP($C1130,'Agent List'!$A:$D,3,0)=0,"",VLOOKUP($C1130,'Agent List'!$A:$D,3,0))),"")</f>
        <v/>
      </c>
      <c r="G1130" s="175" t="str">
        <f>IFERROR((IF(VLOOKUP($C1130,'Agent List'!$A:$D,4,0)=0,"",VLOOKUP($C1130,'Agent List'!$A:$D,4,0))),"")</f>
        <v/>
      </c>
    </row>
    <row r="1131" spans="1:7" x14ac:dyDescent="0.25">
      <c r="A1131" s="275"/>
      <c r="B1131" s="274"/>
      <c r="C1131" s="274"/>
      <c r="D1131" s="274"/>
      <c r="E1131" s="175" t="str">
        <f>IFERROR((IF(VLOOKUP($C1131,'Agent List'!$A:$D,2,0)=0,"",VLOOKUP($C1131,'Agent List'!$A:$D,2,0))),"")</f>
        <v/>
      </c>
      <c r="F1131" s="175" t="str">
        <f>IFERROR((IF(VLOOKUP($C1131,'Agent List'!$A:$D,3,0)=0,"",VLOOKUP($C1131,'Agent List'!$A:$D,3,0))),"")</f>
        <v/>
      </c>
      <c r="G1131" s="175" t="str">
        <f>IFERROR((IF(VLOOKUP($C1131,'Agent List'!$A:$D,4,0)=0,"",VLOOKUP($C1131,'Agent List'!$A:$D,4,0))),"")</f>
        <v/>
      </c>
    </row>
    <row r="1132" spans="1:7" x14ac:dyDescent="0.25">
      <c r="A1132" s="275"/>
      <c r="B1132" s="274"/>
      <c r="C1132" s="274"/>
      <c r="D1132" s="274"/>
      <c r="E1132" s="175" t="str">
        <f>IFERROR((IF(VLOOKUP($C1132,'Agent List'!$A:$D,2,0)=0,"",VLOOKUP($C1132,'Agent List'!$A:$D,2,0))),"")</f>
        <v/>
      </c>
      <c r="F1132" s="175" t="str">
        <f>IFERROR((IF(VLOOKUP($C1132,'Agent List'!$A:$D,3,0)=0,"",VLOOKUP($C1132,'Agent List'!$A:$D,3,0))),"")</f>
        <v/>
      </c>
      <c r="G1132" s="175" t="str">
        <f>IFERROR((IF(VLOOKUP($C1132,'Agent List'!$A:$D,4,0)=0,"",VLOOKUP($C1132,'Agent List'!$A:$D,4,0))),"")</f>
        <v/>
      </c>
    </row>
    <row r="1133" spans="1:7" x14ac:dyDescent="0.25">
      <c r="A1133" s="275"/>
      <c r="B1133" s="274"/>
      <c r="C1133" s="274"/>
      <c r="D1133" s="274"/>
      <c r="E1133" s="175" t="str">
        <f>IFERROR((IF(VLOOKUP($C1133,'Agent List'!$A:$D,2,0)=0,"",VLOOKUP($C1133,'Agent List'!$A:$D,2,0))),"")</f>
        <v/>
      </c>
      <c r="F1133" s="175" t="str">
        <f>IFERROR((IF(VLOOKUP($C1133,'Agent List'!$A:$D,3,0)=0,"",VLOOKUP($C1133,'Agent List'!$A:$D,3,0))),"")</f>
        <v/>
      </c>
      <c r="G1133" s="175" t="str">
        <f>IFERROR((IF(VLOOKUP($C1133,'Agent List'!$A:$D,4,0)=0,"",VLOOKUP($C1133,'Agent List'!$A:$D,4,0))),"")</f>
        <v/>
      </c>
    </row>
    <row r="1134" spans="1:7" x14ac:dyDescent="0.25">
      <c r="A1134" s="275"/>
      <c r="B1134" s="274"/>
      <c r="C1134" s="274"/>
      <c r="D1134" s="274"/>
      <c r="E1134" s="175" t="str">
        <f>IFERROR((IF(VLOOKUP($C1134,'Agent List'!$A:$D,2,0)=0,"",VLOOKUP($C1134,'Agent List'!$A:$D,2,0))),"")</f>
        <v/>
      </c>
      <c r="F1134" s="175" t="str">
        <f>IFERROR((IF(VLOOKUP($C1134,'Agent List'!$A:$D,3,0)=0,"",VLOOKUP($C1134,'Agent List'!$A:$D,3,0))),"")</f>
        <v/>
      </c>
      <c r="G1134" s="175" t="str">
        <f>IFERROR((IF(VLOOKUP($C1134,'Agent List'!$A:$D,4,0)=0,"",VLOOKUP($C1134,'Agent List'!$A:$D,4,0))),"")</f>
        <v/>
      </c>
    </row>
    <row r="1135" spans="1:7" x14ac:dyDescent="0.25">
      <c r="A1135" s="275"/>
      <c r="B1135" s="274"/>
      <c r="C1135" s="274"/>
      <c r="D1135" s="274"/>
      <c r="E1135" s="175" t="str">
        <f>IFERROR((IF(VLOOKUP($C1135,'Agent List'!$A:$D,2,0)=0,"",VLOOKUP($C1135,'Agent List'!$A:$D,2,0))),"")</f>
        <v/>
      </c>
      <c r="F1135" s="175" t="str">
        <f>IFERROR((IF(VLOOKUP($C1135,'Agent List'!$A:$D,3,0)=0,"",VLOOKUP($C1135,'Agent List'!$A:$D,3,0))),"")</f>
        <v/>
      </c>
      <c r="G1135" s="175" t="str">
        <f>IFERROR((IF(VLOOKUP($C1135,'Agent List'!$A:$D,4,0)=0,"",VLOOKUP($C1135,'Agent List'!$A:$D,4,0))),"")</f>
        <v/>
      </c>
    </row>
    <row r="1136" spans="1:7" x14ac:dyDescent="0.25">
      <c r="A1136" s="275"/>
      <c r="B1136" s="274"/>
      <c r="C1136" s="274"/>
      <c r="D1136" s="274"/>
      <c r="E1136" s="175" t="str">
        <f>IFERROR((IF(VLOOKUP($C1136,'Agent List'!$A:$D,2,0)=0,"",VLOOKUP($C1136,'Agent List'!$A:$D,2,0))),"")</f>
        <v/>
      </c>
      <c r="F1136" s="175" t="str">
        <f>IFERROR((IF(VLOOKUP($C1136,'Agent List'!$A:$D,3,0)=0,"",VLOOKUP($C1136,'Agent List'!$A:$D,3,0))),"")</f>
        <v/>
      </c>
      <c r="G1136" s="175" t="str">
        <f>IFERROR((IF(VLOOKUP($C1136,'Agent List'!$A:$D,4,0)=0,"",VLOOKUP($C1136,'Agent List'!$A:$D,4,0))),"")</f>
        <v/>
      </c>
    </row>
    <row r="1137" spans="1:7" x14ac:dyDescent="0.25">
      <c r="A1137" s="275"/>
      <c r="B1137" s="274"/>
      <c r="C1137" s="274"/>
      <c r="D1137" s="274"/>
      <c r="E1137" s="175" t="str">
        <f>IFERROR((IF(VLOOKUP($C1137,'Agent List'!$A:$D,2,0)=0,"",VLOOKUP($C1137,'Agent List'!$A:$D,2,0))),"")</f>
        <v/>
      </c>
      <c r="F1137" s="175" t="str">
        <f>IFERROR((IF(VLOOKUP($C1137,'Agent List'!$A:$D,3,0)=0,"",VLOOKUP($C1137,'Agent List'!$A:$D,3,0))),"")</f>
        <v/>
      </c>
      <c r="G1137" s="175" t="str">
        <f>IFERROR((IF(VLOOKUP($C1137,'Agent List'!$A:$D,4,0)=0,"",VLOOKUP($C1137,'Agent List'!$A:$D,4,0))),"")</f>
        <v/>
      </c>
    </row>
    <row r="1138" spans="1:7" x14ac:dyDescent="0.25">
      <c r="A1138" s="275"/>
      <c r="B1138" s="274"/>
      <c r="C1138" s="274"/>
      <c r="D1138" s="274"/>
      <c r="E1138" s="175" t="str">
        <f>IFERROR((IF(VLOOKUP($C1138,'Agent List'!$A:$D,2,0)=0,"",VLOOKUP($C1138,'Agent List'!$A:$D,2,0))),"")</f>
        <v/>
      </c>
      <c r="F1138" s="175" t="str">
        <f>IFERROR((IF(VLOOKUP($C1138,'Agent List'!$A:$D,3,0)=0,"",VLOOKUP($C1138,'Agent List'!$A:$D,3,0))),"")</f>
        <v/>
      </c>
      <c r="G1138" s="175" t="str">
        <f>IFERROR((IF(VLOOKUP($C1138,'Agent List'!$A:$D,4,0)=0,"",VLOOKUP($C1138,'Agent List'!$A:$D,4,0))),"")</f>
        <v/>
      </c>
    </row>
    <row r="1139" spans="1:7" x14ac:dyDescent="0.25">
      <c r="A1139" s="275"/>
      <c r="B1139" s="274"/>
      <c r="C1139" s="274"/>
      <c r="D1139" s="274"/>
      <c r="E1139" s="175" t="str">
        <f>IFERROR((IF(VLOOKUP($C1139,'Agent List'!$A:$D,2,0)=0,"",VLOOKUP($C1139,'Agent List'!$A:$D,2,0))),"")</f>
        <v/>
      </c>
      <c r="F1139" s="175" t="str">
        <f>IFERROR((IF(VLOOKUP($C1139,'Agent List'!$A:$D,3,0)=0,"",VLOOKUP($C1139,'Agent List'!$A:$D,3,0))),"")</f>
        <v/>
      </c>
      <c r="G1139" s="175" t="str">
        <f>IFERROR((IF(VLOOKUP($C1139,'Agent List'!$A:$D,4,0)=0,"",VLOOKUP($C1139,'Agent List'!$A:$D,4,0))),"")</f>
        <v/>
      </c>
    </row>
    <row r="1140" spans="1:7" x14ac:dyDescent="0.25">
      <c r="A1140" s="275"/>
      <c r="B1140" s="274"/>
      <c r="C1140" s="274"/>
      <c r="D1140" s="274"/>
      <c r="E1140" s="175" t="str">
        <f>IFERROR((IF(VLOOKUP($C1140,'Agent List'!$A:$D,2,0)=0,"",VLOOKUP($C1140,'Agent List'!$A:$D,2,0))),"")</f>
        <v/>
      </c>
      <c r="F1140" s="175" t="str">
        <f>IFERROR((IF(VLOOKUP($C1140,'Agent List'!$A:$D,3,0)=0,"",VLOOKUP($C1140,'Agent List'!$A:$D,3,0))),"")</f>
        <v/>
      </c>
      <c r="G1140" s="175" t="str">
        <f>IFERROR((IF(VLOOKUP($C1140,'Agent List'!$A:$D,4,0)=0,"",VLOOKUP($C1140,'Agent List'!$A:$D,4,0))),"")</f>
        <v/>
      </c>
    </row>
    <row r="1141" spans="1:7" x14ac:dyDescent="0.25">
      <c r="A1141" s="275"/>
      <c r="B1141" s="274"/>
      <c r="C1141" s="274"/>
      <c r="D1141" s="274"/>
      <c r="E1141" s="175" t="str">
        <f>IFERROR((IF(VLOOKUP($C1141,'Agent List'!$A:$D,2,0)=0,"",VLOOKUP($C1141,'Agent List'!$A:$D,2,0))),"")</f>
        <v/>
      </c>
      <c r="F1141" s="175" t="str">
        <f>IFERROR((IF(VLOOKUP($C1141,'Agent List'!$A:$D,3,0)=0,"",VLOOKUP($C1141,'Agent List'!$A:$D,3,0))),"")</f>
        <v/>
      </c>
      <c r="G1141" s="175" t="str">
        <f>IFERROR((IF(VLOOKUP($C1141,'Agent List'!$A:$D,4,0)=0,"",VLOOKUP($C1141,'Agent List'!$A:$D,4,0))),"")</f>
        <v/>
      </c>
    </row>
    <row r="1142" spans="1:7" x14ac:dyDescent="0.25">
      <c r="A1142" s="275"/>
      <c r="B1142" s="274"/>
      <c r="C1142" s="274"/>
      <c r="D1142" s="274"/>
      <c r="E1142" s="175" t="str">
        <f>IFERROR((IF(VLOOKUP($C1142,'Agent List'!$A:$D,2,0)=0,"",VLOOKUP($C1142,'Agent List'!$A:$D,2,0))),"")</f>
        <v/>
      </c>
      <c r="F1142" s="175" t="str">
        <f>IFERROR((IF(VLOOKUP($C1142,'Agent List'!$A:$D,3,0)=0,"",VLOOKUP($C1142,'Agent List'!$A:$D,3,0))),"")</f>
        <v/>
      </c>
      <c r="G1142" s="175" t="str">
        <f>IFERROR((IF(VLOOKUP($C1142,'Agent List'!$A:$D,4,0)=0,"",VLOOKUP($C1142,'Agent List'!$A:$D,4,0))),"")</f>
        <v/>
      </c>
    </row>
    <row r="1143" spans="1:7" x14ac:dyDescent="0.25">
      <c r="A1143" s="275"/>
      <c r="B1143" s="274"/>
      <c r="C1143" s="274"/>
      <c r="D1143" s="274"/>
      <c r="E1143" s="175" t="str">
        <f>IFERROR((IF(VLOOKUP($C1143,'Agent List'!$A:$D,2,0)=0,"",VLOOKUP($C1143,'Agent List'!$A:$D,2,0))),"")</f>
        <v/>
      </c>
      <c r="F1143" s="175" t="str">
        <f>IFERROR((IF(VLOOKUP($C1143,'Agent List'!$A:$D,3,0)=0,"",VLOOKUP($C1143,'Agent List'!$A:$D,3,0))),"")</f>
        <v/>
      </c>
      <c r="G1143" s="175" t="str">
        <f>IFERROR((IF(VLOOKUP($C1143,'Agent List'!$A:$D,4,0)=0,"",VLOOKUP($C1143,'Agent List'!$A:$D,4,0))),"")</f>
        <v/>
      </c>
    </row>
    <row r="1144" spans="1:7" x14ac:dyDescent="0.25">
      <c r="A1144" s="275"/>
      <c r="B1144" s="274"/>
      <c r="C1144" s="274"/>
      <c r="D1144" s="274"/>
      <c r="E1144" s="175" t="str">
        <f>IFERROR((IF(VLOOKUP($C1144,'Agent List'!$A:$D,2,0)=0,"",VLOOKUP($C1144,'Agent List'!$A:$D,2,0))),"")</f>
        <v/>
      </c>
      <c r="F1144" s="175" t="str">
        <f>IFERROR((IF(VLOOKUP($C1144,'Agent List'!$A:$D,3,0)=0,"",VLOOKUP($C1144,'Agent List'!$A:$D,3,0))),"")</f>
        <v/>
      </c>
      <c r="G1144" s="175" t="str">
        <f>IFERROR((IF(VLOOKUP($C1144,'Agent List'!$A:$D,4,0)=0,"",VLOOKUP($C1144,'Agent List'!$A:$D,4,0))),"")</f>
        <v/>
      </c>
    </row>
    <row r="1145" spans="1:7" x14ac:dyDescent="0.25">
      <c r="A1145" s="275"/>
      <c r="B1145" s="274"/>
      <c r="C1145" s="274"/>
      <c r="D1145" s="274"/>
      <c r="E1145" s="175" t="str">
        <f>IFERROR((IF(VLOOKUP($C1145,'Agent List'!$A:$D,2,0)=0,"",VLOOKUP($C1145,'Agent List'!$A:$D,2,0))),"")</f>
        <v/>
      </c>
      <c r="F1145" s="175" t="str">
        <f>IFERROR((IF(VLOOKUP($C1145,'Agent List'!$A:$D,3,0)=0,"",VLOOKUP($C1145,'Agent List'!$A:$D,3,0))),"")</f>
        <v/>
      </c>
      <c r="G1145" s="175" t="str">
        <f>IFERROR((IF(VLOOKUP($C1145,'Agent List'!$A:$D,4,0)=0,"",VLOOKUP($C1145,'Agent List'!$A:$D,4,0))),"")</f>
        <v/>
      </c>
    </row>
    <row r="1146" spans="1:7" x14ac:dyDescent="0.25">
      <c r="A1146" s="275"/>
      <c r="B1146" s="274"/>
      <c r="C1146" s="274"/>
      <c r="D1146" s="274"/>
      <c r="E1146" s="175" t="str">
        <f>IFERROR((IF(VLOOKUP($C1146,'Agent List'!$A:$D,2,0)=0,"",VLOOKUP($C1146,'Agent List'!$A:$D,2,0))),"")</f>
        <v/>
      </c>
      <c r="F1146" s="175" t="str">
        <f>IFERROR((IF(VLOOKUP($C1146,'Agent List'!$A:$D,3,0)=0,"",VLOOKUP($C1146,'Agent List'!$A:$D,3,0))),"")</f>
        <v/>
      </c>
      <c r="G1146" s="175" t="str">
        <f>IFERROR((IF(VLOOKUP($C1146,'Agent List'!$A:$D,4,0)=0,"",VLOOKUP($C1146,'Agent List'!$A:$D,4,0))),"")</f>
        <v/>
      </c>
    </row>
    <row r="1147" spans="1:7" x14ac:dyDescent="0.25">
      <c r="A1147" s="275"/>
      <c r="B1147" s="274"/>
      <c r="C1147" s="274"/>
      <c r="D1147" s="274"/>
      <c r="E1147" s="175" t="str">
        <f>IFERROR((IF(VLOOKUP($C1147,'Agent List'!$A:$D,2,0)=0,"",VLOOKUP($C1147,'Agent List'!$A:$D,2,0))),"")</f>
        <v/>
      </c>
      <c r="F1147" s="175" t="str">
        <f>IFERROR((IF(VLOOKUP($C1147,'Agent List'!$A:$D,3,0)=0,"",VLOOKUP($C1147,'Agent List'!$A:$D,3,0))),"")</f>
        <v/>
      </c>
      <c r="G1147" s="175" t="str">
        <f>IFERROR((IF(VLOOKUP($C1147,'Agent List'!$A:$D,4,0)=0,"",VLOOKUP($C1147,'Agent List'!$A:$D,4,0))),"")</f>
        <v/>
      </c>
    </row>
    <row r="1148" spans="1:7" x14ac:dyDescent="0.25">
      <c r="A1148" s="275"/>
      <c r="B1148" s="274"/>
      <c r="C1148" s="274"/>
      <c r="D1148" s="274"/>
      <c r="E1148" s="175" t="str">
        <f>IFERROR((IF(VLOOKUP($C1148,'Agent List'!$A:$D,2,0)=0,"",VLOOKUP($C1148,'Agent List'!$A:$D,2,0))),"")</f>
        <v/>
      </c>
      <c r="F1148" s="175" t="str">
        <f>IFERROR((IF(VLOOKUP($C1148,'Agent List'!$A:$D,3,0)=0,"",VLOOKUP($C1148,'Agent List'!$A:$D,3,0))),"")</f>
        <v/>
      </c>
      <c r="G1148" s="175" t="str">
        <f>IFERROR((IF(VLOOKUP($C1148,'Agent List'!$A:$D,4,0)=0,"",VLOOKUP($C1148,'Agent List'!$A:$D,4,0))),"")</f>
        <v/>
      </c>
    </row>
    <row r="1149" spans="1:7" x14ac:dyDescent="0.25">
      <c r="A1149" s="275"/>
      <c r="B1149" s="274"/>
      <c r="C1149" s="274"/>
      <c r="D1149" s="274"/>
      <c r="E1149" s="175" t="str">
        <f>IFERROR((IF(VLOOKUP($C1149,'Agent List'!$A:$D,2,0)=0,"",VLOOKUP($C1149,'Agent List'!$A:$D,2,0))),"")</f>
        <v/>
      </c>
      <c r="F1149" s="175" t="str">
        <f>IFERROR((IF(VLOOKUP($C1149,'Agent List'!$A:$D,3,0)=0,"",VLOOKUP($C1149,'Agent List'!$A:$D,3,0))),"")</f>
        <v/>
      </c>
      <c r="G1149" s="175" t="str">
        <f>IFERROR((IF(VLOOKUP($C1149,'Agent List'!$A:$D,4,0)=0,"",VLOOKUP($C1149,'Agent List'!$A:$D,4,0))),"")</f>
        <v/>
      </c>
    </row>
    <row r="1150" spans="1:7" x14ac:dyDescent="0.25">
      <c r="A1150" s="275"/>
      <c r="B1150" s="274"/>
      <c r="C1150" s="274"/>
      <c r="D1150" s="274"/>
      <c r="E1150" s="175" t="str">
        <f>IFERROR((IF(VLOOKUP($C1150,'Agent List'!$A:$D,2,0)=0,"",VLOOKUP($C1150,'Agent List'!$A:$D,2,0))),"")</f>
        <v/>
      </c>
      <c r="F1150" s="175" t="str">
        <f>IFERROR((IF(VLOOKUP($C1150,'Agent List'!$A:$D,3,0)=0,"",VLOOKUP($C1150,'Agent List'!$A:$D,3,0))),"")</f>
        <v/>
      </c>
      <c r="G1150" s="175" t="str">
        <f>IFERROR((IF(VLOOKUP($C1150,'Agent List'!$A:$D,4,0)=0,"",VLOOKUP($C1150,'Agent List'!$A:$D,4,0))),"")</f>
        <v/>
      </c>
    </row>
    <row r="1151" spans="1:7" x14ac:dyDescent="0.25">
      <c r="A1151" s="275"/>
      <c r="B1151" s="274"/>
      <c r="C1151" s="274"/>
      <c r="D1151" s="274"/>
      <c r="E1151" s="175" t="str">
        <f>IFERROR((IF(VLOOKUP($C1151,'Agent List'!$A:$D,2,0)=0,"",VLOOKUP($C1151,'Agent List'!$A:$D,2,0))),"")</f>
        <v/>
      </c>
      <c r="F1151" s="175" t="str">
        <f>IFERROR((IF(VLOOKUP($C1151,'Agent List'!$A:$D,3,0)=0,"",VLOOKUP($C1151,'Agent List'!$A:$D,3,0))),"")</f>
        <v/>
      </c>
      <c r="G1151" s="175" t="str">
        <f>IFERROR((IF(VLOOKUP($C1151,'Agent List'!$A:$D,4,0)=0,"",VLOOKUP($C1151,'Agent List'!$A:$D,4,0))),"")</f>
        <v/>
      </c>
    </row>
    <row r="1152" spans="1:7" x14ac:dyDescent="0.25">
      <c r="A1152" s="275"/>
      <c r="B1152" s="274"/>
      <c r="C1152" s="274"/>
      <c r="D1152" s="274"/>
      <c r="E1152" s="175" t="str">
        <f>IFERROR((IF(VLOOKUP($C1152,'Agent List'!$A:$D,2,0)=0,"",VLOOKUP($C1152,'Agent List'!$A:$D,2,0))),"")</f>
        <v/>
      </c>
      <c r="F1152" s="175" t="str">
        <f>IFERROR((IF(VLOOKUP($C1152,'Agent List'!$A:$D,3,0)=0,"",VLOOKUP($C1152,'Agent List'!$A:$D,3,0))),"")</f>
        <v/>
      </c>
      <c r="G1152" s="175" t="str">
        <f>IFERROR((IF(VLOOKUP($C1152,'Agent List'!$A:$D,4,0)=0,"",VLOOKUP($C1152,'Agent List'!$A:$D,4,0))),"")</f>
        <v/>
      </c>
    </row>
    <row r="1153" spans="1:7" x14ac:dyDescent="0.25">
      <c r="A1153" s="275"/>
      <c r="B1153" s="274"/>
      <c r="C1153" s="274"/>
      <c r="D1153" s="274"/>
      <c r="E1153" s="175" t="str">
        <f>IFERROR((IF(VLOOKUP($C1153,'Agent List'!$A:$D,2,0)=0,"",VLOOKUP($C1153,'Agent List'!$A:$D,2,0))),"")</f>
        <v/>
      </c>
      <c r="F1153" s="175" t="str">
        <f>IFERROR((IF(VLOOKUP($C1153,'Agent List'!$A:$D,3,0)=0,"",VLOOKUP($C1153,'Agent List'!$A:$D,3,0))),"")</f>
        <v/>
      </c>
      <c r="G1153" s="175" t="str">
        <f>IFERROR((IF(VLOOKUP($C1153,'Agent List'!$A:$D,4,0)=0,"",VLOOKUP($C1153,'Agent List'!$A:$D,4,0))),"")</f>
        <v/>
      </c>
    </row>
    <row r="1154" spans="1:7" x14ac:dyDescent="0.25">
      <c r="A1154" s="275"/>
      <c r="B1154" s="274"/>
      <c r="C1154" s="274"/>
      <c r="D1154" s="274"/>
      <c r="E1154" s="175" t="str">
        <f>IFERROR((IF(VLOOKUP($C1154,'Agent List'!$A:$D,2,0)=0,"",VLOOKUP($C1154,'Agent List'!$A:$D,2,0))),"")</f>
        <v/>
      </c>
      <c r="F1154" s="175" t="str">
        <f>IFERROR((IF(VLOOKUP($C1154,'Agent List'!$A:$D,3,0)=0,"",VLOOKUP($C1154,'Agent List'!$A:$D,3,0))),"")</f>
        <v/>
      </c>
      <c r="G1154" s="175" t="str">
        <f>IFERROR((IF(VLOOKUP($C1154,'Agent List'!$A:$D,4,0)=0,"",VLOOKUP($C1154,'Agent List'!$A:$D,4,0))),"")</f>
        <v/>
      </c>
    </row>
    <row r="1155" spans="1:7" x14ac:dyDescent="0.25">
      <c r="A1155" s="275"/>
      <c r="B1155" s="274"/>
      <c r="C1155" s="274"/>
      <c r="D1155" s="274"/>
      <c r="E1155" s="175" t="str">
        <f>IFERROR((IF(VLOOKUP($C1155,'Agent List'!$A:$D,2,0)=0,"",VLOOKUP($C1155,'Agent List'!$A:$D,2,0))),"")</f>
        <v/>
      </c>
      <c r="F1155" s="175" t="str">
        <f>IFERROR((IF(VLOOKUP($C1155,'Agent List'!$A:$D,3,0)=0,"",VLOOKUP($C1155,'Agent List'!$A:$D,3,0))),"")</f>
        <v/>
      </c>
      <c r="G1155" s="175" t="str">
        <f>IFERROR((IF(VLOOKUP($C1155,'Agent List'!$A:$D,4,0)=0,"",VLOOKUP($C1155,'Agent List'!$A:$D,4,0))),"")</f>
        <v/>
      </c>
    </row>
    <row r="1156" spans="1:7" x14ac:dyDescent="0.25">
      <c r="A1156" s="275"/>
      <c r="B1156" s="274"/>
      <c r="C1156" s="274"/>
      <c r="D1156" s="274"/>
      <c r="E1156" s="175" t="str">
        <f>IFERROR((IF(VLOOKUP($C1156,'Agent List'!$A:$D,2,0)=0,"",VLOOKUP($C1156,'Agent List'!$A:$D,2,0))),"")</f>
        <v/>
      </c>
      <c r="F1156" s="175" t="str">
        <f>IFERROR((IF(VLOOKUP($C1156,'Agent List'!$A:$D,3,0)=0,"",VLOOKUP($C1156,'Agent List'!$A:$D,3,0))),"")</f>
        <v/>
      </c>
      <c r="G1156" s="175" t="str">
        <f>IFERROR((IF(VLOOKUP($C1156,'Agent List'!$A:$D,4,0)=0,"",VLOOKUP($C1156,'Agent List'!$A:$D,4,0))),"")</f>
        <v/>
      </c>
    </row>
    <row r="1157" spans="1:7" x14ac:dyDescent="0.25">
      <c r="A1157" s="275"/>
      <c r="B1157" s="274"/>
      <c r="C1157" s="274"/>
      <c r="D1157" s="274"/>
      <c r="E1157" s="175" t="str">
        <f>IFERROR((IF(VLOOKUP($C1157,'Agent List'!$A:$D,2,0)=0,"",VLOOKUP($C1157,'Agent List'!$A:$D,2,0))),"")</f>
        <v/>
      </c>
      <c r="F1157" s="175" t="str">
        <f>IFERROR((IF(VLOOKUP($C1157,'Agent List'!$A:$D,3,0)=0,"",VLOOKUP($C1157,'Agent List'!$A:$D,3,0))),"")</f>
        <v/>
      </c>
      <c r="G1157" s="175" t="str">
        <f>IFERROR((IF(VLOOKUP($C1157,'Agent List'!$A:$D,4,0)=0,"",VLOOKUP($C1157,'Agent List'!$A:$D,4,0))),"")</f>
        <v/>
      </c>
    </row>
    <row r="1158" spans="1:7" x14ac:dyDescent="0.25">
      <c r="A1158" s="275"/>
      <c r="B1158" s="274"/>
      <c r="C1158" s="274"/>
      <c r="D1158" s="274"/>
      <c r="E1158" s="175" t="str">
        <f>IFERROR((IF(VLOOKUP($C1158,'Agent List'!$A:$D,2,0)=0,"",VLOOKUP($C1158,'Agent List'!$A:$D,2,0))),"")</f>
        <v/>
      </c>
      <c r="F1158" s="175" t="str">
        <f>IFERROR((IF(VLOOKUP($C1158,'Agent List'!$A:$D,3,0)=0,"",VLOOKUP($C1158,'Agent List'!$A:$D,3,0))),"")</f>
        <v/>
      </c>
      <c r="G1158" s="175" t="str">
        <f>IFERROR((IF(VLOOKUP($C1158,'Agent List'!$A:$D,4,0)=0,"",VLOOKUP($C1158,'Agent List'!$A:$D,4,0))),"")</f>
        <v/>
      </c>
    </row>
    <row r="1159" spans="1:7" x14ac:dyDescent="0.25">
      <c r="A1159" s="275"/>
      <c r="B1159" s="274"/>
      <c r="C1159" s="274"/>
      <c r="D1159" s="274"/>
      <c r="E1159" s="175" t="str">
        <f>IFERROR((IF(VLOOKUP($C1159,'Agent List'!$A:$D,2,0)=0,"",VLOOKUP($C1159,'Agent List'!$A:$D,2,0))),"")</f>
        <v/>
      </c>
      <c r="F1159" s="175" t="str">
        <f>IFERROR((IF(VLOOKUP($C1159,'Agent List'!$A:$D,3,0)=0,"",VLOOKUP($C1159,'Agent List'!$A:$D,3,0))),"")</f>
        <v/>
      </c>
      <c r="G1159" s="175" t="str">
        <f>IFERROR((IF(VLOOKUP($C1159,'Agent List'!$A:$D,4,0)=0,"",VLOOKUP($C1159,'Agent List'!$A:$D,4,0))),"")</f>
        <v/>
      </c>
    </row>
    <row r="1160" spans="1:7" x14ac:dyDescent="0.25">
      <c r="A1160" s="275"/>
      <c r="B1160" s="274"/>
      <c r="C1160" s="274"/>
      <c r="D1160" s="274"/>
      <c r="E1160" s="175" t="str">
        <f>IFERROR((IF(VLOOKUP($C1160,'Agent List'!$A:$D,2,0)=0,"",VLOOKUP($C1160,'Agent List'!$A:$D,2,0))),"")</f>
        <v/>
      </c>
      <c r="F1160" s="175" t="str">
        <f>IFERROR((IF(VLOOKUP($C1160,'Agent List'!$A:$D,3,0)=0,"",VLOOKUP($C1160,'Agent List'!$A:$D,3,0))),"")</f>
        <v/>
      </c>
      <c r="G1160" s="175" t="str">
        <f>IFERROR((IF(VLOOKUP($C1160,'Agent List'!$A:$D,4,0)=0,"",VLOOKUP($C1160,'Agent List'!$A:$D,4,0))),"")</f>
        <v/>
      </c>
    </row>
    <row r="1161" spans="1:7" x14ac:dyDescent="0.25">
      <c r="A1161" s="275"/>
      <c r="B1161" s="274"/>
      <c r="C1161" s="274"/>
      <c r="D1161" s="274"/>
      <c r="E1161" s="175" t="str">
        <f>IFERROR((IF(VLOOKUP($C1161,'Agent List'!$A:$D,2,0)=0,"",VLOOKUP($C1161,'Agent List'!$A:$D,2,0))),"")</f>
        <v/>
      </c>
      <c r="F1161" s="175" t="str">
        <f>IFERROR((IF(VLOOKUP($C1161,'Agent List'!$A:$D,3,0)=0,"",VLOOKUP($C1161,'Agent List'!$A:$D,3,0))),"")</f>
        <v/>
      </c>
      <c r="G1161" s="175" t="str">
        <f>IFERROR((IF(VLOOKUP($C1161,'Agent List'!$A:$D,4,0)=0,"",VLOOKUP($C1161,'Agent List'!$A:$D,4,0))),"")</f>
        <v/>
      </c>
    </row>
    <row r="1162" spans="1:7" x14ac:dyDescent="0.25">
      <c r="A1162" s="275"/>
      <c r="B1162" s="274"/>
      <c r="C1162" s="274"/>
      <c r="D1162" s="274"/>
      <c r="E1162" s="175" t="str">
        <f>IFERROR((IF(VLOOKUP($C1162,'Agent List'!$A:$D,2,0)=0,"",VLOOKUP($C1162,'Agent List'!$A:$D,2,0))),"")</f>
        <v/>
      </c>
      <c r="F1162" s="175" t="str">
        <f>IFERROR((IF(VLOOKUP($C1162,'Agent List'!$A:$D,3,0)=0,"",VLOOKUP($C1162,'Agent List'!$A:$D,3,0))),"")</f>
        <v/>
      </c>
      <c r="G1162" s="175" t="str">
        <f>IFERROR((IF(VLOOKUP($C1162,'Agent List'!$A:$D,4,0)=0,"",VLOOKUP($C1162,'Agent List'!$A:$D,4,0))),"")</f>
        <v/>
      </c>
    </row>
    <row r="1163" spans="1:7" x14ac:dyDescent="0.25">
      <c r="A1163" s="275"/>
      <c r="B1163" s="274"/>
      <c r="C1163" s="274"/>
      <c r="D1163" s="274"/>
      <c r="E1163" s="175" t="str">
        <f>IFERROR((IF(VLOOKUP($C1163,'Agent List'!$A:$D,2,0)=0,"",VLOOKUP($C1163,'Agent List'!$A:$D,2,0))),"")</f>
        <v/>
      </c>
      <c r="F1163" s="175" t="str">
        <f>IFERROR((IF(VLOOKUP($C1163,'Agent List'!$A:$D,3,0)=0,"",VLOOKUP($C1163,'Agent List'!$A:$D,3,0))),"")</f>
        <v/>
      </c>
      <c r="G1163" s="175" t="str">
        <f>IFERROR((IF(VLOOKUP($C1163,'Agent List'!$A:$D,4,0)=0,"",VLOOKUP($C1163,'Agent List'!$A:$D,4,0))),"")</f>
        <v/>
      </c>
    </row>
    <row r="1164" spans="1:7" x14ac:dyDescent="0.25">
      <c r="A1164" s="275"/>
      <c r="B1164" s="274"/>
      <c r="C1164" s="274"/>
      <c r="D1164" s="274"/>
      <c r="E1164" s="175" t="str">
        <f>IFERROR((IF(VLOOKUP($C1164,'Agent List'!$A:$D,2,0)=0,"",VLOOKUP($C1164,'Agent List'!$A:$D,2,0))),"")</f>
        <v/>
      </c>
      <c r="F1164" s="175" t="str">
        <f>IFERROR((IF(VLOOKUP($C1164,'Agent List'!$A:$D,3,0)=0,"",VLOOKUP($C1164,'Agent List'!$A:$D,3,0))),"")</f>
        <v/>
      </c>
      <c r="G1164" s="175" t="str">
        <f>IFERROR((IF(VLOOKUP($C1164,'Agent List'!$A:$D,4,0)=0,"",VLOOKUP($C1164,'Agent List'!$A:$D,4,0))),"")</f>
        <v/>
      </c>
    </row>
    <row r="1165" spans="1:7" x14ac:dyDescent="0.25">
      <c r="A1165" s="275"/>
      <c r="B1165" s="274"/>
      <c r="C1165" s="274"/>
      <c r="D1165" s="274"/>
      <c r="E1165" s="175" t="str">
        <f>IFERROR((IF(VLOOKUP($C1165,'Agent List'!$A:$D,2,0)=0,"",VLOOKUP($C1165,'Agent List'!$A:$D,2,0))),"")</f>
        <v/>
      </c>
      <c r="F1165" s="175" t="str">
        <f>IFERROR((IF(VLOOKUP($C1165,'Agent List'!$A:$D,3,0)=0,"",VLOOKUP($C1165,'Agent List'!$A:$D,3,0))),"")</f>
        <v/>
      </c>
      <c r="G1165" s="175" t="str">
        <f>IFERROR((IF(VLOOKUP($C1165,'Agent List'!$A:$D,4,0)=0,"",VLOOKUP($C1165,'Agent List'!$A:$D,4,0))),"")</f>
        <v/>
      </c>
    </row>
    <row r="1166" spans="1:7" x14ac:dyDescent="0.25">
      <c r="A1166" s="275"/>
      <c r="B1166" s="274"/>
      <c r="C1166" s="274"/>
      <c r="D1166" s="274"/>
      <c r="E1166" s="175" t="str">
        <f>IFERROR((IF(VLOOKUP($C1166,'Agent List'!$A:$D,2,0)=0,"",VLOOKUP($C1166,'Agent List'!$A:$D,2,0))),"")</f>
        <v/>
      </c>
      <c r="F1166" s="175" t="str">
        <f>IFERROR((IF(VLOOKUP($C1166,'Agent List'!$A:$D,3,0)=0,"",VLOOKUP($C1166,'Agent List'!$A:$D,3,0))),"")</f>
        <v/>
      </c>
      <c r="G1166" s="175" t="str">
        <f>IFERROR((IF(VLOOKUP($C1166,'Agent List'!$A:$D,4,0)=0,"",VLOOKUP($C1166,'Agent List'!$A:$D,4,0))),"")</f>
        <v/>
      </c>
    </row>
    <row r="1167" spans="1:7" x14ac:dyDescent="0.25">
      <c r="A1167" s="275"/>
      <c r="B1167" s="274"/>
      <c r="C1167" s="274"/>
      <c r="D1167" s="274"/>
      <c r="E1167" s="175" t="str">
        <f>IFERROR((IF(VLOOKUP($C1167,'Agent List'!$A:$D,2,0)=0,"",VLOOKUP($C1167,'Agent List'!$A:$D,2,0))),"")</f>
        <v/>
      </c>
      <c r="F1167" s="175" t="str">
        <f>IFERROR((IF(VLOOKUP($C1167,'Agent List'!$A:$D,3,0)=0,"",VLOOKUP($C1167,'Agent List'!$A:$D,3,0))),"")</f>
        <v/>
      </c>
      <c r="G1167" s="175" t="str">
        <f>IFERROR((IF(VLOOKUP($C1167,'Agent List'!$A:$D,4,0)=0,"",VLOOKUP($C1167,'Agent List'!$A:$D,4,0))),"")</f>
        <v/>
      </c>
    </row>
    <row r="1168" spans="1:7" x14ac:dyDescent="0.25">
      <c r="A1168" s="275"/>
      <c r="B1168" s="274"/>
      <c r="C1168" s="274"/>
      <c r="D1168" s="274"/>
      <c r="E1168" s="175" t="str">
        <f>IFERROR((IF(VLOOKUP($C1168,'Agent List'!$A:$D,2,0)=0,"",VLOOKUP($C1168,'Agent List'!$A:$D,2,0))),"")</f>
        <v/>
      </c>
      <c r="F1168" s="175" t="str">
        <f>IFERROR((IF(VLOOKUP($C1168,'Agent List'!$A:$D,3,0)=0,"",VLOOKUP($C1168,'Agent List'!$A:$D,3,0))),"")</f>
        <v/>
      </c>
      <c r="G1168" s="175" t="str">
        <f>IFERROR((IF(VLOOKUP($C1168,'Agent List'!$A:$D,4,0)=0,"",VLOOKUP($C1168,'Agent List'!$A:$D,4,0))),"")</f>
        <v/>
      </c>
    </row>
    <row r="1169" spans="1:7" x14ac:dyDescent="0.25">
      <c r="A1169" s="275"/>
      <c r="B1169" s="274"/>
      <c r="C1169" s="274"/>
      <c r="D1169" s="274"/>
      <c r="E1169" s="175" t="str">
        <f>IFERROR((IF(VLOOKUP($C1169,'Agent List'!$A:$D,2,0)=0,"",VLOOKUP($C1169,'Agent List'!$A:$D,2,0))),"")</f>
        <v/>
      </c>
      <c r="F1169" s="175" t="str">
        <f>IFERROR((IF(VLOOKUP($C1169,'Agent List'!$A:$D,3,0)=0,"",VLOOKUP($C1169,'Agent List'!$A:$D,3,0))),"")</f>
        <v/>
      </c>
      <c r="G1169" s="175" t="str">
        <f>IFERROR((IF(VLOOKUP($C1169,'Agent List'!$A:$D,4,0)=0,"",VLOOKUP($C1169,'Agent List'!$A:$D,4,0))),"")</f>
        <v/>
      </c>
    </row>
    <row r="1170" spans="1:7" x14ac:dyDescent="0.25">
      <c r="A1170" s="275"/>
      <c r="B1170" s="274"/>
      <c r="C1170" s="274"/>
      <c r="D1170" s="274"/>
      <c r="E1170" s="175" t="str">
        <f>IFERROR((IF(VLOOKUP($C1170,'Agent List'!$A:$D,2,0)=0,"",VLOOKUP($C1170,'Agent List'!$A:$D,2,0))),"")</f>
        <v/>
      </c>
      <c r="F1170" s="175" t="str">
        <f>IFERROR((IF(VLOOKUP($C1170,'Agent List'!$A:$D,3,0)=0,"",VLOOKUP($C1170,'Agent List'!$A:$D,3,0))),"")</f>
        <v/>
      </c>
      <c r="G1170" s="175" t="str">
        <f>IFERROR((IF(VLOOKUP($C1170,'Agent List'!$A:$D,4,0)=0,"",VLOOKUP($C1170,'Agent List'!$A:$D,4,0))),"")</f>
        <v/>
      </c>
    </row>
    <row r="1171" spans="1:7" x14ac:dyDescent="0.25">
      <c r="A1171" s="275"/>
      <c r="B1171" s="274"/>
      <c r="C1171" s="274"/>
      <c r="D1171" s="274"/>
      <c r="E1171" s="175" t="str">
        <f>IFERROR((IF(VLOOKUP($C1171,'Agent List'!$A:$D,2,0)=0,"",VLOOKUP($C1171,'Agent List'!$A:$D,2,0))),"")</f>
        <v/>
      </c>
      <c r="F1171" s="175" t="str">
        <f>IFERROR((IF(VLOOKUP($C1171,'Agent List'!$A:$D,3,0)=0,"",VLOOKUP($C1171,'Agent List'!$A:$D,3,0))),"")</f>
        <v/>
      </c>
      <c r="G1171" s="175" t="str">
        <f>IFERROR((IF(VLOOKUP($C1171,'Agent List'!$A:$D,4,0)=0,"",VLOOKUP($C1171,'Agent List'!$A:$D,4,0))),"")</f>
        <v/>
      </c>
    </row>
    <row r="1172" spans="1:7" x14ac:dyDescent="0.25">
      <c r="A1172" s="275"/>
      <c r="B1172" s="274"/>
      <c r="C1172" s="274"/>
      <c r="D1172" s="274"/>
      <c r="E1172" s="175" t="str">
        <f>IFERROR((IF(VLOOKUP($C1172,'Agent List'!$A:$D,2,0)=0,"",VLOOKUP($C1172,'Agent List'!$A:$D,2,0))),"")</f>
        <v/>
      </c>
      <c r="F1172" s="175" t="str">
        <f>IFERROR((IF(VLOOKUP($C1172,'Agent List'!$A:$D,3,0)=0,"",VLOOKUP($C1172,'Agent List'!$A:$D,3,0))),"")</f>
        <v/>
      </c>
      <c r="G1172" s="175" t="str">
        <f>IFERROR((IF(VLOOKUP($C1172,'Agent List'!$A:$D,4,0)=0,"",VLOOKUP($C1172,'Agent List'!$A:$D,4,0))),"")</f>
        <v/>
      </c>
    </row>
    <row r="1173" spans="1:7" x14ac:dyDescent="0.25">
      <c r="A1173" s="275"/>
      <c r="B1173" s="274"/>
      <c r="C1173" s="274"/>
      <c r="D1173" s="274"/>
      <c r="E1173" s="175" t="str">
        <f>IFERROR((IF(VLOOKUP($C1173,'Agent List'!$A:$D,2,0)=0,"",VLOOKUP($C1173,'Agent List'!$A:$D,2,0))),"")</f>
        <v/>
      </c>
      <c r="F1173" s="175" t="str">
        <f>IFERROR((IF(VLOOKUP($C1173,'Agent List'!$A:$D,3,0)=0,"",VLOOKUP($C1173,'Agent List'!$A:$D,3,0))),"")</f>
        <v/>
      </c>
      <c r="G1173" s="175" t="str">
        <f>IFERROR((IF(VLOOKUP($C1173,'Agent List'!$A:$D,4,0)=0,"",VLOOKUP($C1173,'Agent List'!$A:$D,4,0))),"")</f>
        <v/>
      </c>
    </row>
    <row r="1174" spans="1:7" x14ac:dyDescent="0.25">
      <c r="A1174" s="275"/>
      <c r="B1174" s="274"/>
      <c r="C1174" s="274"/>
      <c r="D1174" s="274"/>
      <c r="E1174" s="175" t="str">
        <f>IFERROR((IF(VLOOKUP($C1174,'Agent List'!$A:$D,2,0)=0,"",VLOOKUP($C1174,'Agent List'!$A:$D,2,0))),"")</f>
        <v/>
      </c>
      <c r="F1174" s="175" t="str">
        <f>IFERROR((IF(VLOOKUP($C1174,'Agent List'!$A:$D,3,0)=0,"",VLOOKUP($C1174,'Agent List'!$A:$D,3,0))),"")</f>
        <v/>
      </c>
      <c r="G1174" s="175" t="str">
        <f>IFERROR((IF(VLOOKUP($C1174,'Agent List'!$A:$D,4,0)=0,"",VLOOKUP($C1174,'Agent List'!$A:$D,4,0))),"")</f>
        <v/>
      </c>
    </row>
    <row r="1175" spans="1:7" x14ac:dyDescent="0.25">
      <c r="A1175" s="275"/>
      <c r="B1175" s="274"/>
      <c r="C1175" s="274"/>
      <c r="D1175" s="274"/>
      <c r="E1175" s="175" t="str">
        <f>IFERROR((IF(VLOOKUP($C1175,'Agent List'!$A:$D,2,0)=0,"",VLOOKUP($C1175,'Agent List'!$A:$D,2,0))),"")</f>
        <v/>
      </c>
      <c r="F1175" s="175" t="str">
        <f>IFERROR((IF(VLOOKUP($C1175,'Agent List'!$A:$D,3,0)=0,"",VLOOKUP($C1175,'Agent List'!$A:$D,3,0))),"")</f>
        <v/>
      </c>
      <c r="G1175" s="175" t="str">
        <f>IFERROR((IF(VLOOKUP($C1175,'Agent List'!$A:$D,4,0)=0,"",VLOOKUP($C1175,'Agent List'!$A:$D,4,0))),"")</f>
        <v/>
      </c>
    </row>
    <row r="1176" spans="1:7" x14ac:dyDescent="0.25">
      <c r="A1176" s="275"/>
      <c r="B1176" s="274"/>
      <c r="C1176" s="274"/>
      <c r="D1176" s="274"/>
      <c r="E1176" s="175" t="str">
        <f>IFERROR((IF(VLOOKUP($C1176,'Agent List'!$A:$D,2,0)=0,"",VLOOKUP($C1176,'Agent List'!$A:$D,2,0))),"")</f>
        <v/>
      </c>
      <c r="F1176" s="175" t="str">
        <f>IFERROR((IF(VLOOKUP($C1176,'Agent List'!$A:$D,3,0)=0,"",VLOOKUP($C1176,'Agent List'!$A:$D,3,0))),"")</f>
        <v/>
      </c>
      <c r="G1176" s="175" t="str">
        <f>IFERROR((IF(VLOOKUP($C1176,'Agent List'!$A:$D,4,0)=0,"",VLOOKUP($C1176,'Agent List'!$A:$D,4,0))),"")</f>
        <v/>
      </c>
    </row>
    <row r="1177" spans="1:7" x14ac:dyDescent="0.25">
      <c r="A1177" s="275"/>
      <c r="B1177" s="274"/>
      <c r="C1177" s="274"/>
      <c r="D1177" s="274"/>
      <c r="E1177" s="175" t="str">
        <f>IFERROR((IF(VLOOKUP($C1177,'Agent List'!$A:$D,2,0)=0,"",VLOOKUP($C1177,'Agent List'!$A:$D,2,0))),"")</f>
        <v/>
      </c>
      <c r="F1177" s="175" t="str">
        <f>IFERROR((IF(VLOOKUP($C1177,'Agent List'!$A:$D,3,0)=0,"",VLOOKUP($C1177,'Agent List'!$A:$D,3,0))),"")</f>
        <v/>
      </c>
      <c r="G1177" s="175" t="str">
        <f>IFERROR((IF(VLOOKUP($C1177,'Agent List'!$A:$D,4,0)=0,"",VLOOKUP($C1177,'Agent List'!$A:$D,4,0))),"")</f>
        <v/>
      </c>
    </row>
    <row r="1178" spans="1:7" x14ac:dyDescent="0.25">
      <c r="A1178" s="275"/>
      <c r="B1178" s="274"/>
      <c r="C1178" s="274"/>
      <c r="D1178" s="274"/>
      <c r="E1178" s="175" t="str">
        <f>IFERROR((IF(VLOOKUP($C1178,'Agent List'!$A:$D,2,0)=0,"",VLOOKUP($C1178,'Agent List'!$A:$D,2,0))),"")</f>
        <v/>
      </c>
      <c r="F1178" s="175" t="str">
        <f>IFERROR((IF(VLOOKUP($C1178,'Agent List'!$A:$D,3,0)=0,"",VLOOKUP($C1178,'Agent List'!$A:$D,3,0))),"")</f>
        <v/>
      </c>
      <c r="G1178" s="175" t="str">
        <f>IFERROR((IF(VLOOKUP($C1178,'Agent List'!$A:$D,4,0)=0,"",VLOOKUP($C1178,'Agent List'!$A:$D,4,0))),"")</f>
        <v/>
      </c>
    </row>
    <row r="1179" spans="1:7" x14ac:dyDescent="0.25">
      <c r="A1179" s="275"/>
      <c r="B1179" s="274"/>
      <c r="C1179" s="274"/>
      <c r="D1179" s="274"/>
      <c r="E1179" s="175" t="str">
        <f>IFERROR((IF(VLOOKUP($C1179,'Agent List'!$A:$D,2,0)=0,"",VLOOKUP($C1179,'Agent List'!$A:$D,2,0))),"")</f>
        <v/>
      </c>
      <c r="F1179" s="175" t="str">
        <f>IFERROR((IF(VLOOKUP($C1179,'Agent List'!$A:$D,3,0)=0,"",VLOOKUP($C1179,'Agent List'!$A:$D,3,0))),"")</f>
        <v/>
      </c>
      <c r="G1179" s="175" t="str">
        <f>IFERROR((IF(VLOOKUP($C1179,'Agent List'!$A:$D,4,0)=0,"",VLOOKUP($C1179,'Agent List'!$A:$D,4,0))),"")</f>
        <v/>
      </c>
    </row>
    <row r="1180" spans="1:7" x14ac:dyDescent="0.25">
      <c r="A1180" s="275"/>
      <c r="B1180" s="274"/>
      <c r="C1180" s="274"/>
      <c r="D1180" s="274"/>
      <c r="E1180" s="175" t="str">
        <f>IFERROR((IF(VLOOKUP($C1180,'Agent List'!$A:$D,2,0)=0,"",VLOOKUP($C1180,'Agent List'!$A:$D,2,0))),"")</f>
        <v/>
      </c>
      <c r="F1180" s="175" t="str">
        <f>IFERROR((IF(VLOOKUP($C1180,'Agent List'!$A:$D,3,0)=0,"",VLOOKUP($C1180,'Agent List'!$A:$D,3,0))),"")</f>
        <v/>
      </c>
      <c r="G1180" s="175" t="str">
        <f>IFERROR((IF(VLOOKUP($C1180,'Agent List'!$A:$D,4,0)=0,"",VLOOKUP($C1180,'Agent List'!$A:$D,4,0))),"")</f>
        <v/>
      </c>
    </row>
    <row r="1181" spans="1:7" x14ac:dyDescent="0.25">
      <c r="A1181" s="275"/>
      <c r="B1181" s="274"/>
      <c r="C1181" s="274"/>
      <c r="D1181" s="274"/>
      <c r="E1181" s="175" t="str">
        <f>IFERROR((IF(VLOOKUP($C1181,'Agent List'!$A:$D,2,0)=0,"",VLOOKUP($C1181,'Agent List'!$A:$D,2,0))),"")</f>
        <v/>
      </c>
      <c r="F1181" s="175" t="str">
        <f>IFERROR((IF(VLOOKUP($C1181,'Agent List'!$A:$D,3,0)=0,"",VLOOKUP($C1181,'Agent List'!$A:$D,3,0))),"")</f>
        <v/>
      </c>
      <c r="G1181" s="175" t="str">
        <f>IFERROR((IF(VLOOKUP($C1181,'Agent List'!$A:$D,4,0)=0,"",VLOOKUP($C1181,'Agent List'!$A:$D,4,0))),"")</f>
        <v/>
      </c>
    </row>
    <row r="1182" spans="1:7" x14ac:dyDescent="0.25">
      <c r="A1182" s="275"/>
      <c r="B1182" s="274"/>
      <c r="C1182" s="274"/>
      <c r="D1182" s="274"/>
      <c r="E1182" s="175" t="str">
        <f>IFERROR((IF(VLOOKUP($C1182,'Agent List'!$A:$D,2,0)=0,"",VLOOKUP($C1182,'Agent List'!$A:$D,2,0))),"")</f>
        <v/>
      </c>
      <c r="F1182" s="175" t="str">
        <f>IFERROR((IF(VLOOKUP($C1182,'Agent List'!$A:$D,3,0)=0,"",VLOOKUP($C1182,'Agent List'!$A:$D,3,0))),"")</f>
        <v/>
      </c>
      <c r="G1182" s="175" t="str">
        <f>IFERROR((IF(VLOOKUP($C1182,'Agent List'!$A:$D,4,0)=0,"",VLOOKUP($C1182,'Agent List'!$A:$D,4,0))),"")</f>
        <v/>
      </c>
    </row>
    <row r="1183" spans="1:7" x14ac:dyDescent="0.25">
      <c r="A1183" s="275"/>
      <c r="B1183" s="274"/>
      <c r="C1183" s="274"/>
      <c r="D1183" s="274"/>
      <c r="E1183" s="175" t="str">
        <f>IFERROR((IF(VLOOKUP($C1183,'Agent List'!$A:$D,2,0)=0,"",VLOOKUP($C1183,'Agent List'!$A:$D,2,0))),"")</f>
        <v/>
      </c>
      <c r="F1183" s="175" t="str">
        <f>IFERROR((IF(VLOOKUP($C1183,'Agent List'!$A:$D,3,0)=0,"",VLOOKUP($C1183,'Agent List'!$A:$D,3,0))),"")</f>
        <v/>
      </c>
      <c r="G1183" s="175" t="str">
        <f>IFERROR((IF(VLOOKUP($C1183,'Agent List'!$A:$D,4,0)=0,"",VLOOKUP($C1183,'Agent List'!$A:$D,4,0))),"")</f>
        <v/>
      </c>
    </row>
    <row r="1184" spans="1:7" x14ac:dyDescent="0.25">
      <c r="A1184" s="275"/>
      <c r="B1184" s="274"/>
      <c r="C1184" s="274"/>
      <c r="D1184" s="274"/>
      <c r="E1184" s="175" t="str">
        <f>IFERROR((IF(VLOOKUP($C1184,'Agent List'!$A:$D,2,0)=0,"",VLOOKUP($C1184,'Agent List'!$A:$D,2,0))),"")</f>
        <v/>
      </c>
      <c r="F1184" s="175" t="str">
        <f>IFERROR((IF(VLOOKUP($C1184,'Agent List'!$A:$D,3,0)=0,"",VLOOKUP($C1184,'Agent List'!$A:$D,3,0))),"")</f>
        <v/>
      </c>
      <c r="G1184" s="175" t="str">
        <f>IFERROR((IF(VLOOKUP($C1184,'Agent List'!$A:$D,4,0)=0,"",VLOOKUP($C1184,'Agent List'!$A:$D,4,0))),"")</f>
        <v/>
      </c>
    </row>
    <row r="1185" spans="1:7" x14ac:dyDescent="0.25">
      <c r="A1185" s="275"/>
      <c r="B1185" s="274"/>
      <c r="C1185" s="274"/>
      <c r="D1185" s="274"/>
      <c r="E1185" s="175" t="str">
        <f>IFERROR((IF(VLOOKUP($C1185,'Agent List'!$A:$D,2,0)=0,"",VLOOKUP($C1185,'Agent List'!$A:$D,2,0))),"")</f>
        <v/>
      </c>
      <c r="F1185" s="175" t="str">
        <f>IFERROR((IF(VLOOKUP($C1185,'Agent List'!$A:$D,3,0)=0,"",VLOOKUP($C1185,'Agent List'!$A:$D,3,0))),"")</f>
        <v/>
      </c>
      <c r="G1185" s="175" t="str">
        <f>IFERROR((IF(VLOOKUP($C1185,'Agent List'!$A:$D,4,0)=0,"",VLOOKUP($C1185,'Agent List'!$A:$D,4,0))),"")</f>
        <v/>
      </c>
    </row>
    <row r="1186" spans="1:7" x14ac:dyDescent="0.25">
      <c r="A1186" s="275"/>
      <c r="B1186" s="274"/>
      <c r="C1186" s="274"/>
      <c r="D1186" s="274"/>
      <c r="E1186" s="175" t="str">
        <f>IFERROR((IF(VLOOKUP($C1186,'Agent List'!$A:$D,2,0)=0,"",VLOOKUP($C1186,'Agent List'!$A:$D,2,0))),"")</f>
        <v/>
      </c>
      <c r="F1186" s="175" t="str">
        <f>IFERROR((IF(VLOOKUP($C1186,'Agent List'!$A:$D,3,0)=0,"",VLOOKUP($C1186,'Agent List'!$A:$D,3,0))),"")</f>
        <v/>
      </c>
      <c r="G1186" s="175" t="str">
        <f>IFERROR((IF(VLOOKUP($C1186,'Agent List'!$A:$D,4,0)=0,"",VLOOKUP($C1186,'Agent List'!$A:$D,4,0))),"")</f>
        <v/>
      </c>
    </row>
    <row r="1187" spans="1:7" x14ac:dyDescent="0.25">
      <c r="A1187" s="275"/>
      <c r="B1187" s="274"/>
      <c r="C1187" s="274"/>
      <c r="D1187" s="274"/>
      <c r="E1187" s="175" t="str">
        <f>IFERROR((IF(VLOOKUP($C1187,'Agent List'!$A:$D,2,0)=0,"",VLOOKUP($C1187,'Agent List'!$A:$D,2,0))),"")</f>
        <v/>
      </c>
      <c r="F1187" s="175" t="str">
        <f>IFERROR((IF(VLOOKUP($C1187,'Agent List'!$A:$D,3,0)=0,"",VLOOKUP($C1187,'Agent List'!$A:$D,3,0))),"")</f>
        <v/>
      </c>
      <c r="G1187" s="175" t="str">
        <f>IFERROR((IF(VLOOKUP($C1187,'Agent List'!$A:$D,4,0)=0,"",VLOOKUP($C1187,'Agent List'!$A:$D,4,0))),"")</f>
        <v/>
      </c>
    </row>
    <row r="1188" spans="1:7" x14ac:dyDescent="0.25">
      <c r="A1188" s="275"/>
      <c r="B1188" s="274"/>
      <c r="C1188" s="274"/>
      <c r="D1188" s="274"/>
      <c r="E1188" s="175" t="str">
        <f>IFERROR((IF(VLOOKUP($C1188,'Agent List'!$A:$D,2,0)=0,"",VLOOKUP($C1188,'Agent List'!$A:$D,2,0))),"")</f>
        <v/>
      </c>
      <c r="F1188" s="175" t="str">
        <f>IFERROR((IF(VLOOKUP($C1188,'Agent List'!$A:$D,3,0)=0,"",VLOOKUP($C1188,'Agent List'!$A:$D,3,0))),"")</f>
        <v/>
      </c>
      <c r="G1188" s="175" t="str">
        <f>IFERROR((IF(VLOOKUP($C1188,'Agent List'!$A:$D,4,0)=0,"",VLOOKUP($C1188,'Agent List'!$A:$D,4,0))),"")</f>
        <v/>
      </c>
    </row>
    <row r="1189" spans="1:7" x14ac:dyDescent="0.25">
      <c r="A1189" s="275"/>
      <c r="B1189" s="274"/>
      <c r="C1189" s="274"/>
      <c r="D1189" s="274"/>
      <c r="E1189" s="175" t="str">
        <f>IFERROR((IF(VLOOKUP($C1189,'Agent List'!$A:$D,2,0)=0,"",VLOOKUP($C1189,'Agent List'!$A:$D,2,0))),"")</f>
        <v/>
      </c>
      <c r="F1189" s="175" t="str">
        <f>IFERROR((IF(VLOOKUP($C1189,'Agent List'!$A:$D,3,0)=0,"",VLOOKUP($C1189,'Agent List'!$A:$D,3,0))),"")</f>
        <v/>
      </c>
      <c r="G1189" s="175" t="str">
        <f>IFERROR((IF(VLOOKUP($C1189,'Agent List'!$A:$D,4,0)=0,"",VLOOKUP($C1189,'Agent List'!$A:$D,4,0))),"")</f>
        <v/>
      </c>
    </row>
    <row r="1190" spans="1:7" x14ac:dyDescent="0.25">
      <c r="A1190" s="275"/>
      <c r="B1190" s="274"/>
      <c r="C1190" s="274"/>
      <c r="D1190" s="274"/>
      <c r="E1190" s="175" t="str">
        <f>IFERROR((IF(VLOOKUP($C1190,'Agent List'!$A:$D,2,0)=0,"",VLOOKUP($C1190,'Agent List'!$A:$D,2,0))),"")</f>
        <v/>
      </c>
      <c r="F1190" s="175" t="str">
        <f>IFERROR((IF(VLOOKUP($C1190,'Agent List'!$A:$D,3,0)=0,"",VLOOKUP($C1190,'Agent List'!$A:$D,3,0))),"")</f>
        <v/>
      </c>
      <c r="G1190" s="175" t="str">
        <f>IFERROR((IF(VLOOKUP($C1190,'Agent List'!$A:$D,4,0)=0,"",VLOOKUP($C1190,'Agent List'!$A:$D,4,0))),"")</f>
        <v/>
      </c>
    </row>
    <row r="1191" spans="1:7" x14ac:dyDescent="0.25">
      <c r="A1191" s="275"/>
      <c r="B1191" s="274"/>
      <c r="C1191" s="274"/>
      <c r="D1191" s="274"/>
      <c r="E1191" s="175" t="str">
        <f>IFERROR((IF(VLOOKUP($C1191,'Agent List'!$A:$D,2,0)=0,"",VLOOKUP($C1191,'Agent List'!$A:$D,2,0))),"")</f>
        <v/>
      </c>
      <c r="F1191" s="175" t="str">
        <f>IFERROR((IF(VLOOKUP($C1191,'Agent List'!$A:$D,3,0)=0,"",VLOOKUP($C1191,'Agent List'!$A:$D,3,0))),"")</f>
        <v/>
      </c>
      <c r="G1191" s="175" t="str">
        <f>IFERROR((IF(VLOOKUP($C1191,'Agent List'!$A:$D,4,0)=0,"",VLOOKUP($C1191,'Agent List'!$A:$D,4,0))),"")</f>
        <v/>
      </c>
    </row>
    <row r="1192" spans="1:7" x14ac:dyDescent="0.25">
      <c r="A1192" s="275"/>
      <c r="B1192" s="274"/>
      <c r="C1192" s="274"/>
      <c r="D1192" s="274"/>
      <c r="E1192" s="175" t="str">
        <f>IFERROR((IF(VLOOKUP($C1192,'Agent List'!$A:$D,2,0)=0,"",VLOOKUP($C1192,'Agent List'!$A:$D,2,0))),"")</f>
        <v/>
      </c>
      <c r="F1192" s="175" t="str">
        <f>IFERROR((IF(VLOOKUP($C1192,'Agent List'!$A:$D,3,0)=0,"",VLOOKUP($C1192,'Agent List'!$A:$D,3,0))),"")</f>
        <v/>
      </c>
      <c r="G1192" s="175" t="str">
        <f>IFERROR((IF(VLOOKUP($C1192,'Agent List'!$A:$D,4,0)=0,"",VLOOKUP($C1192,'Agent List'!$A:$D,4,0))),"")</f>
        <v/>
      </c>
    </row>
    <row r="1193" spans="1:7" x14ac:dyDescent="0.25">
      <c r="A1193" s="275"/>
      <c r="B1193" s="274"/>
      <c r="C1193" s="274"/>
      <c r="D1193" s="274"/>
      <c r="E1193" s="175" t="str">
        <f>IFERROR((IF(VLOOKUP($C1193,'Agent List'!$A:$D,2,0)=0,"",VLOOKUP($C1193,'Agent List'!$A:$D,2,0))),"")</f>
        <v/>
      </c>
      <c r="F1193" s="175" t="str">
        <f>IFERROR((IF(VLOOKUP($C1193,'Agent List'!$A:$D,3,0)=0,"",VLOOKUP($C1193,'Agent List'!$A:$D,3,0))),"")</f>
        <v/>
      </c>
      <c r="G1193" s="175" t="str">
        <f>IFERROR((IF(VLOOKUP($C1193,'Agent List'!$A:$D,4,0)=0,"",VLOOKUP($C1193,'Agent List'!$A:$D,4,0))),"")</f>
        <v/>
      </c>
    </row>
    <row r="1194" spans="1:7" x14ac:dyDescent="0.25">
      <c r="A1194" s="275"/>
      <c r="B1194" s="274"/>
      <c r="C1194" s="274"/>
      <c r="D1194" s="274"/>
      <c r="E1194" s="175" t="str">
        <f>IFERROR((IF(VLOOKUP($C1194,'Agent List'!$A:$D,2,0)=0,"",VLOOKUP($C1194,'Agent List'!$A:$D,2,0))),"")</f>
        <v/>
      </c>
      <c r="F1194" s="175" t="str">
        <f>IFERROR((IF(VLOOKUP($C1194,'Agent List'!$A:$D,3,0)=0,"",VLOOKUP($C1194,'Agent List'!$A:$D,3,0))),"")</f>
        <v/>
      </c>
      <c r="G1194" s="175" t="str">
        <f>IFERROR((IF(VLOOKUP($C1194,'Agent List'!$A:$D,4,0)=0,"",VLOOKUP($C1194,'Agent List'!$A:$D,4,0))),"")</f>
        <v/>
      </c>
    </row>
    <row r="1195" spans="1:7" x14ac:dyDescent="0.25">
      <c r="A1195" s="275"/>
      <c r="B1195" s="274"/>
      <c r="C1195" s="274"/>
      <c r="D1195" s="274"/>
      <c r="E1195" s="175" t="str">
        <f>IFERROR((IF(VLOOKUP($C1195,'Agent List'!$A:$D,2,0)=0,"",VLOOKUP($C1195,'Agent List'!$A:$D,2,0))),"")</f>
        <v/>
      </c>
      <c r="F1195" s="175" t="str">
        <f>IFERROR((IF(VLOOKUP($C1195,'Agent List'!$A:$D,3,0)=0,"",VLOOKUP($C1195,'Agent List'!$A:$D,3,0))),"")</f>
        <v/>
      </c>
      <c r="G1195" s="175" t="str">
        <f>IFERROR((IF(VLOOKUP($C1195,'Agent List'!$A:$D,4,0)=0,"",VLOOKUP($C1195,'Agent List'!$A:$D,4,0))),"")</f>
        <v/>
      </c>
    </row>
    <row r="1196" spans="1:7" x14ac:dyDescent="0.25">
      <c r="A1196" s="275"/>
      <c r="B1196" s="274"/>
      <c r="C1196" s="274"/>
      <c r="D1196" s="274"/>
      <c r="E1196" s="175" t="str">
        <f>IFERROR((IF(VLOOKUP($C1196,'Agent List'!$A:$D,2,0)=0,"",VLOOKUP($C1196,'Agent List'!$A:$D,2,0))),"")</f>
        <v/>
      </c>
      <c r="F1196" s="175" t="str">
        <f>IFERROR((IF(VLOOKUP($C1196,'Agent List'!$A:$D,3,0)=0,"",VLOOKUP($C1196,'Agent List'!$A:$D,3,0))),"")</f>
        <v/>
      </c>
      <c r="G1196" s="175" t="str">
        <f>IFERROR((IF(VLOOKUP($C1196,'Agent List'!$A:$D,4,0)=0,"",VLOOKUP($C1196,'Agent List'!$A:$D,4,0))),"")</f>
        <v/>
      </c>
    </row>
    <row r="1197" spans="1:7" x14ac:dyDescent="0.25">
      <c r="A1197" s="275"/>
      <c r="B1197" s="274"/>
      <c r="C1197" s="274"/>
      <c r="D1197" s="274"/>
      <c r="E1197" s="175" t="str">
        <f>IFERROR((IF(VLOOKUP($C1197,'Agent List'!$A:$D,2,0)=0,"",VLOOKUP($C1197,'Agent List'!$A:$D,2,0))),"")</f>
        <v/>
      </c>
      <c r="F1197" s="175" t="str">
        <f>IFERROR((IF(VLOOKUP($C1197,'Agent List'!$A:$D,3,0)=0,"",VLOOKUP($C1197,'Agent List'!$A:$D,3,0))),"")</f>
        <v/>
      </c>
      <c r="G1197" s="175" t="str">
        <f>IFERROR((IF(VLOOKUP($C1197,'Agent List'!$A:$D,4,0)=0,"",VLOOKUP($C1197,'Agent List'!$A:$D,4,0))),"")</f>
        <v/>
      </c>
    </row>
    <row r="1198" spans="1:7" x14ac:dyDescent="0.25">
      <c r="A1198" s="275"/>
      <c r="B1198" s="274"/>
      <c r="C1198" s="274"/>
      <c r="D1198" s="274"/>
      <c r="E1198" s="175" t="str">
        <f>IFERROR((IF(VLOOKUP($C1198,'Agent List'!$A:$D,2,0)=0,"",VLOOKUP($C1198,'Agent List'!$A:$D,2,0))),"")</f>
        <v/>
      </c>
      <c r="F1198" s="175" t="str">
        <f>IFERROR((IF(VLOOKUP($C1198,'Agent List'!$A:$D,3,0)=0,"",VLOOKUP($C1198,'Agent List'!$A:$D,3,0))),"")</f>
        <v/>
      </c>
      <c r="G1198" s="175" t="str">
        <f>IFERROR((IF(VLOOKUP($C1198,'Agent List'!$A:$D,4,0)=0,"",VLOOKUP($C1198,'Agent List'!$A:$D,4,0))),"")</f>
        <v/>
      </c>
    </row>
    <row r="1199" spans="1:7" x14ac:dyDescent="0.25">
      <c r="A1199" s="275"/>
      <c r="B1199" s="274"/>
      <c r="C1199" s="274"/>
      <c r="D1199" s="274"/>
      <c r="E1199" s="175" t="str">
        <f>IFERROR((IF(VLOOKUP($C1199,'Agent List'!$A:$D,2,0)=0,"",VLOOKUP($C1199,'Agent List'!$A:$D,2,0))),"")</f>
        <v/>
      </c>
      <c r="F1199" s="175" t="str">
        <f>IFERROR((IF(VLOOKUP($C1199,'Agent List'!$A:$D,3,0)=0,"",VLOOKUP($C1199,'Agent List'!$A:$D,3,0))),"")</f>
        <v/>
      </c>
      <c r="G1199" s="175" t="str">
        <f>IFERROR((IF(VLOOKUP($C1199,'Agent List'!$A:$D,4,0)=0,"",VLOOKUP($C1199,'Agent List'!$A:$D,4,0))),"")</f>
        <v/>
      </c>
    </row>
    <row r="1200" spans="1:7" x14ac:dyDescent="0.25">
      <c r="A1200" s="275"/>
      <c r="B1200" s="274"/>
      <c r="C1200" s="274"/>
      <c r="D1200" s="274"/>
      <c r="E1200" s="175" t="str">
        <f>IFERROR((IF(VLOOKUP($C1200,'Agent List'!$A:$D,2,0)=0,"",VLOOKUP($C1200,'Agent List'!$A:$D,2,0))),"")</f>
        <v/>
      </c>
      <c r="F1200" s="175" t="str">
        <f>IFERROR((IF(VLOOKUP($C1200,'Agent List'!$A:$D,3,0)=0,"",VLOOKUP($C1200,'Agent List'!$A:$D,3,0))),"")</f>
        <v/>
      </c>
      <c r="G1200" s="175" t="str">
        <f>IFERROR((IF(VLOOKUP($C1200,'Agent List'!$A:$D,4,0)=0,"",VLOOKUP($C1200,'Agent List'!$A:$D,4,0))),"")</f>
        <v/>
      </c>
    </row>
    <row r="1201" spans="1:7" x14ac:dyDescent="0.25">
      <c r="A1201" s="275"/>
      <c r="B1201" s="274"/>
      <c r="C1201" s="274"/>
      <c r="D1201" s="274"/>
      <c r="E1201" s="175" t="str">
        <f>IFERROR((IF(VLOOKUP($C1201,'Agent List'!$A:$D,2,0)=0,"",VLOOKUP($C1201,'Agent List'!$A:$D,2,0))),"")</f>
        <v/>
      </c>
      <c r="F1201" s="175" t="str">
        <f>IFERROR((IF(VLOOKUP($C1201,'Agent List'!$A:$D,3,0)=0,"",VLOOKUP($C1201,'Agent List'!$A:$D,3,0))),"")</f>
        <v/>
      </c>
      <c r="G1201" s="175" t="str">
        <f>IFERROR((IF(VLOOKUP($C1201,'Agent List'!$A:$D,4,0)=0,"",VLOOKUP($C1201,'Agent List'!$A:$D,4,0))),"")</f>
        <v/>
      </c>
    </row>
    <row r="1202" spans="1:7" x14ac:dyDescent="0.25">
      <c r="A1202" s="275"/>
      <c r="B1202" s="274"/>
      <c r="C1202" s="274"/>
      <c r="D1202" s="274"/>
      <c r="E1202" s="175" t="str">
        <f>IFERROR((IF(VLOOKUP($C1202,'Agent List'!$A:$D,2,0)=0,"",VLOOKUP($C1202,'Agent List'!$A:$D,2,0))),"")</f>
        <v/>
      </c>
      <c r="F1202" s="175" t="str">
        <f>IFERROR((IF(VLOOKUP($C1202,'Agent List'!$A:$D,3,0)=0,"",VLOOKUP($C1202,'Agent List'!$A:$D,3,0))),"")</f>
        <v/>
      </c>
      <c r="G1202" s="175" t="str">
        <f>IFERROR((IF(VLOOKUP($C1202,'Agent List'!$A:$D,4,0)=0,"",VLOOKUP($C1202,'Agent List'!$A:$D,4,0))),"")</f>
        <v/>
      </c>
    </row>
    <row r="1203" spans="1:7" x14ac:dyDescent="0.25">
      <c r="A1203" s="275"/>
      <c r="B1203" s="274"/>
      <c r="C1203" s="274"/>
      <c r="D1203" s="274"/>
      <c r="E1203" s="175" t="str">
        <f>IFERROR((IF(VLOOKUP($C1203,'Agent List'!$A:$D,2,0)=0,"",VLOOKUP($C1203,'Agent List'!$A:$D,2,0))),"")</f>
        <v/>
      </c>
      <c r="F1203" s="175" t="str">
        <f>IFERROR((IF(VLOOKUP($C1203,'Agent List'!$A:$D,3,0)=0,"",VLOOKUP($C1203,'Agent List'!$A:$D,3,0))),"")</f>
        <v/>
      </c>
      <c r="G1203" s="175" t="str">
        <f>IFERROR((IF(VLOOKUP($C1203,'Agent List'!$A:$D,4,0)=0,"",VLOOKUP($C1203,'Agent List'!$A:$D,4,0))),"")</f>
        <v/>
      </c>
    </row>
    <row r="1204" spans="1:7" x14ac:dyDescent="0.25">
      <c r="A1204" s="275"/>
      <c r="B1204" s="274"/>
      <c r="C1204" s="274"/>
      <c r="D1204" s="274"/>
      <c r="E1204" s="175" t="str">
        <f>IFERROR((IF(VLOOKUP($C1204,'Agent List'!$A:$D,2,0)=0,"",VLOOKUP($C1204,'Agent List'!$A:$D,2,0))),"")</f>
        <v/>
      </c>
      <c r="F1204" s="175" t="str">
        <f>IFERROR((IF(VLOOKUP($C1204,'Agent List'!$A:$D,3,0)=0,"",VLOOKUP($C1204,'Agent List'!$A:$D,3,0))),"")</f>
        <v/>
      </c>
      <c r="G1204" s="175" t="str">
        <f>IFERROR((IF(VLOOKUP($C1204,'Agent List'!$A:$D,4,0)=0,"",VLOOKUP($C1204,'Agent List'!$A:$D,4,0))),"")</f>
        <v/>
      </c>
    </row>
    <row r="1205" spans="1:7" x14ac:dyDescent="0.25">
      <c r="A1205" s="275"/>
      <c r="B1205" s="274"/>
      <c r="C1205" s="274"/>
      <c r="D1205" s="274"/>
      <c r="E1205" s="175" t="str">
        <f>IFERROR((IF(VLOOKUP($C1205,'Agent List'!$A:$D,2,0)=0,"",VLOOKUP($C1205,'Agent List'!$A:$D,2,0))),"")</f>
        <v/>
      </c>
      <c r="F1205" s="175" t="str">
        <f>IFERROR((IF(VLOOKUP($C1205,'Agent List'!$A:$D,3,0)=0,"",VLOOKUP($C1205,'Agent List'!$A:$D,3,0))),"")</f>
        <v/>
      </c>
      <c r="G1205" s="175" t="str">
        <f>IFERROR((IF(VLOOKUP($C1205,'Agent List'!$A:$D,4,0)=0,"",VLOOKUP($C1205,'Agent List'!$A:$D,4,0))),"")</f>
        <v/>
      </c>
    </row>
    <row r="1206" spans="1:7" x14ac:dyDescent="0.25">
      <c r="A1206" s="275"/>
      <c r="B1206" s="274"/>
      <c r="C1206" s="274"/>
      <c r="D1206" s="274"/>
      <c r="E1206" s="175" t="str">
        <f>IFERROR((IF(VLOOKUP($C1206,'Agent List'!$A:$D,2,0)=0,"",VLOOKUP($C1206,'Agent List'!$A:$D,2,0))),"")</f>
        <v/>
      </c>
      <c r="F1206" s="175" t="str">
        <f>IFERROR((IF(VLOOKUP($C1206,'Agent List'!$A:$D,3,0)=0,"",VLOOKUP($C1206,'Agent List'!$A:$D,3,0))),"")</f>
        <v/>
      </c>
      <c r="G1206" s="175" t="str">
        <f>IFERROR((IF(VLOOKUP($C1206,'Agent List'!$A:$D,4,0)=0,"",VLOOKUP($C1206,'Agent List'!$A:$D,4,0))),"")</f>
        <v/>
      </c>
    </row>
    <row r="1207" spans="1:7" x14ac:dyDescent="0.25">
      <c r="A1207" s="275"/>
      <c r="B1207" s="274"/>
      <c r="C1207" s="274"/>
      <c r="D1207" s="274"/>
      <c r="E1207" s="175" t="str">
        <f>IFERROR((IF(VLOOKUP($C1207,'Agent List'!$A:$D,2,0)=0,"",VLOOKUP($C1207,'Agent List'!$A:$D,2,0))),"")</f>
        <v/>
      </c>
      <c r="F1207" s="175" t="str">
        <f>IFERROR((IF(VLOOKUP($C1207,'Agent List'!$A:$D,3,0)=0,"",VLOOKUP($C1207,'Agent List'!$A:$D,3,0))),"")</f>
        <v/>
      </c>
      <c r="G1207" s="175" t="str">
        <f>IFERROR((IF(VLOOKUP($C1207,'Agent List'!$A:$D,4,0)=0,"",VLOOKUP($C1207,'Agent List'!$A:$D,4,0))),"")</f>
        <v/>
      </c>
    </row>
    <row r="1208" spans="1:7" x14ac:dyDescent="0.25">
      <c r="A1208" s="275"/>
      <c r="B1208" s="274"/>
      <c r="C1208" s="274"/>
      <c r="D1208" s="274"/>
      <c r="E1208" s="175" t="str">
        <f>IFERROR((IF(VLOOKUP($C1208,'Agent List'!$A:$D,2,0)=0,"",VLOOKUP($C1208,'Agent List'!$A:$D,2,0))),"")</f>
        <v/>
      </c>
      <c r="F1208" s="175" t="str">
        <f>IFERROR((IF(VLOOKUP($C1208,'Agent List'!$A:$D,3,0)=0,"",VLOOKUP($C1208,'Agent List'!$A:$D,3,0))),"")</f>
        <v/>
      </c>
      <c r="G1208" s="175" t="str">
        <f>IFERROR((IF(VLOOKUP($C1208,'Agent List'!$A:$D,4,0)=0,"",VLOOKUP($C1208,'Agent List'!$A:$D,4,0))),"")</f>
        <v/>
      </c>
    </row>
    <row r="1209" spans="1:7" x14ac:dyDescent="0.25">
      <c r="A1209" s="275"/>
      <c r="B1209" s="274"/>
      <c r="C1209" s="274"/>
      <c r="D1209" s="274"/>
      <c r="E1209" s="175" t="str">
        <f>IFERROR((IF(VLOOKUP($C1209,'Agent List'!$A:$D,2,0)=0,"",VLOOKUP($C1209,'Agent List'!$A:$D,2,0))),"")</f>
        <v/>
      </c>
      <c r="F1209" s="175" t="str">
        <f>IFERROR((IF(VLOOKUP($C1209,'Agent List'!$A:$D,3,0)=0,"",VLOOKUP($C1209,'Agent List'!$A:$D,3,0))),"")</f>
        <v/>
      </c>
      <c r="G1209" s="175" t="str">
        <f>IFERROR((IF(VLOOKUP($C1209,'Agent List'!$A:$D,4,0)=0,"",VLOOKUP($C1209,'Agent List'!$A:$D,4,0))),"")</f>
        <v/>
      </c>
    </row>
    <row r="1210" spans="1:7" x14ac:dyDescent="0.25">
      <c r="A1210" s="275"/>
      <c r="B1210" s="274"/>
      <c r="C1210" s="274"/>
      <c r="D1210" s="274"/>
      <c r="E1210" s="175" t="str">
        <f>IFERROR((IF(VLOOKUP($C1210,'Agent List'!$A:$D,2,0)=0,"",VLOOKUP($C1210,'Agent List'!$A:$D,2,0))),"")</f>
        <v/>
      </c>
      <c r="F1210" s="175" t="str">
        <f>IFERROR((IF(VLOOKUP($C1210,'Agent List'!$A:$D,3,0)=0,"",VLOOKUP($C1210,'Agent List'!$A:$D,3,0))),"")</f>
        <v/>
      </c>
      <c r="G1210" s="175" t="str">
        <f>IFERROR((IF(VLOOKUP($C1210,'Agent List'!$A:$D,4,0)=0,"",VLOOKUP($C1210,'Agent List'!$A:$D,4,0))),"")</f>
        <v/>
      </c>
    </row>
    <row r="1211" spans="1:7" x14ac:dyDescent="0.25">
      <c r="A1211" s="275"/>
      <c r="B1211" s="274"/>
      <c r="C1211" s="274"/>
      <c r="D1211" s="274"/>
      <c r="E1211" s="175" t="str">
        <f>IFERROR((IF(VLOOKUP($C1211,'Agent List'!$A:$D,2,0)=0,"",VLOOKUP($C1211,'Agent List'!$A:$D,2,0))),"")</f>
        <v/>
      </c>
      <c r="F1211" s="175" t="str">
        <f>IFERROR((IF(VLOOKUP($C1211,'Agent List'!$A:$D,3,0)=0,"",VLOOKUP($C1211,'Agent List'!$A:$D,3,0))),"")</f>
        <v/>
      </c>
      <c r="G1211" s="175" t="str">
        <f>IFERROR((IF(VLOOKUP($C1211,'Agent List'!$A:$D,4,0)=0,"",VLOOKUP($C1211,'Agent List'!$A:$D,4,0))),"")</f>
        <v/>
      </c>
    </row>
    <row r="1212" spans="1:7" x14ac:dyDescent="0.25">
      <c r="A1212" s="275"/>
      <c r="B1212" s="274"/>
      <c r="C1212" s="274"/>
      <c r="D1212" s="274"/>
      <c r="E1212" s="175" t="str">
        <f>IFERROR((IF(VLOOKUP($C1212,'Agent List'!$A:$D,2,0)=0,"",VLOOKUP($C1212,'Agent List'!$A:$D,2,0))),"")</f>
        <v/>
      </c>
      <c r="F1212" s="175" t="str">
        <f>IFERROR((IF(VLOOKUP($C1212,'Agent List'!$A:$D,3,0)=0,"",VLOOKUP($C1212,'Agent List'!$A:$D,3,0))),"")</f>
        <v/>
      </c>
      <c r="G1212" s="175" t="str">
        <f>IFERROR((IF(VLOOKUP($C1212,'Agent List'!$A:$D,4,0)=0,"",VLOOKUP($C1212,'Agent List'!$A:$D,4,0))),"")</f>
        <v/>
      </c>
    </row>
    <row r="1213" spans="1:7" x14ac:dyDescent="0.25">
      <c r="A1213" s="275"/>
      <c r="B1213" s="274"/>
      <c r="C1213" s="274"/>
      <c r="D1213" s="274"/>
      <c r="E1213" s="175" t="str">
        <f>IFERROR((IF(VLOOKUP($C1213,'Agent List'!$A:$D,2,0)=0,"",VLOOKUP($C1213,'Agent List'!$A:$D,2,0))),"")</f>
        <v/>
      </c>
      <c r="F1213" s="175" t="str">
        <f>IFERROR((IF(VLOOKUP($C1213,'Agent List'!$A:$D,3,0)=0,"",VLOOKUP($C1213,'Agent List'!$A:$D,3,0))),"")</f>
        <v/>
      </c>
      <c r="G1213" s="175" t="str">
        <f>IFERROR((IF(VLOOKUP($C1213,'Agent List'!$A:$D,4,0)=0,"",VLOOKUP($C1213,'Agent List'!$A:$D,4,0))),"")</f>
        <v/>
      </c>
    </row>
    <row r="1214" spans="1:7" x14ac:dyDescent="0.25">
      <c r="A1214" s="275"/>
      <c r="B1214" s="274"/>
      <c r="C1214" s="274"/>
      <c r="D1214" s="274"/>
      <c r="E1214" s="175" t="str">
        <f>IFERROR((IF(VLOOKUP($C1214,'Agent List'!$A:$D,2,0)=0,"",VLOOKUP($C1214,'Agent List'!$A:$D,2,0))),"")</f>
        <v/>
      </c>
      <c r="F1214" s="175" t="str">
        <f>IFERROR((IF(VLOOKUP($C1214,'Agent List'!$A:$D,3,0)=0,"",VLOOKUP($C1214,'Agent List'!$A:$D,3,0))),"")</f>
        <v/>
      </c>
      <c r="G1214" s="175" t="str">
        <f>IFERROR((IF(VLOOKUP($C1214,'Agent List'!$A:$D,4,0)=0,"",VLOOKUP($C1214,'Agent List'!$A:$D,4,0))),"")</f>
        <v/>
      </c>
    </row>
    <row r="1215" spans="1:7" x14ac:dyDescent="0.25">
      <c r="A1215" s="275"/>
      <c r="B1215" s="274"/>
      <c r="C1215" s="274"/>
      <c r="D1215" s="274"/>
      <c r="E1215" s="175" t="str">
        <f>IFERROR((IF(VLOOKUP($C1215,'Agent List'!$A:$D,2,0)=0,"",VLOOKUP($C1215,'Agent List'!$A:$D,2,0))),"")</f>
        <v/>
      </c>
      <c r="F1215" s="175" t="str">
        <f>IFERROR((IF(VLOOKUP($C1215,'Agent List'!$A:$D,3,0)=0,"",VLOOKUP($C1215,'Agent List'!$A:$D,3,0))),"")</f>
        <v/>
      </c>
      <c r="G1215" s="175" t="str">
        <f>IFERROR((IF(VLOOKUP($C1215,'Agent List'!$A:$D,4,0)=0,"",VLOOKUP($C1215,'Agent List'!$A:$D,4,0))),"")</f>
        <v/>
      </c>
    </row>
    <row r="1216" spans="1:7" x14ac:dyDescent="0.25">
      <c r="A1216" s="275"/>
      <c r="B1216" s="274"/>
      <c r="C1216" s="274"/>
      <c r="D1216" s="274"/>
      <c r="E1216" s="175" t="str">
        <f>IFERROR((IF(VLOOKUP($C1216,'Agent List'!$A:$D,2,0)=0,"",VLOOKUP($C1216,'Agent List'!$A:$D,2,0))),"")</f>
        <v/>
      </c>
      <c r="F1216" s="175" t="str">
        <f>IFERROR((IF(VLOOKUP($C1216,'Agent List'!$A:$D,3,0)=0,"",VLOOKUP($C1216,'Agent List'!$A:$D,3,0))),"")</f>
        <v/>
      </c>
      <c r="G1216" s="175" t="str">
        <f>IFERROR((IF(VLOOKUP($C1216,'Agent List'!$A:$D,4,0)=0,"",VLOOKUP($C1216,'Agent List'!$A:$D,4,0))),"")</f>
        <v/>
      </c>
    </row>
    <row r="1217" spans="1:7" x14ac:dyDescent="0.25">
      <c r="A1217" s="275"/>
      <c r="B1217" s="274"/>
      <c r="C1217" s="274"/>
      <c r="D1217" s="274"/>
      <c r="E1217" s="175" t="str">
        <f>IFERROR((IF(VLOOKUP($C1217,'Agent List'!$A:$D,2,0)=0,"",VLOOKUP($C1217,'Agent List'!$A:$D,2,0))),"")</f>
        <v/>
      </c>
      <c r="F1217" s="175" t="str">
        <f>IFERROR((IF(VLOOKUP($C1217,'Agent List'!$A:$D,3,0)=0,"",VLOOKUP($C1217,'Agent List'!$A:$D,3,0))),"")</f>
        <v/>
      </c>
      <c r="G1217" s="175" t="str">
        <f>IFERROR((IF(VLOOKUP($C1217,'Agent List'!$A:$D,4,0)=0,"",VLOOKUP($C1217,'Agent List'!$A:$D,4,0))),"")</f>
        <v/>
      </c>
    </row>
    <row r="1218" spans="1:7" x14ac:dyDescent="0.25">
      <c r="A1218" s="275"/>
      <c r="B1218" s="274"/>
      <c r="C1218" s="274"/>
      <c r="D1218" s="274"/>
      <c r="E1218" s="175" t="str">
        <f>IFERROR((IF(VLOOKUP($C1218,'Agent List'!$A:$D,2,0)=0,"",VLOOKUP($C1218,'Agent List'!$A:$D,2,0))),"")</f>
        <v/>
      </c>
      <c r="F1218" s="175" t="str">
        <f>IFERROR((IF(VLOOKUP($C1218,'Agent List'!$A:$D,3,0)=0,"",VLOOKUP($C1218,'Agent List'!$A:$D,3,0))),"")</f>
        <v/>
      </c>
      <c r="G1218" s="175" t="str">
        <f>IFERROR((IF(VLOOKUP($C1218,'Agent List'!$A:$D,4,0)=0,"",VLOOKUP($C1218,'Agent List'!$A:$D,4,0))),"")</f>
        <v/>
      </c>
    </row>
    <row r="1219" spans="1:7" x14ac:dyDescent="0.25">
      <c r="A1219" s="275"/>
      <c r="B1219" s="274"/>
      <c r="C1219" s="274"/>
      <c r="D1219" s="274"/>
      <c r="E1219" s="175" t="str">
        <f>IFERROR((IF(VLOOKUP($C1219,'Agent List'!$A:$D,2,0)=0,"",VLOOKUP($C1219,'Agent List'!$A:$D,2,0))),"")</f>
        <v/>
      </c>
      <c r="F1219" s="175" t="str">
        <f>IFERROR((IF(VLOOKUP($C1219,'Agent List'!$A:$D,3,0)=0,"",VLOOKUP($C1219,'Agent List'!$A:$D,3,0))),"")</f>
        <v/>
      </c>
      <c r="G1219" s="175" t="str">
        <f>IFERROR((IF(VLOOKUP($C1219,'Agent List'!$A:$D,4,0)=0,"",VLOOKUP($C1219,'Agent List'!$A:$D,4,0))),"")</f>
        <v/>
      </c>
    </row>
    <row r="1220" spans="1:7" x14ac:dyDescent="0.25">
      <c r="A1220" s="275"/>
      <c r="B1220" s="274"/>
      <c r="C1220" s="274"/>
      <c r="D1220" s="274"/>
      <c r="E1220" s="175" t="str">
        <f>IFERROR((IF(VLOOKUP($C1220,'Agent List'!$A:$D,2,0)=0,"",VLOOKUP($C1220,'Agent List'!$A:$D,2,0))),"")</f>
        <v/>
      </c>
      <c r="F1220" s="175" t="str">
        <f>IFERROR((IF(VLOOKUP($C1220,'Agent List'!$A:$D,3,0)=0,"",VLOOKUP($C1220,'Agent List'!$A:$D,3,0))),"")</f>
        <v/>
      </c>
      <c r="G1220" s="175" t="str">
        <f>IFERROR((IF(VLOOKUP($C1220,'Agent List'!$A:$D,4,0)=0,"",VLOOKUP($C1220,'Agent List'!$A:$D,4,0))),"")</f>
        <v/>
      </c>
    </row>
    <row r="1221" spans="1:7" x14ac:dyDescent="0.25">
      <c r="A1221" s="275"/>
      <c r="B1221" s="274"/>
      <c r="C1221" s="274"/>
      <c r="D1221" s="274"/>
      <c r="E1221" s="175" t="str">
        <f>IFERROR((IF(VLOOKUP($C1221,'Agent List'!$A:$D,2,0)=0,"",VLOOKUP($C1221,'Agent List'!$A:$D,2,0))),"")</f>
        <v/>
      </c>
      <c r="F1221" s="175" t="str">
        <f>IFERROR((IF(VLOOKUP($C1221,'Agent List'!$A:$D,3,0)=0,"",VLOOKUP($C1221,'Agent List'!$A:$D,3,0))),"")</f>
        <v/>
      </c>
      <c r="G1221" s="175" t="str">
        <f>IFERROR((IF(VLOOKUP($C1221,'Agent List'!$A:$D,4,0)=0,"",VLOOKUP($C1221,'Agent List'!$A:$D,4,0))),"")</f>
        <v/>
      </c>
    </row>
    <row r="1222" spans="1:7" x14ac:dyDescent="0.25">
      <c r="A1222" s="275"/>
      <c r="B1222" s="274"/>
      <c r="C1222" s="274"/>
      <c r="D1222" s="274"/>
      <c r="E1222" s="175" t="str">
        <f>IFERROR((IF(VLOOKUP($C1222,'Agent List'!$A:$D,2,0)=0,"",VLOOKUP($C1222,'Agent List'!$A:$D,2,0))),"")</f>
        <v/>
      </c>
      <c r="F1222" s="175" t="str">
        <f>IFERROR((IF(VLOOKUP($C1222,'Agent List'!$A:$D,3,0)=0,"",VLOOKUP($C1222,'Agent List'!$A:$D,3,0))),"")</f>
        <v/>
      </c>
      <c r="G1222" s="175" t="str">
        <f>IFERROR((IF(VLOOKUP($C1222,'Agent List'!$A:$D,4,0)=0,"",VLOOKUP($C1222,'Agent List'!$A:$D,4,0))),"")</f>
        <v/>
      </c>
    </row>
    <row r="1223" spans="1:7" x14ac:dyDescent="0.25">
      <c r="A1223" s="275"/>
      <c r="B1223" s="274"/>
      <c r="C1223" s="274"/>
      <c r="D1223" s="274"/>
      <c r="E1223" s="175" t="str">
        <f>IFERROR((IF(VLOOKUP($C1223,'Agent List'!$A:$D,2,0)=0,"",VLOOKUP($C1223,'Agent List'!$A:$D,2,0))),"")</f>
        <v/>
      </c>
      <c r="F1223" s="175" t="str">
        <f>IFERROR((IF(VLOOKUP($C1223,'Agent List'!$A:$D,3,0)=0,"",VLOOKUP($C1223,'Agent List'!$A:$D,3,0))),"")</f>
        <v/>
      </c>
      <c r="G1223" s="175" t="str">
        <f>IFERROR((IF(VLOOKUP($C1223,'Agent List'!$A:$D,4,0)=0,"",VLOOKUP($C1223,'Agent List'!$A:$D,4,0))),"")</f>
        <v/>
      </c>
    </row>
    <row r="1224" spans="1:7" x14ac:dyDescent="0.25">
      <c r="A1224" s="275"/>
      <c r="B1224" s="274"/>
      <c r="C1224" s="274"/>
      <c r="D1224" s="274"/>
      <c r="E1224" s="175" t="str">
        <f>IFERROR((IF(VLOOKUP($C1224,'Agent List'!$A:$D,2,0)=0,"",VLOOKUP($C1224,'Agent List'!$A:$D,2,0))),"")</f>
        <v/>
      </c>
      <c r="F1224" s="175" t="str">
        <f>IFERROR((IF(VLOOKUP($C1224,'Agent List'!$A:$D,3,0)=0,"",VLOOKUP($C1224,'Agent List'!$A:$D,3,0))),"")</f>
        <v/>
      </c>
      <c r="G1224" s="175" t="str">
        <f>IFERROR((IF(VLOOKUP($C1224,'Agent List'!$A:$D,4,0)=0,"",VLOOKUP($C1224,'Agent List'!$A:$D,4,0))),"")</f>
        <v/>
      </c>
    </row>
    <row r="1225" spans="1:7" x14ac:dyDescent="0.25">
      <c r="A1225" s="275"/>
      <c r="B1225" s="274"/>
      <c r="C1225" s="274"/>
      <c r="D1225" s="274"/>
      <c r="E1225" s="175" t="str">
        <f>IFERROR((IF(VLOOKUP($C1225,'Agent List'!$A:$D,2,0)=0,"",VLOOKUP($C1225,'Agent List'!$A:$D,2,0))),"")</f>
        <v/>
      </c>
      <c r="F1225" s="175" t="str">
        <f>IFERROR((IF(VLOOKUP($C1225,'Agent List'!$A:$D,3,0)=0,"",VLOOKUP($C1225,'Agent List'!$A:$D,3,0))),"")</f>
        <v/>
      </c>
      <c r="G1225" s="175" t="str">
        <f>IFERROR((IF(VLOOKUP($C1225,'Agent List'!$A:$D,4,0)=0,"",VLOOKUP($C1225,'Agent List'!$A:$D,4,0))),"")</f>
        <v/>
      </c>
    </row>
    <row r="1226" spans="1:7" x14ac:dyDescent="0.25">
      <c r="A1226" s="275"/>
      <c r="B1226" s="274"/>
      <c r="C1226" s="274"/>
      <c r="D1226" s="274"/>
      <c r="E1226" s="175" t="str">
        <f>IFERROR((IF(VLOOKUP($C1226,'Agent List'!$A:$D,2,0)=0,"",VLOOKUP($C1226,'Agent List'!$A:$D,2,0))),"")</f>
        <v/>
      </c>
      <c r="F1226" s="175" t="str">
        <f>IFERROR((IF(VLOOKUP($C1226,'Agent List'!$A:$D,3,0)=0,"",VLOOKUP($C1226,'Agent List'!$A:$D,3,0))),"")</f>
        <v/>
      </c>
      <c r="G1226" s="175" t="str">
        <f>IFERROR((IF(VLOOKUP($C1226,'Agent List'!$A:$D,4,0)=0,"",VLOOKUP($C1226,'Agent List'!$A:$D,4,0))),"")</f>
        <v/>
      </c>
    </row>
    <row r="1227" spans="1:7" x14ac:dyDescent="0.25">
      <c r="A1227" s="275"/>
      <c r="B1227" s="274"/>
      <c r="C1227" s="274"/>
      <c r="D1227" s="274"/>
      <c r="E1227" s="175" t="str">
        <f>IFERROR((IF(VLOOKUP($C1227,'Agent List'!$A:$D,2,0)=0,"",VLOOKUP($C1227,'Agent List'!$A:$D,2,0))),"")</f>
        <v/>
      </c>
      <c r="F1227" s="175" t="str">
        <f>IFERROR((IF(VLOOKUP($C1227,'Agent List'!$A:$D,3,0)=0,"",VLOOKUP($C1227,'Agent List'!$A:$D,3,0))),"")</f>
        <v/>
      </c>
      <c r="G1227" s="175" t="str">
        <f>IFERROR((IF(VLOOKUP($C1227,'Agent List'!$A:$D,4,0)=0,"",VLOOKUP($C1227,'Agent List'!$A:$D,4,0))),"")</f>
        <v/>
      </c>
    </row>
    <row r="1228" spans="1:7" x14ac:dyDescent="0.25">
      <c r="A1228" s="275"/>
      <c r="B1228" s="274"/>
      <c r="C1228" s="274"/>
      <c r="D1228" s="274"/>
      <c r="E1228" s="175" t="str">
        <f>IFERROR((IF(VLOOKUP($C1228,'Agent List'!$A:$D,2,0)=0,"",VLOOKUP($C1228,'Agent List'!$A:$D,2,0))),"")</f>
        <v/>
      </c>
      <c r="F1228" s="175" t="str">
        <f>IFERROR((IF(VLOOKUP($C1228,'Agent List'!$A:$D,3,0)=0,"",VLOOKUP($C1228,'Agent List'!$A:$D,3,0))),"")</f>
        <v/>
      </c>
      <c r="G1228" s="175" t="str">
        <f>IFERROR((IF(VLOOKUP($C1228,'Agent List'!$A:$D,4,0)=0,"",VLOOKUP($C1228,'Agent List'!$A:$D,4,0))),"")</f>
        <v/>
      </c>
    </row>
    <row r="1229" spans="1:7" x14ac:dyDescent="0.25">
      <c r="A1229" s="275"/>
      <c r="B1229" s="274"/>
      <c r="C1229" s="274"/>
      <c r="D1229" s="274"/>
      <c r="E1229" s="175" t="str">
        <f>IFERROR((IF(VLOOKUP($C1229,'Agent List'!$A:$D,2,0)=0,"",VLOOKUP($C1229,'Agent List'!$A:$D,2,0))),"")</f>
        <v/>
      </c>
      <c r="F1229" s="175" t="str">
        <f>IFERROR((IF(VLOOKUP($C1229,'Agent List'!$A:$D,3,0)=0,"",VLOOKUP($C1229,'Agent List'!$A:$D,3,0))),"")</f>
        <v/>
      </c>
      <c r="G1229" s="175" t="str">
        <f>IFERROR((IF(VLOOKUP($C1229,'Agent List'!$A:$D,4,0)=0,"",VLOOKUP($C1229,'Agent List'!$A:$D,4,0))),"")</f>
        <v/>
      </c>
    </row>
    <row r="1230" spans="1:7" x14ac:dyDescent="0.25">
      <c r="A1230" s="275"/>
      <c r="B1230" s="274"/>
      <c r="C1230" s="274"/>
      <c r="D1230" s="274"/>
      <c r="E1230" s="175" t="str">
        <f>IFERROR((IF(VLOOKUP($C1230,'Agent List'!$A:$D,2,0)=0,"",VLOOKUP($C1230,'Agent List'!$A:$D,2,0))),"")</f>
        <v/>
      </c>
      <c r="F1230" s="175" t="str">
        <f>IFERROR((IF(VLOOKUP($C1230,'Agent List'!$A:$D,3,0)=0,"",VLOOKUP($C1230,'Agent List'!$A:$D,3,0))),"")</f>
        <v/>
      </c>
      <c r="G1230" s="175" t="str">
        <f>IFERROR((IF(VLOOKUP($C1230,'Agent List'!$A:$D,4,0)=0,"",VLOOKUP($C1230,'Agent List'!$A:$D,4,0))),"")</f>
        <v/>
      </c>
    </row>
    <row r="1231" spans="1:7" x14ac:dyDescent="0.25">
      <c r="A1231" s="275"/>
      <c r="B1231" s="274"/>
      <c r="C1231" s="274"/>
      <c r="D1231" s="274"/>
      <c r="E1231" s="175" t="str">
        <f>IFERROR((IF(VLOOKUP($C1231,'Agent List'!$A:$D,2,0)=0,"",VLOOKUP($C1231,'Agent List'!$A:$D,2,0))),"")</f>
        <v/>
      </c>
      <c r="F1231" s="175" t="str">
        <f>IFERROR((IF(VLOOKUP($C1231,'Agent List'!$A:$D,3,0)=0,"",VLOOKUP($C1231,'Agent List'!$A:$D,3,0))),"")</f>
        <v/>
      </c>
      <c r="G1231" s="175" t="str">
        <f>IFERROR((IF(VLOOKUP($C1231,'Agent List'!$A:$D,4,0)=0,"",VLOOKUP($C1231,'Agent List'!$A:$D,4,0))),"")</f>
        <v/>
      </c>
    </row>
    <row r="1232" spans="1:7" x14ac:dyDescent="0.25">
      <c r="A1232" s="275"/>
      <c r="B1232" s="274"/>
      <c r="C1232" s="274"/>
      <c r="D1232" s="274"/>
      <c r="E1232" s="175" t="str">
        <f>IFERROR((IF(VLOOKUP($C1232,'Agent List'!$A:$D,2,0)=0,"",VLOOKUP($C1232,'Agent List'!$A:$D,2,0))),"")</f>
        <v/>
      </c>
      <c r="F1232" s="175" t="str">
        <f>IFERROR((IF(VLOOKUP($C1232,'Agent List'!$A:$D,3,0)=0,"",VLOOKUP($C1232,'Agent List'!$A:$D,3,0))),"")</f>
        <v/>
      </c>
      <c r="G1232" s="175" t="str">
        <f>IFERROR((IF(VLOOKUP($C1232,'Agent List'!$A:$D,4,0)=0,"",VLOOKUP($C1232,'Agent List'!$A:$D,4,0))),"")</f>
        <v/>
      </c>
    </row>
    <row r="1233" spans="1:7" x14ac:dyDescent="0.25">
      <c r="A1233" s="275"/>
      <c r="B1233" s="274"/>
      <c r="C1233" s="274"/>
      <c r="D1233" s="274"/>
      <c r="E1233" s="175" t="str">
        <f>IFERROR((IF(VLOOKUP($C1233,'Agent List'!$A:$D,2,0)=0,"",VLOOKUP($C1233,'Agent List'!$A:$D,2,0))),"")</f>
        <v/>
      </c>
      <c r="F1233" s="175" t="str">
        <f>IFERROR((IF(VLOOKUP($C1233,'Agent List'!$A:$D,3,0)=0,"",VLOOKUP($C1233,'Agent List'!$A:$D,3,0))),"")</f>
        <v/>
      </c>
      <c r="G1233" s="175" t="str">
        <f>IFERROR((IF(VLOOKUP($C1233,'Agent List'!$A:$D,4,0)=0,"",VLOOKUP($C1233,'Agent List'!$A:$D,4,0))),"")</f>
        <v/>
      </c>
    </row>
    <row r="1234" spans="1:7" x14ac:dyDescent="0.25">
      <c r="A1234" s="275"/>
      <c r="B1234" s="274"/>
      <c r="C1234" s="274"/>
      <c r="D1234" s="274"/>
      <c r="E1234" s="175" t="str">
        <f>IFERROR((IF(VLOOKUP($C1234,'Agent List'!$A:$D,2,0)=0,"",VLOOKUP($C1234,'Agent List'!$A:$D,2,0))),"")</f>
        <v/>
      </c>
      <c r="F1234" s="175" t="str">
        <f>IFERROR((IF(VLOOKUP($C1234,'Agent List'!$A:$D,3,0)=0,"",VLOOKUP($C1234,'Agent List'!$A:$D,3,0))),"")</f>
        <v/>
      </c>
      <c r="G1234" s="175" t="str">
        <f>IFERROR((IF(VLOOKUP($C1234,'Agent List'!$A:$D,4,0)=0,"",VLOOKUP($C1234,'Agent List'!$A:$D,4,0))),"")</f>
        <v/>
      </c>
    </row>
    <row r="1235" spans="1:7" x14ac:dyDescent="0.25">
      <c r="A1235" s="275"/>
      <c r="B1235" s="274"/>
      <c r="C1235" s="274"/>
      <c r="D1235" s="274"/>
      <c r="E1235" s="175" t="str">
        <f>IFERROR((IF(VLOOKUP($C1235,'Agent List'!$A:$D,2,0)=0,"",VLOOKUP($C1235,'Agent List'!$A:$D,2,0))),"")</f>
        <v/>
      </c>
      <c r="F1235" s="175" t="str">
        <f>IFERROR((IF(VLOOKUP($C1235,'Agent List'!$A:$D,3,0)=0,"",VLOOKUP($C1235,'Agent List'!$A:$D,3,0))),"")</f>
        <v/>
      </c>
      <c r="G1235" s="175" t="str">
        <f>IFERROR((IF(VLOOKUP($C1235,'Agent List'!$A:$D,4,0)=0,"",VLOOKUP($C1235,'Agent List'!$A:$D,4,0))),"")</f>
        <v/>
      </c>
    </row>
    <row r="1236" spans="1:7" x14ac:dyDescent="0.25">
      <c r="A1236" s="275"/>
      <c r="B1236" s="274"/>
      <c r="C1236" s="274"/>
      <c r="D1236" s="274"/>
      <c r="E1236" s="175" t="str">
        <f>IFERROR((IF(VLOOKUP($C1236,'Agent List'!$A:$D,2,0)=0,"",VLOOKUP($C1236,'Agent List'!$A:$D,2,0))),"")</f>
        <v/>
      </c>
      <c r="F1236" s="175" t="str">
        <f>IFERROR((IF(VLOOKUP($C1236,'Agent List'!$A:$D,3,0)=0,"",VLOOKUP($C1236,'Agent List'!$A:$D,3,0))),"")</f>
        <v/>
      </c>
      <c r="G1236" s="175" t="str">
        <f>IFERROR((IF(VLOOKUP($C1236,'Agent List'!$A:$D,4,0)=0,"",VLOOKUP($C1236,'Agent List'!$A:$D,4,0))),"")</f>
        <v/>
      </c>
    </row>
    <row r="1237" spans="1:7" x14ac:dyDescent="0.25">
      <c r="A1237" s="275"/>
      <c r="B1237" s="274"/>
      <c r="C1237" s="274"/>
      <c r="D1237" s="274"/>
      <c r="E1237" s="175" t="str">
        <f>IFERROR((IF(VLOOKUP($C1237,'Agent List'!$A:$D,2,0)=0,"",VLOOKUP($C1237,'Agent List'!$A:$D,2,0))),"")</f>
        <v/>
      </c>
      <c r="F1237" s="175" t="str">
        <f>IFERROR((IF(VLOOKUP($C1237,'Agent List'!$A:$D,3,0)=0,"",VLOOKUP($C1237,'Agent List'!$A:$D,3,0))),"")</f>
        <v/>
      </c>
      <c r="G1237" s="175" t="str">
        <f>IFERROR((IF(VLOOKUP($C1237,'Agent List'!$A:$D,4,0)=0,"",VLOOKUP($C1237,'Agent List'!$A:$D,4,0))),"")</f>
        <v/>
      </c>
    </row>
    <row r="1238" spans="1:7" x14ac:dyDescent="0.25">
      <c r="A1238" s="275"/>
      <c r="B1238" s="274"/>
      <c r="C1238" s="274"/>
      <c r="D1238" s="274"/>
      <c r="E1238" s="175" t="str">
        <f>IFERROR((IF(VLOOKUP($C1238,'Agent List'!$A:$D,2,0)=0,"",VLOOKUP($C1238,'Agent List'!$A:$D,2,0))),"")</f>
        <v/>
      </c>
      <c r="F1238" s="175" t="str">
        <f>IFERROR((IF(VLOOKUP($C1238,'Agent List'!$A:$D,3,0)=0,"",VLOOKUP($C1238,'Agent List'!$A:$D,3,0))),"")</f>
        <v/>
      </c>
      <c r="G1238" s="175" t="str">
        <f>IFERROR((IF(VLOOKUP($C1238,'Agent List'!$A:$D,4,0)=0,"",VLOOKUP($C1238,'Agent List'!$A:$D,4,0))),"")</f>
        <v/>
      </c>
    </row>
    <row r="1239" spans="1:7" x14ac:dyDescent="0.25">
      <c r="A1239" s="275"/>
      <c r="B1239" s="274"/>
      <c r="C1239" s="274"/>
      <c r="D1239" s="274"/>
      <c r="E1239" s="175" t="str">
        <f>IFERROR((IF(VLOOKUP($C1239,'Agent List'!$A:$D,2,0)=0,"",VLOOKUP($C1239,'Agent List'!$A:$D,2,0))),"")</f>
        <v/>
      </c>
      <c r="F1239" s="175" t="str">
        <f>IFERROR((IF(VLOOKUP($C1239,'Agent List'!$A:$D,3,0)=0,"",VLOOKUP($C1239,'Agent List'!$A:$D,3,0))),"")</f>
        <v/>
      </c>
      <c r="G1239" s="175" t="str">
        <f>IFERROR((IF(VLOOKUP($C1239,'Agent List'!$A:$D,4,0)=0,"",VLOOKUP($C1239,'Agent List'!$A:$D,4,0))),"")</f>
        <v/>
      </c>
    </row>
    <row r="1240" spans="1:7" x14ac:dyDescent="0.25">
      <c r="A1240" s="275"/>
      <c r="B1240" s="274"/>
      <c r="C1240" s="274"/>
      <c r="D1240" s="274"/>
      <c r="E1240" s="175" t="str">
        <f>IFERROR((IF(VLOOKUP($C1240,'Agent List'!$A:$D,2,0)=0,"",VLOOKUP($C1240,'Agent List'!$A:$D,2,0))),"")</f>
        <v/>
      </c>
      <c r="F1240" s="175" t="str">
        <f>IFERROR((IF(VLOOKUP($C1240,'Agent List'!$A:$D,3,0)=0,"",VLOOKUP($C1240,'Agent List'!$A:$D,3,0))),"")</f>
        <v/>
      </c>
      <c r="G1240" s="175" t="str">
        <f>IFERROR((IF(VLOOKUP($C1240,'Agent List'!$A:$D,4,0)=0,"",VLOOKUP($C1240,'Agent List'!$A:$D,4,0))),"")</f>
        <v/>
      </c>
    </row>
    <row r="1241" spans="1:7" x14ac:dyDescent="0.25">
      <c r="A1241" s="275"/>
      <c r="B1241" s="274"/>
      <c r="C1241" s="274"/>
      <c r="D1241" s="274"/>
      <c r="E1241" s="175" t="str">
        <f>IFERROR((IF(VLOOKUP($C1241,'Agent List'!$A:$D,2,0)=0,"",VLOOKUP($C1241,'Agent List'!$A:$D,2,0))),"")</f>
        <v/>
      </c>
      <c r="F1241" s="175" t="str">
        <f>IFERROR((IF(VLOOKUP($C1241,'Agent List'!$A:$D,3,0)=0,"",VLOOKUP($C1241,'Agent List'!$A:$D,3,0))),"")</f>
        <v/>
      </c>
      <c r="G1241" s="175" t="str">
        <f>IFERROR((IF(VLOOKUP($C1241,'Agent List'!$A:$D,4,0)=0,"",VLOOKUP($C1241,'Agent List'!$A:$D,4,0))),"")</f>
        <v/>
      </c>
    </row>
    <row r="1242" spans="1:7" x14ac:dyDescent="0.25">
      <c r="A1242" s="275"/>
      <c r="B1242" s="274"/>
      <c r="C1242" s="274"/>
      <c r="D1242" s="274"/>
      <c r="E1242" s="175" t="str">
        <f>IFERROR((IF(VLOOKUP($C1242,'Agent List'!$A:$D,2,0)=0,"",VLOOKUP($C1242,'Agent List'!$A:$D,2,0))),"")</f>
        <v/>
      </c>
      <c r="F1242" s="175" t="str">
        <f>IFERROR((IF(VLOOKUP($C1242,'Agent List'!$A:$D,3,0)=0,"",VLOOKUP($C1242,'Agent List'!$A:$D,3,0))),"")</f>
        <v/>
      </c>
      <c r="G1242" s="175" t="str">
        <f>IFERROR((IF(VLOOKUP($C1242,'Agent List'!$A:$D,4,0)=0,"",VLOOKUP($C1242,'Agent List'!$A:$D,4,0))),"")</f>
        <v/>
      </c>
    </row>
    <row r="1243" spans="1:7" x14ac:dyDescent="0.25">
      <c r="A1243" s="275"/>
      <c r="B1243" s="274"/>
      <c r="C1243" s="274"/>
      <c r="D1243" s="274"/>
      <c r="E1243" s="175" t="str">
        <f>IFERROR((IF(VLOOKUP($C1243,'Agent List'!$A:$D,2,0)=0,"",VLOOKUP($C1243,'Agent List'!$A:$D,2,0))),"")</f>
        <v/>
      </c>
      <c r="F1243" s="175" t="str">
        <f>IFERROR((IF(VLOOKUP($C1243,'Agent List'!$A:$D,3,0)=0,"",VLOOKUP($C1243,'Agent List'!$A:$D,3,0))),"")</f>
        <v/>
      </c>
      <c r="G1243" s="175" t="str">
        <f>IFERROR((IF(VLOOKUP($C1243,'Agent List'!$A:$D,4,0)=0,"",VLOOKUP($C1243,'Agent List'!$A:$D,4,0))),"")</f>
        <v/>
      </c>
    </row>
    <row r="1244" spans="1:7" x14ac:dyDescent="0.25">
      <c r="A1244" s="275"/>
      <c r="B1244" s="274"/>
      <c r="C1244" s="274"/>
      <c r="D1244" s="274"/>
      <c r="E1244" s="175" t="str">
        <f>IFERROR((IF(VLOOKUP($C1244,'Agent List'!$A:$D,2,0)=0,"",VLOOKUP($C1244,'Agent List'!$A:$D,2,0))),"")</f>
        <v/>
      </c>
      <c r="F1244" s="175" t="str">
        <f>IFERROR((IF(VLOOKUP($C1244,'Agent List'!$A:$D,3,0)=0,"",VLOOKUP($C1244,'Agent List'!$A:$D,3,0))),"")</f>
        <v/>
      </c>
      <c r="G1244" s="175" t="str">
        <f>IFERROR((IF(VLOOKUP($C1244,'Agent List'!$A:$D,4,0)=0,"",VLOOKUP($C1244,'Agent List'!$A:$D,4,0))),"")</f>
        <v/>
      </c>
    </row>
    <row r="1245" spans="1:7" x14ac:dyDescent="0.25">
      <c r="A1245" s="275"/>
      <c r="B1245" s="274"/>
      <c r="C1245" s="274"/>
      <c r="D1245" s="274"/>
      <c r="E1245" s="175" t="str">
        <f>IFERROR((IF(VLOOKUP($C1245,'Agent List'!$A:$D,2,0)=0,"",VLOOKUP($C1245,'Agent List'!$A:$D,2,0))),"")</f>
        <v/>
      </c>
      <c r="F1245" s="175" t="str">
        <f>IFERROR((IF(VLOOKUP($C1245,'Agent List'!$A:$D,3,0)=0,"",VLOOKUP($C1245,'Agent List'!$A:$D,3,0))),"")</f>
        <v/>
      </c>
      <c r="G1245" s="175" t="str">
        <f>IFERROR((IF(VLOOKUP($C1245,'Agent List'!$A:$D,4,0)=0,"",VLOOKUP($C1245,'Agent List'!$A:$D,4,0))),"")</f>
        <v/>
      </c>
    </row>
    <row r="1246" spans="1:7" x14ac:dyDescent="0.25">
      <c r="A1246" s="275"/>
      <c r="B1246" s="274"/>
      <c r="C1246" s="274"/>
      <c r="D1246" s="274"/>
      <c r="E1246" s="175" t="str">
        <f>IFERROR((IF(VLOOKUP($C1246,'Agent List'!$A:$D,2,0)=0,"",VLOOKUP($C1246,'Agent List'!$A:$D,2,0))),"")</f>
        <v/>
      </c>
      <c r="F1246" s="175" t="str">
        <f>IFERROR((IF(VLOOKUP($C1246,'Agent List'!$A:$D,3,0)=0,"",VLOOKUP($C1246,'Agent List'!$A:$D,3,0))),"")</f>
        <v/>
      </c>
      <c r="G1246" s="175" t="str">
        <f>IFERROR((IF(VLOOKUP($C1246,'Agent List'!$A:$D,4,0)=0,"",VLOOKUP($C1246,'Agent List'!$A:$D,4,0))),"")</f>
        <v/>
      </c>
    </row>
    <row r="1247" spans="1:7" x14ac:dyDescent="0.25">
      <c r="A1247" s="275"/>
      <c r="B1247" s="274"/>
      <c r="C1247" s="274"/>
      <c r="D1247" s="274"/>
      <c r="E1247" s="175" t="str">
        <f>IFERROR((IF(VLOOKUP($C1247,'Agent List'!$A:$D,2,0)=0,"",VLOOKUP($C1247,'Agent List'!$A:$D,2,0))),"")</f>
        <v/>
      </c>
      <c r="F1247" s="175" t="str">
        <f>IFERROR((IF(VLOOKUP($C1247,'Agent List'!$A:$D,3,0)=0,"",VLOOKUP($C1247,'Agent List'!$A:$D,3,0))),"")</f>
        <v/>
      </c>
      <c r="G1247" s="175" t="str">
        <f>IFERROR((IF(VLOOKUP($C1247,'Agent List'!$A:$D,4,0)=0,"",VLOOKUP($C1247,'Agent List'!$A:$D,4,0))),"")</f>
        <v/>
      </c>
    </row>
    <row r="1248" spans="1:7" x14ac:dyDescent="0.25">
      <c r="A1248" s="275"/>
      <c r="B1248" s="274"/>
      <c r="C1248" s="274"/>
      <c r="D1248" s="274"/>
      <c r="E1248" s="175" t="str">
        <f>IFERROR((IF(VLOOKUP($C1248,'Agent List'!$A:$D,2,0)=0,"",VLOOKUP($C1248,'Agent List'!$A:$D,2,0))),"")</f>
        <v/>
      </c>
      <c r="F1248" s="175" t="str">
        <f>IFERROR((IF(VLOOKUP($C1248,'Agent List'!$A:$D,3,0)=0,"",VLOOKUP($C1248,'Agent List'!$A:$D,3,0))),"")</f>
        <v/>
      </c>
      <c r="G1248" s="175" t="str">
        <f>IFERROR((IF(VLOOKUP($C1248,'Agent List'!$A:$D,4,0)=0,"",VLOOKUP($C1248,'Agent List'!$A:$D,4,0))),"")</f>
        <v/>
      </c>
    </row>
    <row r="1249" spans="1:7" x14ac:dyDescent="0.25">
      <c r="A1249" s="275"/>
      <c r="B1249" s="274"/>
      <c r="C1249" s="274"/>
      <c r="D1249" s="274"/>
      <c r="E1249" s="175" t="str">
        <f>IFERROR((IF(VLOOKUP($C1249,'Agent List'!$A:$D,2,0)=0,"",VLOOKUP($C1249,'Agent List'!$A:$D,2,0))),"")</f>
        <v/>
      </c>
      <c r="F1249" s="175" t="str">
        <f>IFERROR((IF(VLOOKUP($C1249,'Agent List'!$A:$D,3,0)=0,"",VLOOKUP($C1249,'Agent List'!$A:$D,3,0))),"")</f>
        <v/>
      </c>
      <c r="G1249" s="175" t="str">
        <f>IFERROR((IF(VLOOKUP($C1249,'Agent List'!$A:$D,4,0)=0,"",VLOOKUP($C1249,'Agent List'!$A:$D,4,0))),"")</f>
        <v/>
      </c>
    </row>
    <row r="1250" spans="1:7" x14ac:dyDescent="0.25">
      <c r="A1250" s="275"/>
      <c r="B1250" s="274"/>
      <c r="C1250" s="274"/>
      <c r="D1250" s="274"/>
      <c r="E1250" s="175" t="str">
        <f>IFERROR((IF(VLOOKUP($C1250,'Agent List'!$A:$D,2,0)=0,"",VLOOKUP($C1250,'Agent List'!$A:$D,2,0))),"")</f>
        <v/>
      </c>
      <c r="F1250" s="175" t="str">
        <f>IFERROR((IF(VLOOKUP($C1250,'Agent List'!$A:$D,3,0)=0,"",VLOOKUP($C1250,'Agent List'!$A:$D,3,0))),"")</f>
        <v/>
      </c>
      <c r="G1250" s="175" t="str">
        <f>IFERROR((IF(VLOOKUP($C1250,'Agent List'!$A:$D,4,0)=0,"",VLOOKUP($C1250,'Agent List'!$A:$D,4,0))),"")</f>
        <v/>
      </c>
    </row>
    <row r="1251" spans="1:7" x14ac:dyDescent="0.25">
      <c r="A1251" s="275"/>
      <c r="B1251" s="274"/>
      <c r="C1251" s="274"/>
      <c r="D1251" s="274"/>
      <c r="E1251" s="175" t="str">
        <f>IFERROR((IF(VLOOKUP($C1251,'Agent List'!$A:$D,2,0)=0,"",VLOOKUP($C1251,'Agent List'!$A:$D,2,0))),"")</f>
        <v/>
      </c>
      <c r="F1251" s="175" t="str">
        <f>IFERROR((IF(VLOOKUP($C1251,'Agent List'!$A:$D,3,0)=0,"",VLOOKUP($C1251,'Agent List'!$A:$D,3,0))),"")</f>
        <v/>
      </c>
      <c r="G1251" s="175" t="str">
        <f>IFERROR((IF(VLOOKUP($C1251,'Agent List'!$A:$D,4,0)=0,"",VLOOKUP($C1251,'Agent List'!$A:$D,4,0))),"")</f>
        <v/>
      </c>
    </row>
    <row r="1252" spans="1:7" x14ac:dyDescent="0.25">
      <c r="A1252" s="275"/>
      <c r="B1252" s="274"/>
      <c r="C1252" s="274"/>
      <c r="D1252" s="274"/>
      <c r="E1252" s="175" t="str">
        <f>IFERROR((IF(VLOOKUP($C1252,'Agent List'!$A:$D,2,0)=0,"",VLOOKUP($C1252,'Agent List'!$A:$D,2,0))),"")</f>
        <v/>
      </c>
      <c r="F1252" s="175" t="str">
        <f>IFERROR((IF(VLOOKUP($C1252,'Agent List'!$A:$D,3,0)=0,"",VLOOKUP($C1252,'Agent List'!$A:$D,3,0))),"")</f>
        <v/>
      </c>
      <c r="G1252" s="175" t="str">
        <f>IFERROR((IF(VLOOKUP($C1252,'Agent List'!$A:$D,4,0)=0,"",VLOOKUP($C1252,'Agent List'!$A:$D,4,0))),"")</f>
        <v/>
      </c>
    </row>
    <row r="1253" spans="1:7" x14ac:dyDescent="0.25">
      <c r="A1253" s="275"/>
      <c r="B1253" s="274"/>
      <c r="C1253" s="274"/>
      <c r="D1253" s="274"/>
      <c r="E1253" s="175" t="str">
        <f>IFERROR((IF(VLOOKUP($C1253,'Agent List'!$A:$D,2,0)=0,"",VLOOKUP($C1253,'Agent List'!$A:$D,2,0))),"")</f>
        <v/>
      </c>
      <c r="F1253" s="175" t="str">
        <f>IFERROR((IF(VLOOKUP($C1253,'Agent List'!$A:$D,3,0)=0,"",VLOOKUP($C1253,'Agent List'!$A:$D,3,0))),"")</f>
        <v/>
      </c>
      <c r="G1253" s="175" t="str">
        <f>IFERROR((IF(VLOOKUP($C1253,'Agent List'!$A:$D,4,0)=0,"",VLOOKUP($C1253,'Agent List'!$A:$D,4,0))),"")</f>
        <v/>
      </c>
    </row>
    <row r="1254" spans="1:7" x14ac:dyDescent="0.25">
      <c r="A1254" s="275"/>
      <c r="B1254" s="274"/>
      <c r="C1254" s="274"/>
      <c r="D1254" s="274"/>
      <c r="E1254" s="175" t="str">
        <f>IFERROR((IF(VLOOKUP($C1254,'Agent List'!$A:$D,2,0)=0,"",VLOOKUP($C1254,'Agent List'!$A:$D,2,0))),"")</f>
        <v/>
      </c>
      <c r="F1254" s="175" t="str">
        <f>IFERROR((IF(VLOOKUP($C1254,'Agent List'!$A:$D,3,0)=0,"",VLOOKUP($C1254,'Agent List'!$A:$D,3,0))),"")</f>
        <v/>
      </c>
      <c r="G1254" s="175" t="str">
        <f>IFERROR((IF(VLOOKUP($C1254,'Agent List'!$A:$D,4,0)=0,"",VLOOKUP($C1254,'Agent List'!$A:$D,4,0))),"")</f>
        <v/>
      </c>
    </row>
    <row r="1255" spans="1:7" x14ac:dyDescent="0.25">
      <c r="A1255" s="275"/>
      <c r="B1255" s="274"/>
      <c r="C1255" s="274"/>
      <c r="D1255" s="274"/>
      <c r="E1255" s="175" t="str">
        <f>IFERROR((IF(VLOOKUP($C1255,'Agent List'!$A:$D,2,0)=0,"",VLOOKUP($C1255,'Agent List'!$A:$D,2,0))),"")</f>
        <v/>
      </c>
      <c r="F1255" s="175" t="str">
        <f>IFERROR((IF(VLOOKUP($C1255,'Agent List'!$A:$D,3,0)=0,"",VLOOKUP($C1255,'Agent List'!$A:$D,3,0))),"")</f>
        <v/>
      </c>
      <c r="G1255" s="175" t="str">
        <f>IFERROR((IF(VLOOKUP($C1255,'Agent List'!$A:$D,4,0)=0,"",VLOOKUP($C1255,'Agent List'!$A:$D,4,0))),"")</f>
        <v/>
      </c>
    </row>
    <row r="1256" spans="1:7" x14ac:dyDescent="0.25">
      <c r="A1256" s="275"/>
      <c r="B1256" s="274"/>
      <c r="C1256" s="274"/>
      <c r="D1256" s="274"/>
      <c r="E1256" s="175" t="str">
        <f>IFERROR((IF(VLOOKUP($C1256,'Agent List'!$A:$D,2,0)=0,"",VLOOKUP($C1256,'Agent List'!$A:$D,2,0))),"")</f>
        <v/>
      </c>
      <c r="F1256" s="175" t="str">
        <f>IFERROR((IF(VLOOKUP($C1256,'Agent List'!$A:$D,3,0)=0,"",VLOOKUP($C1256,'Agent List'!$A:$D,3,0))),"")</f>
        <v/>
      </c>
      <c r="G1256" s="175" t="str">
        <f>IFERROR((IF(VLOOKUP($C1256,'Agent List'!$A:$D,4,0)=0,"",VLOOKUP($C1256,'Agent List'!$A:$D,4,0))),"")</f>
        <v/>
      </c>
    </row>
    <row r="1257" spans="1:7" x14ac:dyDescent="0.25">
      <c r="A1257" s="275"/>
      <c r="B1257" s="274"/>
      <c r="C1257" s="274"/>
      <c r="D1257" s="274"/>
      <c r="E1257" s="175" t="str">
        <f>IFERROR((IF(VLOOKUP($C1257,'Agent List'!$A:$D,2,0)=0,"",VLOOKUP($C1257,'Agent List'!$A:$D,2,0))),"")</f>
        <v/>
      </c>
      <c r="F1257" s="175" t="str">
        <f>IFERROR((IF(VLOOKUP($C1257,'Agent List'!$A:$D,3,0)=0,"",VLOOKUP($C1257,'Agent List'!$A:$D,3,0))),"")</f>
        <v/>
      </c>
      <c r="G1257" s="175" t="str">
        <f>IFERROR((IF(VLOOKUP($C1257,'Agent List'!$A:$D,4,0)=0,"",VLOOKUP($C1257,'Agent List'!$A:$D,4,0))),"")</f>
        <v/>
      </c>
    </row>
    <row r="1258" spans="1:7" x14ac:dyDescent="0.25">
      <c r="A1258" s="275"/>
      <c r="B1258" s="274"/>
      <c r="C1258" s="274"/>
      <c r="D1258" s="274"/>
      <c r="E1258" s="175" t="str">
        <f>IFERROR((IF(VLOOKUP($C1258,'Agent List'!$A:$D,2,0)=0,"",VLOOKUP($C1258,'Agent List'!$A:$D,2,0))),"")</f>
        <v/>
      </c>
      <c r="F1258" s="175" t="str">
        <f>IFERROR((IF(VLOOKUP($C1258,'Agent List'!$A:$D,3,0)=0,"",VLOOKUP($C1258,'Agent List'!$A:$D,3,0))),"")</f>
        <v/>
      </c>
      <c r="G1258" s="175" t="str">
        <f>IFERROR((IF(VLOOKUP($C1258,'Agent List'!$A:$D,4,0)=0,"",VLOOKUP($C1258,'Agent List'!$A:$D,4,0))),"")</f>
        <v/>
      </c>
    </row>
    <row r="1259" spans="1:7" x14ac:dyDescent="0.25">
      <c r="A1259" s="275"/>
      <c r="B1259" s="274"/>
      <c r="C1259" s="274"/>
      <c r="D1259" s="274"/>
      <c r="E1259" s="175" t="str">
        <f>IFERROR((IF(VLOOKUP($C1259,'Agent List'!$A:$D,2,0)=0,"",VLOOKUP($C1259,'Agent List'!$A:$D,2,0))),"")</f>
        <v/>
      </c>
      <c r="F1259" s="175" t="str">
        <f>IFERROR((IF(VLOOKUP($C1259,'Agent List'!$A:$D,3,0)=0,"",VLOOKUP($C1259,'Agent List'!$A:$D,3,0))),"")</f>
        <v/>
      </c>
      <c r="G1259" s="175" t="str">
        <f>IFERROR((IF(VLOOKUP($C1259,'Agent List'!$A:$D,4,0)=0,"",VLOOKUP($C1259,'Agent List'!$A:$D,4,0))),"")</f>
        <v/>
      </c>
    </row>
    <row r="1260" spans="1:7" x14ac:dyDescent="0.25">
      <c r="A1260" s="275"/>
      <c r="B1260" s="274"/>
      <c r="C1260" s="274"/>
      <c r="D1260" s="274"/>
      <c r="E1260" s="175" t="str">
        <f>IFERROR((IF(VLOOKUP($C1260,'Agent List'!$A:$D,2,0)=0,"",VLOOKUP($C1260,'Agent List'!$A:$D,2,0))),"")</f>
        <v/>
      </c>
      <c r="F1260" s="175" t="str">
        <f>IFERROR((IF(VLOOKUP($C1260,'Agent List'!$A:$D,3,0)=0,"",VLOOKUP($C1260,'Agent List'!$A:$D,3,0))),"")</f>
        <v/>
      </c>
      <c r="G1260" s="175" t="str">
        <f>IFERROR((IF(VLOOKUP($C1260,'Agent List'!$A:$D,4,0)=0,"",VLOOKUP($C1260,'Agent List'!$A:$D,4,0))),"")</f>
        <v/>
      </c>
    </row>
    <row r="1261" spans="1:7" x14ac:dyDescent="0.25">
      <c r="A1261" s="275"/>
      <c r="B1261" s="274"/>
      <c r="C1261" s="274"/>
      <c r="D1261" s="274"/>
      <c r="E1261" s="175" t="str">
        <f>IFERROR((IF(VLOOKUP($C1261,'Agent List'!$A:$D,2,0)=0,"",VLOOKUP($C1261,'Agent List'!$A:$D,2,0))),"")</f>
        <v/>
      </c>
      <c r="F1261" s="175" t="str">
        <f>IFERROR((IF(VLOOKUP($C1261,'Agent List'!$A:$D,3,0)=0,"",VLOOKUP($C1261,'Agent List'!$A:$D,3,0))),"")</f>
        <v/>
      </c>
      <c r="G1261" s="175" t="str">
        <f>IFERROR((IF(VLOOKUP($C1261,'Agent List'!$A:$D,4,0)=0,"",VLOOKUP($C1261,'Agent List'!$A:$D,4,0))),"")</f>
        <v/>
      </c>
    </row>
    <row r="1262" spans="1:7" x14ac:dyDescent="0.25">
      <c r="A1262" s="275"/>
      <c r="B1262" s="274"/>
      <c r="C1262" s="274"/>
      <c r="D1262" s="274"/>
      <c r="E1262" s="175" t="str">
        <f>IFERROR((IF(VLOOKUP($C1262,'Agent List'!$A:$D,2,0)=0,"",VLOOKUP($C1262,'Agent List'!$A:$D,2,0))),"")</f>
        <v/>
      </c>
      <c r="F1262" s="175" t="str">
        <f>IFERROR((IF(VLOOKUP($C1262,'Agent List'!$A:$D,3,0)=0,"",VLOOKUP($C1262,'Agent List'!$A:$D,3,0))),"")</f>
        <v/>
      </c>
      <c r="G1262" s="175" t="str">
        <f>IFERROR((IF(VLOOKUP($C1262,'Agent List'!$A:$D,4,0)=0,"",VLOOKUP($C1262,'Agent List'!$A:$D,4,0))),"")</f>
        <v/>
      </c>
    </row>
    <row r="1263" spans="1:7" x14ac:dyDescent="0.25">
      <c r="A1263" s="275"/>
      <c r="B1263" s="274"/>
      <c r="C1263" s="274"/>
      <c r="D1263" s="274"/>
      <c r="E1263" s="175" t="str">
        <f>IFERROR((IF(VLOOKUP($C1263,'Agent List'!$A:$D,2,0)=0,"",VLOOKUP($C1263,'Agent List'!$A:$D,2,0))),"")</f>
        <v/>
      </c>
      <c r="F1263" s="175" t="str">
        <f>IFERROR((IF(VLOOKUP($C1263,'Agent List'!$A:$D,3,0)=0,"",VLOOKUP($C1263,'Agent List'!$A:$D,3,0))),"")</f>
        <v/>
      </c>
      <c r="G1263" s="175" t="str">
        <f>IFERROR((IF(VLOOKUP($C1263,'Agent List'!$A:$D,4,0)=0,"",VLOOKUP($C1263,'Agent List'!$A:$D,4,0))),"")</f>
        <v/>
      </c>
    </row>
    <row r="1264" spans="1:7" x14ac:dyDescent="0.25">
      <c r="A1264" s="275"/>
      <c r="B1264" s="274"/>
      <c r="C1264" s="274"/>
      <c r="D1264" s="274"/>
      <c r="E1264" s="175" t="str">
        <f>IFERROR((IF(VLOOKUP($C1264,'Agent List'!$A:$D,2,0)=0,"",VLOOKUP($C1264,'Agent List'!$A:$D,2,0))),"")</f>
        <v/>
      </c>
      <c r="F1264" s="175" t="str">
        <f>IFERROR((IF(VLOOKUP($C1264,'Agent List'!$A:$D,3,0)=0,"",VLOOKUP($C1264,'Agent List'!$A:$D,3,0))),"")</f>
        <v/>
      </c>
      <c r="G1264" s="175" t="str">
        <f>IFERROR((IF(VLOOKUP($C1264,'Agent List'!$A:$D,4,0)=0,"",VLOOKUP($C1264,'Agent List'!$A:$D,4,0))),"")</f>
        <v/>
      </c>
    </row>
    <row r="1265" spans="1:7" x14ac:dyDescent="0.25">
      <c r="A1265" s="275"/>
      <c r="B1265" s="274"/>
      <c r="C1265" s="274"/>
      <c r="D1265" s="274"/>
      <c r="E1265" s="175" t="str">
        <f>IFERROR((IF(VLOOKUP($C1265,'Agent List'!$A:$D,2,0)=0,"",VLOOKUP($C1265,'Agent List'!$A:$D,2,0))),"")</f>
        <v/>
      </c>
      <c r="F1265" s="175" t="str">
        <f>IFERROR((IF(VLOOKUP($C1265,'Agent List'!$A:$D,3,0)=0,"",VLOOKUP($C1265,'Agent List'!$A:$D,3,0))),"")</f>
        <v/>
      </c>
      <c r="G1265" s="175" t="str">
        <f>IFERROR((IF(VLOOKUP($C1265,'Agent List'!$A:$D,4,0)=0,"",VLOOKUP($C1265,'Agent List'!$A:$D,4,0))),"")</f>
        <v/>
      </c>
    </row>
    <row r="1266" spans="1:7" x14ac:dyDescent="0.25">
      <c r="A1266" s="275"/>
      <c r="B1266" s="274"/>
      <c r="C1266" s="274"/>
      <c r="D1266" s="274"/>
      <c r="E1266" s="175" t="str">
        <f>IFERROR((IF(VLOOKUP($C1266,'Agent List'!$A:$D,2,0)=0,"",VLOOKUP($C1266,'Agent List'!$A:$D,2,0))),"")</f>
        <v/>
      </c>
      <c r="F1266" s="175" t="str">
        <f>IFERROR((IF(VLOOKUP($C1266,'Agent List'!$A:$D,3,0)=0,"",VLOOKUP($C1266,'Agent List'!$A:$D,3,0))),"")</f>
        <v/>
      </c>
      <c r="G1266" s="175" t="str">
        <f>IFERROR((IF(VLOOKUP($C1266,'Agent List'!$A:$D,4,0)=0,"",VLOOKUP($C1266,'Agent List'!$A:$D,4,0))),"")</f>
        <v/>
      </c>
    </row>
    <row r="1267" spans="1:7" x14ac:dyDescent="0.25">
      <c r="A1267" s="275"/>
      <c r="B1267" s="274"/>
      <c r="C1267" s="274"/>
      <c r="D1267" s="274"/>
      <c r="E1267" s="175" t="str">
        <f>IFERROR((IF(VLOOKUP($C1267,'Agent List'!$A:$D,2,0)=0,"",VLOOKUP($C1267,'Agent List'!$A:$D,2,0))),"")</f>
        <v/>
      </c>
      <c r="F1267" s="175" t="str">
        <f>IFERROR((IF(VLOOKUP($C1267,'Agent List'!$A:$D,3,0)=0,"",VLOOKUP($C1267,'Agent List'!$A:$D,3,0))),"")</f>
        <v/>
      </c>
      <c r="G1267" s="175" t="str">
        <f>IFERROR((IF(VLOOKUP($C1267,'Agent List'!$A:$D,4,0)=0,"",VLOOKUP($C1267,'Agent List'!$A:$D,4,0))),"")</f>
        <v/>
      </c>
    </row>
    <row r="1268" spans="1:7" x14ac:dyDescent="0.25">
      <c r="A1268" s="275"/>
      <c r="B1268" s="274"/>
      <c r="C1268" s="274"/>
      <c r="D1268" s="274"/>
      <c r="E1268" s="175" t="str">
        <f>IFERROR((IF(VLOOKUP($C1268,'Agent List'!$A:$D,2,0)=0,"",VLOOKUP($C1268,'Agent List'!$A:$D,2,0))),"")</f>
        <v/>
      </c>
      <c r="F1268" s="175" t="str">
        <f>IFERROR((IF(VLOOKUP($C1268,'Agent List'!$A:$D,3,0)=0,"",VLOOKUP($C1268,'Agent List'!$A:$D,3,0))),"")</f>
        <v/>
      </c>
      <c r="G1268" s="175" t="str">
        <f>IFERROR((IF(VLOOKUP($C1268,'Agent List'!$A:$D,4,0)=0,"",VLOOKUP($C1268,'Agent List'!$A:$D,4,0))),"")</f>
        <v/>
      </c>
    </row>
    <row r="1269" spans="1:7" x14ac:dyDescent="0.25">
      <c r="A1269" s="275"/>
      <c r="B1269" s="274"/>
      <c r="C1269" s="274"/>
      <c r="D1269" s="274"/>
      <c r="E1269" s="175" t="str">
        <f>IFERROR((IF(VLOOKUP($C1269,'Agent List'!$A:$D,2,0)=0,"",VLOOKUP($C1269,'Agent List'!$A:$D,2,0))),"")</f>
        <v/>
      </c>
      <c r="F1269" s="175" t="str">
        <f>IFERROR((IF(VLOOKUP($C1269,'Agent List'!$A:$D,3,0)=0,"",VLOOKUP($C1269,'Agent List'!$A:$D,3,0))),"")</f>
        <v/>
      </c>
      <c r="G1269" s="175" t="str">
        <f>IFERROR((IF(VLOOKUP($C1269,'Agent List'!$A:$D,4,0)=0,"",VLOOKUP($C1269,'Agent List'!$A:$D,4,0))),"")</f>
        <v/>
      </c>
    </row>
    <row r="1270" spans="1:7" x14ac:dyDescent="0.25">
      <c r="A1270" s="275"/>
      <c r="B1270" s="274"/>
      <c r="C1270" s="274"/>
      <c r="D1270" s="274"/>
      <c r="E1270" s="175" t="str">
        <f>IFERROR((IF(VLOOKUP($C1270,'Agent List'!$A:$D,2,0)=0,"",VLOOKUP($C1270,'Agent List'!$A:$D,2,0))),"")</f>
        <v/>
      </c>
      <c r="F1270" s="175" t="str">
        <f>IFERROR((IF(VLOOKUP($C1270,'Agent List'!$A:$D,3,0)=0,"",VLOOKUP($C1270,'Agent List'!$A:$D,3,0))),"")</f>
        <v/>
      </c>
      <c r="G1270" s="175" t="str">
        <f>IFERROR((IF(VLOOKUP($C1270,'Agent List'!$A:$D,4,0)=0,"",VLOOKUP($C1270,'Agent List'!$A:$D,4,0))),"")</f>
        <v/>
      </c>
    </row>
    <row r="1271" spans="1:7" x14ac:dyDescent="0.25">
      <c r="A1271" s="275"/>
      <c r="B1271" s="274"/>
      <c r="C1271" s="274"/>
      <c r="D1271" s="274"/>
      <c r="E1271" s="175" t="str">
        <f>IFERROR((IF(VLOOKUP($C1271,'Agent List'!$A:$D,2,0)=0,"",VLOOKUP($C1271,'Agent List'!$A:$D,2,0))),"")</f>
        <v/>
      </c>
      <c r="F1271" s="175" t="str">
        <f>IFERROR((IF(VLOOKUP($C1271,'Agent List'!$A:$D,3,0)=0,"",VLOOKUP($C1271,'Agent List'!$A:$D,3,0))),"")</f>
        <v/>
      </c>
      <c r="G1271" s="175" t="str">
        <f>IFERROR((IF(VLOOKUP($C1271,'Agent List'!$A:$D,4,0)=0,"",VLOOKUP($C1271,'Agent List'!$A:$D,4,0))),"")</f>
        <v/>
      </c>
    </row>
    <row r="1272" spans="1:7" x14ac:dyDescent="0.25">
      <c r="A1272" s="275"/>
      <c r="B1272" s="274"/>
      <c r="C1272" s="274"/>
      <c r="D1272" s="274"/>
      <c r="E1272" s="175" t="str">
        <f>IFERROR((IF(VLOOKUP($C1272,'Agent List'!$A:$D,2,0)=0,"",VLOOKUP($C1272,'Agent List'!$A:$D,2,0))),"")</f>
        <v/>
      </c>
      <c r="F1272" s="175" t="str">
        <f>IFERROR((IF(VLOOKUP($C1272,'Agent List'!$A:$D,3,0)=0,"",VLOOKUP($C1272,'Agent List'!$A:$D,3,0))),"")</f>
        <v/>
      </c>
      <c r="G1272" s="175" t="str">
        <f>IFERROR((IF(VLOOKUP($C1272,'Agent List'!$A:$D,4,0)=0,"",VLOOKUP($C1272,'Agent List'!$A:$D,4,0))),"")</f>
        <v/>
      </c>
    </row>
    <row r="1273" spans="1:7" x14ac:dyDescent="0.25">
      <c r="A1273" s="275"/>
      <c r="B1273" s="274"/>
      <c r="C1273" s="274"/>
      <c r="D1273" s="274"/>
      <c r="E1273" s="175" t="str">
        <f>IFERROR((IF(VLOOKUP($C1273,'Agent List'!$A:$D,2,0)=0,"",VLOOKUP($C1273,'Agent List'!$A:$D,2,0))),"")</f>
        <v/>
      </c>
      <c r="F1273" s="175" t="str">
        <f>IFERROR((IF(VLOOKUP($C1273,'Agent List'!$A:$D,3,0)=0,"",VLOOKUP($C1273,'Agent List'!$A:$D,3,0))),"")</f>
        <v/>
      </c>
      <c r="G1273" s="175" t="str">
        <f>IFERROR((IF(VLOOKUP($C1273,'Agent List'!$A:$D,4,0)=0,"",VLOOKUP($C1273,'Agent List'!$A:$D,4,0))),"")</f>
        <v/>
      </c>
    </row>
    <row r="1274" spans="1:7" x14ac:dyDescent="0.25">
      <c r="A1274" s="275"/>
      <c r="B1274" s="274"/>
      <c r="C1274" s="274"/>
      <c r="D1274" s="274"/>
      <c r="E1274" s="175" t="str">
        <f>IFERROR((IF(VLOOKUP($C1274,'Agent List'!$A:$D,2,0)=0,"",VLOOKUP($C1274,'Agent List'!$A:$D,2,0))),"")</f>
        <v/>
      </c>
      <c r="F1274" s="175" t="str">
        <f>IFERROR((IF(VLOOKUP($C1274,'Agent List'!$A:$D,3,0)=0,"",VLOOKUP($C1274,'Agent List'!$A:$D,3,0))),"")</f>
        <v/>
      </c>
      <c r="G1274" s="175" t="str">
        <f>IFERROR((IF(VLOOKUP($C1274,'Agent List'!$A:$D,4,0)=0,"",VLOOKUP($C1274,'Agent List'!$A:$D,4,0))),"")</f>
        <v/>
      </c>
    </row>
    <row r="1275" spans="1:7" x14ac:dyDescent="0.25">
      <c r="A1275" s="275"/>
      <c r="B1275" s="274"/>
      <c r="C1275" s="274"/>
      <c r="D1275" s="274"/>
      <c r="E1275" s="175" t="str">
        <f>IFERROR((IF(VLOOKUP($C1275,'Agent List'!$A:$D,2,0)=0,"",VLOOKUP($C1275,'Agent List'!$A:$D,2,0))),"")</f>
        <v/>
      </c>
      <c r="F1275" s="175" t="str">
        <f>IFERROR((IF(VLOOKUP($C1275,'Agent List'!$A:$D,3,0)=0,"",VLOOKUP($C1275,'Agent List'!$A:$D,3,0))),"")</f>
        <v/>
      </c>
      <c r="G1275" s="175" t="str">
        <f>IFERROR((IF(VLOOKUP($C1275,'Agent List'!$A:$D,4,0)=0,"",VLOOKUP($C1275,'Agent List'!$A:$D,4,0))),"")</f>
        <v/>
      </c>
    </row>
    <row r="1276" spans="1:7" x14ac:dyDescent="0.25">
      <c r="A1276" s="275"/>
      <c r="B1276" s="274"/>
      <c r="C1276" s="274"/>
      <c r="D1276" s="274"/>
      <c r="E1276" s="175" t="str">
        <f>IFERROR((IF(VLOOKUP($C1276,'Agent List'!$A:$D,2,0)=0,"",VLOOKUP($C1276,'Agent List'!$A:$D,2,0))),"")</f>
        <v/>
      </c>
      <c r="F1276" s="175" t="str">
        <f>IFERROR((IF(VLOOKUP($C1276,'Agent List'!$A:$D,3,0)=0,"",VLOOKUP($C1276,'Agent List'!$A:$D,3,0))),"")</f>
        <v/>
      </c>
      <c r="G1276" s="175" t="str">
        <f>IFERROR((IF(VLOOKUP($C1276,'Agent List'!$A:$D,4,0)=0,"",VLOOKUP($C1276,'Agent List'!$A:$D,4,0))),"")</f>
        <v/>
      </c>
    </row>
    <row r="1277" spans="1:7" x14ac:dyDescent="0.25">
      <c r="A1277" s="275"/>
      <c r="B1277" s="274"/>
      <c r="C1277" s="274"/>
      <c r="D1277" s="274"/>
      <c r="E1277" s="175" t="str">
        <f>IFERROR((IF(VLOOKUP($C1277,'Agent List'!$A:$D,2,0)=0,"",VLOOKUP($C1277,'Agent List'!$A:$D,2,0))),"")</f>
        <v/>
      </c>
      <c r="F1277" s="175" t="str">
        <f>IFERROR((IF(VLOOKUP($C1277,'Agent List'!$A:$D,3,0)=0,"",VLOOKUP($C1277,'Agent List'!$A:$D,3,0))),"")</f>
        <v/>
      </c>
      <c r="G1277" s="175" t="str">
        <f>IFERROR((IF(VLOOKUP($C1277,'Agent List'!$A:$D,4,0)=0,"",VLOOKUP($C1277,'Agent List'!$A:$D,4,0))),"")</f>
        <v/>
      </c>
    </row>
    <row r="1278" spans="1:7" x14ac:dyDescent="0.25">
      <c r="A1278" s="275"/>
      <c r="B1278" s="274"/>
      <c r="C1278" s="274"/>
      <c r="D1278" s="274"/>
      <c r="E1278" s="175" t="str">
        <f>IFERROR((IF(VLOOKUP($C1278,'Agent List'!$A:$D,2,0)=0,"",VLOOKUP($C1278,'Agent List'!$A:$D,2,0))),"")</f>
        <v/>
      </c>
      <c r="F1278" s="175" t="str">
        <f>IFERROR((IF(VLOOKUP($C1278,'Agent List'!$A:$D,3,0)=0,"",VLOOKUP($C1278,'Agent List'!$A:$D,3,0))),"")</f>
        <v/>
      </c>
      <c r="G1278" s="175" t="str">
        <f>IFERROR((IF(VLOOKUP($C1278,'Agent List'!$A:$D,4,0)=0,"",VLOOKUP($C1278,'Agent List'!$A:$D,4,0))),"")</f>
        <v/>
      </c>
    </row>
    <row r="1279" spans="1:7" x14ac:dyDescent="0.25">
      <c r="A1279" s="275"/>
      <c r="B1279" s="274"/>
      <c r="C1279" s="274"/>
      <c r="D1279" s="274"/>
      <c r="E1279" s="175" t="str">
        <f>IFERROR((IF(VLOOKUP($C1279,'Agent List'!$A:$D,2,0)=0,"",VLOOKUP($C1279,'Agent List'!$A:$D,2,0))),"")</f>
        <v/>
      </c>
      <c r="F1279" s="175" t="str">
        <f>IFERROR((IF(VLOOKUP($C1279,'Agent List'!$A:$D,3,0)=0,"",VLOOKUP($C1279,'Agent List'!$A:$D,3,0))),"")</f>
        <v/>
      </c>
      <c r="G1279" s="175" t="str">
        <f>IFERROR((IF(VLOOKUP($C1279,'Agent List'!$A:$D,4,0)=0,"",VLOOKUP($C1279,'Agent List'!$A:$D,4,0))),"")</f>
        <v/>
      </c>
    </row>
    <row r="1280" spans="1:7" x14ac:dyDescent="0.25">
      <c r="A1280" s="275"/>
      <c r="B1280" s="274"/>
      <c r="C1280" s="274"/>
      <c r="D1280" s="274"/>
      <c r="E1280" s="175" t="str">
        <f>IFERROR((IF(VLOOKUP($C1280,'Agent List'!$A:$D,2,0)=0,"",VLOOKUP($C1280,'Agent List'!$A:$D,2,0))),"")</f>
        <v/>
      </c>
      <c r="F1280" s="175" t="str">
        <f>IFERROR((IF(VLOOKUP($C1280,'Agent List'!$A:$D,3,0)=0,"",VLOOKUP($C1280,'Agent List'!$A:$D,3,0))),"")</f>
        <v/>
      </c>
      <c r="G1280" s="175" t="str">
        <f>IFERROR((IF(VLOOKUP($C1280,'Agent List'!$A:$D,4,0)=0,"",VLOOKUP($C1280,'Agent List'!$A:$D,4,0))),"")</f>
        <v/>
      </c>
    </row>
    <row r="1281" spans="1:7" x14ac:dyDescent="0.25">
      <c r="A1281" s="275"/>
      <c r="B1281" s="274"/>
      <c r="C1281" s="274"/>
      <c r="D1281" s="274"/>
      <c r="E1281" s="175" t="str">
        <f>IFERROR((IF(VLOOKUP($C1281,'Agent List'!$A:$D,2,0)=0,"",VLOOKUP($C1281,'Agent List'!$A:$D,2,0))),"")</f>
        <v/>
      </c>
      <c r="F1281" s="175" t="str">
        <f>IFERROR((IF(VLOOKUP($C1281,'Agent List'!$A:$D,3,0)=0,"",VLOOKUP($C1281,'Agent List'!$A:$D,3,0))),"")</f>
        <v/>
      </c>
      <c r="G1281" s="175" t="str">
        <f>IFERROR((IF(VLOOKUP($C1281,'Agent List'!$A:$D,4,0)=0,"",VLOOKUP($C1281,'Agent List'!$A:$D,4,0))),"")</f>
        <v/>
      </c>
    </row>
    <row r="1282" spans="1:7" x14ac:dyDescent="0.25">
      <c r="A1282" s="275"/>
      <c r="B1282" s="274"/>
      <c r="C1282" s="274"/>
      <c r="D1282" s="274"/>
      <c r="E1282" s="175" t="str">
        <f>IFERROR((IF(VLOOKUP($C1282,'Agent List'!$A:$D,2,0)=0,"",VLOOKUP($C1282,'Agent List'!$A:$D,2,0))),"")</f>
        <v/>
      </c>
      <c r="F1282" s="175" t="str">
        <f>IFERROR((IF(VLOOKUP($C1282,'Agent List'!$A:$D,3,0)=0,"",VLOOKUP($C1282,'Agent List'!$A:$D,3,0))),"")</f>
        <v/>
      </c>
      <c r="G1282" s="175" t="str">
        <f>IFERROR((IF(VLOOKUP($C1282,'Agent List'!$A:$D,4,0)=0,"",VLOOKUP($C1282,'Agent List'!$A:$D,4,0))),"")</f>
        <v/>
      </c>
    </row>
    <row r="1283" spans="1:7" x14ac:dyDescent="0.25">
      <c r="A1283" s="275"/>
      <c r="B1283" s="274"/>
      <c r="C1283" s="274"/>
      <c r="D1283" s="274"/>
      <c r="E1283" s="175" t="str">
        <f>IFERROR((IF(VLOOKUP($C1283,'Agent List'!$A:$D,2,0)=0,"",VLOOKUP($C1283,'Agent List'!$A:$D,2,0))),"")</f>
        <v/>
      </c>
      <c r="F1283" s="175" t="str">
        <f>IFERROR((IF(VLOOKUP($C1283,'Agent List'!$A:$D,3,0)=0,"",VLOOKUP($C1283,'Agent List'!$A:$D,3,0))),"")</f>
        <v/>
      </c>
      <c r="G1283" s="175" t="str">
        <f>IFERROR((IF(VLOOKUP($C1283,'Agent List'!$A:$D,4,0)=0,"",VLOOKUP($C1283,'Agent List'!$A:$D,4,0))),"")</f>
        <v/>
      </c>
    </row>
    <row r="1284" spans="1:7" x14ac:dyDescent="0.25">
      <c r="A1284" s="275"/>
      <c r="B1284" s="274"/>
      <c r="C1284" s="274"/>
      <c r="D1284" s="274"/>
      <c r="E1284" s="175" t="str">
        <f>IFERROR((IF(VLOOKUP($C1284,'Agent List'!$A:$D,2,0)=0,"",VLOOKUP($C1284,'Agent List'!$A:$D,2,0))),"")</f>
        <v/>
      </c>
      <c r="F1284" s="175" t="str">
        <f>IFERROR((IF(VLOOKUP($C1284,'Agent List'!$A:$D,3,0)=0,"",VLOOKUP($C1284,'Agent List'!$A:$D,3,0))),"")</f>
        <v/>
      </c>
      <c r="G1284" s="175" t="str">
        <f>IFERROR((IF(VLOOKUP($C1284,'Agent List'!$A:$D,4,0)=0,"",VLOOKUP($C1284,'Agent List'!$A:$D,4,0))),"")</f>
        <v/>
      </c>
    </row>
    <row r="1285" spans="1:7" x14ac:dyDescent="0.25">
      <c r="A1285" s="275"/>
      <c r="B1285" s="274"/>
      <c r="C1285" s="274"/>
      <c r="D1285" s="274"/>
      <c r="E1285" s="175" t="str">
        <f>IFERROR((IF(VLOOKUP($C1285,'Agent List'!$A:$D,2,0)=0,"",VLOOKUP($C1285,'Agent List'!$A:$D,2,0))),"")</f>
        <v/>
      </c>
      <c r="F1285" s="175" t="str">
        <f>IFERROR((IF(VLOOKUP($C1285,'Agent List'!$A:$D,3,0)=0,"",VLOOKUP($C1285,'Agent List'!$A:$D,3,0))),"")</f>
        <v/>
      </c>
      <c r="G1285" s="175" t="str">
        <f>IFERROR((IF(VLOOKUP($C1285,'Agent List'!$A:$D,4,0)=0,"",VLOOKUP($C1285,'Agent List'!$A:$D,4,0))),"")</f>
        <v/>
      </c>
    </row>
    <row r="1286" spans="1:7" x14ac:dyDescent="0.25">
      <c r="A1286" s="275"/>
      <c r="B1286" s="274"/>
      <c r="C1286" s="274"/>
      <c r="D1286" s="274"/>
      <c r="E1286" s="175" t="str">
        <f>IFERROR((IF(VLOOKUP($C1286,'Agent List'!$A:$D,2,0)=0,"",VLOOKUP($C1286,'Agent List'!$A:$D,2,0))),"")</f>
        <v/>
      </c>
      <c r="F1286" s="175" t="str">
        <f>IFERROR((IF(VLOOKUP($C1286,'Agent List'!$A:$D,3,0)=0,"",VLOOKUP($C1286,'Agent List'!$A:$D,3,0))),"")</f>
        <v/>
      </c>
      <c r="G1286" s="175" t="str">
        <f>IFERROR((IF(VLOOKUP($C1286,'Agent List'!$A:$D,4,0)=0,"",VLOOKUP($C1286,'Agent List'!$A:$D,4,0))),"")</f>
        <v/>
      </c>
    </row>
    <row r="1287" spans="1:7" x14ac:dyDescent="0.25">
      <c r="A1287" s="275"/>
      <c r="B1287" s="274"/>
      <c r="C1287" s="274"/>
      <c r="D1287" s="274"/>
      <c r="E1287" s="175" t="str">
        <f>IFERROR((IF(VLOOKUP($C1287,'Agent List'!$A:$D,2,0)=0,"",VLOOKUP($C1287,'Agent List'!$A:$D,2,0))),"")</f>
        <v/>
      </c>
      <c r="F1287" s="175" t="str">
        <f>IFERROR((IF(VLOOKUP($C1287,'Agent List'!$A:$D,3,0)=0,"",VLOOKUP($C1287,'Agent List'!$A:$D,3,0))),"")</f>
        <v/>
      </c>
      <c r="G1287" s="175" t="str">
        <f>IFERROR((IF(VLOOKUP($C1287,'Agent List'!$A:$D,4,0)=0,"",VLOOKUP($C1287,'Agent List'!$A:$D,4,0))),"")</f>
        <v/>
      </c>
    </row>
    <row r="1288" spans="1:7" x14ac:dyDescent="0.25">
      <c r="A1288" s="275"/>
      <c r="B1288" s="274"/>
      <c r="C1288" s="274"/>
      <c r="D1288" s="274"/>
      <c r="E1288" s="175" t="str">
        <f>IFERROR((IF(VLOOKUP($C1288,'Agent List'!$A:$D,2,0)=0,"",VLOOKUP($C1288,'Agent List'!$A:$D,2,0))),"")</f>
        <v/>
      </c>
      <c r="F1288" s="175" t="str">
        <f>IFERROR((IF(VLOOKUP($C1288,'Agent List'!$A:$D,3,0)=0,"",VLOOKUP($C1288,'Agent List'!$A:$D,3,0))),"")</f>
        <v/>
      </c>
      <c r="G1288" s="175" t="str">
        <f>IFERROR((IF(VLOOKUP($C1288,'Agent List'!$A:$D,4,0)=0,"",VLOOKUP($C1288,'Agent List'!$A:$D,4,0))),"")</f>
        <v/>
      </c>
    </row>
    <row r="1289" spans="1:7" x14ac:dyDescent="0.25">
      <c r="A1289" s="275"/>
      <c r="B1289" s="274"/>
      <c r="C1289" s="274"/>
      <c r="D1289" s="274"/>
      <c r="E1289" s="175" t="str">
        <f>IFERROR((IF(VLOOKUP($C1289,'Agent List'!$A:$D,2,0)=0,"",VLOOKUP($C1289,'Agent List'!$A:$D,2,0))),"")</f>
        <v/>
      </c>
      <c r="F1289" s="175" t="str">
        <f>IFERROR((IF(VLOOKUP($C1289,'Agent List'!$A:$D,3,0)=0,"",VLOOKUP($C1289,'Agent List'!$A:$D,3,0))),"")</f>
        <v/>
      </c>
      <c r="G1289" s="175" t="str">
        <f>IFERROR((IF(VLOOKUP($C1289,'Agent List'!$A:$D,4,0)=0,"",VLOOKUP($C1289,'Agent List'!$A:$D,4,0))),"")</f>
        <v/>
      </c>
    </row>
    <row r="1290" spans="1:7" x14ac:dyDescent="0.25">
      <c r="A1290" s="275"/>
      <c r="B1290" s="274"/>
      <c r="C1290" s="274"/>
      <c r="D1290" s="274"/>
      <c r="E1290" s="175" t="str">
        <f>IFERROR((IF(VLOOKUP($C1290,'Agent List'!$A:$D,2,0)=0,"",VLOOKUP($C1290,'Agent List'!$A:$D,2,0))),"")</f>
        <v/>
      </c>
      <c r="F1290" s="175" t="str">
        <f>IFERROR((IF(VLOOKUP($C1290,'Agent List'!$A:$D,3,0)=0,"",VLOOKUP($C1290,'Agent List'!$A:$D,3,0))),"")</f>
        <v/>
      </c>
      <c r="G1290" s="175" t="str">
        <f>IFERROR((IF(VLOOKUP($C1290,'Agent List'!$A:$D,4,0)=0,"",VLOOKUP($C1290,'Agent List'!$A:$D,4,0))),"")</f>
        <v/>
      </c>
    </row>
    <row r="1291" spans="1:7" x14ac:dyDescent="0.25">
      <c r="A1291" s="275"/>
      <c r="B1291" s="274"/>
      <c r="C1291" s="274"/>
      <c r="D1291" s="274"/>
      <c r="E1291" s="175" t="str">
        <f>IFERROR((IF(VLOOKUP($C1291,'Agent List'!$A:$D,2,0)=0,"",VLOOKUP($C1291,'Agent List'!$A:$D,2,0))),"")</f>
        <v/>
      </c>
      <c r="F1291" s="175" t="str">
        <f>IFERROR((IF(VLOOKUP($C1291,'Agent List'!$A:$D,3,0)=0,"",VLOOKUP($C1291,'Agent List'!$A:$D,3,0))),"")</f>
        <v/>
      </c>
      <c r="G1291" s="175" t="str">
        <f>IFERROR((IF(VLOOKUP($C1291,'Agent List'!$A:$D,4,0)=0,"",VLOOKUP($C1291,'Agent List'!$A:$D,4,0))),"")</f>
        <v/>
      </c>
    </row>
    <row r="1292" spans="1:7" x14ac:dyDescent="0.25">
      <c r="A1292" s="275"/>
      <c r="B1292" s="274"/>
      <c r="C1292" s="274"/>
      <c r="D1292" s="274"/>
      <c r="E1292" s="175" t="str">
        <f>IFERROR((IF(VLOOKUP($C1292,'Agent List'!$A:$D,2,0)=0,"",VLOOKUP($C1292,'Agent List'!$A:$D,2,0))),"")</f>
        <v/>
      </c>
      <c r="F1292" s="175" t="str">
        <f>IFERROR((IF(VLOOKUP($C1292,'Agent List'!$A:$D,3,0)=0,"",VLOOKUP($C1292,'Agent List'!$A:$D,3,0))),"")</f>
        <v/>
      </c>
      <c r="G1292" s="175" t="str">
        <f>IFERROR((IF(VLOOKUP($C1292,'Agent List'!$A:$D,4,0)=0,"",VLOOKUP($C1292,'Agent List'!$A:$D,4,0))),"")</f>
        <v/>
      </c>
    </row>
    <row r="1293" spans="1:7" x14ac:dyDescent="0.25">
      <c r="A1293" s="275"/>
      <c r="B1293" s="274"/>
      <c r="C1293" s="274"/>
      <c r="D1293" s="274"/>
      <c r="E1293" s="175" t="str">
        <f>IFERROR((IF(VLOOKUP($C1293,'Agent List'!$A:$D,2,0)=0,"",VLOOKUP($C1293,'Agent List'!$A:$D,2,0))),"")</f>
        <v/>
      </c>
      <c r="F1293" s="175" t="str">
        <f>IFERROR((IF(VLOOKUP($C1293,'Agent List'!$A:$D,3,0)=0,"",VLOOKUP($C1293,'Agent List'!$A:$D,3,0))),"")</f>
        <v/>
      </c>
      <c r="G1293" s="175" t="str">
        <f>IFERROR((IF(VLOOKUP($C1293,'Agent List'!$A:$D,4,0)=0,"",VLOOKUP($C1293,'Agent List'!$A:$D,4,0))),"")</f>
        <v/>
      </c>
    </row>
    <row r="1294" spans="1:7" x14ac:dyDescent="0.25">
      <c r="A1294" s="275"/>
      <c r="B1294" s="274"/>
      <c r="C1294" s="274"/>
      <c r="D1294" s="274"/>
      <c r="E1294" s="175" t="str">
        <f>IFERROR((IF(VLOOKUP($C1294,'Agent List'!$A:$D,2,0)=0,"",VLOOKUP($C1294,'Agent List'!$A:$D,2,0))),"")</f>
        <v/>
      </c>
      <c r="F1294" s="175" t="str">
        <f>IFERROR((IF(VLOOKUP($C1294,'Agent List'!$A:$D,3,0)=0,"",VLOOKUP($C1294,'Agent List'!$A:$D,3,0))),"")</f>
        <v/>
      </c>
      <c r="G1294" s="175" t="str">
        <f>IFERROR((IF(VLOOKUP($C1294,'Agent List'!$A:$D,4,0)=0,"",VLOOKUP($C1294,'Agent List'!$A:$D,4,0))),"")</f>
        <v/>
      </c>
    </row>
    <row r="1295" spans="1:7" x14ac:dyDescent="0.25">
      <c r="A1295" s="275"/>
      <c r="B1295" s="274"/>
      <c r="C1295" s="274"/>
      <c r="D1295" s="274"/>
      <c r="E1295" s="175" t="str">
        <f>IFERROR((IF(VLOOKUP($C1295,'Agent List'!$A:$D,2,0)=0,"",VLOOKUP($C1295,'Agent List'!$A:$D,2,0))),"")</f>
        <v/>
      </c>
      <c r="F1295" s="175" t="str">
        <f>IFERROR((IF(VLOOKUP($C1295,'Agent List'!$A:$D,3,0)=0,"",VLOOKUP($C1295,'Agent List'!$A:$D,3,0))),"")</f>
        <v/>
      </c>
      <c r="G1295" s="175" t="str">
        <f>IFERROR((IF(VLOOKUP($C1295,'Agent List'!$A:$D,4,0)=0,"",VLOOKUP($C1295,'Agent List'!$A:$D,4,0))),"")</f>
        <v/>
      </c>
    </row>
    <row r="1296" spans="1:7" x14ac:dyDescent="0.25">
      <c r="A1296" s="275"/>
      <c r="B1296" s="274"/>
      <c r="C1296" s="274"/>
      <c r="D1296" s="274"/>
      <c r="E1296" s="175" t="str">
        <f>IFERROR((IF(VLOOKUP($C1296,'Agent List'!$A:$D,2,0)=0,"",VLOOKUP($C1296,'Agent List'!$A:$D,2,0))),"")</f>
        <v/>
      </c>
      <c r="F1296" s="175" t="str">
        <f>IFERROR((IF(VLOOKUP($C1296,'Agent List'!$A:$D,3,0)=0,"",VLOOKUP($C1296,'Agent List'!$A:$D,3,0))),"")</f>
        <v/>
      </c>
      <c r="G1296" s="175" t="str">
        <f>IFERROR((IF(VLOOKUP($C1296,'Agent List'!$A:$D,4,0)=0,"",VLOOKUP($C1296,'Agent List'!$A:$D,4,0))),"")</f>
        <v/>
      </c>
    </row>
    <row r="1297" spans="1:7" x14ac:dyDescent="0.25">
      <c r="A1297" s="275"/>
      <c r="B1297" s="274"/>
      <c r="C1297" s="274"/>
      <c r="D1297" s="274"/>
      <c r="E1297" s="175" t="str">
        <f>IFERROR((IF(VLOOKUP($C1297,'Agent List'!$A:$D,2,0)=0,"",VLOOKUP($C1297,'Agent List'!$A:$D,2,0))),"")</f>
        <v/>
      </c>
      <c r="F1297" s="175" t="str">
        <f>IFERROR((IF(VLOOKUP($C1297,'Agent List'!$A:$D,3,0)=0,"",VLOOKUP($C1297,'Agent List'!$A:$D,3,0))),"")</f>
        <v/>
      </c>
      <c r="G1297" s="175" t="str">
        <f>IFERROR((IF(VLOOKUP($C1297,'Agent List'!$A:$D,4,0)=0,"",VLOOKUP($C1297,'Agent List'!$A:$D,4,0))),"")</f>
        <v/>
      </c>
    </row>
    <row r="1298" spans="1:7" x14ac:dyDescent="0.25">
      <c r="A1298" s="275"/>
      <c r="B1298" s="274"/>
      <c r="C1298" s="274"/>
      <c r="D1298" s="274"/>
      <c r="E1298" s="175" t="str">
        <f>IFERROR((IF(VLOOKUP($C1298,'Agent List'!$A:$D,2,0)=0,"",VLOOKUP($C1298,'Agent List'!$A:$D,2,0))),"")</f>
        <v/>
      </c>
      <c r="F1298" s="175" t="str">
        <f>IFERROR((IF(VLOOKUP($C1298,'Agent List'!$A:$D,3,0)=0,"",VLOOKUP($C1298,'Agent List'!$A:$D,3,0))),"")</f>
        <v/>
      </c>
      <c r="G1298" s="175" t="str">
        <f>IFERROR((IF(VLOOKUP($C1298,'Agent List'!$A:$D,4,0)=0,"",VLOOKUP($C1298,'Agent List'!$A:$D,4,0))),"")</f>
        <v/>
      </c>
    </row>
    <row r="1299" spans="1:7" x14ac:dyDescent="0.25">
      <c r="A1299" s="275"/>
      <c r="B1299" s="274"/>
      <c r="C1299" s="274"/>
      <c r="D1299" s="274"/>
      <c r="E1299" s="175" t="str">
        <f>IFERROR((IF(VLOOKUP($C1299,'Agent List'!$A:$D,2,0)=0,"",VLOOKUP($C1299,'Agent List'!$A:$D,2,0))),"")</f>
        <v/>
      </c>
      <c r="F1299" s="175" t="str">
        <f>IFERROR((IF(VLOOKUP($C1299,'Agent List'!$A:$D,3,0)=0,"",VLOOKUP($C1299,'Agent List'!$A:$D,3,0))),"")</f>
        <v/>
      </c>
      <c r="G1299" s="175" t="str">
        <f>IFERROR((IF(VLOOKUP($C1299,'Agent List'!$A:$D,4,0)=0,"",VLOOKUP($C1299,'Agent List'!$A:$D,4,0))),"")</f>
        <v/>
      </c>
    </row>
    <row r="1300" spans="1:7" x14ac:dyDescent="0.25">
      <c r="A1300" s="275"/>
      <c r="B1300" s="274"/>
      <c r="C1300" s="274"/>
      <c r="D1300" s="274"/>
      <c r="E1300" s="175" t="str">
        <f>IFERROR((IF(VLOOKUP($C1300,'Agent List'!$A:$D,2,0)=0,"",VLOOKUP($C1300,'Agent List'!$A:$D,2,0))),"")</f>
        <v/>
      </c>
      <c r="F1300" s="175" t="str">
        <f>IFERROR((IF(VLOOKUP($C1300,'Agent List'!$A:$D,3,0)=0,"",VLOOKUP($C1300,'Agent List'!$A:$D,3,0))),"")</f>
        <v/>
      </c>
      <c r="G1300" s="175" t="str">
        <f>IFERROR((IF(VLOOKUP($C1300,'Agent List'!$A:$D,4,0)=0,"",VLOOKUP($C1300,'Agent List'!$A:$D,4,0))),"")</f>
        <v/>
      </c>
    </row>
    <row r="1301" spans="1:7" x14ac:dyDescent="0.25">
      <c r="A1301" s="275"/>
      <c r="B1301" s="274"/>
      <c r="C1301" s="274"/>
      <c r="D1301" s="274"/>
      <c r="E1301" s="175" t="str">
        <f>IFERROR((IF(VLOOKUP($C1301,'Agent List'!$A:$D,2,0)=0,"",VLOOKUP($C1301,'Agent List'!$A:$D,2,0))),"")</f>
        <v/>
      </c>
      <c r="F1301" s="175" t="str">
        <f>IFERROR((IF(VLOOKUP($C1301,'Agent List'!$A:$D,3,0)=0,"",VLOOKUP($C1301,'Agent List'!$A:$D,3,0))),"")</f>
        <v/>
      </c>
      <c r="G1301" s="175" t="str">
        <f>IFERROR((IF(VLOOKUP($C1301,'Agent List'!$A:$D,4,0)=0,"",VLOOKUP($C1301,'Agent List'!$A:$D,4,0))),"")</f>
        <v/>
      </c>
    </row>
    <row r="1302" spans="1:7" x14ac:dyDescent="0.25">
      <c r="A1302" s="275"/>
      <c r="B1302" s="274"/>
      <c r="C1302" s="274"/>
      <c r="D1302" s="274"/>
      <c r="E1302" s="175" t="str">
        <f>IFERROR((IF(VLOOKUP($C1302,'Agent List'!$A:$D,2,0)=0,"",VLOOKUP($C1302,'Agent List'!$A:$D,2,0))),"")</f>
        <v/>
      </c>
      <c r="F1302" s="175" t="str">
        <f>IFERROR((IF(VLOOKUP($C1302,'Agent List'!$A:$D,3,0)=0,"",VLOOKUP($C1302,'Agent List'!$A:$D,3,0))),"")</f>
        <v/>
      </c>
      <c r="G1302" s="175" t="str">
        <f>IFERROR((IF(VLOOKUP($C1302,'Agent List'!$A:$D,4,0)=0,"",VLOOKUP($C1302,'Agent List'!$A:$D,4,0))),"")</f>
        <v/>
      </c>
    </row>
    <row r="1303" spans="1:7" x14ac:dyDescent="0.25">
      <c r="A1303" s="275"/>
      <c r="B1303" s="274"/>
      <c r="C1303" s="274"/>
      <c r="D1303" s="274"/>
      <c r="E1303" s="175" t="str">
        <f>IFERROR((IF(VLOOKUP($C1303,'Agent List'!$A:$D,2,0)=0,"",VLOOKUP($C1303,'Agent List'!$A:$D,2,0))),"")</f>
        <v/>
      </c>
      <c r="F1303" s="175" t="str">
        <f>IFERROR((IF(VLOOKUP($C1303,'Agent List'!$A:$D,3,0)=0,"",VLOOKUP($C1303,'Agent List'!$A:$D,3,0))),"")</f>
        <v/>
      </c>
      <c r="G1303" s="175" t="str">
        <f>IFERROR((IF(VLOOKUP($C1303,'Agent List'!$A:$D,4,0)=0,"",VLOOKUP($C1303,'Agent List'!$A:$D,4,0))),"")</f>
        <v/>
      </c>
    </row>
    <row r="1304" spans="1:7" x14ac:dyDescent="0.25">
      <c r="A1304" s="275"/>
      <c r="B1304" s="274"/>
      <c r="C1304" s="274"/>
      <c r="D1304" s="274"/>
      <c r="E1304" s="175" t="str">
        <f>IFERROR((IF(VLOOKUP($C1304,'Agent List'!$A:$D,2,0)=0,"",VLOOKUP($C1304,'Agent List'!$A:$D,2,0))),"")</f>
        <v/>
      </c>
      <c r="F1304" s="175" t="str">
        <f>IFERROR((IF(VLOOKUP($C1304,'Agent List'!$A:$D,3,0)=0,"",VLOOKUP($C1304,'Agent List'!$A:$D,3,0))),"")</f>
        <v/>
      </c>
      <c r="G1304" s="175" t="str">
        <f>IFERROR((IF(VLOOKUP($C1304,'Agent List'!$A:$D,4,0)=0,"",VLOOKUP($C1304,'Agent List'!$A:$D,4,0))),"")</f>
        <v/>
      </c>
    </row>
    <row r="1305" spans="1:7" x14ac:dyDescent="0.25">
      <c r="A1305" s="275"/>
      <c r="B1305" s="274"/>
      <c r="C1305" s="274"/>
      <c r="D1305" s="274"/>
      <c r="E1305" s="175" t="str">
        <f>IFERROR((IF(VLOOKUP($C1305,'Agent List'!$A:$D,2,0)=0,"",VLOOKUP($C1305,'Agent List'!$A:$D,2,0))),"")</f>
        <v/>
      </c>
      <c r="F1305" s="175" t="str">
        <f>IFERROR((IF(VLOOKUP($C1305,'Agent List'!$A:$D,3,0)=0,"",VLOOKUP($C1305,'Agent List'!$A:$D,3,0))),"")</f>
        <v/>
      </c>
      <c r="G1305" s="175" t="str">
        <f>IFERROR((IF(VLOOKUP($C1305,'Agent List'!$A:$D,4,0)=0,"",VLOOKUP($C1305,'Agent List'!$A:$D,4,0))),"")</f>
        <v/>
      </c>
    </row>
    <row r="1306" spans="1:7" x14ac:dyDescent="0.25">
      <c r="A1306" s="275"/>
      <c r="B1306" s="274"/>
      <c r="C1306" s="274"/>
      <c r="D1306" s="274"/>
      <c r="E1306" s="175" t="str">
        <f>IFERROR((IF(VLOOKUP($C1306,'Agent List'!$A:$D,2,0)=0,"",VLOOKUP($C1306,'Agent List'!$A:$D,2,0))),"")</f>
        <v/>
      </c>
      <c r="F1306" s="175" t="str">
        <f>IFERROR((IF(VLOOKUP($C1306,'Agent List'!$A:$D,3,0)=0,"",VLOOKUP($C1306,'Agent List'!$A:$D,3,0))),"")</f>
        <v/>
      </c>
      <c r="G1306" s="175" t="str">
        <f>IFERROR((IF(VLOOKUP($C1306,'Agent List'!$A:$D,4,0)=0,"",VLOOKUP($C1306,'Agent List'!$A:$D,4,0))),"")</f>
        <v/>
      </c>
    </row>
    <row r="1307" spans="1:7" x14ac:dyDescent="0.25">
      <c r="A1307" s="275"/>
      <c r="B1307" s="274"/>
      <c r="C1307" s="274"/>
      <c r="D1307" s="274"/>
      <c r="E1307" s="175" t="str">
        <f>IFERROR((IF(VLOOKUP($C1307,'Agent List'!$A:$D,2,0)=0,"",VLOOKUP($C1307,'Agent List'!$A:$D,2,0))),"")</f>
        <v/>
      </c>
      <c r="F1307" s="175" t="str">
        <f>IFERROR((IF(VLOOKUP($C1307,'Agent List'!$A:$D,3,0)=0,"",VLOOKUP($C1307,'Agent List'!$A:$D,3,0))),"")</f>
        <v/>
      </c>
      <c r="G1307" s="175" t="str">
        <f>IFERROR((IF(VLOOKUP($C1307,'Agent List'!$A:$D,4,0)=0,"",VLOOKUP($C1307,'Agent List'!$A:$D,4,0))),"")</f>
        <v/>
      </c>
    </row>
    <row r="1308" spans="1:7" x14ac:dyDescent="0.25">
      <c r="A1308" s="275"/>
      <c r="B1308" s="274"/>
      <c r="C1308" s="274"/>
      <c r="D1308" s="274"/>
      <c r="E1308" s="175" t="str">
        <f>IFERROR((IF(VLOOKUP($C1308,'Agent List'!$A:$D,2,0)=0,"",VLOOKUP($C1308,'Agent List'!$A:$D,2,0))),"")</f>
        <v/>
      </c>
      <c r="F1308" s="175" t="str">
        <f>IFERROR((IF(VLOOKUP($C1308,'Agent List'!$A:$D,3,0)=0,"",VLOOKUP($C1308,'Agent List'!$A:$D,3,0))),"")</f>
        <v/>
      </c>
      <c r="G1308" s="175" t="str">
        <f>IFERROR((IF(VLOOKUP($C1308,'Agent List'!$A:$D,4,0)=0,"",VLOOKUP($C1308,'Agent List'!$A:$D,4,0))),"")</f>
        <v/>
      </c>
    </row>
    <row r="1309" spans="1:7" x14ac:dyDescent="0.25">
      <c r="A1309" s="275"/>
      <c r="B1309" s="274"/>
      <c r="C1309" s="274"/>
      <c r="D1309" s="274"/>
      <c r="E1309" s="175" t="str">
        <f>IFERROR((IF(VLOOKUP($C1309,'Agent List'!$A:$D,2,0)=0,"",VLOOKUP($C1309,'Agent List'!$A:$D,2,0))),"")</f>
        <v/>
      </c>
      <c r="F1309" s="175" t="str">
        <f>IFERROR((IF(VLOOKUP($C1309,'Agent List'!$A:$D,3,0)=0,"",VLOOKUP($C1309,'Agent List'!$A:$D,3,0))),"")</f>
        <v/>
      </c>
      <c r="G1309" s="175" t="str">
        <f>IFERROR((IF(VLOOKUP($C1309,'Agent List'!$A:$D,4,0)=0,"",VLOOKUP($C1309,'Agent List'!$A:$D,4,0))),"")</f>
        <v/>
      </c>
    </row>
    <row r="1310" spans="1:7" x14ac:dyDescent="0.25">
      <c r="A1310" s="275"/>
      <c r="B1310" s="274"/>
      <c r="C1310" s="274"/>
      <c r="D1310" s="274"/>
      <c r="E1310" s="175" t="str">
        <f>IFERROR((IF(VLOOKUP($C1310,'Agent List'!$A:$D,2,0)=0,"",VLOOKUP($C1310,'Agent List'!$A:$D,2,0))),"")</f>
        <v/>
      </c>
      <c r="F1310" s="175" t="str">
        <f>IFERROR((IF(VLOOKUP($C1310,'Agent List'!$A:$D,3,0)=0,"",VLOOKUP($C1310,'Agent List'!$A:$D,3,0))),"")</f>
        <v/>
      </c>
      <c r="G1310" s="175" t="str">
        <f>IFERROR((IF(VLOOKUP($C1310,'Agent List'!$A:$D,4,0)=0,"",VLOOKUP($C1310,'Agent List'!$A:$D,4,0))),"")</f>
        <v/>
      </c>
    </row>
    <row r="1311" spans="1:7" x14ac:dyDescent="0.25">
      <c r="A1311" s="275"/>
      <c r="B1311" s="274"/>
      <c r="C1311" s="274"/>
      <c r="D1311" s="274"/>
      <c r="E1311" s="175" t="str">
        <f>IFERROR((IF(VLOOKUP($C1311,'Agent List'!$A:$D,2,0)=0,"",VLOOKUP($C1311,'Agent List'!$A:$D,2,0))),"")</f>
        <v/>
      </c>
      <c r="F1311" s="175" t="str">
        <f>IFERROR((IF(VLOOKUP($C1311,'Agent List'!$A:$D,3,0)=0,"",VLOOKUP($C1311,'Agent List'!$A:$D,3,0))),"")</f>
        <v/>
      </c>
      <c r="G1311" s="175" t="str">
        <f>IFERROR((IF(VLOOKUP($C1311,'Agent List'!$A:$D,4,0)=0,"",VLOOKUP($C1311,'Agent List'!$A:$D,4,0))),"")</f>
        <v/>
      </c>
    </row>
    <row r="1312" spans="1:7" x14ac:dyDescent="0.25">
      <c r="A1312" s="275"/>
      <c r="B1312" s="274"/>
      <c r="C1312" s="274"/>
      <c r="D1312" s="274"/>
      <c r="E1312" s="175" t="str">
        <f>IFERROR((IF(VLOOKUP($C1312,'Agent List'!$A:$D,2,0)=0,"",VLOOKUP($C1312,'Agent List'!$A:$D,2,0))),"")</f>
        <v/>
      </c>
      <c r="F1312" s="175" t="str">
        <f>IFERROR((IF(VLOOKUP($C1312,'Agent List'!$A:$D,3,0)=0,"",VLOOKUP($C1312,'Agent List'!$A:$D,3,0))),"")</f>
        <v/>
      </c>
      <c r="G1312" s="175" t="str">
        <f>IFERROR((IF(VLOOKUP($C1312,'Agent List'!$A:$D,4,0)=0,"",VLOOKUP($C1312,'Agent List'!$A:$D,4,0))),"")</f>
        <v/>
      </c>
    </row>
    <row r="1313" spans="1:7" x14ac:dyDescent="0.25">
      <c r="A1313" s="275"/>
      <c r="B1313" s="274"/>
      <c r="C1313" s="274"/>
      <c r="D1313" s="274"/>
      <c r="E1313" s="175" t="str">
        <f>IFERROR((IF(VLOOKUP($C1313,'Agent List'!$A:$D,2,0)=0,"",VLOOKUP($C1313,'Agent List'!$A:$D,2,0))),"")</f>
        <v/>
      </c>
      <c r="F1313" s="175" t="str">
        <f>IFERROR((IF(VLOOKUP($C1313,'Agent List'!$A:$D,3,0)=0,"",VLOOKUP($C1313,'Agent List'!$A:$D,3,0))),"")</f>
        <v/>
      </c>
      <c r="G1313" s="175" t="str">
        <f>IFERROR((IF(VLOOKUP($C1313,'Agent List'!$A:$D,4,0)=0,"",VLOOKUP($C1313,'Agent List'!$A:$D,4,0))),"")</f>
        <v/>
      </c>
    </row>
    <row r="1314" spans="1:7" x14ac:dyDescent="0.25">
      <c r="A1314" s="275"/>
      <c r="B1314" s="274"/>
      <c r="C1314" s="274"/>
      <c r="D1314" s="274"/>
      <c r="E1314" s="175" t="str">
        <f>IFERROR((IF(VLOOKUP($C1314,'Agent List'!$A:$D,2,0)=0,"",VLOOKUP($C1314,'Agent List'!$A:$D,2,0))),"")</f>
        <v/>
      </c>
      <c r="F1314" s="175" t="str">
        <f>IFERROR((IF(VLOOKUP($C1314,'Agent List'!$A:$D,3,0)=0,"",VLOOKUP($C1314,'Agent List'!$A:$D,3,0))),"")</f>
        <v/>
      </c>
      <c r="G1314" s="175" t="str">
        <f>IFERROR((IF(VLOOKUP($C1314,'Agent List'!$A:$D,4,0)=0,"",VLOOKUP($C1314,'Agent List'!$A:$D,4,0))),"")</f>
        <v/>
      </c>
    </row>
    <row r="1315" spans="1:7" x14ac:dyDescent="0.25">
      <c r="A1315" s="275"/>
      <c r="B1315" s="274"/>
      <c r="C1315" s="274"/>
      <c r="D1315" s="274"/>
      <c r="E1315" s="175" t="str">
        <f>IFERROR((IF(VLOOKUP($C1315,'Agent List'!$A:$D,2,0)=0,"",VLOOKUP($C1315,'Agent List'!$A:$D,2,0))),"")</f>
        <v/>
      </c>
      <c r="F1315" s="175" t="str">
        <f>IFERROR((IF(VLOOKUP($C1315,'Agent List'!$A:$D,3,0)=0,"",VLOOKUP($C1315,'Agent List'!$A:$D,3,0))),"")</f>
        <v/>
      </c>
      <c r="G1315" s="175" t="str">
        <f>IFERROR((IF(VLOOKUP($C1315,'Agent List'!$A:$D,4,0)=0,"",VLOOKUP($C1315,'Agent List'!$A:$D,4,0))),"")</f>
        <v/>
      </c>
    </row>
    <row r="1316" spans="1:7" x14ac:dyDescent="0.25">
      <c r="A1316" s="275"/>
      <c r="B1316" s="274"/>
      <c r="C1316" s="274"/>
      <c r="D1316" s="274"/>
      <c r="E1316" s="175" t="str">
        <f>IFERROR((IF(VLOOKUP($C1316,'Agent List'!$A:$D,2,0)=0,"",VLOOKUP($C1316,'Agent List'!$A:$D,2,0))),"")</f>
        <v/>
      </c>
      <c r="F1316" s="175" t="str">
        <f>IFERROR((IF(VLOOKUP($C1316,'Agent List'!$A:$D,3,0)=0,"",VLOOKUP($C1316,'Agent List'!$A:$D,3,0))),"")</f>
        <v/>
      </c>
      <c r="G1316" s="175" t="str">
        <f>IFERROR((IF(VLOOKUP($C1316,'Agent List'!$A:$D,4,0)=0,"",VLOOKUP($C1316,'Agent List'!$A:$D,4,0))),"")</f>
        <v/>
      </c>
    </row>
    <row r="1317" spans="1:7" x14ac:dyDescent="0.25">
      <c r="A1317" s="275"/>
      <c r="B1317" s="274"/>
      <c r="C1317" s="274"/>
      <c r="D1317" s="274"/>
      <c r="E1317" s="175" t="str">
        <f>IFERROR((IF(VLOOKUP($C1317,'Agent List'!$A:$D,2,0)=0,"",VLOOKUP($C1317,'Agent List'!$A:$D,2,0))),"")</f>
        <v/>
      </c>
      <c r="F1317" s="175" t="str">
        <f>IFERROR((IF(VLOOKUP($C1317,'Agent List'!$A:$D,3,0)=0,"",VLOOKUP($C1317,'Agent List'!$A:$D,3,0))),"")</f>
        <v/>
      </c>
      <c r="G1317" s="175" t="str">
        <f>IFERROR((IF(VLOOKUP($C1317,'Agent List'!$A:$D,4,0)=0,"",VLOOKUP($C1317,'Agent List'!$A:$D,4,0))),"")</f>
        <v/>
      </c>
    </row>
    <row r="1318" spans="1:7" x14ac:dyDescent="0.25">
      <c r="A1318" s="275"/>
      <c r="B1318" s="274"/>
      <c r="C1318" s="274"/>
      <c r="D1318" s="274"/>
      <c r="E1318" s="175" t="str">
        <f>IFERROR((IF(VLOOKUP($C1318,'Agent List'!$A:$D,2,0)=0,"",VLOOKUP($C1318,'Agent List'!$A:$D,2,0))),"")</f>
        <v/>
      </c>
      <c r="F1318" s="175" t="str">
        <f>IFERROR((IF(VLOOKUP($C1318,'Agent List'!$A:$D,3,0)=0,"",VLOOKUP($C1318,'Agent List'!$A:$D,3,0))),"")</f>
        <v/>
      </c>
      <c r="G1318" s="175" t="str">
        <f>IFERROR((IF(VLOOKUP($C1318,'Agent List'!$A:$D,4,0)=0,"",VLOOKUP($C1318,'Agent List'!$A:$D,4,0))),"")</f>
        <v/>
      </c>
    </row>
    <row r="1319" spans="1:7" x14ac:dyDescent="0.25">
      <c r="A1319" s="275"/>
      <c r="B1319" s="274"/>
      <c r="C1319" s="274"/>
      <c r="D1319" s="274"/>
      <c r="E1319" s="175" t="str">
        <f>IFERROR((IF(VLOOKUP($C1319,'Agent List'!$A:$D,2,0)=0,"",VLOOKUP($C1319,'Agent List'!$A:$D,2,0))),"")</f>
        <v/>
      </c>
      <c r="F1319" s="175" t="str">
        <f>IFERROR((IF(VLOOKUP($C1319,'Agent List'!$A:$D,3,0)=0,"",VLOOKUP($C1319,'Agent List'!$A:$D,3,0))),"")</f>
        <v/>
      </c>
      <c r="G1319" s="175" t="str">
        <f>IFERROR((IF(VLOOKUP($C1319,'Agent List'!$A:$D,4,0)=0,"",VLOOKUP($C1319,'Agent List'!$A:$D,4,0))),"")</f>
        <v/>
      </c>
    </row>
    <row r="1320" spans="1:7" x14ac:dyDescent="0.25">
      <c r="A1320" s="275"/>
      <c r="B1320" s="274"/>
      <c r="C1320" s="274"/>
      <c r="D1320" s="274"/>
      <c r="E1320" s="175" t="str">
        <f>IFERROR((IF(VLOOKUP($C1320,'Agent List'!$A:$D,2,0)=0,"",VLOOKUP($C1320,'Agent List'!$A:$D,2,0))),"")</f>
        <v/>
      </c>
      <c r="F1320" s="175" t="str">
        <f>IFERROR((IF(VLOOKUP($C1320,'Agent List'!$A:$D,3,0)=0,"",VLOOKUP($C1320,'Agent List'!$A:$D,3,0))),"")</f>
        <v/>
      </c>
      <c r="G1320" s="175" t="str">
        <f>IFERROR((IF(VLOOKUP($C1320,'Agent List'!$A:$D,4,0)=0,"",VLOOKUP($C1320,'Agent List'!$A:$D,4,0))),"")</f>
        <v/>
      </c>
    </row>
    <row r="1321" spans="1:7" x14ac:dyDescent="0.25">
      <c r="A1321" s="275"/>
      <c r="B1321" s="274"/>
      <c r="C1321" s="274"/>
      <c r="D1321" s="274"/>
      <c r="E1321" s="175" t="str">
        <f>IFERROR((IF(VLOOKUP($C1321,'Agent List'!$A:$D,2,0)=0,"",VLOOKUP($C1321,'Agent List'!$A:$D,2,0))),"")</f>
        <v/>
      </c>
      <c r="F1321" s="175" t="str">
        <f>IFERROR((IF(VLOOKUP($C1321,'Agent List'!$A:$D,3,0)=0,"",VLOOKUP($C1321,'Agent List'!$A:$D,3,0))),"")</f>
        <v/>
      </c>
      <c r="G1321" s="175" t="str">
        <f>IFERROR((IF(VLOOKUP($C1321,'Agent List'!$A:$D,4,0)=0,"",VLOOKUP($C1321,'Agent List'!$A:$D,4,0))),"")</f>
        <v/>
      </c>
    </row>
    <row r="1322" spans="1:7" x14ac:dyDescent="0.25">
      <c r="A1322" s="275"/>
      <c r="B1322" s="274"/>
      <c r="C1322" s="274"/>
      <c r="D1322" s="274"/>
      <c r="E1322" s="175" t="str">
        <f>IFERROR((IF(VLOOKUP($C1322,'Agent List'!$A:$D,2,0)=0,"",VLOOKUP($C1322,'Agent List'!$A:$D,2,0))),"")</f>
        <v/>
      </c>
      <c r="F1322" s="175" t="str">
        <f>IFERROR((IF(VLOOKUP($C1322,'Agent List'!$A:$D,3,0)=0,"",VLOOKUP($C1322,'Agent List'!$A:$D,3,0))),"")</f>
        <v/>
      </c>
      <c r="G1322" s="175" t="str">
        <f>IFERROR((IF(VLOOKUP($C1322,'Agent List'!$A:$D,4,0)=0,"",VLOOKUP($C1322,'Agent List'!$A:$D,4,0))),"")</f>
        <v/>
      </c>
    </row>
    <row r="1323" spans="1:7" x14ac:dyDescent="0.25">
      <c r="A1323" s="275"/>
      <c r="B1323" s="274"/>
      <c r="C1323" s="274"/>
      <c r="D1323" s="274"/>
      <c r="E1323" s="175" t="str">
        <f>IFERROR((IF(VLOOKUP($C1323,'Agent List'!$A:$D,2,0)=0,"",VLOOKUP($C1323,'Agent List'!$A:$D,2,0))),"")</f>
        <v/>
      </c>
      <c r="F1323" s="175" t="str">
        <f>IFERROR((IF(VLOOKUP($C1323,'Agent List'!$A:$D,3,0)=0,"",VLOOKUP($C1323,'Agent List'!$A:$D,3,0))),"")</f>
        <v/>
      </c>
      <c r="G1323" s="175" t="str">
        <f>IFERROR((IF(VLOOKUP($C1323,'Agent List'!$A:$D,4,0)=0,"",VLOOKUP($C1323,'Agent List'!$A:$D,4,0))),"")</f>
        <v/>
      </c>
    </row>
    <row r="1324" spans="1:7" x14ac:dyDescent="0.25">
      <c r="A1324" s="275"/>
      <c r="B1324" s="274"/>
      <c r="C1324" s="274"/>
      <c r="D1324" s="274"/>
      <c r="E1324" s="175" t="str">
        <f>IFERROR((IF(VLOOKUP($C1324,'Agent List'!$A:$D,2,0)=0,"",VLOOKUP($C1324,'Agent List'!$A:$D,2,0))),"")</f>
        <v/>
      </c>
      <c r="F1324" s="175" t="str">
        <f>IFERROR((IF(VLOOKUP($C1324,'Agent List'!$A:$D,3,0)=0,"",VLOOKUP($C1324,'Agent List'!$A:$D,3,0))),"")</f>
        <v/>
      </c>
      <c r="G1324" s="175" t="str">
        <f>IFERROR((IF(VLOOKUP($C1324,'Agent List'!$A:$D,4,0)=0,"",VLOOKUP($C1324,'Agent List'!$A:$D,4,0))),"")</f>
        <v/>
      </c>
    </row>
    <row r="1325" spans="1:7" x14ac:dyDescent="0.25">
      <c r="A1325" s="275"/>
      <c r="B1325" s="274"/>
      <c r="C1325" s="274"/>
      <c r="D1325" s="274"/>
      <c r="E1325" s="175" t="str">
        <f>IFERROR((IF(VLOOKUP($C1325,'Agent List'!$A:$D,2,0)=0,"",VLOOKUP($C1325,'Agent List'!$A:$D,2,0))),"")</f>
        <v/>
      </c>
      <c r="F1325" s="175" t="str">
        <f>IFERROR((IF(VLOOKUP($C1325,'Agent List'!$A:$D,3,0)=0,"",VLOOKUP($C1325,'Agent List'!$A:$D,3,0))),"")</f>
        <v/>
      </c>
      <c r="G1325" s="175" t="str">
        <f>IFERROR((IF(VLOOKUP($C1325,'Agent List'!$A:$D,4,0)=0,"",VLOOKUP($C1325,'Agent List'!$A:$D,4,0))),"")</f>
        <v/>
      </c>
    </row>
    <row r="1326" spans="1:7" x14ac:dyDescent="0.25">
      <c r="A1326" s="275"/>
      <c r="B1326" s="274"/>
      <c r="C1326" s="274"/>
      <c r="D1326" s="274"/>
      <c r="E1326" s="175" t="str">
        <f>IFERROR((IF(VLOOKUP($C1326,'Agent List'!$A:$D,2,0)=0,"",VLOOKUP($C1326,'Agent List'!$A:$D,2,0))),"")</f>
        <v/>
      </c>
      <c r="F1326" s="175" t="str">
        <f>IFERROR((IF(VLOOKUP($C1326,'Agent List'!$A:$D,3,0)=0,"",VLOOKUP($C1326,'Agent List'!$A:$D,3,0))),"")</f>
        <v/>
      </c>
      <c r="G1326" s="175" t="str">
        <f>IFERROR((IF(VLOOKUP($C1326,'Agent List'!$A:$D,4,0)=0,"",VLOOKUP($C1326,'Agent List'!$A:$D,4,0))),"")</f>
        <v/>
      </c>
    </row>
    <row r="1327" spans="1:7" x14ac:dyDescent="0.25">
      <c r="A1327" s="275"/>
      <c r="B1327" s="274"/>
      <c r="C1327" s="274"/>
      <c r="D1327" s="274"/>
      <c r="E1327" s="175" t="str">
        <f>IFERROR((IF(VLOOKUP($C1327,'Agent List'!$A:$D,2,0)=0,"",VLOOKUP($C1327,'Agent List'!$A:$D,2,0))),"")</f>
        <v/>
      </c>
      <c r="F1327" s="175" t="str">
        <f>IFERROR((IF(VLOOKUP($C1327,'Agent List'!$A:$D,3,0)=0,"",VLOOKUP($C1327,'Agent List'!$A:$D,3,0))),"")</f>
        <v/>
      </c>
      <c r="G1327" s="175" t="str">
        <f>IFERROR((IF(VLOOKUP($C1327,'Agent List'!$A:$D,4,0)=0,"",VLOOKUP($C1327,'Agent List'!$A:$D,4,0))),"")</f>
        <v/>
      </c>
    </row>
    <row r="1328" spans="1:7" x14ac:dyDescent="0.25">
      <c r="A1328" s="275"/>
      <c r="B1328" s="274"/>
      <c r="C1328" s="274"/>
      <c r="D1328" s="274"/>
      <c r="E1328" s="175" t="str">
        <f>IFERROR((IF(VLOOKUP($C1328,'Agent List'!$A:$D,2,0)=0,"",VLOOKUP($C1328,'Agent List'!$A:$D,2,0))),"")</f>
        <v/>
      </c>
      <c r="F1328" s="175" t="str">
        <f>IFERROR((IF(VLOOKUP($C1328,'Agent List'!$A:$D,3,0)=0,"",VLOOKUP($C1328,'Agent List'!$A:$D,3,0))),"")</f>
        <v/>
      </c>
      <c r="G1328" s="175" t="str">
        <f>IFERROR((IF(VLOOKUP($C1328,'Agent List'!$A:$D,4,0)=0,"",VLOOKUP($C1328,'Agent List'!$A:$D,4,0))),"")</f>
        <v/>
      </c>
    </row>
    <row r="1329" spans="1:7" x14ac:dyDescent="0.25">
      <c r="A1329" s="275"/>
      <c r="B1329" s="274"/>
      <c r="C1329" s="274"/>
      <c r="D1329" s="274"/>
      <c r="E1329" s="175" t="str">
        <f>IFERROR((IF(VLOOKUP($C1329,'Agent List'!$A:$D,2,0)=0,"",VLOOKUP($C1329,'Agent List'!$A:$D,2,0))),"")</f>
        <v/>
      </c>
      <c r="F1329" s="175" t="str">
        <f>IFERROR((IF(VLOOKUP($C1329,'Agent List'!$A:$D,3,0)=0,"",VLOOKUP($C1329,'Agent List'!$A:$D,3,0))),"")</f>
        <v/>
      </c>
      <c r="G1329" s="175" t="str">
        <f>IFERROR((IF(VLOOKUP($C1329,'Agent List'!$A:$D,4,0)=0,"",VLOOKUP($C1329,'Agent List'!$A:$D,4,0))),"")</f>
        <v/>
      </c>
    </row>
    <row r="1330" spans="1:7" x14ac:dyDescent="0.25">
      <c r="A1330" s="275"/>
      <c r="B1330" s="274"/>
      <c r="C1330" s="274"/>
      <c r="D1330" s="274"/>
      <c r="E1330" s="175" t="str">
        <f>IFERROR((IF(VLOOKUP($C1330,'Agent List'!$A:$D,2,0)=0,"",VLOOKUP($C1330,'Agent List'!$A:$D,2,0))),"")</f>
        <v/>
      </c>
      <c r="F1330" s="175" t="str">
        <f>IFERROR((IF(VLOOKUP($C1330,'Agent List'!$A:$D,3,0)=0,"",VLOOKUP($C1330,'Agent List'!$A:$D,3,0))),"")</f>
        <v/>
      </c>
      <c r="G1330" s="175" t="str">
        <f>IFERROR((IF(VLOOKUP($C1330,'Agent List'!$A:$D,4,0)=0,"",VLOOKUP($C1330,'Agent List'!$A:$D,4,0))),"")</f>
        <v/>
      </c>
    </row>
    <row r="1331" spans="1:7" x14ac:dyDescent="0.25">
      <c r="A1331" s="275"/>
      <c r="B1331" s="274"/>
      <c r="C1331" s="274"/>
      <c r="D1331" s="274"/>
      <c r="E1331" s="175" t="str">
        <f>IFERROR((IF(VLOOKUP($C1331,'Agent List'!$A:$D,2,0)=0,"",VLOOKUP($C1331,'Agent List'!$A:$D,2,0))),"")</f>
        <v/>
      </c>
      <c r="F1331" s="175" t="str">
        <f>IFERROR((IF(VLOOKUP($C1331,'Agent List'!$A:$D,3,0)=0,"",VLOOKUP($C1331,'Agent List'!$A:$D,3,0))),"")</f>
        <v/>
      </c>
      <c r="G1331" s="175" t="str">
        <f>IFERROR((IF(VLOOKUP($C1331,'Agent List'!$A:$D,4,0)=0,"",VLOOKUP($C1331,'Agent List'!$A:$D,4,0))),"")</f>
        <v/>
      </c>
    </row>
    <row r="1332" spans="1:7" x14ac:dyDescent="0.25">
      <c r="A1332" s="275"/>
      <c r="B1332" s="274"/>
      <c r="C1332" s="274"/>
      <c r="D1332" s="274"/>
      <c r="E1332" s="175" t="str">
        <f>IFERROR((IF(VLOOKUP($C1332,'Agent List'!$A:$D,2,0)=0,"",VLOOKUP($C1332,'Agent List'!$A:$D,2,0))),"")</f>
        <v/>
      </c>
      <c r="F1332" s="175" t="str">
        <f>IFERROR((IF(VLOOKUP($C1332,'Agent List'!$A:$D,3,0)=0,"",VLOOKUP($C1332,'Agent List'!$A:$D,3,0))),"")</f>
        <v/>
      </c>
      <c r="G1332" s="175" t="str">
        <f>IFERROR((IF(VLOOKUP($C1332,'Agent List'!$A:$D,4,0)=0,"",VLOOKUP($C1332,'Agent List'!$A:$D,4,0))),"")</f>
        <v/>
      </c>
    </row>
    <row r="1333" spans="1:7" x14ac:dyDescent="0.25">
      <c r="A1333" s="275"/>
      <c r="B1333" s="274"/>
      <c r="C1333" s="274"/>
      <c r="D1333" s="274"/>
      <c r="E1333" s="175" t="str">
        <f>IFERROR((IF(VLOOKUP($C1333,'Agent List'!$A:$D,2,0)=0,"",VLOOKUP($C1333,'Agent List'!$A:$D,2,0))),"")</f>
        <v/>
      </c>
      <c r="F1333" s="175" t="str">
        <f>IFERROR((IF(VLOOKUP($C1333,'Agent List'!$A:$D,3,0)=0,"",VLOOKUP($C1333,'Agent List'!$A:$D,3,0))),"")</f>
        <v/>
      </c>
      <c r="G1333" s="175" t="str">
        <f>IFERROR((IF(VLOOKUP($C1333,'Agent List'!$A:$D,4,0)=0,"",VLOOKUP($C1333,'Agent List'!$A:$D,4,0))),"")</f>
        <v/>
      </c>
    </row>
    <row r="1334" spans="1:7" x14ac:dyDescent="0.25">
      <c r="A1334" s="275"/>
      <c r="B1334" s="274"/>
      <c r="C1334" s="274"/>
      <c r="D1334" s="274"/>
      <c r="E1334" s="175" t="str">
        <f>IFERROR((IF(VLOOKUP($C1334,'Agent List'!$A:$D,2,0)=0,"",VLOOKUP($C1334,'Agent List'!$A:$D,2,0))),"")</f>
        <v/>
      </c>
      <c r="F1334" s="175" t="str">
        <f>IFERROR((IF(VLOOKUP($C1334,'Agent List'!$A:$D,3,0)=0,"",VLOOKUP($C1334,'Agent List'!$A:$D,3,0))),"")</f>
        <v/>
      </c>
      <c r="G1334" s="175" t="str">
        <f>IFERROR((IF(VLOOKUP($C1334,'Agent List'!$A:$D,4,0)=0,"",VLOOKUP($C1334,'Agent List'!$A:$D,4,0))),"")</f>
        <v/>
      </c>
    </row>
    <row r="1335" spans="1:7" x14ac:dyDescent="0.25">
      <c r="A1335" s="275"/>
      <c r="B1335" s="274"/>
      <c r="C1335" s="274"/>
      <c r="D1335" s="274"/>
      <c r="E1335" s="175" t="str">
        <f>IFERROR((IF(VLOOKUP($C1335,'Agent List'!$A:$D,2,0)=0,"",VLOOKUP($C1335,'Agent List'!$A:$D,2,0))),"")</f>
        <v/>
      </c>
      <c r="F1335" s="175" t="str">
        <f>IFERROR((IF(VLOOKUP($C1335,'Agent List'!$A:$D,3,0)=0,"",VLOOKUP($C1335,'Agent List'!$A:$D,3,0))),"")</f>
        <v/>
      </c>
      <c r="G1335" s="175" t="str">
        <f>IFERROR((IF(VLOOKUP($C1335,'Agent List'!$A:$D,4,0)=0,"",VLOOKUP($C1335,'Agent List'!$A:$D,4,0))),"")</f>
        <v/>
      </c>
    </row>
    <row r="1336" spans="1:7" x14ac:dyDescent="0.25">
      <c r="A1336" s="275"/>
      <c r="B1336" s="274"/>
      <c r="C1336" s="274"/>
      <c r="D1336" s="274"/>
      <c r="E1336" s="175" t="str">
        <f>IFERROR((IF(VLOOKUP($C1336,'Agent List'!$A:$D,2,0)=0,"",VLOOKUP($C1336,'Agent List'!$A:$D,2,0))),"")</f>
        <v/>
      </c>
      <c r="F1336" s="175" t="str">
        <f>IFERROR((IF(VLOOKUP($C1336,'Agent List'!$A:$D,3,0)=0,"",VLOOKUP($C1336,'Agent List'!$A:$D,3,0))),"")</f>
        <v/>
      </c>
      <c r="G1336" s="175" t="str">
        <f>IFERROR((IF(VLOOKUP($C1336,'Agent List'!$A:$D,4,0)=0,"",VLOOKUP($C1336,'Agent List'!$A:$D,4,0))),"")</f>
        <v/>
      </c>
    </row>
    <row r="1337" spans="1:7" x14ac:dyDescent="0.25">
      <c r="A1337" s="275"/>
      <c r="B1337" s="274"/>
      <c r="C1337" s="274"/>
      <c r="D1337" s="274"/>
      <c r="E1337" s="175" t="str">
        <f>IFERROR((IF(VLOOKUP($C1337,'Agent List'!$A:$D,2,0)=0,"",VLOOKUP($C1337,'Agent List'!$A:$D,2,0))),"")</f>
        <v/>
      </c>
      <c r="F1337" s="175" t="str">
        <f>IFERROR((IF(VLOOKUP($C1337,'Agent List'!$A:$D,3,0)=0,"",VLOOKUP($C1337,'Agent List'!$A:$D,3,0))),"")</f>
        <v/>
      </c>
      <c r="G1337" s="175" t="str">
        <f>IFERROR((IF(VLOOKUP($C1337,'Agent List'!$A:$D,4,0)=0,"",VLOOKUP($C1337,'Agent List'!$A:$D,4,0))),"")</f>
        <v/>
      </c>
    </row>
    <row r="1338" spans="1:7" x14ac:dyDescent="0.25">
      <c r="A1338" s="275"/>
      <c r="B1338" s="274"/>
      <c r="C1338" s="274"/>
      <c r="D1338" s="274"/>
      <c r="E1338" s="175" t="str">
        <f>IFERROR((IF(VLOOKUP($C1338,'Agent List'!$A:$D,2,0)=0,"",VLOOKUP($C1338,'Agent List'!$A:$D,2,0))),"")</f>
        <v/>
      </c>
      <c r="F1338" s="175" t="str">
        <f>IFERROR((IF(VLOOKUP($C1338,'Agent List'!$A:$D,3,0)=0,"",VLOOKUP($C1338,'Agent List'!$A:$D,3,0))),"")</f>
        <v/>
      </c>
      <c r="G1338" s="175" t="str">
        <f>IFERROR((IF(VLOOKUP($C1338,'Agent List'!$A:$D,4,0)=0,"",VLOOKUP($C1338,'Agent List'!$A:$D,4,0))),"")</f>
        <v/>
      </c>
    </row>
    <row r="1339" spans="1:7" x14ac:dyDescent="0.25">
      <c r="A1339" s="275"/>
      <c r="B1339" s="274"/>
      <c r="C1339" s="274"/>
      <c r="D1339" s="274"/>
      <c r="E1339" s="175" t="str">
        <f>IFERROR((IF(VLOOKUP($C1339,'Agent List'!$A:$D,2,0)=0,"",VLOOKUP($C1339,'Agent List'!$A:$D,2,0))),"")</f>
        <v/>
      </c>
      <c r="F1339" s="175" t="str">
        <f>IFERROR((IF(VLOOKUP($C1339,'Agent List'!$A:$D,3,0)=0,"",VLOOKUP($C1339,'Agent List'!$A:$D,3,0))),"")</f>
        <v/>
      </c>
      <c r="G1339" s="175" t="str">
        <f>IFERROR((IF(VLOOKUP($C1339,'Agent List'!$A:$D,4,0)=0,"",VLOOKUP($C1339,'Agent List'!$A:$D,4,0))),"")</f>
        <v/>
      </c>
    </row>
    <row r="1340" spans="1:7" x14ac:dyDescent="0.25">
      <c r="A1340" s="275"/>
      <c r="B1340" s="274"/>
      <c r="C1340" s="274"/>
      <c r="D1340" s="274"/>
      <c r="E1340" s="175" t="str">
        <f>IFERROR((IF(VLOOKUP($C1340,'Agent List'!$A:$D,2,0)=0,"",VLOOKUP($C1340,'Agent List'!$A:$D,2,0))),"")</f>
        <v/>
      </c>
      <c r="F1340" s="175" t="str">
        <f>IFERROR((IF(VLOOKUP($C1340,'Agent List'!$A:$D,3,0)=0,"",VLOOKUP($C1340,'Agent List'!$A:$D,3,0))),"")</f>
        <v/>
      </c>
      <c r="G1340" s="175" t="str">
        <f>IFERROR((IF(VLOOKUP($C1340,'Agent List'!$A:$D,4,0)=0,"",VLOOKUP($C1340,'Agent List'!$A:$D,4,0))),"")</f>
        <v/>
      </c>
    </row>
    <row r="1341" spans="1:7" x14ac:dyDescent="0.25">
      <c r="A1341" s="275"/>
      <c r="B1341" s="274"/>
      <c r="C1341" s="274"/>
      <c r="D1341" s="274"/>
      <c r="E1341" s="175" t="str">
        <f>IFERROR((IF(VLOOKUP($C1341,'Agent List'!$A:$D,2,0)=0,"",VLOOKUP($C1341,'Agent List'!$A:$D,2,0))),"")</f>
        <v/>
      </c>
      <c r="F1341" s="175" t="str">
        <f>IFERROR((IF(VLOOKUP($C1341,'Agent List'!$A:$D,3,0)=0,"",VLOOKUP($C1341,'Agent List'!$A:$D,3,0))),"")</f>
        <v/>
      </c>
      <c r="G1341" s="175" t="str">
        <f>IFERROR((IF(VLOOKUP($C1341,'Agent List'!$A:$D,4,0)=0,"",VLOOKUP($C1341,'Agent List'!$A:$D,4,0))),"")</f>
        <v/>
      </c>
    </row>
    <row r="1342" spans="1:7" x14ac:dyDescent="0.25">
      <c r="A1342" s="275"/>
      <c r="B1342" s="274"/>
      <c r="C1342" s="274"/>
      <c r="D1342" s="274"/>
      <c r="E1342" s="175" t="str">
        <f>IFERROR((IF(VLOOKUP($C1342,'Agent List'!$A:$D,2,0)=0,"",VLOOKUP($C1342,'Agent List'!$A:$D,2,0))),"")</f>
        <v/>
      </c>
      <c r="F1342" s="175" t="str">
        <f>IFERROR((IF(VLOOKUP($C1342,'Agent List'!$A:$D,3,0)=0,"",VLOOKUP($C1342,'Agent List'!$A:$D,3,0))),"")</f>
        <v/>
      </c>
      <c r="G1342" s="175" t="str">
        <f>IFERROR((IF(VLOOKUP($C1342,'Agent List'!$A:$D,4,0)=0,"",VLOOKUP($C1342,'Agent List'!$A:$D,4,0))),"")</f>
        <v/>
      </c>
    </row>
    <row r="1343" spans="1:7" x14ac:dyDescent="0.25">
      <c r="A1343" s="275"/>
      <c r="B1343" s="274"/>
      <c r="C1343" s="274"/>
      <c r="D1343" s="274"/>
      <c r="E1343" s="175" t="str">
        <f>IFERROR((IF(VLOOKUP($C1343,'Agent List'!$A:$D,2,0)=0,"",VLOOKUP($C1343,'Agent List'!$A:$D,2,0))),"")</f>
        <v/>
      </c>
      <c r="F1343" s="175" t="str">
        <f>IFERROR((IF(VLOOKUP($C1343,'Agent List'!$A:$D,3,0)=0,"",VLOOKUP($C1343,'Agent List'!$A:$D,3,0))),"")</f>
        <v/>
      </c>
      <c r="G1343" s="175" t="str">
        <f>IFERROR((IF(VLOOKUP($C1343,'Agent List'!$A:$D,4,0)=0,"",VLOOKUP($C1343,'Agent List'!$A:$D,4,0))),"")</f>
        <v/>
      </c>
    </row>
    <row r="1344" spans="1:7" x14ac:dyDescent="0.25">
      <c r="A1344" s="275"/>
      <c r="B1344" s="274"/>
      <c r="C1344" s="274"/>
      <c r="D1344" s="274"/>
      <c r="E1344" s="175" t="str">
        <f>IFERROR((IF(VLOOKUP($C1344,'Agent List'!$A:$D,2,0)=0,"",VLOOKUP($C1344,'Agent List'!$A:$D,2,0))),"")</f>
        <v/>
      </c>
      <c r="F1344" s="175" t="str">
        <f>IFERROR((IF(VLOOKUP($C1344,'Agent List'!$A:$D,3,0)=0,"",VLOOKUP($C1344,'Agent List'!$A:$D,3,0))),"")</f>
        <v/>
      </c>
      <c r="G1344" s="175" t="str">
        <f>IFERROR((IF(VLOOKUP($C1344,'Agent List'!$A:$D,4,0)=0,"",VLOOKUP($C1344,'Agent List'!$A:$D,4,0))),"")</f>
        <v/>
      </c>
    </row>
    <row r="1345" spans="1:7" x14ac:dyDescent="0.25">
      <c r="A1345" s="275"/>
      <c r="B1345" s="274"/>
      <c r="C1345" s="274"/>
      <c r="D1345" s="274"/>
      <c r="E1345" s="175" t="str">
        <f>IFERROR((IF(VLOOKUP($C1345,'Agent List'!$A:$D,2,0)=0,"",VLOOKUP($C1345,'Agent List'!$A:$D,2,0))),"")</f>
        <v/>
      </c>
      <c r="F1345" s="175" t="str">
        <f>IFERROR((IF(VLOOKUP($C1345,'Agent List'!$A:$D,3,0)=0,"",VLOOKUP($C1345,'Agent List'!$A:$D,3,0))),"")</f>
        <v/>
      </c>
      <c r="G1345" s="175" t="str">
        <f>IFERROR((IF(VLOOKUP($C1345,'Agent List'!$A:$D,4,0)=0,"",VLOOKUP($C1345,'Agent List'!$A:$D,4,0))),"")</f>
        <v/>
      </c>
    </row>
    <row r="1346" spans="1:7" x14ac:dyDescent="0.25">
      <c r="A1346" s="275"/>
      <c r="B1346" s="274"/>
      <c r="C1346" s="274"/>
      <c r="D1346" s="274"/>
      <c r="E1346" s="175" t="str">
        <f>IFERROR((IF(VLOOKUP($C1346,'Agent List'!$A:$D,2,0)=0,"",VLOOKUP($C1346,'Agent List'!$A:$D,2,0))),"")</f>
        <v/>
      </c>
      <c r="F1346" s="175" t="str">
        <f>IFERROR((IF(VLOOKUP($C1346,'Agent List'!$A:$D,3,0)=0,"",VLOOKUP($C1346,'Agent List'!$A:$D,3,0))),"")</f>
        <v/>
      </c>
      <c r="G1346" s="175" t="str">
        <f>IFERROR((IF(VLOOKUP($C1346,'Agent List'!$A:$D,4,0)=0,"",VLOOKUP($C1346,'Agent List'!$A:$D,4,0))),"")</f>
        <v/>
      </c>
    </row>
    <row r="1347" spans="1:7" x14ac:dyDescent="0.25">
      <c r="A1347" s="275"/>
      <c r="B1347" s="274"/>
      <c r="C1347" s="274"/>
      <c r="D1347" s="274"/>
      <c r="E1347" s="175" t="str">
        <f>IFERROR((IF(VLOOKUP($C1347,'Agent List'!$A:$D,2,0)=0,"",VLOOKUP($C1347,'Agent List'!$A:$D,2,0))),"")</f>
        <v/>
      </c>
      <c r="F1347" s="175" t="str">
        <f>IFERROR((IF(VLOOKUP($C1347,'Agent List'!$A:$D,3,0)=0,"",VLOOKUP($C1347,'Agent List'!$A:$D,3,0))),"")</f>
        <v/>
      </c>
      <c r="G1347" s="175" t="str">
        <f>IFERROR((IF(VLOOKUP($C1347,'Agent List'!$A:$D,4,0)=0,"",VLOOKUP($C1347,'Agent List'!$A:$D,4,0))),"")</f>
        <v/>
      </c>
    </row>
    <row r="1348" spans="1:7" x14ac:dyDescent="0.25">
      <c r="A1348" s="275"/>
      <c r="B1348" s="274"/>
      <c r="C1348" s="274"/>
      <c r="D1348" s="274"/>
      <c r="E1348" s="175" t="str">
        <f>IFERROR((IF(VLOOKUP($C1348,'Agent List'!$A:$D,2,0)=0,"",VLOOKUP($C1348,'Agent List'!$A:$D,2,0))),"")</f>
        <v/>
      </c>
      <c r="F1348" s="175" t="str">
        <f>IFERROR((IF(VLOOKUP($C1348,'Agent List'!$A:$D,3,0)=0,"",VLOOKUP($C1348,'Agent List'!$A:$D,3,0))),"")</f>
        <v/>
      </c>
      <c r="G1348" s="175" t="str">
        <f>IFERROR((IF(VLOOKUP($C1348,'Agent List'!$A:$D,4,0)=0,"",VLOOKUP($C1348,'Agent List'!$A:$D,4,0))),"")</f>
        <v/>
      </c>
    </row>
    <row r="1349" spans="1:7" x14ac:dyDescent="0.25">
      <c r="A1349" s="275"/>
      <c r="B1349" s="274"/>
      <c r="C1349" s="274"/>
      <c r="D1349" s="274"/>
      <c r="E1349" s="175" t="str">
        <f>IFERROR((IF(VLOOKUP($C1349,'Agent List'!$A:$D,2,0)=0,"",VLOOKUP($C1349,'Agent List'!$A:$D,2,0))),"")</f>
        <v/>
      </c>
      <c r="F1349" s="175" t="str">
        <f>IFERROR((IF(VLOOKUP($C1349,'Agent List'!$A:$D,3,0)=0,"",VLOOKUP($C1349,'Agent List'!$A:$D,3,0))),"")</f>
        <v/>
      </c>
      <c r="G1349" s="175" t="str">
        <f>IFERROR((IF(VLOOKUP($C1349,'Agent List'!$A:$D,4,0)=0,"",VLOOKUP($C1349,'Agent List'!$A:$D,4,0))),"")</f>
        <v/>
      </c>
    </row>
    <row r="1350" spans="1:7" x14ac:dyDescent="0.25">
      <c r="A1350" s="275"/>
      <c r="B1350" s="274"/>
      <c r="C1350" s="274"/>
      <c r="D1350" s="274"/>
      <c r="E1350" s="175" t="str">
        <f>IFERROR((IF(VLOOKUP($C1350,'Agent List'!$A:$D,2,0)=0,"",VLOOKUP($C1350,'Agent List'!$A:$D,2,0))),"")</f>
        <v/>
      </c>
      <c r="F1350" s="175" t="str">
        <f>IFERROR((IF(VLOOKUP($C1350,'Agent List'!$A:$D,3,0)=0,"",VLOOKUP($C1350,'Agent List'!$A:$D,3,0))),"")</f>
        <v/>
      </c>
      <c r="G1350" s="175" t="str">
        <f>IFERROR((IF(VLOOKUP($C1350,'Agent List'!$A:$D,4,0)=0,"",VLOOKUP($C1350,'Agent List'!$A:$D,4,0))),"")</f>
        <v/>
      </c>
    </row>
    <row r="1351" spans="1:7" x14ac:dyDescent="0.25">
      <c r="A1351" s="275"/>
      <c r="B1351" s="274"/>
      <c r="C1351" s="274"/>
      <c r="D1351" s="274"/>
      <c r="E1351" s="175" t="str">
        <f>IFERROR((IF(VLOOKUP($C1351,'Agent List'!$A:$D,2,0)=0,"",VLOOKUP($C1351,'Agent List'!$A:$D,2,0))),"")</f>
        <v/>
      </c>
      <c r="F1351" s="175" t="str">
        <f>IFERROR((IF(VLOOKUP($C1351,'Agent List'!$A:$D,3,0)=0,"",VLOOKUP($C1351,'Agent List'!$A:$D,3,0))),"")</f>
        <v/>
      </c>
      <c r="G1351" s="175" t="str">
        <f>IFERROR((IF(VLOOKUP($C1351,'Agent List'!$A:$D,4,0)=0,"",VLOOKUP($C1351,'Agent List'!$A:$D,4,0))),"")</f>
        <v/>
      </c>
    </row>
    <row r="1352" spans="1:7" x14ac:dyDescent="0.25">
      <c r="A1352" s="275"/>
      <c r="B1352" s="274"/>
      <c r="C1352" s="274"/>
      <c r="D1352" s="274"/>
      <c r="E1352" s="175" t="str">
        <f>IFERROR((IF(VLOOKUP($C1352,'Agent List'!$A:$D,2,0)=0,"",VLOOKUP($C1352,'Agent List'!$A:$D,2,0))),"")</f>
        <v/>
      </c>
      <c r="F1352" s="175" t="str">
        <f>IFERROR((IF(VLOOKUP($C1352,'Agent List'!$A:$D,3,0)=0,"",VLOOKUP($C1352,'Agent List'!$A:$D,3,0))),"")</f>
        <v/>
      </c>
      <c r="G1352" s="175" t="str">
        <f>IFERROR((IF(VLOOKUP($C1352,'Agent List'!$A:$D,4,0)=0,"",VLOOKUP($C1352,'Agent List'!$A:$D,4,0))),"")</f>
        <v/>
      </c>
    </row>
    <row r="1353" spans="1:7" x14ac:dyDescent="0.25">
      <c r="A1353" s="275"/>
      <c r="B1353" s="274"/>
      <c r="C1353" s="274"/>
      <c r="D1353" s="274"/>
      <c r="E1353" s="175" t="str">
        <f>IFERROR((IF(VLOOKUP($C1353,'Agent List'!$A:$D,2,0)=0,"",VLOOKUP($C1353,'Agent List'!$A:$D,2,0))),"")</f>
        <v/>
      </c>
      <c r="F1353" s="175" t="str">
        <f>IFERROR((IF(VLOOKUP($C1353,'Agent List'!$A:$D,3,0)=0,"",VLOOKUP($C1353,'Agent List'!$A:$D,3,0))),"")</f>
        <v/>
      </c>
      <c r="G1353" s="175" t="str">
        <f>IFERROR((IF(VLOOKUP($C1353,'Agent List'!$A:$D,4,0)=0,"",VLOOKUP($C1353,'Agent List'!$A:$D,4,0))),"")</f>
        <v/>
      </c>
    </row>
    <row r="1354" spans="1:7" x14ac:dyDescent="0.25">
      <c r="A1354" s="275"/>
      <c r="B1354" s="274"/>
      <c r="C1354" s="274"/>
      <c r="D1354" s="274"/>
      <c r="E1354" s="175" t="str">
        <f>IFERROR((IF(VLOOKUP($C1354,'Agent List'!$A:$D,2,0)=0,"",VLOOKUP($C1354,'Agent List'!$A:$D,2,0))),"")</f>
        <v/>
      </c>
      <c r="F1354" s="175" t="str">
        <f>IFERROR((IF(VLOOKUP($C1354,'Agent List'!$A:$D,3,0)=0,"",VLOOKUP($C1354,'Agent List'!$A:$D,3,0))),"")</f>
        <v/>
      </c>
      <c r="G1354" s="175" t="str">
        <f>IFERROR((IF(VLOOKUP($C1354,'Agent List'!$A:$D,4,0)=0,"",VLOOKUP($C1354,'Agent List'!$A:$D,4,0))),"")</f>
        <v/>
      </c>
    </row>
    <row r="1355" spans="1:7" x14ac:dyDescent="0.25">
      <c r="A1355" s="275"/>
      <c r="B1355" s="274"/>
      <c r="C1355" s="274"/>
      <c r="D1355" s="274"/>
      <c r="E1355" s="175" t="str">
        <f>IFERROR((IF(VLOOKUP($C1355,'Agent List'!$A:$D,2,0)=0,"",VLOOKUP($C1355,'Agent List'!$A:$D,2,0))),"")</f>
        <v/>
      </c>
      <c r="F1355" s="175" t="str">
        <f>IFERROR((IF(VLOOKUP($C1355,'Agent List'!$A:$D,3,0)=0,"",VLOOKUP($C1355,'Agent List'!$A:$D,3,0))),"")</f>
        <v/>
      </c>
      <c r="G1355" s="175" t="str">
        <f>IFERROR((IF(VLOOKUP($C1355,'Agent List'!$A:$D,4,0)=0,"",VLOOKUP($C1355,'Agent List'!$A:$D,4,0))),"")</f>
        <v/>
      </c>
    </row>
    <row r="1356" spans="1:7" x14ac:dyDescent="0.25">
      <c r="A1356" s="275"/>
      <c r="B1356" s="274"/>
      <c r="C1356" s="274"/>
      <c r="D1356" s="274"/>
      <c r="E1356" s="175" t="str">
        <f>IFERROR((IF(VLOOKUP($C1356,'Agent List'!$A:$D,2,0)=0,"",VLOOKUP($C1356,'Agent List'!$A:$D,2,0))),"")</f>
        <v/>
      </c>
      <c r="F1356" s="175" t="str">
        <f>IFERROR((IF(VLOOKUP($C1356,'Agent List'!$A:$D,3,0)=0,"",VLOOKUP($C1356,'Agent List'!$A:$D,3,0))),"")</f>
        <v/>
      </c>
      <c r="G1356" s="175" t="str">
        <f>IFERROR((IF(VLOOKUP($C1356,'Agent List'!$A:$D,4,0)=0,"",VLOOKUP($C1356,'Agent List'!$A:$D,4,0))),"")</f>
        <v/>
      </c>
    </row>
    <row r="1357" spans="1:7" x14ac:dyDescent="0.25">
      <c r="A1357" s="275"/>
      <c r="B1357" s="274"/>
      <c r="C1357" s="274"/>
      <c r="D1357" s="274"/>
      <c r="E1357" s="175" t="str">
        <f>IFERROR((IF(VLOOKUP($C1357,'Agent List'!$A:$D,2,0)=0,"",VLOOKUP($C1357,'Agent List'!$A:$D,2,0))),"")</f>
        <v/>
      </c>
      <c r="F1357" s="175" t="str">
        <f>IFERROR((IF(VLOOKUP($C1357,'Agent List'!$A:$D,3,0)=0,"",VLOOKUP($C1357,'Agent List'!$A:$D,3,0))),"")</f>
        <v/>
      </c>
      <c r="G1357" s="175" t="str">
        <f>IFERROR((IF(VLOOKUP($C1357,'Agent List'!$A:$D,4,0)=0,"",VLOOKUP($C1357,'Agent List'!$A:$D,4,0))),"")</f>
        <v/>
      </c>
    </row>
    <row r="1358" spans="1:7" x14ac:dyDescent="0.25">
      <c r="A1358" s="275"/>
      <c r="B1358" s="274"/>
      <c r="C1358" s="274"/>
      <c r="D1358" s="274"/>
      <c r="E1358" s="175" t="str">
        <f>IFERROR((IF(VLOOKUP($C1358,'Agent List'!$A:$D,2,0)=0,"",VLOOKUP($C1358,'Agent List'!$A:$D,2,0))),"")</f>
        <v/>
      </c>
      <c r="F1358" s="175" t="str">
        <f>IFERROR((IF(VLOOKUP($C1358,'Agent List'!$A:$D,3,0)=0,"",VLOOKUP($C1358,'Agent List'!$A:$D,3,0))),"")</f>
        <v/>
      </c>
      <c r="G1358" s="175" t="str">
        <f>IFERROR((IF(VLOOKUP($C1358,'Agent List'!$A:$D,4,0)=0,"",VLOOKUP($C1358,'Agent List'!$A:$D,4,0))),"")</f>
        <v/>
      </c>
    </row>
    <row r="1359" spans="1:7" x14ac:dyDescent="0.25">
      <c r="A1359" s="275"/>
      <c r="B1359" s="274"/>
      <c r="C1359" s="274"/>
      <c r="D1359" s="274"/>
      <c r="E1359" s="175" t="str">
        <f>IFERROR((IF(VLOOKUP($C1359,'Agent List'!$A:$D,2,0)=0,"",VLOOKUP($C1359,'Agent List'!$A:$D,2,0))),"")</f>
        <v/>
      </c>
      <c r="F1359" s="175" t="str">
        <f>IFERROR((IF(VLOOKUP($C1359,'Agent List'!$A:$D,3,0)=0,"",VLOOKUP($C1359,'Agent List'!$A:$D,3,0))),"")</f>
        <v/>
      </c>
      <c r="G1359" s="175" t="str">
        <f>IFERROR((IF(VLOOKUP($C1359,'Agent List'!$A:$D,4,0)=0,"",VLOOKUP($C1359,'Agent List'!$A:$D,4,0))),"")</f>
        <v/>
      </c>
    </row>
    <row r="1360" spans="1:7" x14ac:dyDescent="0.25">
      <c r="A1360" s="275"/>
      <c r="B1360" s="274"/>
      <c r="C1360" s="274"/>
      <c r="D1360" s="274"/>
      <c r="E1360" s="175" t="str">
        <f>IFERROR((IF(VLOOKUP($C1360,'Agent List'!$A:$D,2,0)=0,"",VLOOKUP($C1360,'Agent List'!$A:$D,2,0))),"")</f>
        <v/>
      </c>
      <c r="F1360" s="175" t="str">
        <f>IFERROR((IF(VLOOKUP($C1360,'Agent List'!$A:$D,3,0)=0,"",VLOOKUP($C1360,'Agent List'!$A:$D,3,0))),"")</f>
        <v/>
      </c>
      <c r="G1360" s="175" t="str">
        <f>IFERROR((IF(VLOOKUP($C1360,'Agent List'!$A:$D,4,0)=0,"",VLOOKUP($C1360,'Agent List'!$A:$D,4,0))),"")</f>
        <v/>
      </c>
    </row>
    <row r="1361" spans="1:7" x14ac:dyDescent="0.25">
      <c r="A1361" s="275"/>
      <c r="B1361" s="274"/>
      <c r="C1361" s="274"/>
      <c r="D1361" s="274"/>
      <c r="E1361" s="175" t="str">
        <f>IFERROR((IF(VLOOKUP($C1361,'Agent List'!$A:$D,2,0)=0,"",VLOOKUP($C1361,'Agent List'!$A:$D,2,0))),"")</f>
        <v/>
      </c>
      <c r="F1361" s="175" t="str">
        <f>IFERROR((IF(VLOOKUP($C1361,'Agent List'!$A:$D,3,0)=0,"",VLOOKUP($C1361,'Agent List'!$A:$D,3,0))),"")</f>
        <v/>
      </c>
      <c r="G1361" s="175" t="str">
        <f>IFERROR((IF(VLOOKUP($C1361,'Agent List'!$A:$D,4,0)=0,"",VLOOKUP($C1361,'Agent List'!$A:$D,4,0))),"")</f>
        <v/>
      </c>
    </row>
    <row r="1362" spans="1:7" x14ac:dyDescent="0.25">
      <c r="A1362" s="275"/>
      <c r="B1362" s="274"/>
      <c r="C1362" s="274"/>
      <c r="D1362" s="274"/>
      <c r="E1362" s="175" t="str">
        <f>IFERROR((IF(VLOOKUP($C1362,'Agent List'!$A:$D,2,0)=0,"",VLOOKUP($C1362,'Agent List'!$A:$D,2,0))),"")</f>
        <v/>
      </c>
      <c r="F1362" s="175" t="str">
        <f>IFERROR((IF(VLOOKUP($C1362,'Agent List'!$A:$D,3,0)=0,"",VLOOKUP($C1362,'Agent List'!$A:$D,3,0))),"")</f>
        <v/>
      </c>
      <c r="G1362" s="175" t="str">
        <f>IFERROR((IF(VLOOKUP($C1362,'Agent List'!$A:$D,4,0)=0,"",VLOOKUP($C1362,'Agent List'!$A:$D,4,0))),"")</f>
        <v/>
      </c>
    </row>
    <row r="1363" spans="1:7" x14ac:dyDescent="0.25">
      <c r="A1363" s="275"/>
      <c r="B1363" s="274"/>
      <c r="C1363" s="274"/>
      <c r="D1363" s="274"/>
      <c r="E1363" s="175" t="str">
        <f>IFERROR((IF(VLOOKUP($C1363,'Agent List'!$A:$D,2,0)=0,"",VLOOKUP($C1363,'Agent List'!$A:$D,2,0))),"")</f>
        <v/>
      </c>
      <c r="F1363" s="175" t="str">
        <f>IFERROR((IF(VLOOKUP($C1363,'Agent List'!$A:$D,3,0)=0,"",VLOOKUP($C1363,'Agent List'!$A:$D,3,0))),"")</f>
        <v/>
      </c>
      <c r="G1363" s="175" t="str">
        <f>IFERROR((IF(VLOOKUP($C1363,'Agent List'!$A:$D,4,0)=0,"",VLOOKUP($C1363,'Agent List'!$A:$D,4,0))),"")</f>
        <v/>
      </c>
    </row>
    <row r="1364" spans="1:7" x14ac:dyDescent="0.25">
      <c r="A1364" s="275"/>
      <c r="B1364" s="274"/>
      <c r="C1364" s="274"/>
      <c r="D1364" s="274"/>
      <c r="E1364" s="175" t="str">
        <f>IFERROR((IF(VLOOKUP($C1364,'Agent List'!$A:$D,2,0)=0,"",VLOOKUP($C1364,'Agent List'!$A:$D,2,0))),"")</f>
        <v/>
      </c>
      <c r="F1364" s="175" t="str">
        <f>IFERROR((IF(VLOOKUP($C1364,'Agent List'!$A:$D,3,0)=0,"",VLOOKUP($C1364,'Agent List'!$A:$D,3,0))),"")</f>
        <v/>
      </c>
      <c r="G1364" s="175" t="str">
        <f>IFERROR((IF(VLOOKUP($C1364,'Agent List'!$A:$D,4,0)=0,"",VLOOKUP($C1364,'Agent List'!$A:$D,4,0))),"")</f>
        <v/>
      </c>
    </row>
    <row r="1365" spans="1:7" x14ac:dyDescent="0.25">
      <c r="A1365" s="275"/>
      <c r="B1365" s="274"/>
      <c r="C1365" s="274"/>
      <c r="D1365" s="274"/>
      <c r="E1365" s="175" t="str">
        <f>IFERROR((IF(VLOOKUP($C1365,'Agent List'!$A:$D,2,0)=0,"",VLOOKUP($C1365,'Agent List'!$A:$D,2,0))),"")</f>
        <v/>
      </c>
      <c r="F1365" s="175" t="str">
        <f>IFERROR((IF(VLOOKUP($C1365,'Agent List'!$A:$D,3,0)=0,"",VLOOKUP($C1365,'Agent List'!$A:$D,3,0))),"")</f>
        <v/>
      </c>
      <c r="G1365" s="175" t="str">
        <f>IFERROR((IF(VLOOKUP($C1365,'Agent List'!$A:$D,4,0)=0,"",VLOOKUP($C1365,'Agent List'!$A:$D,4,0))),"")</f>
        <v/>
      </c>
    </row>
    <row r="1366" spans="1:7" x14ac:dyDescent="0.25">
      <c r="A1366" s="275"/>
      <c r="B1366" s="274"/>
      <c r="C1366" s="274"/>
      <c r="D1366" s="274"/>
      <c r="E1366" s="175" t="str">
        <f>IFERROR((IF(VLOOKUP($C1366,'Agent List'!$A:$D,2,0)=0,"",VLOOKUP($C1366,'Agent List'!$A:$D,2,0))),"")</f>
        <v/>
      </c>
      <c r="F1366" s="175" t="str">
        <f>IFERROR((IF(VLOOKUP($C1366,'Agent List'!$A:$D,3,0)=0,"",VLOOKUP($C1366,'Agent List'!$A:$D,3,0))),"")</f>
        <v/>
      </c>
      <c r="G1366" s="175" t="str">
        <f>IFERROR((IF(VLOOKUP($C1366,'Agent List'!$A:$D,4,0)=0,"",VLOOKUP($C1366,'Agent List'!$A:$D,4,0))),"")</f>
        <v/>
      </c>
    </row>
    <row r="1367" spans="1:7" x14ac:dyDescent="0.25">
      <c r="A1367" s="275"/>
      <c r="B1367" s="274"/>
      <c r="C1367" s="274"/>
      <c r="D1367" s="274"/>
      <c r="E1367" s="175" t="str">
        <f>IFERROR((IF(VLOOKUP($C1367,'Agent List'!$A:$D,2,0)=0,"",VLOOKUP($C1367,'Agent List'!$A:$D,2,0))),"")</f>
        <v/>
      </c>
      <c r="F1367" s="175" t="str">
        <f>IFERROR((IF(VLOOKUP($C1367,'Agent List'!$A:$D,3,0)=0,"",VLOOKUP($C1367,'Agent List'!$A:$D,3,0))),"")</f>
        <v/>
      </c>
      <c r="G1367" s="175" t="str">
        <f>IFERROR((IF(VLOOKUP($C1367,'Agent List'!$A:$D,4,0)=0,"",VLOOKUP($C1367,'Agent List'!$A:$D,4,0))),"")</f>
        <v/>
      </c>
    </row>
    <row r="1368" spans="1:7" x14ac:dyDescent="0.25">
      <c r="A1368" s="275"/>
      <c r="B1368" s="274"/>
      <c r="C1368" s="274"/>
      <c r="D1368" s="274"/>
      <c r="E1368" s="175" t="str">
        <f>IFERROR((IF(VLOOKUP($C1368,'Agent List'!$A:$D,2,0)=0,"",VLOOKUP($C1368,'Agent List'!$A:$D,2,0))),"")</f>
        <v/>
      </c>
      <c r="F1368" s="175" t="str">
        <f>IFERROR((IF(VLOOKUP($C1368,'Agent List'!$A:$D,3,0)=0,"",VLOOKUP($C1368,'Agent List'!$A:$D,3,0))),"")</f>
        <v/>
      </c>
      <c r="G1368" s="175" t="str">
        <f>IFERROR((IF(VLOOKUP($C1368,'Agent List'!$A:$D,4,0)=0,"",VLOOKUP($C1368,'Agent List'!$A:$D,4,0))),"")</f>
        <v/>
      </c>
    </row>
    <row r="1369" spans="1:7" x14ac:dyDescent="0.25">
      <c r="A1369" s="275"/>
      <c r="B1369" s="274"/>
      <c r="C1369" s="274"/>
      <c r="D1369" s="274"/>
      <c r="E1369" s="175" t="str">
        <f>IFERROR((IF(VLOOKUP($C1369,'Agent List'!$A:$D,2,0)=0,"",VLOOKUP($C1369,'Agent List'!$A:$D,2,0))),"")</f>
        <v/>
      </c>
      <c r="F1369" s="175" t="str">
        <f>IFERROR((IF(VLOOKUP($C1369,'Agent List'!$A:$D,3,0)=0,"",VLOOKUP($C1369,'Agent List'!$A:$D,3,0))),"")</f>
        <v/>
      </c>
      <c r="G1369" s="175" t="str">
        <f>IFERROR((IF(VLOOKUP($C1369,'Agent List'!$A:$D,4,0)=0,"",VLOOKUP($C1369,'Agent List'!$A:$D,4,0))),"")</f>
        <v/>
      </c>
    </row>
    <row r="1370" spans="1:7" x14ac:dyDescent="0.25">
      <c r="A1370" s="275"/>
      <c r="B1370" s="274"/>
      <c r="C1370" s="274"/>
      <c r="D1370" s="274"/>
      <c r="E1370" s="175" t="str">
        <f>IFERROR((IF(VLOOKUP($C1370,'Agent List'!$A:$D,2,0)=0,"",VLOOKUP($C1370,'Agent List'!$A:$D,2,0))),"")</f>
        <v/>
      </c>
      <c r="F1370" s="175" t="str">
        <f>IFERROR((IF(VLOOKUP($C1370,'Agent List'!$A:$D,3,0)=0,"",VLOOKUP($C1370,'Agent List'!$A:$D,3,0))),"")</f>
        <v/>
      </c>
      <c r="G1370" s="175" t="str">
        <f>IFERROR((IF(VLOOKUP($C1370,'Agent List'!$A:$D,4,0)=0,"",VLOOKUP($C1370,'Agent List'!$A:$D,4,0))),"")</f>
        <v/>
      </c>
    </row>
    <row r="1371" spans="1:7" x14ac:dyDescent="0.25">
      <c r="A1371" s="275"/>
      <c r="B1371" s="274"/>
      <c r="C1371" s="274"/>
      <c r="D1371" s="274"/>
      <c r="E1371" s="175" t="str">
        <f>IFERROR((IF(VLOOKUP($C1371,'Agent List'!$A:$D,2,0)=0,"",VLOOKUP($C1371,'Agent List'!$A:$D,2,0))),"")</f>
        <v/>
      </c>
      <c r="F1371" s="175" t="str">
        <f>IFERROR((IF(VLOOKUP($C1371,'Agent List'!$A:$D,3,0)=0,"",VLOOKUP($C1371,'Agent List'!$A:$D,3,0))),"")</f>
        <v/>
      </c>
      <c r="G1371" s="175" t="str">
        <f>IFERROR((IF(VLOOKUP($C1371,'Agent List'!$A:$D,4,0)=0,"",VLOOKUP($C1371,'Agent List'!$A:$D,4,0))),"")</f>
        <v/>
      </c>
    </row>
    <row r="1372" spans="1:7" x14ac:dyDescent="0.25">
      <c r="A1372" s="275"/>
      <c r="B1372" s="274"/>
      <c r="C1372" s="274"/>
      <c r="D1372" s="274"/>
      <c r="E1372" s="175" t="str">
        <f>IFERROR((IF(VLOOKUP($C1372,'Agent List'!$A:$D,2,0)=0,"",VLOOKUP($C1372,'Agent List'!$A:$D,2,0))),"")</f>
        <v/>
      </c>
      <c r="F1372" s="175" t="str">
        <f>IFERROR((IF(VLOOKUP($C1372,'Agent List'!$A:$D,3,0)=0,"",VLOOKUP($C1372,'Agent List'!$A:$D,3,0))),"")</f>
        <v/>
      </c>
      <c r="G1372" s="175" t="str">
        <f>IFERROR((IF(VLOOKUP($C1372,'Agent List'!$A:$D,4,0)=0,"",VLOOKUP($C1372,'Agent List'!$A:$D,4,0))),"")</f>
        <v/>
      </c>
    </row>
    <row r="1373" spans="1:7" x14ac:dyDescent="0.25">
      <c r="A1373" s="275"/>
      <c r="B1373" s="274"/>
      <c r="C1373" s="274"/>
      <c r="D1373" s="274"/>
      <c r="E1373" s="175" t="str">
        <f>IFERROR((IF(VLOOKUP($C1373,'Agent List'!$A:$D,2,0)=0,"",VLOOKUP($C1373,'Agent List'!$A:$D,2,0))),"")</f>
        <v/>
      </c>
      <c r="F1373" s="175" t="str">
        <f>IFERROR((IF(VLOOKUP($C1373,'Agent List'!$A:$D,3,0)=0,"",VLOOKUP($C1373,'Agent List'!$A:$D,3,0))),"")</f>
        <v/>
      </c>
      <c r="G1373" s="175" t="str">
        <f>IFERROR((IF(VLOOKUP($C1373,'Agent List'!$A:$D,4,0)=0,"",VLOOKUP($C1373,'Agent List'!$A:$D,4,0))),"")</f>
        <v/>
      </c>
    </row>
    <row r="1374" spans="1:7" x14ac:dyDescent="0.25">
      <c r="A1374" s="275"/>
      <c r="B1374" s="274"/>
      <c r="C1374" s="274"/>
      <c r="D1374" s="274"/>
      <c r="E1374" s="175" t="str">
        <f>IFERROR((IF(VLOOKUP($C1374,'Agent List'!$A:$D,2,0)=0,"",VLOOKUP($C1374,'Agent List'!$A:$D,2,0))),"")</f>
        <v/>
      </c>
      <c r="F1374" s="175" t="str">
        <f>IFERROR((IF(VLOOKUP($C1374,'Agent List'!$A:$D,3,0)=0,"",VLOOKUP($C1374,'Agent List'!$A:$D,3,0))),"")</f>
        <v/>
      </c>
      <c r="G1374" s="175" t="str">
        <f>IFERROR((IF(VLOOKUP($C1374,'Agent List'!$A:$D,4,0)=0,"",VLOOKUP($C1374,'Agent List'!$A:$D,4,0))),"")</f>
        <v/>
      </c>
    </row>
    <row r="1375" spans="1:7" x14ac:dyDescent="0.25">
      <c r="A1375" s="275"/>
      <c r="B1375" s="274"/>
      <c r="C1375" s="274"/>
      <c r="D1375" s="274"/>
      <c r="E1375" s="175" t="str">
        <f>IFERROR((IF(VLOOKUP($C1375,'Agent List'!$A:$D,2,0)=0,"",VLOOKUP($C1375,'Agent List'!$A:$D,2,0))),"")</f>
        <v/>
      </c>
      <c r="F1375" s="175" t="str">
        <f>IFERROR((IF(VLOOKUP($C1375,'Agent List'!$A:$D,3,0)=0,"",VLOOKUP($C1375,'Agent List'!$A:$D,3,0))),"")</f>
        <v/>
      </c>
      <c r="G1375" s="175" t="str">
        <f>IFERROR((IF(VLOOKUP($C1375,'Agent List'!$A:$D,4,0)=0,"",VLOOKUP($C1375,'Agent List'!$A:$D,4,0))),"")</f>
        <v/>
      </c>
    </row>
    <row r="1376" spans="1:7" x14ac:dyDescent="0.25">
      <c r="A1376" s="275"/>
      <c r="B1376" s="274"/>
      <c r="C1376" s="274"/>
      <c r="D1376" s="274"/>
      <c r="E1376" s="175" t="str">
        <f>IFERROR((IF(VLOOKUP($C1376,'Agent List'!$A:$D,2,0)=0,"",VLOOKUP($C1376,'Agent List'!$A:$D,2,0))),"")</f>
        <v/>
      </c>
      <c r="F1376" s="175" t="str">
        <f>IFERROR((IF(VLOOKUP($C1376,'Agent List'!$A:$D,3,0)=0,"",VLOOKUP($C1376,'Agent List'!$A:$D,3,0))),"")</f>
        <v/>
      </c>
      <c r="G1376" s="175" t="str">
        <f>IFERROR((IF(VLOOKUP($C1376,'Agent List'!$A:$D,4,0)=0,"",VLOOKUP($C1376,'Agent List'!$A:$D,4,0))),"")</f>
        <v/>
      </c>
    </row>
    <row r="1377" spans="1:7" x14ac:dyDescent="0.25">
      <c r="A1377" s="275"/>
      <c r="B1377" s="274"/>
      <c r="C1377" s="274"/>
      <c r="D1377" s="274"/>
      <c r="E1377" s="175" t="str">
        <f>IFERROR((IF(VLOOKUP($C1377,'Agent List'!$A:$D,2,0)=0,"",VLOOKUP($C1377,'Agent List'!$A:$D,2,0))),"")</f>
        <v/>
      </c>
      <c r="F1377" s="175" t="str">
        <f>IFERROR((IF(VLOOKUP($C1377,'Agent List'!$A:$D,3,0)=0,"",VLOOKUP($C1377,'Agent List'!$A:$D,3,0))),"")</f>
        <v/>
      </c>
      <c r="G1377" s="175" t="str">
        <f>IFERROR((IF(VLOOKUP($C1377,'Agent List'!$A:$D,4,0)=0,"",VLOOKUP($C1377,'Agent List'!$A:$D,4,0))),"")</f>
        <v/>
      </c>
    </row>
    <row r="1378" spans="1:7" x14ac:dyDescent="0.25">
      <c r="A1378" s="275"/>
      <c r="B1378" s="274"/>
      <c r="C1378" s="274"/>
      <c r="D1378" s="274"/>
      <c r="E1378" s="175" t="str">
        <f>IFERROR((IF(VLOOKUP($C1378,'Agent List'!$A:$D,2,0)=0,"",VLOOKUP($C1378,'Agent List'!$A:$D,2,0))),"")</f>
        <v/>
      </c>
      <c r="F1378" s="175" t="str">
        <f>IFERROR((IF(VLOOKUP($C1378,'Agent List'!$A:$D,3,0)=0,"",VLOOKUP($C1378,'Agent List'!$A:$D,3,0))),"")</f>
        <v/>
      </c>
      <c r="G1378" s="175" t="str">
        <f>IFERROR((IF(VLOOKUP($C1378,'Agent List'!$A:$D,4,0)=0,"",VLOOKUP($C1378,'Agent List'!$A:$D,4,0))),"")</f>
        <v/>
      </c>
    </row>
    <row r="1379" spans="1:7" x14ac:dyDescent="0.25">
      <c r="A1379" s="275"/>
      <c r="B1379" s="274"/>
      <c r="C1379" s="274"/>
      <c r="D1379" s="274"/>
      <c r="E1379" s="175" t="str">
        <f>IFERROR((IF(VLOOKUP($C1379,'Agent List'!$A:$D,2,0)=0,"",VLOOKUP($C1379,'Agent List'!$A:$D,2,0))),"")</f>
        <v/>
      </c>
      <c r="F1379" s="175" t="str">
        <f>IFERROR((IF(VLOOKUP($C1379,'Agent List'!$A:$D,3,0)=0,"",VLOOKUP($C1379,'Agent List'!$A:$D,3,0))),"")</f>
        <v/>
      </c>
      <c r="G1379" s="175" t="str">
        <f>IFERROR((IF(VLOOKUP($C1379,'Agent List'!$A:$D,4,0)=0,"",VLOOKUP($C1379,'Agent List'!$A:$D,4,0))),"")</f>
        <v/>
      </c>
    </row>
    <row r="1380" spans="1:7" x14ac:dyDescent="0.25">
      <c r="A1380" s="275"/>
      <c r="B1380" s="274"/>
      <c r="C1380" s="274"/>
      <c r="D1380" s="274"/>
      <c r="E1380" s="175" t="str">
        <f>IFERROR((IF(VLOOKUP($C1380,'Agent List'!$A:$D,2,0)=0,"",VLOOKUP($C1380,'Agent List'!$A:$D,2,0))),"")</f>
        <v/>
      </c>
      <c r="F1380" s="175" t="str">
        <f>IFERROR((IF(VLOOKUP($C1380,'Agent List'!$A:$D,3,0)=0,"",VLOOKUP($C1380,'Agent List'!$A:$D,3,0))),"")</f>
        <v/>
      </c>
      <c r="G1380" s="175" t="str">
        <f>IFERROR((IF(VLOOKUP($C1380,'Agent List'!$A:$D,4,0)=0,"",VLOOKUP($C1380,'Agent List'!$A:$D,4,0))),"")</f>
        <v/>
      </c>
    </row>
    <row r="1381" spans="1:7" x14ac:dyDescent="0.25">
      <c r="A1381" s="275"/>
      <c r="B1381" s="274"/>
      <c r="C1381" s="274"/>
      <c r="D1381" s="274"/>
      <c r="E1381" s="175" t="str">
        <f>IFERROR((IF(VLOOKUP($C1381,'Agent List'!$A:$D,2,0)=0,"",VLOOKUP($C1381,'Agent List'!$A:$D,2,0))),"")</f>
        <v/>
      </c>
      <c r="F1381" s="175" t="str">
        <f>IFERROR((IF(VLOOKUP($C1381,'Agent List'!$A:$D,3,0)=0,"",VLOOKUP($C1381,'Agent List'!$A:$D,3,0))),"")</f>
        <v/>
      </c>
      <c r="G1381" s="175" t="str">
        <f>IFERROR((IF(VLOOKUP($C1381,'Agent List'!$A:$D,4,0)=0,"",VLOOKUP($C1381,'Agent List'!$A:$D,4,0))),"")</f>
        <v/>
      </c>
    </row>
    <row r="1382" spans="1:7" x14ac:dyDescent="0.25">
      <c r="A1382" s="275"/>
      <c r="B1382" s="274"/>
      <c r="C1382" s="274"/>
      <c r="D1382" s="274"/>
      <c r="E1382" s="175" t="str">
        <f>IFERROR((IF(VLOOKUP($C1382,'Agent List'!$A:$D,2,0)=0,"",VLOOKUP($C1382,'Agent List'!$A:$D,2,0))),"")</f>
        <v/>
      </c>
      <c r="F1382" s="175" t="str">
        <f>IFERROR((IF(VLOOKUP($C1382,'Agent List'!$A:$D,3,0)=0,"",VLOOKUP($C1382,'Agent List'!$A:$D,3,0))),"")</f>
        <v/>
      </c>
      <c r="G1382" s="175" t="str">
        <f>IFERROR((IF(VLOOKUP($C1382,'Agent List'!$A:$D,4,0)=0,"",VLOOKUP($C1382,'Agent List'!$A:$D,4,0))),"")</f>
        <v/>
      </c>
    </row>
    <row r="1383" spans="1:7" x14ac:dyDescent="0.25">
      <c r="A1383" s="275"/>
      <c r="B1383" s="274"/>
      <c r="C1383" s="274"/>
      <c r="D1383" s="274"/>
      <c r="E1383" s="175" t="str">
        <f>IFERROR((IF(VLOOKUP($C1383,'Agent List'!$A:$D,2,0)=0,"",VLOOKUP($C1383,'Agent List'!$A:$D,2,0))),"")</f>
        <v/>
      </c>
      <c r="F1383" s="175" t="str">
        <f>IFERROR((IF(VLOOKUP($C1383,'Agent List'!$A:$D,3,0)=0,"",VLOOKUP($C1383,'Agent List'!$A:$D,3,0))),"")</f>
        <v/>
      </c>
      <c r="G1383" s="175" t="str">
        <f>IFERROR((IF(VLOOKUP($C1383,'Agent List'!$A:$D,4,0)=0,"",VLOOKUP($C1383,'Agent List'!$A:$D,4,0))),"")</f>
        <v/>
      </c>
    </row>
    <row r="1384" spans="1:7" x14ac:dyDescent="0.25">
      <c r="A1384" s="275"/>
      <c r="B1384" s="274"/>
      <c r="C1384" s="274"/>
      <c r="D1384" s="274"/>
      <c r="E1384" s="175" t="str">
        <f>IFERROR((IF(VLOOKUP($C1384,'Agent List'!$A:$D,2,0)=0,"",VLOOKUP($C1384,'Agent List'!$A:$D,2,0))),"")</f>
        <v/>
      </c>
      <c r="F1384" s="175" t="str">
        <f>IFERROR((IF(VLOOKUP($C1384,'Agent List'!$A:$D,3,0)=0,"",VLOOKUP($C1384,'Agent List'!$A:$D,3,0))),"")</f>
        <v/>
      </c>
      <c r="G1384" s="175" t="str">
        <f>IFERROR((IF(VLOOKUP($C1384,'Agent List'!$A:$D,4,0)=0,"",VLOOKUP($C1384,'Agent List'!$A:$D,4,0))),"")</f>
        <v/>
      </c>
    </row>
    <row r="1385" spans="1:7" x14ac:dyDescent="0.25">
      <c r="A1385" s="275"/>
      <c r="B1385" s="274"/>
      <c r="C1385" s="274"/>
      <c r="D1385" s="274"/>
      <c r="E1385" s="175" t="str">
        <f>IFERROR((IF(VLOOKUP($C1385,'Agent List'!$A:$D,2,0)=0,"",VLOOKUP($C1385,'Agent List'!$A:$D,2,0))),"")</f>
        <v/>
      </c>
      <c r="F1385" s="175" t="str">
        <f>IFERROR((IF(VLOOKUP($C1385,'Agent List'!$A:$D,3,0)=0,"",VLOOKUP($C1385,'Agent List'!$A:$D,3,0))),"")</f>
        <v/>
      </c>
      <c r="G1385" s="175" t="str">
        <f>IFERROR((IF(VLOOKUP($C1385,'Agent List'!$A:$D,4,0)=0,"",VLOOKUP($C1385,'Agent List'!$A:$D,4,0))),"")</f>
        <v/>
      </c>
    </row>
    <row r="1386" spans="1:7" x14ac:dyDescent="0.25">
      <c r="A1386" s="275"/>
      <c r="B1386" s="274"/>
      <c r="C1386" s="274"/>
      <c r="D1386" s="274"/>
      <c r="E1386" s="175" t="str">
        <f>IFERROR((IF(VLOOKUP($C1386,'Agent List'!$A:$D,2,0)=0,"",VLOOKUP($C1386,'Agent List'!$A:$D,2,0))),"")</f>
        <v/>
      </c>
      <c r="F1386" s="175" t="str">
        <f>IFERROR((IF(VLOOKUP($C1386,'Agent List'!$A:$D,3,0)=0,"",VLOOKUP($C1386,'Agent List'!$A:$D,3,0))),"")</f>
        <v/>
      </c>
      <c r="G1386" s="175" t="str">
        <f>IFERROR((IF(VLOOKUP($C1386,'Agent List'!$A:$D,4,0)=0,"",VLOOKUP($C1386,'Agent List'!$A:$D,4,0))),"")</f>
        <v/>
      </c>
    </row>
    <row r="1387" spans="1:7" x14ac:dyDescent="0.25">
      <c r="A1387" s="275"/>
      <c r="B1387" s="274"/>
      <c r="C1387" s="274"/>
      <c r="D1387" s="274"/>
      <c r="E1387" s="175" t="str">
        <f>IFERROR((IF(VLOOKUP($C1387,'Agent List'!$A:$D,2,0)=0,"",VLOOKUP($C1387,'Agent List'!$A:$D,2,0))),"")</f>
        <v/>
      </c>
      <c r="F1387" s="175" t="str">
        <f>IFERROR((IF(VLOOKUP($C1387,'Agent List'!$A:$D,3,0)=0,"",VLOOKUP($C1387,'Agent List'!$A:$D,3,0))),"")</f>
        <v/>
      </c>
      <c r="G1387" s="175" t="str">
        <f>IFERROR((IF(VLOOKUP($C1387,'Agent List'!$A:$D,4,0)=0,"",VLOOKUP($C1387,'Agent List'!$A:$D,4,0))),"")</f>
        <v/>
      </c>
    </row>
    <row r="1388" spans="1:7" x14ac:dyDescent="0.25">
      <c r="A1388" s="275"/>
      <c r="B1388" s="274"/>
      <c r="C1388" s="274"/>
      <c r="D1388" s="274"/>
      <c r="E1388" s="175" t="str">
        <f>IFERROR((IF(VLOOKUP($C1388,'Agent List'!$A:$D,2,0)=0,"",VLOOKUP($C1388,'Agent List'!$A:$D,2,0))),"")</f>
        <v/>
      </c>
      <c r="F1388" s="175" t="str">
        <f>IFERROR((IF(VLOOKUP($C1388,'Agent List'!$A:$D,3,0)=0,"",VLOOKUP($C1388,'Agent List'!$A:$D,3,0))),"")</f>
        <v/>
      </c>
      <c r="G1388" s="175" t="str">
        <f>IFERROR((IF(VLOOKUP($C1388,'Agent List'!$A:$D,4,0)=0,"",VLOOKUP($C1388,'Agent List'!$A:$D,4,0))),"")</f>
        <v/>
      </c>
    </row>
    <row r="1389" spans="1:7" x14ac:dyDescent="0.25">
      <c r="A1389" s="275"/>
      <c r="B1389" s="274"/>
      <c r="C1389" s="274"/>
      <c r="D1389" s="274"/>
      <c r="E1389" s="175" t="str">
        <f>IFERROR((IF(VLOOKUP($C1389,'Agent List'!$A:$D,2,0)=0,"",VLOOKUP($C1389,'Agent List'!$A:$D,2,0))),"")</f>
        <v/>
      </c>
      <c r="F1389" s="175" t="str">
        <f>IFERROR((IF(VLOOKUP($C1389,'Agent List'!$A:$D,3,0)=0,"",VLOOKUP($C1389,'Agent List'!$A:$D,3,0))),"")</f>
        <v/>
      </c>
      <c r="G1389" s="175" t="str">
        <f>IFERROR((IF(VLOOKUP($C1389,'Agent List'!$A:$D,4,0)=0,"",VLOOKUP($C1389,'Agent List'!$A:$D,4,0))),"")</f>
        <v/>
      </c>
    </row>
    <row r="1390" spans="1:7" x14ac:dyDescent="0.25">
      <c r="A1390" s="278"/>
      <c r="B1390" s="277"/>
      <c r="C1390" s="277"/>
      <c r="D1390" s="277"/>
      <c r="E1390" s="175" t="str">
        <f>IFERROR((IF(VLOOKUP($C1390,'Agent List'!$A:$D,2,0)=0,"",VLOOKUP($C1390,'Agent List'!$A:$D,2,0))),"")</f>
        <v/>
      </c>
      <c r="F1390" s="175" t="str">
        <f>IFERROR((IF(VLOOKUP($C1390,'Agent List'!$A:$D,3,0)=0,"",VLOOKUP($C1390,'Agent List'!$A:$D,3,0))),"")</f>
        <v/>
      </c>
      <c r="G1390" s="175" t="str">
        <f>IFERROR((IF(VLOOKUP($C1390,'Agent List'!$A:$D,4,0)=0,"",VLOOKUP($C1390,'Agent List'!$A:$D,4,0))),"")</f>
        <v/>
      </c>
    </row>
    <row r="1391" spans="1:7" x14ac:dyDescent="0.25">
      <c r="A1391" s="278"/>
      <c r="B1391" s="277"/>
      <c r="C1391" s="277"/>
      <c r="D1391" s="277"/>
      <c r="E1391" s="175" t="str">
        <f>IFERROR((IF(VLOOKUP($C1391,'Agent List'!$A:$D,2,0)=0,"",VLOOKUP($C1391,'Agent List'!$A:$D,2,0))),"")</f>
        <v/>
      </c>
      <c r="F1391" s="175" t="str">
        <f>IFERROR((IF(VLOOKUP($C1391,'Agent List'!$A:$D,3,0)=0,"",VLOOKUP($C1391,'Agent List'!$A:$D,3,0))),"")</f>
        <v/>
      </c>
      <c r="G1391" s="175" t="str">
        <f>IFERROR((IF(VLOOKUP($C1391,'Agent List'!$A:$D,4,0)=0,"",VLOOKUP($C1391,'Agent List'!$A:$D,4,0))),"")</f>
        <v/>
      </c>
    </row>
    <row r="1392" spans="1:7" x14ac:dyDescent="0.25">
      <c r="A1392" s="278"/>
      <c r="B1392" s="277"/>
      <c r="C1392" s="277"/>
      <c r="D1392" s="277"/>
      <c r="E1392" s="175" t="str">
        <f>IFERROR((IF(VLOOKUP($C1392,'Agent List'!$A:$D,2,0)=0,"",VLOOKUP($C1392,'Agent List'!$A:$D,2,0))),"")</f>
        <v/>
      </c>
      <c r="F1392" s="175" t="str">
        <f>IFERROR((IF(VLOOKUP($C1392,'Agent List'!$A:$D,3,0)=0,"",VLOOKUP($C1392,'Agent List'!$A:$D,3,0))),"")</f>
        <v/>
      </c>
      <c r="G1392" s="175" t="str">
        <f>IFERROR((IF(VLOOKUP($C1392,'Agent List'!$A:$D,4,0)=0,"",VLOOKUP($C1392,'Agent List'!$A:$D,4,0))),"")</f>
        <v/>
      </c>
    </row>
    <row r="1393" spans="1:7" x14ac:dyDescent="0.25">
      <c r="A1393" s="278"/>
      <c r="B1393" s="277"/>
      <c r="C1393" s="277"/>
      <c r="D1393" s="277"/>
      <c r="E1393" s="175" t="str">
        <f>IFERROR((IF(VLOOKUP($C1393,'Agent List'!$A:$D,2,0)=0,"",VLOOKUP($C1393,'Agent List'!$A:$D,2,0))),"")</f>
        <v/>
      </c>
      <c r="F1393" s="175" t="str">
        <f>IFERROR((IF(VLOOKUP($C1393,'Agent List'!$A:$D,3,0)=0,"",VLOOKUP($C1393,'Agent List'!$A:$D,3,0))),"")</f>
        <v/>
      </c>
      <c r="G1393" s="175" t="str">
        <f>IFERROR((IF(VLOOKUP($C1393,'Agent List'!$A:$D,4,0)=0,"",VLOOKUP($C1393,'Agent List'!$A:$D,4,0))),"")</f>
        <v/>
      </c>
    </row>
    <row r="1394" spans="1:7" x14ac:dyDescent="0.25">
      <c r="A1394" s="278"/>
      <c r="B1394" s="277"/>
      <c r="C1394" s="277"/>
      <c r="D1394" s="277"/>
      <c r="E1394" s="175" t="str">
        <f>IFERROR((IF(VLOOKUP($C1394,'Agent List'!$A:$D,2,0)=0,"",VLOOKUP($C1394,'Agent List'!$A:$D,2,0))),"")</f>
        <v/>
      </c>
      <c r="F1394" s="175" t="str">
        <f>IFERROR((IF(VLOOKUP($C1394,'Agent List'!$A:$D,3,0)=0,"",VLOOKUP($C1394,'Agent List'!$A:$D,3,0))),"")</f>
        <v/>
      </c>
      <c r="G1394" s="175" t="str">
        <f>IFERROR((IF(VLOOKUP($C1394,'Agent List'!$A:$D,4,0)=0,"",VLOOKUP($C1394,'Agent List'!$A:$D,4,0))),"")</f>
        <v/>
      </c>
    </row>
    <row r="1395" spans="1:7" x14ac:dyDescent="0.25">
      <c r="A1395" s="278"/>
      <c r="B1395" s="277"/>
      <c r="C1395" s="277"/>
      <c r="D1395" s="277"/>
      <c r="E1395" s="175" t="str">
        <f>IFERROR((IF(VLOOKUP($C1395,'Agent List'!$A:$D,2,0)=0,"",VLOOKUP($C1395,'Agent List'!$A:$D,2,0))),"")</f>
        <v/>
      </c>
      <c r="F1395" s="175" t="str">
        <f>IFERROR((IF(VLOOKUP($C1395,'Agent List'!$A:$D,3,0)=0,"",VLOOKUP($C1395,'Agent List'!$A:$D,3,0))),"")</f>
        <v/>
      </c>
      <c r="G1395" s="175" t="str">
        <f>IFERROR((IF(VLOOKUP($C1395,'Agent List'!$A:$D,4,0)=0,"",VLOOKUP($C1395,'Agent List'!$A:$D,4,0))),"")</f>
        <v/>
      </c>
    </row>
    <row r="1396" spans="1:7" x14ac:dyDescent="0.25">
      <c r="A1396" s="278"/>
      <c r="B1396" s="277"/>
      <c r="C1396" s="277"/>
      <c r="D1396" s="277"/>
      <c r="E1396" s="175" t="str">
        <f>IFERROR((IF(VLOOKUP($C1396,'Agent List'!$A:$D,2,0)=0,"",VLOOKUP($C1396,'Agent List'!$A:$D,2,0))),"")</f>
        <v/>
      </c>
      <c r="F1396" s="175" t="str">
        <f>IFERROR((IF(VLOOKUP($C1396,'Agent List'!$A:$D,3,0)=0,"",VLOOKUP($C1396,'Agent List'!$A:$D,3,0))),"")</f>
        <v/>
      </c>
      <c r="G1396" s="175" t="str">
        <f>IFERROR((IF(VLOOKUP($C1396,'Agent List'!$A:$D,4,0)=0,"",VLOOKUP($C1396,'Agent List'!$A:$D,4,0))),"")</f>
        <v/>
      </c>
    </row>
    <row r="1397" spans="1:7" x14ac:dyDescent="0.25">
      <c r="A1397" s="278"/>
      <c r="B1397" s="277"/>
      <c r="C1397" s="277"/>
      <c r="D1397" s="277"/>
      <c r="E1397" s="175" t="str">
        <f>IFERROR((IF(VLOOKUP($C1397,'Agent List'!$A:$D,2,0)=0,"",VLOOKUP($C1397,'Agent List'!$A:$D,2,0))),"")</f>
        <v/>
      </c>
      <c r="F1397" s="175" t="str">
        <f>IFERROR((IF(VLOOKUP($C1397,'Agent List'!$A:$D,3,0)=0,"",VLOOKUP($C1397,'Agent List'!$A:$D,3,0))),"")</f>
        <v/>
      </c>
      <c r="G1397" s="175" t="str">
        <f>IFERROR((IF(VLOOKUP($C1397,'Agent List'!$A:$D,4,0)=0,"",VLOOKUP($C1397,'Agent List'!$A:$D,4,0))),"")</f>
        <v/>
      </c>
    </row>
    <row r="1398" spans="1:7" x14ac:dyDescent="0.25">
      <c r="A1398" s="278"/>
      <c r="B1398" s="277"/>
      <c r="C1398" s="277"/>
      <c r="D1398" s="277"/>
      <c r="E1398" s="175" t="str">
        <f>IFERROR((IF(VLOOKUP($C1398,'Agent List'!$A:$D,2,0)=0,"",VLOOKUP($C1398,'Agent List'!$A:$D,2,0))),"")</f>
        <v/>
      </c>
      <c r="F1398" s="175" t="str">
        <f>IFERROR((IF(VLOOKUP($C1398,'Agent List'!$A:$D,3,0)=0,"",VLOOKUP($C1398,'Agent List'!$A:$D,3,0))),"")</f>
        <v/>
      </c>
      <c r="G1398" s="175" t="str">
        <f>IFERROR((IF(VLOOKUP($C1398,'Agent List'!$A:$D,4,0)=0,"",VLOOKUP($C1398,'Agent List'!$A:$D,4,0))),"")</f>
        <v/>
      </c>
    </row>
    <row r="1399" spans="1:7" x14ac:dyDescent="0.25">
      <c r="A1399" s="278"/>
      <c r="B1399" s="277"/>
      <c r="C1399" s="277"/>
      <c r="D1399" s="277"/>
      <c r="E1399" s="175" t="str">
        <f>IFERROR((IF(VLOOKUP($C1399,'Agent List'!$A:$D,2,0)=0,"",VLOOKUP($C1399,'Agent List'!$A:$D,2,0))),"")</f>
        <v/>
      </c>
      <c r="F1399" s="175" t="str">
        <f>IFERROR((IF(VLOOKUP($C1399,'Agent List'!$A:$D,3,0)=0,"",VLOOKUP($C1399,'Agent List'!$A:$D,3,0))),"")</f>
        <v/>
      </c>
      <c r="G1399" s="175" t="str">
        <f>IFERROR((IF(VLOOKUP($C1399,'Agent List'!$A:$D,4,0)=0,"",VLOOKUP($C1399,'Agent List'!$A:$D,4,0))),"")</f>
        <v/>
      </c>
    </row>
    <row r="1400" spans="1:7" x14ac:dyDescent="0.25">
      <c r="A1400" s="278"/>
      <c r="B1400" s="277"/>
      <c r="C1400" s="277"/>
      <c r="D1400" s="277"/>
      <c r="E1400" s="175" t="str">
        <f>IFERROR((IF(VLOOKUP($C1400,'Agent List'!$A:$D,2,0)=0,"",VLOOKUP($C1400,'Agent List'!$A:$D,2,0))),"")</f>
        <v/>
      </c>
      <c r="F1400" s="175" t="str">
        <f>IFERROR((IF(VLOOKUP($C1400,'Agent List'!$A:$D,3,0)=0,"",VLOOKUP($C1400,'Agent List'!$A:$D,3,0))),"")</f>
        <v/>
      </c>
      <c r="G1400" s="175" t="str">
        <f>IFERROR((IF(VLOOKUP($C1400,'Agent List'!$A:$D,4,0)=0,"",VLOOKUP($C1400,'Agent List'!$A:$D,4,0))),"")</f>
        <v/>
      </c>
    </row>
    <row r="1401" spans="1:7" x14ac:dyDescent="0.25">
      <c r="A1401" s="278"/>
      <c r="B1401" s="277"/>
      <c r="C1401" s="277"/>
      <c r="D1401" s="277"/>
      <c r="E1401" s="175" t="str">
        <f>IFERROR((IF(VLOOKUP($C1401,'Agent List'!$A:$D,2,0)=0,"",VLOOKUP($C1401,'Agent List'!$A:$D,2,0))),"")</f>
        <v/>
      </c>
      <c r="F1401" s="175" t="str">
        <f>IFERROR((IF(VLOOKUP($C1401,'Agent List'!$A:$D,3,0)=0,"",VLOOKUP($C1401,'Agent List'!$A:$D,3,0))),"")</f>
        <v/>
      </c>
      <c r="G1401" s="175" t="str">
        <f>IFERROR((IF(VLOOKUP($C1401,'Agent List'!$A:$D,4,0)=0,"",VLOOKUP($C1401,'Agent List'!$A:$D,4,0))),"")</f>
        <v/>
      </c>
    </row>
    <row r="1402" spans="1:7" x14ac:dyDescent="0.25">
      <c r="A1402" s="278"/>
      <c r="B1402" s="277"/>
      <c r="C1402" s="277"/>
      <c r="D1402" s="277"/>
      <c r="E1402" s="175" t="str">
        <f>IFERROR((IF(VLOOKUP($C1402,'Agent List'!$A:$D,2,0)=0,"",VLOOKUP($C1402,'Agent List'!$A:$D,2,0))),"")</f>
        <v/>
      </c>
      <c r="F1402" s="175" t="str">
        <f>IFERROR((IF(VLOOKUP($C1402,'Agent List'!$A:$D,3,0)=0,"",VLOOKUP($C1402,'Agent List'!$A:$D,3,0))),"")</f>
        <v/>
      </c>
      <c r="G1402" s="175" t="str">
        <f>IFERROR((IF(VLOOKUP($C1402,'Agent List'!$A:$D,4,0)=0,"",VLOOKUP($C1402,'Agent List'!$A:$D,4,0))),"")</f>
        <v/>
      </c>
    </row>
    <row r="1403" spans="1:7" x14ac:dyDescent="0.25">
      <c r="A1403" s="278"/>
      <c r="B1403" s="277"/>
      <c r="C1403" s="277"/>
      <c r="D1403" s="277"/>
      <c r="E1403" s="175" t="str">
        <f>IFERROR((IF(VLOOKUP($C1403,'Agent List'!$A:$D,2,0)=0,"",VLOOKUP($C1403,'Agent List'!$A:$D,2,0))),"")</f>
        <v/>
      </c>
      <c r="F1403" s="175" t="str">
        <f>IFERROR((IF(VLOOKUP($C1403,'Agent List'!$A:$D,3,0)=0,"",VLOOKUP($C1403,'Agent List'!$A:$D,3,0))),"")</f>
        <v/>
      </c>
      <c r="G1403" s="175" t="str">
        <f>IFERROR((IF(VLOOKUP($C1403,'Agent List'!$A:$D,4,0)=0,"",VLOOKUP($C1403,'Agent List'!$A:$D,4,0))),"")</f>
        <v/>
      </c>
    </row>
    <row r="1404" spans="1:7" x14ac:dyDescent="0.25">
      <c r="A1404" s="278"/>
      <c r="B1404" s="277"/>
      <c r="C1404" s="277"/>
      <c r="D1404" s="277"/>
      <c r="E1404" s="175" t="str">
        <f>IFERROR((IF(VLOOKUP($C1404,'Agent List'!$A:$D,2,0)=0,"",VLOOKUP($C1404,'Agent List'!$A:$D,2,0))),"")</f>
        <v/>
      </c>
      <c r="F1404" s="175" t="str">
        <f>IFERROR((IF(VLOOKUP($C1404,'Agent List'!$A:$D,3,0)=0,"",VLOOKUP($C1404,'Agent List'!$A:$D,3,0))),"")</f>
        <v/>
      </c>
      <c r="G1404" s="175" t="str">
        <f>IFERROR((IF(VLOOKUP($C1404,'Agent List'!$A:$D,4,0)=0,"",VLOOKUP($C1404,'Agent List'!$A:$D,4,0))),"")</f>
        <v/>
      </c>
    </row>
    <row r="1405" spans="1:7" x14ac:dyDescent="0.25">
      <c r="A1405" s="278"/>
      <c r="B1405" s="277"/>
      <c r="C1405" s="277"/>
      <c r="D1405" s="277"/>
      <c r="E1405" s="175" t="str">
        <f>IFERROR((IF(VLOOKUP($C1405,'Agent List'!$A:$D,2,0)=0,"",VLOOKUP($C1405,'Agent List'!$A:$D,2,0))),"")</f>
        <v/>
      </c>
      <c r="F1405" s="175" t="str">
        <f>IFERROR((IF(VLOOKUP($C1405,'Agent List'!$A:$D,3,0)=0,"",VLOOKUP($C1405,'Agent List'!$A:$D,3,0))),"")</f>
        <v/>
      </c>
      <c r="G1405" s="175" t="str">
        <f>IFERROR((IF(VLOOKUP($C1405,'Agent List'!$A:$D,4,0)=0,"",VLOOKUP($C1405,'Agent List'!$A:$D,4,0))),"")</f>
        <v/>
      </c>
    </row>
    <row r="1406" spans="1:7" x14ac:dyDescent="0.25">
      <c r="A1406" s="278"/>
      <c r="B1406" s="277"/>
      <c r="C1406" s="277"/>
      <c r="D1406" s="277"/>
      <c r="E1406" s="175" t="str">
        <f>IFERROR((IF(VLOOKUP($C1406,'Agent List'!$A:$D,2,0)=0,"",VLOOKUP($C1406,'Agent List'!$A:$D,2,0))),"")</f>
        <v/>
      </c>
      <c r="F1406" s="175" t="str">
        <f>IFERROR((IF(VLOOKUP($C1406,'Agent List'!$A:$D,3,0)=0,"",VLOOKUP($C1406,'Agent List'!$A:$D,3,0))),"")</f>
        <v/>
      </c>
      <c r="G1406" s="175" t="str">
        <f>IFERROR((IF(VLOOKUP($C1406,'Agent List'!$A:$D,4,0)=0,"",VLOOKUP($C1406,'Agent List'!$A:$D,4,0))),"")</f>
        <v/>
      </c>
    </row>
    <row r="1407" spans="1:7" x14ac:dyDescent="0.25">
      <c r="A1407" s="278"/>
      <c r="B1407" s="277"/>
      <c r="C1407" s="277"/>
      <c r="D1407" s="277"/>
      <c r="E1407" s="175" t="str">
        <f>IFERROR((IF(VLOOKUP($C1407,'Agent List'!$A:$D,2,0)=0,"",VLOOKUP($C1407,'Agent List'!$A:$D,2,0))),"")</f>
        <v/>
      </c>
      <c r="F1407" s="175" t="str">
        <f>IFERROR((IF(VLOOKUP($C1407,'Agent List'!$A:$D,3,0)=0,"",VLOOKUP($C1407,'Agent List'!$A:$D,3,0))),"")</f>
        <v/>
      </c>
      <c r="G1407" s="175" t="str">
        <f>IFERROR((IF(VLOOKUP($C1407,'Agent List'!$A:$D,4,0)=0,"",VLOOKUP($C1407,'Agent List'!$A:$D,4,0))),"")</f>
        <v/>
      </c>
    </row>
    <row r="1408" spans="1:7" x14ac:dyDescent="0.25">
      <c r="A1408" s="278"/>
      <c r="B1408" s="277"/>
      <c r="C1408" s="277"/>
      <c r="D1408" s="277"/>
      <c r="E1408" s="175" t="str">
        <f>IFERROR((IF(VLOOKUP($C1408,'Agent List'!$A:$D,2,0)=0,"",VLOOKUP($C1408,'Agent List'!$A:$D,2,0))),"")</f>
        <v/>
      </c>
      <c r="F1408" s="175" t="str">
        <f>IFERROR((IF(VLOOKUP($C1408,'Agent List'!$A:$D,3,0)=0,"",VLOOKUP($C1408,'Agent List'!$A:$D,3,0))),"")</f>
        <v/>
      </c>
      <c r="G1408" s="175" t="str">
        <f>IFERROR((IF(VLOOKUP($C1408,'Agent List'!$A:$D,4,0)=0,"",VLOOKUP($C1408,'Agent List'!$A:$D,4,0))),"")</f>
        <v/>
      </c>
    </row>
    <row r="1409" spans="1:7" x14ac:dyDescent="0.25">
      <c r="A1409" s="278"/>
      <c r="B1409" s="277"/>
      <c r="C1409" s="277"/>
      <c r="D1409" s="277"/>
      <c r="E1409" s="175" t="str">
        <f>IFERROR((IF(VLOOKUP($C1409,'Agent List'!$A:$D,2,0)=0,"",VLOOKUP($C1409,'Agent List'!$A:$D,2,0))),"")</f>
        <v/>
      </c>
      <c r="F1409" s="175" t="str">
        <f>IFERROR((IF(VLOOKUP($C1409,'Agent List'!$A:$D,3,0)=0,"",VLOOKUP($C1409,'Agent List'!$A:$D,3,0))),"")</f>
        <v/>
      </c>
      <c r="G1409" s="175" t="str">
        <f>IFERROR((IF(VLOOKUP($C1409,'Agent List'!$A:$D,4,0)=0,"",VLOOKUP($C1409,'Agent List'!$A:$D,4,0))),"")</f>
        <v/>
      </c>
    </row>
    <row r="1410" spans="1:7" x14ac:dyDescent="0.25">
      <c r="A1410" s="278"/>
      <c r="B1410" s="277"/>
      <c r="C1410" s="277"/>
      <c r="D1410" s="277"/>
      <c r="E1410" s="175" t="str">
        <f>IFERROR((IF(VLOOKUP($C1410,'Agent List'!$A:$D,2,0)=0,"",VLOOKUP($C1410,'Agent List'!$A:$D,2,0))),"")</f>
        <v/>
      </c>
      <c r="F1410" s="175" t="str">
        <f>IFERROR((IF(VLOOKUP($C1410,'Agent List'!$A:$D,3,0)=0,"",VLOOKUP($C1410,'Agent List'!$A:$D,3,0))),"")</f>
        <v/>
      </c>
      <c r="G1410" s="175" t="str">
        <f>IFERROR((IF(VLOOKUP($C1410,'Agent List'!$A:$D,4,0)=0,"",VLOOKUP($C1410,'Agent List'!$A:$D,4,0))),"")</f>
        <v/>
      </c>
    </row>
    <row r="1411" spans="1:7" x14ac:dyDescent="0.25">
      <c r="A1411" s="278"/>
      <c r="B1411" s="277"/>
      <c r="C1411" s="277"/>
      <c r="D1411" s="277"/>
      <c r="E1411" s="175" t="str">
        <f>IFERROR((IF(VLOOKUP($C1411,'Agent List'!$A:$D,2,0)=0,"",VLOOKUP($C1411,'Agent List'!$A:$D,2,0))),"")</f>
        <v/>
      </c>
      <c r="F1411" s="175" t="str">
        <f>IFERROR((IF(VLOOKUP($C1411,'Agent List'!$A:$D,3,0)=0,"",VLOOKUP($C1411,'Agent List'!$A:$D,3,0))),"")</f>
        <v/>
      </c>
      <c r="G1411" s="175" t="str">
        <f>IFERROR((IF(VLOOKUP($C1411,'Agent List'!$A:$D,4,0)=0,"",VLOOKUP($C1411,'Agent List'!$A:$D,4,0))),"")</f>
        <v/>
      </c>
    </row>
    <row r="1412" spans="1:7" x14ac:dyDescent="0.25">
      <c r="A1412" s="278"/>
      <c r="B1412" s="277"/>
      <c r="C1412" s="277"/>
      <c r="D1412" s="277"/>
      <c r="E1412" s="175" t="str">
        <f>IFERROR((IF(VLOOKUP($C1412,'Agent List'!$A:$D,2,0)=0,"",VLOOKUP($C1412,'Agent List'!$A:$D,2,0))),"")</f>
        <v/>
      </c>
      <c r="F1412" s="175" t="str">
        <f>IFERROR((IF(VLOOKUP($C1412,'Agent List'!$A:$D,3,0)=0,"",VLOOKUP($C1412,'Agent List'!$A:$D,3,0))),"")</f>
        <v/>
      </c>
      <c r="G1412" s="175" t="str">
        <f>IFERROR((IF(VLOOKUP($C1412,'Agent List'!$A:$D,4,0)=0,"",VLOOKUP($C1412,'Agent List'!$A:$D,4,0))),"")</f>
        <v/>
      </c>
    </row>
    <row r="1413" spans="1:7" x14ac:dyDescent="0.25">
      <c r="A1413" s="278"/>
      <c r="B1413" s="277"/>
      <c r="C1413" s="277"/>
      <c r="D1413" s="277"/>
      <c r="E1413" s="175" t="str">
        <f>IFERROR((IF(VLOOKUP($C1413,'Agent List'!$A:$D,2,0)=0,"",VLOOKUP($C1413,'Agent List'!$A:$D,2,0))),"")</f>
        <v/>
      </c>
      <c r="F1413" s="175" t="str">
        <f>IFERROR((IF(VLOOKUP($C1413,'Agent List'!$A:$D,3,0)=0,"",VLOOKUP($C1413,'Agent List'!$A:$D,3,0))),"")</f>
        <v/>
      </c>
      <c r="G1413" s="175" t="str">
        <f>IFERROR((IF(VLOOKUP($C1413,'Agent List'!$A:$D,4,0)=0,"",VLOOKUP($C1413,'Agent List'!$A:$D,4,0))),"")</f>
        <v/>
      </c>
    </row>
    <row r="1414" spans="1:7" x14ac:dyDescent="0.25">
      <c r="A1414" s="278"/>
      <c r="B1414" s="277"/>
      <c r="C1414" s="277"/>
      <c r="D1414" s="277"/>
      <c r="E1414" s="175" t="str">
        <f>IFERROR((IF(VLOOKUP($C1414,'Agent List'!$A:$D,2,0)=0,"",VLOOKUP($C1414,'Agent List'!$A:$D,2,0))),"")</f>
        <v/>
      </c>
      <c r="F1414" s="175" t="str">
        <f>IFERROR((IF(VLOOKUP($C1414,'Agent List'!$A:$D,3,0)=0,"",VLOOKUP($C1414,'Agent List'!$A:$D,3,0))),"")</f>
        <v/>
      </c>
      <c r="G1414" s="175" t="str">
        <f>IFERROR((IF(VLOOKUP($C1414,'Agent List'!$A:$D,4,0)=0,"",VLOOKUP($C1414,'Agent List'!$A:$D,4,0))),"")</f>
        <v/>
      </c>
    </row>
    <row r="1415" spans="1:7" x14ac:dyDescent="0.25">
      <c r="A1415" s="278"/>
      <c r="B1415" s="277"/>
      <c r="C1415" s="277"/>
      <c r="D1415" s="277"/>
      <c r="E1415" s="175" t="str">
        <f>IFERROR((IF(VLOOKUP($C1415,'Agent List'!$A:$D,2,0)=0,"",VLOOKUP($C1415,'Agent List'!$A:$D,2,0))),"")</f>
        <v/>
      </c>
      <c r="F1415" s="175" t="str">
        <f>IFERROR((IF(VLOOKUP($C1415,'Agent List'!$A:$D,3,0)=0,"",VLOOKUP($C1415,'Agent List'!$A:$D,3,0))),"")</f>
        <v/>
      </c>
      <c r="G1415" s="175" t="str">
        <f>IFERROR((IF(VLOOKUP($C1415,'Agent List'!$A:$D,4,0)=0,"",VLOOKUP($C1415,'Agent List'!$A:$D,4,0))),"")</f>
        <v/>
      </c>
    </row>
    <row r="1416" spans="1:7" x14ac:dyDescent="0.25">
      <c r="A1416" s="278"/>
      <c r="B1416" s="277"/>
      <c r="C1416" s="277"/>
      <c r="D1416" s="277"/>
      <c r="E1416" s="175" t="str">
        <f>IFERROR((IF(VLOOKUP($C1416,'Agent List'!$A:$D,2,0)=0,"",VLOOKUP($C1416,'Agent List'!$A:$D,2,0))),"")</f>
        <v/>
      </c>
      <c r="F1416" s="175" t="str">
        <f>IFERROR((IF(VLOOKUP($C1416,'Agent List'!$A:$D,3,0)=0,"",VLOOKUP($C1416,'Agent List'!$A:$D,3,0))),"")</f>
        <v/>
      </c>
      <c r="G1416" s="175" t="str">
        <f>IFERROR((IF(VLOOKUP($C1416,'Agent List'!$A:$D,4,0)=0,"",VLOOKUP($C1416,'Agent List'!$A:$D,4,0))),"")</f>
        <v/>
      </c>
    </row>
    <row r="1417" spans="1:7" x14ac:dyDescent="0.25">
      <c r="A1417" s="278"/>
      <c r="B1417" s="277"/>
      <c r="C1417" s="277"/>
      <c r="D1417" s="277"/>
      <c r="E1417" s="175" t="str">
        <f>IFERROR((IF(VLOOKUP($C1417,'Agent List'!$A:$D,2,0)=0,"",VLOOKUP($C1417,'Agent List'!$A:$D,2,0))),"")</f>
        <v/>
      </c>
      <c r="F1417" s="175" t="str">
        <f>IFERROR((IF(VLOOKUP($C1417,'Agent List'!$A:$D,3,0)=0,"",VLOOKUP($C1417,'Agent List'!$A:$D,3,0))),"")</f>
        <v/>
      </c>
      <c r="G1417" s="175" t="str">
        <f>IFERROR((IF(VLOOKUP($C1417,'Agent List'!$A:$D,4,0)=0,"",VLOOKUP($C1417,'Agent List'!$A:$D,4,0))),"")</f>
        <v/>
      </c>
    </row>
    <row r="1418" spans="1:7" x14ac:dyDescent="0.25">
      <c r="A1418" s="278"/>
      <c r="B1418" s="277"/>
      <c r="C1418" s="277"/>
      <c r="D1418" s="277"/>
      <c r="E1418" s="175" t="str">
        <f>IFERROR((IF(VLOOKUP($C1418,'Agent List'!$A:$D,2,0)=0,"",VLOOKUP($C1418,'Agent List'!$A:$D,2,0))),"")</f>
        <v/>
      </c>
      <c r="F1418" s="175" t="str">
        <f>IFERROR((IF(VLOOKUP($C1418,'Agent List'!$A:$D,3,0)=0,"",VLOOKUP($C1418,'Agent List'!$A:$D,3,0))),"")</f>
        <v/>
      </c>
      <c r="G1418" s="175" t="str">
        <f>IFERROR((IF(VLOOKUP($C1418,'Agent List'!$A:$D,4,0)=0,"",VLOOKUP($C1418,'Agent List'!$A:$D,4,0))),"")</f>
        <v/>
      </c>
    </row>
    <row r="1419" spans="1:7" x14ac:dyDescent="0.25">
      <c r="A1419" s="278"/>
      <c r="B1419" s="277"/>
      <c r="C1419" s="277"/>
      <c r="D1419" s="277"/>
      <c r="E1419" s="175" t="str">
        <f>IFERROR((IF(VLOOKUP($C1419,'Agent List'!$A:$D,2,0)=0,"",VLOOKUP($C1419,'Agent List'!$A:$D,2,0))),"")</f>
        <v/>
      </c>
      <c r="F1419" s="175" t="str">
        <f>IFERROR((IF(VLOOKUP($C1419,'Agent List'!$A:$D,3,0)=0,"",VLOOKUP($C1419,'Agent List'!$A:$D,3,0))),"")</f>
        <v/>
      </c>
      <c r="G1419" s="175" t="str">
        <f>IFERROR((IF(VLOOKUP($C1419,'Agent List'!$A:$D,4,0)=0,"",VLOOKUP($C1419,'Agent List'!$A:$D,4,0))),"")</f>
        <v/>
      </c>
    </row>
    <row r="1420" spans="1:7" x14ac:dyDescent="0.25">
      <c r="A1420" s="278"/>
      <c r="B1420" s="277"/>
      <c r="C1420" s="277"/>
      <c r="D1420" s="277"/>
      <c r="E1420" s="175" t="str">
        <f>IFERROR((IF(VLOOKUP($C1420,'Agent List'!$A:$D,2,0)=0,"",VLOOKUP($C1420,'Agent List'!$A:$D,2,0))),"")</f>
        <v/>
      </c>
      <c r="F1420" s="175" t="str">
        <f>IFERROR((IF(VLOOKUP($C1420,'Agent List'!$A:$D,3,0)=0,"",VLOOKUP($C1420,'Agent List'!$A:$D,3,0))),"")</f>
        <v/>
      </c>
      <c r="G1420" s="175" t="str">
        <f>IFERROR((IF(VLOOKUP($C1420,'Agent List'!$A:$D,4,0)=0,"",VLOOKUP($C1420,'Agent List'!$A:$D,4,0))),"")</f>
        <v/>
      </c>
    </row>
    <row r="1421" spans="1:7" x14ac:dyDescent="0.25">
      <c r="A1421" s="278"/>
      <c r="B1421" s="277"/>
      <c r="C1421" s="277"/>
      <c r="D1421" s="277"/>
      <c r="E1421" s="175" t="str">
        <f>IFERROR((IF(VLOOKUP($C1421,'Agent List'!$A:$D,2,0)=0,"",VLOOKUP($C1421,'Agent List'!$A:$D,2,0))),"")</f>
        <v/>
      </c>
      <c r="F1421" s="175" t="str">
        <f>IFERROR((IF(VLOOKUP($C1421,'Agent List'!$A:$D,3,0)=0,"",VLOOKUP($C1421,'Agent List'!$A:$D,3,0))),"")</f>
        <v/>
      </c>
      <c r="G1421" s="175" t="str">
        <f>IFERROR((IF(VLOOKUP($C1421,'Agent List'!$A:$D,4,0)=0,"",VLOOKUP($C1421,'Agent List'!$A:$D,4,0))),"")</f>
        <v/>
      </c>
    </row>
    <row r="1422" spans="1:7" x14ac:dyDescent="0.25">
      <c r="A1422" s="278"/>
      <c r="B1422" s="277"/>
      <c r="C1422" s="277"/>
      <c r="D1422" s="277"/>
      <c r="E1422" s="175" t="str">
        <f>IFERROR((IF(VLOOKUP($C1422,'Agent List'!$A:$D,2,0)=0,"",VLOOKUP($C1422,'Agent List'!$A:$D,2,0))),"")</f>
        <v/>
      </c>
      <c r="F1422" s="175" t="str">
        <f>IFERROR((IF(VLOOKUP($C1422,'Agent List'!$A:$D,3,0)=0,"",VLOOKUP($C1422,'Agent List'!$A:$D,3,0))),"")</f>
        <v/>
      </c>
      <c r="G1422" s="175" t="str">
        <f>IFERROR((IF(VLOOKUP($C1422,'Agent List'!$A:$D,4,0)=0,"",VLOOKUP($C1422,'Agent List'!$A:$D,4,0))),"")</f>
        <v/>
      </c>
    </row>
    <row r="1423" spans="1:7" x14ac:dyDescent="0.25">
      <c r="A1423" s="278"/>
      <c r="B1423" s="277"/>
      <c r="C1423" s="277"/>
      <c r="D1423" s="277"/>
      <c r="E1423" s="175" t="str">
        <f>IFERROR((IF(VLOOKUP($C1423,'Agent List'!$A:$D,2,0)=0,"",VLOOKUP($C1423,'Agent List'!$A:$D,2,0))),"")</f>
        <v/>
      </c>
      <c r="F1423" s="175" t="str">
        <f>IFERROR((IF(VLOOKUP($C1423,'Agent List'!$A:$D,3,0)=0,"",VLOOKUP($C1423,'Agent List'!$A:$D,3,0))),"")</f>
        <v/>
      </c>
      <c r="G1423" s="175" t="str">
        <f>IFERROR((IF(VLOOKUP($C1423,'Agent List'!$A:$D,4,0)=0,"",VLOOKUP($C1423,'Agent List'!$A:$D,4,0))),"")</f>
        <v/>
      </c>
    </row>
    <row r="1424" spans="1:7" x14ac:dyDescent="0.25">
      <c r="A1424" s="278"/>
      <c r="B1424" s="277"/>
      <c r="C1424" s="277"/>
      <c r="D1424" s="277"/>
      <c r="E1424" s="175" t="str">
        <f>IFERROR((IF(VLOOKUP($C1424,'Agent List'!$A:$D,2,0)=0,"",VLOOKUP($C1424,'Agent List'!$A:$D,2,0))),"")</f>
        <v/>
      </c>
      <c r="F1424" s="175" t="str">
        <f>IFERROR((IF(VLOOKUP($C1424,'Agent List'!$A:$D,3,0)=0,"",VLOOKUP($C1424,'Agent List'!$A:$D,3,0))),"")</f>
        <v/>
      </c>
      <c r="G1424" s="175" t="str">
        <f>IFERROR((IF(VLOOKUP($C1424,'Agent List'!$A:$D,4,0)=0,"",VLOOKUP($C1424,'Agent List'!$A:$D,4,0))),"")</f>
        <v/>
      </c>
    </row>
    <row r="1425" spans="1:7" x14ac:dyDescent="0.25">
      <c r="A1425" s="278"/>
      <c r="B1425" s="277"/>
      <c r="C1425" s="277"/>
      <c r="D1425" s="277"/>
      <c r="E1425" s="175" t="str">
        <f>IFERROR((IF(VLOOKUP($C1425,'Agent List'!$A:$D,2,0)=0,"",VLOOKUP($C1425,'Agent List'!$A:$D,2,0))),"")</f>
        <v/>
      </c>
      <c r="F1425" s="175" t="str">
        <f>IFERROR((IF(VLOOKUP($C1425,'Agent List'!$A:$D,3,0)=0,"",VLOOKUP($C1425,'Agent List'!$A:$D,3,0))),"")</f>
        <v/>
      </c>
      <c r="G1425" s="175" t="str">
        <f>IFERROR((IF(VLOOKUP($C1425,'Agent List'!$A:$D,4,0)=0,"",VLOOKUP($C1425,'Agent List'!$A:$D,4,0))),"")</f>
        <v/>
      </c>
    </row>
    <row r="1426" spans="1:7" x14ac:dyDescent="0.25">
      <c r="A1426" s="278"/>
      <c r="B1426" s="277"/>
      <c r="C1426" s="277"/>
      <c r="D1426" s="277"/>
      <c r="E1426" s="175" t="str">
        <f>IFERROR((IF(VLOOKUP($C1426,'Agent List'!$A:$D,2,0)=0,"",VLOOKUP($C1426,'Agent List'!$A:$D,2,0))),"")</f>
        <v/>
      </c>
      <c r="F1426" s="175" t="str">
        <f>IFERROR((IF(VLOOKUP($C1426,'Agent List'!$A:$D,3,0)=0,"",VLOOKUP($C1426,'Agent List'!$A:$D,3,0))),"")</f>
        <v/>
      </c>
      <c r="G1426" s="175" t="str">
        <f>IFERROR((IF(VLOOKUP($C1426,'Agent List'!$A:$D,4,0)=0,"",VLOOKUP($C1426,'Agent List'!$A:$D,4,0))),"")</f>
        <v/>
      </c>
    </row>
    <row r="1427" spans="1:7" x14ac:dyDescent="0.25">
      <c r="A1427" s="278"/>
      <c r="B1427" s="277"/>
      <c r="C1427" s="277"/>
      <c r="D1427" s="277"/>
      <c r="E1427" s="175" t="str">
        <f>IFERROR((IF(VLOOKUP($C1427,'Agent List'!$A:$D,2,0)=0,"",VLOOKUP($C1427,'Agent List'!$A:$D,2,0))),"")</f>
        <v/>
      </c>
      <c r="F1427" s="175" t="str">
        <f>IFERROR((IF(VLOOKUP($C1427,'Agent List'!$A:$D,3,0)=0,"",VLOOKUP($C1427,'Agent List'!$A:$D,3,0))),"")</f>
        <v/>
      </c>
      <c r="G1427" s="175" t="str">
        <f>IFERROR((IF(VLOOKUP($C1427,'Agent List'!$A:$D,4,0)=0,"",VLOOKUP($C1427,'Agent List'!$A:$D,4,0))),"")</f>
        <v/>
      </c>
    </row>
    <row r="1428" spans="1:7" x14ac:dyDescent="0.25">
      <c r="A1428" s="278"/>
      <c r="B1428" s="277"/>
      <c r="C1428" s="277"/>
      <c r="D1428" s="277"/>
      <c r="E1428" s="175" t="str">
        <f>IFERROR((IF(VLOOKUP($C1428,'Agent List'!$A:$D,2,0)=0,"",VLOOKUP($C1428,'Agent List'!$A:$D,2,0))),"")</f>
        <v/>
      </c>
      <c r="F1428" s="175" t="str">
        <f>IFERROR((IF(VLOOKUP($C1428,'Agent List'!$A:$D,3,0)=0,"",VLOOKUP($C1428,'Agent List'!$A:$D,3,0))),"")</f>
        <v/>
      </c>
      <c r="G1428" s="175" t="str">
        <f>IFERROR((IF(VLOOKUP($C1428,'Agent List'!$A:$D,4,0)=0,"",VLOOKUP($C1428,'Agent List'!$A:$D,4,0))),"")</f>
        <v/>
      </c>
    </row>
    <row r="1429" spans="1:7" x14ac:dyDescent="0.25">
      <c r="A1429" s="278"/>
      <c r="B1429" s="277"/>
      <c r="C1429" s="277"/>
      <c r="D1429" s="277"/>
      <c r="E1429" s="175" t="str">
        <f>IFERROR((IF(VLOOKUP($C1429,'Agent List'!$A:$D,2,0)=0,"",VLOOKUP($C1429,'Agent List'!$A:$D,2,0))),"")</f>
        <v/>
      </c>
      <c r="F1429" s="175" t="str">
        <f>IFERROR((IF(VLOOKUP($C1429,'Agent List'!$A:$D,3,0)=0,"",VLOOKUP($C1429,'Agent List'!$A:$D,3,0))),"")</f>
        <v/>
      </c>
      <c r="G1429" s="175" t="str">
        <f>IFERROR((IF(VLOOKUP($C1429,'Agent List'!$A:$D,4,0)=0,"",VLOOKUP($C1429,'Agent List'!$A:$D,4,0))),"")</f>
        <v/>
      </c>
    </row>
    <row r="1430" spans="1:7" x14ac:dyDescent="0.25">
      <c r="A1430" s="278"/>
      <c r="B1430" s="277"/>
      <c r="C1430" s="277"/>
      <c r="D1430" s="277"/>
      <c r="E1430" s="175" t="str">
        <f>IFERROR((IF(VLOOKUP($C1430,'Agent List'!$A:$D,2,0)=0,"",VLOOKUP($C1430,'Agent List'!$A:$D,2,0))),"")</f>
        <v/>
      </c>
      <c r="F1430" s="175" t="str">
        <f>IFERROR((IF(VLOOKUP($C1430,'Agent List'!$A:$D,3,0)=0,"",VLOOKUP($C1430,'Agent List'!$A:$D,3,0))),"")</f>
        <v/>
      </c>
      <c r="G1430" s="175" t="str">
        <f>IFERROR((IF(VLOOKUP($C1430,'Agent List'!$A:$D,4,0)=0,"",VLOOKUP($C1430,'Agent List'!$A:$D,4,0))),"")</f>
        <v/>
      </c>
    </row>
    <row r="1431" spans="1:7" x14ac:dyDescent="0.25">
      <c r="A1431" s="278"/>
      <c r="B1431" s="277"/>
      <c r="C1431" s="277"/>
      <c r="D1431" s="277"/>
      <c r="E1431" s="175" t="str">
        <f>IFERROR((IF(VLOOKUP($C1431,'Agent List'!$A:$D,2,0)=0,"",VLOOKUP($C1431,'Agent List'!$A:$D,2,0))),"")</f>
        <v/>
      </c>
      <c r="F1431" s="175" t="str">
        <f>IFERROR((IF(VLOOKUP($C1431,'Agent List'!$A:$D,3,0)=0,"",VLOOKUP($C1431,'Agent List'!$A:$D,3,0))),"")</f>
        <v/>
      </c>
      <c r="G1431" s="175" t="str">
        <f>IFERROR((IF(VLOOKUP($C1431,'Agent List'!$A:$D,4,0)=0,"",VLOOKUP($C1431,'Agent List'!$A:$D,4,0))),"")</f>
        <v/>
      </c>
    </row>
    <row r="1432" spans="1:7" x14ac:dyDescent="0.25">
      <c r="A1432" s="278"/>
      <c r="B1432" s="277"/>
      <c r="C1432" s="277"/>
      <c r="D1432" s="277"/>
      <c r="E1432" s="175" t="str">
        <f>IFERROR((IF(VLOOKUP($C1432,'Agent List'!$A:$D,2,0)=0,"",VLOOKUP($C1432,'Agent List'!$A:$D,2,0))),"")</f>
        <v/>
      </c>
      <c r="F1432" s="175" t="str">
        <f>IFERROR((IF(VLOOKUP($C1432,'Agent List'!$A:$D,3,0)=0,"",VLOOKUP($C1432,'Agent List'!$A:$D,3,0))),"")</f>
        <v/>
      </c>
      <c r="G1432" s="175" t="str">
        <f>IFERROR((IF(VLOOKUP($C1432,'Agent List'!$A:$D,4,0)=0,"",VLOOKUP($C1432,'Agent List'!$A:$D,4,0))),"")</f>
        <v/>
      </c>
    </row>
    <row r="1433" spans="1:7" x14ac:dyDescent="0.25">
      <c r="A1433" s="278"/>
      <c r="B1433" s="277"/>
      <c r="C1433" s="277"/>
      <c r="D1433" s="277"/>
      <c r="E1433" s="175" t="str">
        <f>IFERROR((IF(VLOOKUP($C1433,'Agent List'!$A:$D,2,0)=0,"",VLOOKUP($C1433,'Agent List'!$A:$D,2,0))),"")</f>
        <v/>
      </c>
      <c r="F1433" s="175" t="str">
        <f>IFERROR((IF(VLOOKUP($C1433,'Agent List'!$A:$D,3,0)=0,"",VLOOKUP($C1433,'Agent List'!$A:$D,3,0))),"")</f>
        <v/>
      </c>
      <c r="G1433" s="175" t="str">
        <f>IFERROR((IF(VLOOKUP($C1433,'Agent List'!$A:$D,4,0)=0,"",VLOOKUP($C1433,'Agent List'!$A:$D,4,0))),"")</f>
        <v/>
      </c>
    </row>
    <row r="1434" spans="1:7" x14ac:dyDescent="0.25">
      <c r="A1434" s="278"/>
      <c r="B1434" s="277"/>
      <c r="C1434" s="277"/>
      <c r="D1434" s="277"/>
      <c r="E1434" s="175" t="str">
        <f>IFERROR((IF(VLOOKUP($C1434,'Agent List'!$A:$D,2,0)=0,"",VLOOKUP($C1434,'Agent List'!$A:$D,2,0))),"")</f>
        <v/>
      </c>
      <c r="F1434" s="175" t="str">
        <f>IFERROR((IF(VLOOKUP($C1434,'Agent List'!$A:$D,3,0)=0,"",VLOOKUP($C1434,'Agent List'!$A:$D,3,0))),"")</f>
        <v/>
      </c>
      <c r="G1434" s="175" t="str">
        <f>IFERROR((IF(VLOOKUP($C1434,'Agent List'!$A:$D,4,0)=0,"",VLOOKUP($C1434,'Agent List'!$A:$D,4,0))),"")</f>
        <v/>
      </c>
    </row>
    <row r="1435" spans="1:7" x14ac:dyDescent="0.25">
      <c r="A1435" s="278"/>
      <c r="B1435" s="277"/>
      <c r="C1435" s="277"/>
      <c r="D1435" s="277"/>
      <c r="E1435" s="175" t="str">
        <f>IFERROR((IF(VLOOKUP($C1435,'Agent List'!$A:$D,2,0)=0,"",VLOOKUP($C1435,'Agent List'!$A:$D,2,0))),"")</f>
        <v/>
      </c>
      <c r="F1435" s="175" t="str">
        <f>IFERROR((IF(VLOOKUP($C1435,'Agent List'!$A:$D,3,0)=0,"",VLOOKUP($C1435,'Agent List'!$A:$D,3,0))),"")</f>
        <v/>
      </c>
      <c r="G1435" s="175" t="str">
        <f>IFERROR((IF(VLOOKUP($C1435,'Agent List'!$A:$D,4,0)=0,"",VLOOKUP($C1435,'Agent List'!$A:$D,4,0))),"")</f>
        <v/>
      </c>
    </row>
    <row r="1436" spans="1:7" x14ac:dyDescent="0.25">
      <c r="A1436" s="278"/>
      <c r="B1436" s="277"/>
      <c r="C1436" s="277"/>
      <c r="D1436" s="277"/>
      <c r="E1436" s="175" t="str">
        <f>IFERROR((IF(VLOOKUP($C1436,'Agent List'!$A:$D,2,0)=0,"",VLOOKUP($C1436,'Agent List'!$A:$D,2,0))),"")</f>
        <v/>
      </c>
      <c r="F1436" s="175" t="str">
        <f>IFERROR((IF(VLOOKUP($C1436,'Agent List'!$A:$D,3,0)=0,"",VLOOKUP($C1436,'Agent List'!$A:$D,3,0))),"")</f>
        <v/>
      </c>
      <c r="G1436" s="175" t="str">
        <f>IFERROR((IF(VLOOKUP($C1436,'Agent List'!$A:$D,4,0)=0,"",VLOOKUP($C1436,'Agent List'!$A:$D,4,0))),"")</f>
        <v/>
      </c>
    </row>
    <row r="1437" spans="1:7" x14ac:dyDescent="0.25">
      <c r="A1437" s="278"/>
      <c r="B1437" s="277"/>
      <c r="C1437" s="277"/>
      <c r="D1437" s="277"/>
      <c r="E1437" s="175" t="str">
        <f>IFERROR((IF(VLOOKUP($C1437,'Agent List'!$A:$D,2,0)=0,"",VLOOKUP($C1437,'Agent List'!$A:$D,2,0))),"")</f>
        <v/>
      </c>
      <c r="F1437" s="175" t="str">
        <f>IFERROR((IF(VLOOKUP($C1437,'Agent List'!$A:$D,3,0)=0,"",VLOOKUP($C1437,'Agent List'!$A:$D,3,0))),"")</f>
        <v/>
      </c>
      <c r="G1437" s="175" t="str">
        <f>IFERROR((IF(VLOOKUP($C1437,'Agent List'!$A:$D,4,0)=0,"",VLOOKUP($C1437,'Agent List'!$A:$D,4,0))),"")</f>
        <v/>
      </c>
    </row>
    <row r="1438" spans="1:7" x14ac:dyDescent="0.25">
      <c r="A1438" s="278"/>
      <c r="B1438" s="277"/>
      <c r="C1438" s="277"/>
      <c r="D1438" s="277"/>
      <c r="E1438" s="175" t="str">
        <f>IFERROR((IF(VLOOKUP($C1438,'Agent List'!$A:$D,2,0)=0,"",VLOOKUP($C1438,'Agent List'!$A:$D,2,0))),"")</f>
        <v/>
      </c>
      <c r="F1438" s="175" t="str">
        <f>IFERROR((IF(VLOOKUP($C1438,'Agent List'!$A:$D,3,0)=0,"",VLOOKUP($C1438,'Agent List'!$A:$D,3,0))),"")</f>
        <v/>
      </c>
      <c r="G1438" s="175" t="str">
        <f>IFERROR((IF(VLOOKUP($C1438,'Agent List'!$A:$D,4,0)=0,"",VLOOKUP($C1438,'Agent List'!$A:$D,4,0))),"")</f>
        <v/>
      </c>
    </row>
    <row r="1439" spans="1:7" x14ac:dyDescent="0.25">
      <c r="A1439" s="278"/>
      <c r="B1439" s="277"/>
      <c r="C1439" s="277"/>
      <c r="D1439" s="277"/>
      <c r="E1439" s="175" t="str">
        <f>IFERROR((IF(VLOOKUP($C1439,'Agent List'!$A:$D,2,0)=0,"",VLOOKUP($C1439,'Agent List'!$A:$D,2,0))),"")</f>
        <v/>
      </c>
      <c r="F1439" s="175" t="str">
        <f>IFERROR((IF(VLOOKUP($C1439,'Agent List'!$A:$D,3,0)=0,"",VLOOKUP($C1439,'Agent List'!$A:$D,3,0))),"")</f>
        <v/>
      </c>
      <c r="G1439" s="175" t="str">
        <f>IFERROR((IF(VLOOKUP($C1439,'Agent List'!$A:$D,4,0)=0,"",VLOOKUP($C1439,'Agent List'!$A:$D,4,0))),"")</f>
        <v/>
      </c>
    </row>
    <row r="1440" spans="1:7" x14ac:dyDescent="0.25">
      <c r="A1440" s="278"/>
      <c r="B1440" s="277"/>
      <c r="C1440" s="277"/>
      <c r="D1440" s="277"/>
      <c r="E1440" s="175" t="str">
        <f>IFERROR((IF(VLOOKUP($C1440,'Agent List'!$A:$D,2,0)=0,"",VLOOKUP($C1440,'Agent List'!$A:$D,2,0))),"")</f>
        <v/>
      </c>
      <c r="F1440" s="175" t="str">
        <f>IFERROR((IF(VLOOKUP($C1440,'Agent List'!$A:$D,3,0)=0,"",VLOOKUP($C1440,'Agent List'!$A:$D,3,0))),"")</f>
        <v/>
      </c>
      <c r="G1440" s="175" t="str">
        <f>IFERROR((IF(VLOOKUP($C1440,'Agent List'!$A:$D,4,0)=0,"",VLOOKUP($C1440,'Agent List'!$A:$D,4,0))),"")</f>
        <v/>
      </c>
    </row>
    <row r="1441" spans="1:7" x14ac:dyDescent="0.25">
      <c r="A1441" s="278"/>
      <c r="B1441" s="277"/>
      <c r="C1441" s="277"/>
      <c r="D1441" s="277"/>
      <c r="E1441" s="175" t="str">
        <f>IFERROR((IF(VLOOKUP($C1441,'Agent List'!$A:$D,2,0)=0,"",VLOOKUP($C1441,'Agent List'!$A:$D,2,0))),"")</f>
        <v/>
      </c>
      <c r="F1441" s="175" t="str">
        <f>IFERROR((IF(VLOOKUP($C1441,'Agent List'!$A:$D,3,0)=0,"",VLOOKUP($C1441,'Agent List'!$A:$D,3,0))),"")</f>
        <v/>
      </c>
      <c r="G1441" s="175" t="str">
        <f>IFERROR((IF(VLOOKUP($C1441,'Agent List'!$A:$D,4,0)=0,"",VLOOKUP($C1441,'Agent List'!$A:$D,4,0))),"")</f>
        <v/>
      </c>
    </row>
    <row r="1442" spans="1:7" x14ac:dyDescent="0.25">
      <c r="A1442" s="278"/>
      <c r="B1442" s="277"/>
      <c r="C1442" s="277"/>
      <c r="D1442" s="277"/>
      <c r="E1442" s="175" t="str">
        <f>IFERROR((IF(VLOOKUP($C1442,'Agent List'!$A:$D,2,0)=0,"",VLOOKUP($C1442,'Agent List'!$A:$D,2,0))),"")</f>
        <v/>
      </c>
      <c r="F1442" s="175" t="str">
        <f>IFERROR((IF(VLOOKUP($C1442,'Agent List'!$A:$D,3,0)=0,"",VLOOKUP($C1442,'Agent List'!$A:$D,3,0))),"")</f>
        <v/>
      </c>
      <c r="G1442" s="175" t="str">
        <f>IFERROR((IF(VLOOKUP($C1442,'Agent List'!$A:$D,4,0)=0,"",VLOOKUP($C1442,'Agent List'!$A:$D,4,0))),"")</f>
        <v/>
      </c>
    </row>
    <row r="1443" spans="1:7" x14ac:dyDescent="0.25">
      <c r="A1443" s="278"/>
      <c r="B1443" s="277"/>
      <c r="C1443" s="277"/>
      <c r="D1443" s="277"/>
      <c r="E1443" s="175" t="str">
        <f>IFERROR((IF(VLOOKUP($C1443,'Agent List'!$A:$D,2,0)=0,"",VLOOKUP($C1443,'Agent List'!$A:$D,2,0))),"")</f>
        <v/>
      </c>
      <c r="F1443" s="175" t="str">
        <f>IFERROR((IF(VLOOKUP($C1443,'Agent List'!$A:$D,3,0)=0,"",VLOOKUP($C1443,'Agent List'!$A:$D,3,0))),"")</f>
        <v/>
      </c>
      <c r="G1443" s="175" t="str">
        <f>IFERROR((IF(VLOOKUP($C1443,'Agent List'!$A:$D,4,0)=0,"",VLOOKUP($C1443,'Agent List'!$A:$D,4,0))),"")</f>
        <v/>
      </c>
    </row>
    <row r="1444" spans="1:7" x14ac:dyDescent="0.25">
      <c r="A1444" s="278"/>
      <c r="B1444" s="277"/>
      <c r="C1444" s="277"/>
      <c r="D1444" s="277"/>
      <c r="E1444" s="175" t="str">
        <f>IFERROR((IF(VLOOKUP($C1444,'Agent List'!$A:$D,2,0)=0,"",VLOOKUP($C1444,'Agent List'!$A:$D,2,0))),"")</f>
        <v/>
      </c>
      <c r="F1444" s="175" t="str">
        <f>IFERROR((IF(VLOOKUP($C1444,'Agent List'!$A:$D,3,0)=0,"",VLOOKUP($C1444,'Agent List'!$A:$D,3,0))),"")</f>
        <v/>
      </c>
      <c r="G1444" s="175" t="str">
        <f>IFERROR((IF(VLOOKUP($C1444,'Agent List'!$A:$D,4,0)=0,"",VLOOKUP($C1444,'Agent List'!$A:$D,4,0))),"")</f>
        <v/>
      </c>
    </row>
    <row r="1445" spans="1:7" x14ac:dyDescent="0.25">
      <c r="A1445" s="278"/>
      <c r="B1445" s="277"/>
      <c r="C1445" s="277"/>
      <c r="D1445" s="277"/>
      <c r="E1445" s="175" t="str">
        <f>IFERROR((IF(VLOOKUP($C1445,'Agent List'!$A:$D,2,0)=0,"",VLOOKUP($C1445,'Agent List'!$A:$D,2,0))),"")</f>
        <v/>
      </c>
      <c r="F1445" s="175" t="str">
        <f>IFERROR((IF(VLOOKUP($C1445,'Agent List'!$A:$D,3,0)=0,"",VLOOKUP($C1445,'Agent List'!$A:$D,3,0))),"")</f>
        <v/>
      </c>
      <c r="G1445" s="175" t="str">
        <f>IFERROR((IF(VLOOKUP($C1445,'Agent List'!$A:$D,4,0)=0,"",VLOOKUP($C1445,'Agent List'!$A:$D,4,0))),"")</f>
        <v/>
      </c>
    </row>
    <row r="1446" spans="1:7" x14ac:dyDescent="0.25">
      <c r="A1446" s="278"/>
      <c r="B1446" s="277"/>
      <c r="C1446" s="277"/>
      <c r="D1446" s="277"/>
      <c r="E1446" s="175" t="str">
        <f>IFERROR((IF(VLOOKUP($C1446,'Agent List'!$A:$D,2,0)=0,"",VLOOKUP($C1446,'Agent List'!$A:$D,2,0))),"")</f>
        <v/>
      </c>
      <c r="F1446" s="175" t="str">
        <f>IFERROR((IF(VLOOKUP($C1446,'Agent List'!$A:$D,3,0)=0,"",VLOOKUP($C1446,'Agent List'!$A:$D,3,0))),"")</f>
        <v/>
      </c>
      <c r="G1446" s="175" t="str">
        <f>IFERROR((IF(VLOOKUP($C1446,'Agent List'!$A:$D,4,0)=0,"",VLOOKUP($C1446,'Agent List'!$A:$D,4,0))),"")</f>
        <v/>
      </c>
    </row>
    <row r="1447" spans="1:7" x14ac:dyDescent="0.25">
      <c r="A1447" s="278"/>
      <c r="B1447" s="277"/>
      <c r="C1447" s="277"/>
      <c r="D1447" s="277"/>
      <c r="E1447" s="175" t="str">
        <f>IFERROR((IF(VLOOKUP($C1447,'Agent List'!$A:$D,2,0)=0,"",VLOOKUP($C1447,'Agent List'!$A:$D,2,0))),"")</f>
        <v/>
      </c>
      <c r="F1447" s="175" t="str">
        <f>IFERROR((IF(VLOOKUP($C1447,'Agent List'!$A:$D,3,0)=0,"",VLOOKUP($C1447,'Agent List'!$A:$D,3,0))),"")</f>
        <v/>
      </c>
      <c r="G1447" s="175" t="str">
        <f>IFERROR((IF(VLOOKUP($C1447,'Agent List'!$A:$D,4,0)=0,"",VLOOKUP($C1447,'Agent List'!$A:$D,4,0))),"")</f>
        <v/>
      </c>
    </row>
    <row r="1448" spans="1:7" x14ac:dyDescent="0.25">
      <c r="A1448" s="278"/>
      <c r="B1448" s="277"/>
      <c r="C1448" s="277"/>
      <c r="D1448" s="277"/>
      <c r="E1448" s="175" t="str">
        <f>IFERROR((IF(VLOOKUP($C1448,'Agent List'!$A:$D,2,0)=0,"",VLOOKUP($C1448,'Agent List'!$A:$D,2,0))),"")</f>
        <v/>
      </c>
      <c r="F1448" s="175" t="str">
        <f>IFERROR((IF(VLOOKUP($C1448,'Agent List'!$A:$D,3,0)=0,"",VLOOKUP($C1448,'Agent List'!$A:$D,3,0))),"")</f>
        <v/>
      </c>
      <c r="G1448" s="175" t="str">
        <f>IFERROR((IF(VLOOKUP($C1448,'Agent List'!$A:$D,4,0)=0,"",VLOOKUP($C1448,'Agent List'!$A:$D,4,0))),"")</f>
        <v/>
      </c>
    </row>
    <row r="1449" spans="1:7" x14ac:dyDescent="0.25">
      <c r="A1449" s="278"/>
      <c r="B1449" s="277"/>
      <c r="C1449" s="277"/>
      <c r="D1449" s="277"/>
      <c r="E1449" s="175" t="str">
        <f>IFERROR((IF(VLOOKUP($C1449,'Agent List'!$A:$D,2,0)=0,"",VLOOKUP($C1449,'Agent List'!$A:$D,2,0))),"")</f>
        <v/>
      </c>
      <c r="F1449" s="175" t="str">
        <f>IFERROR((IF(VLOOKUP($C1449,'Agent List'!$A:$D,3,0)=0,"",VLOOKUP($C1449,'Agent List'!$A:$D,3,0))),"")</f>
        <v/>
      </c>
      <c r="G1449" s="175" t="str">
        <f>IFERROR((IF(VLOOKUP($C1449,'Agent List'!$A:$D,4,0)=0,"",VLOOKUP($C1449,'Agent List'!$A:$D,4,0))),"")</f>
        <v/>
      </c>
    </row>
    <row r="1450" spans="1:7" x14ac:dyDescent="0.25">
      <c r="A1450" s="278"/>
      <c r="B1450" s="277"/>
      <c r="C1450" s="277"/>
      <c r="D1450" s="277"/>
      <c r="E1450" s="175" t="str">
        <f>IFERROR((IF(VLOOKUP($C1450,'Agent List'!$A:$D,2,0)=0,"",VLOOKUP($C1450,'Agent List'!$A:$D,2,0))),"")</f>
        <v/>
      </c>
      <c r="F1450" s="175" t="str">
        <f>IFERROR((IF(VLOOKUP($C1450,'Agent List'!$A:$D,3,0)=0,"",VLOOKUP($C1450,'Agent List'!$A:$D,3,0))),"")</f>
        <v/>
      </c>
      <c r="G1450" s="175" t="str">
        <f>IFERROR((IF(VLOOKUP($C1450,'Agent List'!$A:$D,4,0)=0,"",VLOOKUP($C1450,'Agent List'!$A:$D,4,0))),"")</f>
        <v/>
      </c>
    </row>
    <row r="1451" spans="1:7" x14ac:dyDescent="0.25">
      <c r="A1451" s="278"/>
      <c r="B1451" s="277"/>
      <c r="C1451" s="277"/>
      <c r="D1451" s="277"/>
      <c r="E1451" s="175" t="str">
        <f>IFERROR((IF(VLOOKUP($C1451,'Agent List'!$A:$D,2,0)=0,"",VLOOKUP($C1451,'Agent List'!$A:$D,2,0))),"")</f>
        <v/>
      </c>
      <c r="F1451" s="175" t="str">
        <f>IFERROR((IF(VLOOKUP($C1451,'Agent List'!$A:$D,3,0)=0,"",VLOOKUP($C1451,'Agent List'!$A:$D,3,0))),"")</f>
        <v/>
      </c>
      <c r="G1451" s="175" t="str">
        <f>IFERROR((IF(VLOOKUP($C1451,'Agent List'!$A:$D,4,0)=0,"",VLOOKUP($C1451,'Agent List'!$A:$D,4,0))),"")</f>
        <v/>
      </c>
    </row>
    <row r="1452" spans="1:7" x14ac:dyDescent="0.25">
      <c r="A1452" s="278"/>
      <c r="B1452" s="277"/>
      <c r="C1452" s="277"/>
      <c r="D1452" s="277"/>
      <c r="E1452" s="175" t="str">
        <f>IFERROR((IF(VLOOKUP($C1452,'Agent List'!$A:$D,2,0)=0,"",VLOOKUP($C1452,'Agent List'!$A:$D,2,0))),"")</f>
        <v/>
      </c>
      <c r="F1452" s="175" t="str">
        <f>IFERROR((IF(VLOOKUP($C1452,'Agent List'!$A:$D,3,0)=0,"",VLOOKUP($C1452,'Agent List'!$A:$D,3,0))),"")</f>
        <v/>
      </c>
      <c r="G1452" s="175" t="str">
        <f>IFERROR((IF(VLOOKUP($C1452,'Agent List'!$A:$D,4,0)=0,"",VLOOKUP($C1452,'Agent List'!$A:$D,4,0))),"")</f>
        <v/>
      </c>
    </row>
    <row r="1453" spans="1:7" x14ac:dyDescent="0.25">
      <c r="A1453" s="278"/>
      <c r="B1453" s="277"/>
      <c r="C1453" s="277"/>
      <c r="D1453" s="277"/>
      <c r="E1453" s="175" t="str">
        <f>IFERROR((IF(VLOOKUP($C1453,'Agent List'!$A:$D,2,0)=0,"",VLOOKUP($C1453,'Agent List'!$A:$D,2,0))),"")</f>
        <v/>
      </c>
      <c r="F1453" s="175" t="str">
        <f>IFERROR((IF(VLOOKUP($C1453,'Agent List'!$A:$D,3,0)=0,"",VLOOKUP($C1453,'Agent List'!$A:$D,3,0))),"")</f>
        <v/>
      </c>
      <c r="G1453" s="175" t="str">
        <f>IFERROR((IF(VLOOKUP($C1453,'Agent List'!$A:$D,4,0)=0,"",VLOOKUP($C1453,'Agent List'!$A:$D,4,0))),"")</f>
        <v/>
      </c>
    </row>
    <row r="1454" spans="1:7" x14ac:dyDescent="0.25">
      <c r="A1454" s="278"/>
      <c r="B1454" s="277"/>
      <c r="C1454" s="277"/>
      <c r="D1454" s="277"/>
      <c r="E1454" s="175" t="str">
        <f>IFERROR((IF(VLOOKUP($C1454,'Agent List'!$A:$D,2,0)=0,"",VLOOKUP($C1454,'Agent List'!$A:$D,2,0))),"")</f>
        <v/>
      </c>
      <c r="F1454" s="175" t="str">
        <f>IFERROR((IF(VLOOKUP($C1454,'Agent List'!$A:$D,3,0)=0,"",VLOOKUP($C1454,'Agent List'!$A:$D,3,0))),"")</f>
        <v/>
      </c>
      <c r="G1454" s="175" t="str">
        <f>IFERROR((IF(VLOOKUP($C1454,'Agent List'!$A:$D,4,0)=0,"",VLOOKUP($C1454,'Agent List'!$A:$D,4,0))),"")</f>
        <v/>
      </c>
    </row>
    <row r="1455" spans="1:7" x14ac:dyDescent="0.25">
      <c r="A1455" s="278"/>
      <c r="B1455" s="277"/>
      <c r="C1455" s="277"/>
      <c r="D1455" s="277"/>
      <c r="E1455" s="175" t="str">
        <f>IFERROR((IF(VLOOKUP($C1455,'Agent List'!$A:$D,2,0)=0,"",VLOOKUP($C1455,'Agent List'!$A:$D,2,0))),"")</f>
        <v/>
      </c>
      <c r="F1455" s="175" t="str">
        <f>IFERROR((IF(VLOOKUP($C1455,'Agent List'!$A:$D,3,0)=0,"",VLOOKUP($C1455,'Agent List'!$A:$D,3,0))),"")</f>
        <v/>
      </c>
      <c r="G1455" s="175" t="str">
        <f>IFERROR((IF(VLOOKUP($C1455,'Agent List'!$A:$D,4,0)=0,"",VLOOKUP($C1455,'Agent List'!$A:$D,4,0))),"")</f>
        <v/>
      </c>
    </row>
    <row r="1456" spans="1:7" x14ac:dyDescent="0.25">
      <c r="A1456" s="278"/>
      <c r="B1456" s="277"/>
      <c r="C1456" s="277"/>
      <c r="D1456" s="277"/>
      <c r="E1456" s="175" t="str">
        <f>IFERROR((IF(VLOOKUP($C1456,'Agent List'!$A:$D,2,0)=0,"",VLOOKUP($C1456,'Agent List'!$A:$D,2,0))),"")</f>
        <v/>
      </c>
      <c r="F1456" s="175" t="str">
        <f>IFERROR((IF(VLOOKUP($C1456,'Agent List'!$A:$D,3,0)=0,"",VLOOKUP($C1456,'Agent List'!$A:$D,3,0))),"")</f>
        <v/>
      </c>
      <c r="G1456" s="175" t="str">
        <f>IFERROR((IF(VLOOKUP($C1456,'Agent List'!$A:$D,4,0)=0,"",VLOOKUP($C1456,'Agent List'!$A:$D,4,0))),"")</f>
        <v/>
      </c>
    </row>
    <row r="1457" spans="1:7" x14ac:dyDescent="0.25">
      <c r="A1457" s="278"/>
      <c r="B1457" s="277"/>
      <c r="C1457" s="277"/>
      <c r="D1457" s="277"/>
      <c r="E1457" s="175" t="str">
        <f>IFERROR((IF(VLOOKUP($C1457,'Agent List'!$A:$D,2,0)=0,"",VLOOKUP($C1457,'Agent List'!$A:$D,2,0))),"")</f>
        <v/>
      </c>
      <c r="F1457" s="175" t="str">
        <f>IFERROR((IF(VLOOKUP($C1457,'Agent List'!$A:$D,3,0)=0,"",VLOOKUP($C1457,'Agent List'!$A:$D,3,0))),"")</f>
        <v/>
      </c>
      <c r="G1457" s="175" t="str">
        <f>IFERROR((IF(VLOOKUP($C1457,'Agent List'!$A:$D,4,0)=0,"",VLOOKUP($C1457,'Agent List'!$A:$D,4,0))),"")</f>
        <v/>
      </c>
    </row>
    <row r="1458" spans="1:7" x14ac:dyDescent="0.25">
      <c r="A1458" s="278"/>
      <c r="B1458" s="277"/>
      <c r="C1458" s="277"/>
      <c r="D1458" s="277"/>
      <c r="E1458" s="175" t="str">
        <f>IFERROR((IF(VLOOKUP($C1458,'Agent List'!$A:$D,2,0)=0,"",VLOOKUP($C1458,'Agent List'!$A:$D,2,0))),"")</f>
        <v/>
      </c>
      <c r="F1458" s="175" t="str">
        <f>IFERROR((IF(VLOOKUP($C1458,'Agent List'!$A:$D,3,0)=0,"",VLOOKUP($C1458,'Agent List'!$A:$D,3,0))),"")</f>
        <v/>
      </c>
      <c r="G1458" s="175" t="str">
        <f>IFERROR((IF(VLOOKUP($C1458,'Agent List'!$A:$D,4,0)=0,"",VLOOKUP($C1458,'Agent List'!$A:$D,4,0))),"")</f>
        <v/>
      </c>
    </row>
    <row r="1459" spans="1:7" x14ac:dyDescent="0.25">
      <c r="A1459" s="278"/>
      <c r="B1459" s="277"/>
      <c r="C1459" s="277"/>
      <c r="D1459" s="277"/>
      <c r="E1459" s="175" t="str">
        <f>IFERROR((IF(VLOOKUP($C1459,'Agent List'!$A:$D,2,0)=0,"",VLOOKUP($C1459,'Agent List'!$A:$D,2,0))),"")</f>
        <v/>
      </c>
      <c r="F1459" s="175" t="str">
        <f>IFERROR((IF(VLOOKUP($C1459,'Agent List'!$A:$D,3,0)=0,"",VLOOKUP($C1459,'Agent List'!$A:$D,3,0))),"")</f>
        <v/>
      </c>
      <c r="G1459" s="175" t="str">
        <f>IFERROR((IF(VLOOKUP($C1459,'Agent List'!$A:$D,4,0)=0,"",VLOOKUP($C1459,'Agent List'!$A:$D,4,0))),"")</f>
        <v/>
      </c>
    </row>
    <row r="1460" spans="1:7" x14ac:dyDescent="0.25">
      <c r="A1460" s="278"/>
      <c r="B1460" s="277"/>
      <c r="C1460" s="277"/>
      <c r="D1460" s="277"/>
      <c r="E1460" s="175" t="str">
        <f>IFERROR((IF(VLOOKUP($C1460,'Agent List'!$A:$D,2,0)=0,"",VLOOKUP($C1460,'Agent List'!$A:$D,2,0))),"")</f>
        <v/>
      </c>
      <c r="F1460" s="175" t="str">
        <f>IFERROR((IF(VLOOKUP($C1460,'Agent List'!$A:$D,3,0)=0,"",VLOOKUP($C1460,'Agent List'!$A:$D,3,0))),"")</f>
        <v/>
      </c>
      <c r="G1460" s="175" t="str">
        <f>IFERROR((IF(VLOOKUP($C1460,'Agent List'!$A:$D,4,0)=0,"",VLOOKUP($C1460,'Agent List'!$A:$D,4,0))),"")</f>
        <v/>
      </c>
    </row>
    <row r="1461" spans="1:7" x14ac:dyDescent="0.25">
      <c r="A1461" s="278"/>
      <c r="B1461" s="277"/>
      <c r="C1461" s="277"/>
      <c r="D1461" s="277"/>
      <c r="E1461" s="175" t="str">
        <f>IFERROR((IF(VLOOKUP($C1461,'Agent List'!$A:$D,2,0)=0,"",VLOOKUP($C1461,'Agent List'!$A:$D,2,0))),"")</f>
        <v/>
      </c>
      <c r="F1461" s="175" t="str">
        <f>IFERROR((IF(VLOOKUP($C1461,'Agent List'!$A:$D,3,0)=0,"",VLOOKUP($C1461,'Agent List'!$A:$D,3,0))),"")</f>
        <v/>
      </c>
      <c r="G1461" s="175" t="str">
        <f>IFERROR((IF(VLOOKUP($C1461,'Agent List'!$A:$D,4,0)=0,"",VLOOKUP($C1461,'Agent List'!$A:$D,4,0))),"")</f>
        <v/>
      </c>
    </row>
    <row r="1462" spans="1:7" x14ac:dyDescent="0.25">
      <c r="A1462" s="278"/>
      <c r="B1462" s="277"/>
      <c r="C1462" s="277"/>
      <c r="D1462" s="277"/>
      <c r="E1462" s="175" t="str">
        <f>IFERROR((IF(VLOOKUP($C1462,'Agent List'!$A:$D,2,0)=0,"",VLOOKUP($C1462,'Agent List'!$A:$D,2,0))),"")</f>
        <v/>
      </c>
      <c r="F1462" s="175" t="str">
        <f>IFERROR((IF(VLOOKUP($C1462,'Agent List'!$A:$D,3,0)=0,"",VLOOKUP($C1462,'Agent List'!$A:$D,3,0))),"")</f>
        <v/>
      </c>
      <c r="G1462" s="175" t="str">
        <f>IFERROR((IF(VLOOKUP($C1462,'Agent List'!$A:$D,4,0)=0,"",VLOOKUP($C1462,'Agent List'!$A:$D,4,0))),"")</f>
        <v/>
      </c>
    </row>
    <row r="1463" spans="1:7" x14ac:dyDescent="0.25">
      <c r="A1463" s="278"/>
      <c r="B1463" s="277"/>
      <c r="C1463" s="277"/>
      <c r="D1463" s="277"/>
      <c r="E1463" s="175" t="str">
        <f>IFERROR((IF(VLOOKUP($C1463,'Agent List'!$A:$D,2,0)=0,"",VLOOKUP($C1463,'Agent List'!$A:$D,2,0))),"")</f>
        <v/>
      </c>
      <c r="F1463" s="175" t="str">
        <f>IFERROR((IF(VLOOKUP($C1463,'Agent List'!$A:$D,3,0)=0,"",VLOOKUP($C1463,'Agent List'!$A:$D,3,0))),"")</f>
        <v/>
      </c>
      <c r="G1463" s="175" t="str">
        <f>IFERROR((IF(VLOOKUP($C1463,'Agent List'!$A:$D,4,0)=0,"",VLOOKUP($C1463,'Agent List'!$A:$D,4,0))),"")</f>
        <v/>
      </c>
    </row>
    <row r="1464" spans="1:7" x14ac:dyDescent="0.25">
      <c r="A1464" s="278"/>
      <c r="B1464" s="277"/>
      <c r="C1464" s="277"/>
      <c r="D1464" s="277"/>
      <c r="E1464" s="175" t="str">
        <f>IFERROR((IF(VLOOKUP($C1464,'Agent List'!$A:$D,2,0)=0,"",VLOOKUP($C1464,'Agent List'!$A:$D,2,0))),"")</f>
        <v/>
      </c>
      <c r="F1464" s="175" t="str">
        <f>IFERROR((IF(VLOOKUP($C1464,'Agent List'!$A:$D,3,0)=0,"",VLOOKUP($C1464,'Agent List'!$A:$D,3,0))),"")</f>
        <v/>
      </c>
      <c r="G1464" s="175" t="str">
        <f>IFERROR((IF(VLOOKUP($C1464,'Agent List'!$A:$D,4,0)=0,"",VLOOKUP($C1464,'Agent List'!$A:$D,4,0))),"")</f>
        <v/>
      </c>
    </row>
    <row r="1465" spans="1:7" x14ac:dyDescent="0.25">
      <c r="A1465" s="278"/>
      <c r="B1465" s="277"/>
      <c r="C1465" s="277"/>
      <c r="D1465" s="277"/>
      <c r="E1465" s="175" t="str">
        <f>IFERROR((IF(VLOOKUP($C1465,'Agent List'!$A:$D,2,0)=0,"",VLOOKUP($C1465,'Agent List'!$A:$D,2,0))),"")</f>
        <v/>
      </c>
      <c r="F1465" s="175" t="str">
        <f>IFERROR((IF(VLOOKUP($C1465,'Agent List'!$A:$D,3,0)=0,"",VLOOKUP($C1465,'Agent List'!$A:$D,3,0))),"")</f>
        <v/>
      </c>
      <c r="G1465" s="175" t="str">
        <f>IFERROR((IF(VLOOKUP($C1465,'Agent List'!$A:$D,4,0)=0,"",VLOOKUP($C1465,'Agent List'!$A:$D,4,0))),"")</f>
        <v/>
      </c>
    </row>
    <row r="1466" spans="1:7" x14ac:dyDescent="0.25">
      <c r="A1466" s="278"/>
      <c r="B1466" s="277"/>
      <c r="C1466" s="277"/>
      <c r="D1466" s="277"/>
      <c r="E1466" s="175" t="str">
        <f>IFERROR((IF(VLOOKUP($C1466,'Agent List'!$A:$D,2,0)=0,"",VLOOKUP($C1466,'Agent List'!$A:$D,2,0))),"")</f>
        <v/>
      </c>
      <c r="F1466" s="175" t="str">
        <f>IFERROR((IF(VLOOKUP($C1466,'Agent List'!$A:$D,3,0)=0,"",VLOOKUP($C1466,'Agent List'!$A:$D,3,0))),"")</f>
        <v/>
      </c>
      <c r="G1466" s="175" t="str">
        <f>IFERROR((IF(VLOOKUP($C1466,'Agent List'!$A:$D,4,0)=0,"",VLOOKUP($C1466,'Agent List'!$A:$D,4,0))),"")</f>
        <v/>
      </c>
    </row>
    <row r="1467" spans="1:7" x14ac:dyDescent="0.25">
      <c r="A1467" s="278"/>
      <c r="B1467" s="277"/>
      <c r="C1467" s="277"/>
      <c r="D1467" s="277"/>
      <c r="E1467" s="175"/>
      <c r="F1467" s="175"/>
      <c r="G1467" s="175" t="str">
        <f>IFERROR((IF(VLOOKUP($C1467,'Agent List'!$A:$D,4,0)=0,"",VLOOKUP($C1467,'Agent List'!$A:$D,4,0))),"")</f>
        <v/>
      </c>
    </row>
    <row r="1468" spans="1:7" x14ac:dyDescent="0.25">
      <c r="A1468" s="278"/>
      <c r="B1468" s="277"/>
      <c r="C1468" s="277"/>
      <c r="D1468" s="277"/>
      <c r="E1468" s="175"/>
      <c r="F1468" s="175"/>
      <c r="G1468" s="175" t="str">
        <f>IFERROR((IF(VLOOKUP($C1468,'Agent List'!$A:$D,4,0)=0,"",VLOOKUP($C1468,'Agent List'!$A:$D,4,0))),"")</f>
        <v/>
      </c>
    </row>
    <row r="1469" spans="1:7" x14ac:dyDescent="0.25">
      <c r="A1469" s="278"/>
      <c r="B1469" s="277"/>
      <c r="C1469" s="277"/>
      <c r="D1469" s="277"/>
      <c r="E1469" s="175"/>
      <c r="F1469" s="175"/>
      <c r="G1469" s="175" t="str">
        <f>IFERROR((IF(VLOOKUP($C1469,'Agent List'!$A:$D,4,0)=0,"",VLOOKUP($C1469,'Agent List'!$A:$D,4,0))),"")</f>
        <v/>
      </c>
    </row>
    <row r="1470" spans="1:7" x14ac:dyDescent="0.25">
      <c r="A1470" s="278"/>
      <c r="B1470" s="277"/>
      <c r="C1470" s="277"/>
      <c r="D1470" s="277"/>
      <c r="E1470" s="175"/>
      <c r="F1470" s="175"/>
      <c r="G1470" s="175" t="str">
        <f>IFERROR((IF(VLOOKUP($C1470,'Agent List'!$A:$D,4,0)=0,"",VLOOKUP($C1470,'Agent List'!$A:$D,4,0))),"")</f>
        <v/>
      </c>
    </row>
    <row r="1471" spans="1:7" x14ac:dyDescent="0.25">
      <c r="A1471" s="278"/>
      <c r="B1471" s="277"/>
      <c r="C1471" s="277"/>
      <c r="D1471" s="277"/>
      <c r="E1471" s="175"/>
      <c r="F1471" s="175"/>
      <c r="G1471" s="175" t="str">
        <f>IFERROR((IF(VLOOKUP($C1471,'Agent List'!$A:$D,4,0)=0,"",VLOOKUP($C1471,'Agent List'!$A:$D,4,0))),"")</f>
        <v/>
      </c>
    </row>
    <row r="1472" spans="1:7" x14ac:dyDescent="0.25">
      <c r="A1472" s="278"/>
      <c r="B1472" s="277"/>
      <c r="C1472" s="277"/>
      <c r="D1472" s="277"/>
      <c r="E1472" s="175"/>
      <c r="F1472" s="175"/>
      <c r="G1472" s="175" t="str">
        <f>IFERROR((IF(VLOOKUP($C1472,'Agent List'!$A:$D,4,0)=0,"",VLOOKUP($C1472,'Agent List'!$A:$D,4,0))),"")</f>
        <v/>
      </c>
    </row>
    <row r="1473" spans="1:7" x14ac:dyDescent="0.25">
      <c r="A1473" s="278"/>
      <c r="B1473" s="277"/>
      <c r="C1473" s="277"/>
      <c r="D1473" s="277"/>
      <c r="E1473" s="175"/>
      <c r="F1473" s="175"/>
      <c r="G1473" s="175" t="str">
        <f>IFERROR((IF(VLOOKUP($C1473,'Agent List'!$A:$D,4,0)=0,"",VLOOKUP($C1473,'Agent List'!$A:$D,4,0))),"")</f>
        <v/>
      </c>
    </row>
    <row r="1474" spans="1:7" x14ac:dyDescent="0.25">
      <c r="A1474" s="278"/>
      <c r="B1474" s="277"/>
      <c r="C1474" s="277"/>
      <c r="D1474" s="277"/>
      <c r="E1474" s="175"/>
      <c r="F1474" s="175"/>
      <c r="G1474" s="175" t="str">
        <f>IFERROR((IF(VLOOKUP($C1474,'Agent List'!$A:$D,4,0)=0,"",VLOOKUP($C1474,'Agent List'!$A:$D,4,0))),"")</f>
        <v/>
      </c>
    </row>
    <row r="1475" spans="1:7" x14ac:dyDescent="0.25">
      <c r="A1475" s="278"/>
      <c r="B1475" s="277"/>
      <c r="C1475" s="277"/>
      <c r="D1475" s="277"/>
      <c r="E1475" s="175"/>
      <c r="F1475" s="175"/>
      <c r="G1475" s="175" t="str">
        <f>IFERROR((IF(VLOOKUP($C1475,'Agent List'!$A:$D,4,0)=0,"",VLOOKUP($C1475,'Agent List'!$A:$D,4,0))),"")</f>
        <v/>
      </c>
    </row>
    <row r="1476" spans="1:7" x14ac:dyDescent="0.25">
      <c r="A1476" s="278"/>
      <c r="B1476" s="277"/>
      <c r="C1476" s="277"/>
      <c r="D1476" s="277"/>
      <c r="E1476" s="175"/>
      <c r="F1476" s="175"/>
      <c r="G1476" s="175" t="str">
        <f>IFERROR((IF(VLOOKUP($C1476,'Agent List'!$A:$D,4,0)=0,"",VLOOKUP($C1476,'Agent List'!$A:$D,4,0))),"")</f>
        <v/>
      </c>
    </row>
    <row r="1477" spans="1:7" x14ac:dyDescent="0.25">
      <c r="A1477" s="278"/>
      <c r="B1477" s="277"/>
      <c r="C1477" s="277"/>
      <c r="D1477" s="277"/>
      <c r="E1477" s="175"/>
      <c r="F1477" s="175"/>
      <c r="G1477" s="175" t="str">
        <f>IFERROR((IF(VLOOKUP($C1477,'Agent List'!$A:$D,4,0)=0,"",VLOOKUP($C1477,'Agent List'!$A:$D,4,0))),"")</f>
        <v/>
      </c>
    </row>
    <row r="1478" spans="1:7" x14ac:dyDescent="0.25">
      <c r="A1478" s="278"/>
      <c r="B1478" s="277"/>
      <c r="C1478" s="277"/>
      <c r="D1478" s="277"/>
      <c r="E1478" s="175"/>
      <c r="F1478" s="175"/>
      <c r="G1478" s="175" t="str">
        <f>IFERROR((IF(VLOOKUP($C1478,'Agent List'!$A:$D,4,0)=0,"",VLOOKUP($C1478,'Agent List'!$A:$D,4,0))),"")</f>
        <v/>
      </c>
    </row>
    <row r="1479" spans="1:7" x14ac:dyDescent="0.25">
      <c r="A1479" s="278"/>
      <c r="B1479" s="277"/>
      <c r="C1479" s="277"/>
      <c r="D1479" s="277"/>
      <c r="E1479" s="175"/>
      <c r="F1479" s="175"/>
      <c r="G1479" s="175" t="str">
        <f>IFERROR((IF(VLOOKUP($C1479,'Agent List'!$A:$D,4,0)=0,"",VLOOKUP($C1479,'Agent List'!$A:$D,4,0))),"")</f>
        <v/>
      </c>
    </row>
    <row r="1480" spans="1:7" x14ac:dyDescent="0.25">
      <c r="A1480" s="278"/>
      <c r="B1480" s="277"/>
      <c r="C1480" s="277"/>
      <c r="D1480" s="277"/>
      <c r="E1480" s="175"/>
      <c r="F1480" s="175"/>
      <c r="G1480" s="175" t="str">
        <f>IFERROR((IF(VLOOKUP($C1480,'Agent List'!$A:$D,4,0)=0,"",VLOOKUP($C1480,'Agent List'!$A:$D,4,0))),"")</f>
        <v/>
      </c>
    </row>
    <row r="1481" spans="1:7" x14ac:dyDescent="0.25">
      <c r="A1481" s="278"/>
      <c r="B1481" s="277"/>
      <c r="C1481" s="277"/>
      <c r="D1481" s="277"/>
      <c r="E1481" s="175"/>
      <c r="F1481" s="175"/>
      <c r="G1481" s="175" t="str">
        <f>IFERROR((IF(VLOOKUP($C1481,'Agent List'!$A:$D,4,0)=0,"",VLOOKUP($C1481,'Agent List'!$A:$D,4,0))),"")</f>
        <v/>
      </c>
    </row>
    <row r="1482" spans="1:7" x14ac:dyDescent="0.25">
      <c r="A1482" s="278"/>
      <c r="B1482" s="277"/>
      <c r="C1482" s="277"/>
      <c r="D1482" s="277"/>
      <c r="E1482" s="175"/>
      <c r="F1482" s="175"/>
      <c r="G1482" s="175" t="str">
        <f>IFERROR((IF(VLOOKUP($C1482,'Agent List'!$A:$D,4,0)=0,"",VLOOKUP($C1482,'Agent List'!$A:$D,4,0))),"")</f>
        <v/>
      </c>
    </row>
    <row r="1483" spans="1:7" x14ac:dyDescent="0.25">
      <c r="A1483" s="278"/>
      <c r="B1483" s="277"/>
      <c r="C1483" s="277"/>
      <c r="D1483" s="277"/>
      <c r="E1483" s="175"/>
      <c r="F1483" s="175"/>
      <c r="G1483" s="175" t="str">
        <f>IFERROR((IF(VLOOKUP($C1483,'Agent List'!$A:$D,4,0)=0,"",VLOOKUP($C1483,'Agent List'!$A:$D,4,0))),"")</f>
        <v/>
      </c>
    </row>
    <row r="1484" spans="1:7" x14ac:dyDescent="0.25">
      <c r="A1484" s="278"/>
      <c r="B1484" s="277"/>
      <c r="C1484" s="277"/>
      <c r="D1484" s="277"/>
      <c r="E1484" s="175"/>
      <c r="F1484" s="175"/>
      <c r="G1484" s="175" t="str">
        <f>IFERROR((IF(VLOOKUP($C1484,'Agent List'!$A:$D,4,0)=0,"",VLOOKUP($C1484,'Agent List'!$A:$D,4,0))),"")</f>
        <v/>
      </c>
    </row>
    <row r="1485" spans="1:7" x14ac:dyDescent="0.25">
      <c r="A1485" s="278"/>
      <c r="B1485" s="277"/>
      <c r="C1485" s="277"/>
      <c r="D1485" s="277"/>
      <c r="E1485" s="175"/>
      <c r="F1485" s="175"/>
      <c r="G1485" s="175" t="str">
        <f>IFERROR((IF(VLOOKUP($C1485,'Agent List'!$A:$D,4,0)=0,"",VLOOKUP($C1485,'Agent List'!$A:$D,4,0))),"")</f>
        <v/>
      </c>
    </row>
    <row r="1486" spans="1:7" x14ac:dyDescent="0.25">
      <c r="A1486" s="278"/>
      <c r="B1486" s="277"/>
      <c r="C1486" s="277"/>
      <c r="D1486" s="277"/>
      <c r="E1486" s="175"/>
      <c r="F1486" s="175"/>
      <c r="G1486" s="175" t="str">
        <f>IFERROR((IF(VLOOKUP($C1486,'Agent List'!$A:$D,4,0)=0,"",VLOOKUP($C1486,'Agent List'!$A:$D,4,0))),"")</f>
        <v/>
      </c>
    </row>
    <row r="1487" spans="1:7" x14ac:dyDescent="0.25">
      <c r="A1487" s="278"/>
      <c r="B1487" s="277"/>
      <c r="C1487" s="277"/>
      <c r="D1487" s="277"/>
      <c r="E1487" s="175"/>
      <c r="F1487" s="175"/>
      <c r="G1487" s="175" t="str">
        <f>IFERROR((IF(VLOOKUP($C1487,'Agent List'!$A:$D,4,0)=0,"",VLOOKUP($C1487,'Agent List'!$A:$D,4,0))),"")</f>
        <v/>
      </c>
    </row>
    <row r="1488" spans="1:7" x14ac:dyDescent="0.25">
      <c r="A1488" s="278"/>
      <c r="B1488" s="277"/>
      <c r="C1488" s="277"/>
      <c r="D1488" s="277"/>
      <c r="E1488" s="175"/>
      <c r="F1488" s="175"/>
      <c r="G1488" s="175" t="str">
        <f>IFERROR((IF(VLOOKUP($C1488,'Agent List'!$A:$D,4,0)=0,"",VLOOKUP($C1488,'Agent List'!$A:$D,4,0))),"")</f>
        <v/>
      </c>
    </row>
    <row r="1489" spans="1:7" x14ac:dyDescent="0.25">
      <c r="A1489" s="278"/>
      <c r="B1489" s="277"/>
      <c r="C1489" s="277"/>
      <c r="D1489" s="277"/>
      <c r="E1489" s="175"/>
      <c r="F1489" s="175"/>
      <c r="G1489" s="175" t="str">
        <f>IFERROR((IF(VLOOKUP($C1489,'Agent List'!$A:$D,4,0)=0,"",VLOOKUP($C1489,'Agent List'!$A:$D,4,0))),"")</f>
        <v/>
      </c>
    </row>
    <row r="1490" spans="1:7" x14ac:dyDescent="0.25">
      <c r="A1490" s="278"/>
      <c r="B1490" s="277"/>
      <c r="C1490" s="277"/>
      <c r="D1490" s="277"/>
      <c r="E1490" s="175"/>
      <c r="F1490" s="175"/>
      <c r="G1490" s="175" t="str">
        <f>IFERROR((IF(VLOOKUP($C1490,'Agent List'!$A:$D,4,0)=0,"",VLOOKUP($C1490,'Agent List'!$A:$D,4,0))),"")</f>
        <v/>
      </c>
    </row>
    <row r="1491" spans="1:7" x14ac:dyDescent="0.25">
      <c r="A1491" s="278"/>
      <c r="B1491" s="277"/>
      <c r="C1491" s="277"/>
      <c r="D1491" s="277"/>
      <c r="E1491" s="175"/>
      <c r="F1491" s="175"/>
      <c r="G1491" s="175" t="str">
        <f>IFERROR((IF(VLOOKUP($C1491,'Agent List'!$A:$D,4,0)=0,"",VLOOKUP($C1491,'Agent List'!$A:$D,4,0))),"")</f>
        <v/>
      </c>
    </row>
    <row r="1492" spans="1:7" x14ac:dyDescent="0.25">
      <c r="A1492" s="278"/>
      <c r="B1492" s="277"/>
      <c r="C1492" s="277"/>
      <c r="D1492" s="277"/>
      <c r="E1492" s="175"/>
      <c r="F1492" s="175"/>
      <c r="G1492" s="175" t="str">
        <f>IFERROR((IF(VLOOKUP($C1492,'Agent List'!$A:$D,4,0)=0,"",VLOOKUP($C1492,'Agent List'!$A:$D,4,0))),"")</f>
        <v/>
      </c>
    </row>
    <row r="1493" spans="1:7" x14ac:dyDescent="0.25">
      <c r="A1493" s="278"/>
      <c r="B1493" s="277"/>
      <c r="C1493" s="277"/>
      <c r="D1493" s="277"/>
      <c r="E1493" s="175"/>
      <c r="F1493" s="175"/>
      <c r="G1493" s="175" t="str">
        <f>IFERROR((IF(VLOOKUP($C1493,'Agent List'!$A:$D,4,0)=0,"",VLOOKUP($C1493,'Agent List'!$A:$D,4,0))),"")</f>
        <v/>
      </c>
    </row>
    <row r="1494" spans="1:7" x14ac:dyDescent="0.25">
      <c r="A1494" s="278"/>
      <c r="B1494" s="277"/>
      <c r="C1494" s="277"/>
      <c r="D1494" s="277"/>
      <c r="E1494" s="175"/>
      <c r="F1494" s="175"/>
      <c r="G1494" s="175" t="str">
        <f>IFERROR((IF(VLOOKUP($C1494,'Agent List'!$A:$D,4,0)=0,"",VLOOKUP($C1494,'Agent List'!$A:$D,4,0))),"")</f>
        <v/>
      </c>
    </row>
    <row r="1495" spans="1:7" x14ac:dyDescent="0.25">
      <c r="A1495" s="278"/>
      <c r="B1495" s="277"/>
      <c r="C1495" s="277"/>
      <c r="D1495" s="277"/>
      <c r="E1495" s="175"/>
      <c r="F1495" s="175"/>
      <c r="G1495" s="175" t="str">
        <f>IFERROR((IF(VLOOKUP($C1495,'Agent List'!$A:$D,4,0)=0,"",VLOOKUP($C1495,'Agent List'!$A:$D,4,0))),"")</f>
        <v/>
      </c>
    </row>
    <row r="1496" spans="1:7" x14ac:dyDescent="0.25">
      <c r="A1496" s="278"/>
      <c r="B1496" s="277"/>
      <c r="C1496" s="277"/>
      <c r="D1496" s="277"/>
      <c r="E1496" s="175"/>
      <c r="F1496" s="175"/>
      <c r="G1496" s="175" t="str">
        <f>IFERROR((IF(VLOOKUP($C1496,'Agent List'!$A:$D,4,0)=0,"",VLOOKUP($C1496,'Agent List'!$A:$D,4,0))),"")</f>
        <v/>
      </c>
    </row>
    <row r="1497" spans="1:7" x14ac:dyDescent="0.25">
      <c r="A1497" s="278"/>
      <c r="B1497" s="277"/>
      <c r="C1497" s="277"/>
      <c r="D1497" s="277"/>
      <c r="E1497" s="175"/>
      <c r="F1497" s="175"/>
      <c r="G1497" s="175" t="str">
        <f>IFERROR((IF(VLOOKUP($C1497,'Agent List'!$A:$D,4,0)=0,"",VLOOKUP($C1497,'Agent List'!$A:$D,4,0))),"")</f>
        <v/>
      </c>
    </row>
    <row r="1498" spans="1:7" x14ac:dyDescent="0.25">
      <c r="A1498" s="278"/>
      <c r="B1498" s="277"/>
      <c r="C1498" s="277"/>
      <c r="D1498" s="277"/>
      <c r="E1498" s="175"/>
      <c r="F1498" s="175"/>
      <c r="G1498" s="175" t="str">
        <f>IFERROR((IF(VLOOKUP($C1498,'Agent List'!$A:$D,4,0)=0,"",VLOOKUP($C1498,'Agent List'!$A:$D,4,0))),"")</f>
        <v/>
      </c>
    </row>
    <row r="1499" spans="1:7" x14ac:dyDescent="0.25">
      <c r="A1499" s="278"/>
      <c r="B1499" s="277"/>
      <c r="C1499" s="277"/>
      <c r="D1499" s="277"/>
      <c r="E1499" s="175"/>
      <c r="F1499" s="175"/>
      <c r="G1499" s="175" t="str">
        <f>IFERROR((IF(VLOOKUP($C1499,'Agent List'!$A:$D,4,0)=0,"",VLOOKUP($C1499,'Agent List'!$A:$D,4,0))),"")</f>
        <v/>
      </c>
    </row>
    <row r="1500" spans="1:7" x14ac:dyDescent="0.25">
      <c r="A1500" s="278"/>
      <c r="B1500" s="277"/>
      <c r="C1500" s="277"/>
      <c r="D1500" s="277"/>
      <c r="E1500" s="175"/>
      <c r="F1500" s="175"/>
      <c r="G1500" s="175" t="str">
        <f>IFERROR((IF(VLOOKUP($C1500,'Agent List'!$A:$D,4,0)=0,"",VLOOKUP($C1500,'Agent List'!$A:$D,4,0))),"")</f>
        <v/>
      </c>
    </row>
    <row r="1501" spans="1:7" x14ac:dyDescent="0.25">
      <c r="A1501" s="278"/>
      <c r="B1501" s="277"/>
      <c r="C1501" s="277"/>
      <c r="D1501" s="277"/>
      <c r="E1501" s="175"/>
      <c r="F1501" s="175"/>
      <c r="G1501" s="175" t="str">
        <f>IFERROR((IF(VLOOKUP($C1501,'Agent List'!$A:$D,4,0)=0,"",VLOOKUP($C1501,'Agent List'!$A:$D,4,0))),"")</f>
        <v/>
      </c>
    </row>
    <row r="1502" spans="1:7" x14ac:dyDescent="0.25">
      <c r="A1502" s="278"/>
      <c r="B1502" s="277"/>
      <c r="C1502" s="277"/>
      <c r="D1502" s="277"/>
      <c r="E1502" s="175"/>
      <c r="F1502" s="175"/>
      <c r="G1502" s="175" t="str">
        <f>IFERROR((IF(VLOOKUP($C1502,'Agent List'!$A:$D,4,0)=0,"",VLOOKUP($C1502,'Agent List'!$A:$D,4,0))),"")</f>
        <v/>
      </c>
    </row>
    <row r="1503" spans="1:7" x14ac:dyDescent="0.25">
      <c r="A1503" s="278"/>
      <c r="B1503" s="277"/>
      <c r="C1503" s="277"/>
      <c r="D1503" s="277"/>
      <c r="E1503" s="175"/>
      <c r="F1503" s="175"/>
      <c r="G1503" s="175" t="str">
        <f>IFERROR((IF(VLOOKUP($C1503,'Agent List'!$A:$D,4,0)=0,"",VLOOKUP($C1503,'Agent List'!$A:$D,4,0))),"")</f>
        <v/>
      </c>
    </row>
    <row r="1504" spans="1:7" x14ac:dyDescent="0.25">
      <c r="A1504" s="278"/>
      <c r="B1504" s="277"/>
      <c r="C1504" s="277"/>
      <c r="D1504" s="277"/>
      <c r="E1504" s="175"/>
      <c r="F1504" s="175"/>
      <c r="G1504" s="175" t="str">
        <f>IFERROR((IF(VLOOKUP($C1504,'Agent List'!$A:$D,4,0)=0,"",VLOOKUP($C1504,'Agent List'!$A:$D,4,0))),"")</f>
        <v/>
      </c>
    </row>
    <row r="1505" spans="1:7" x14ac:dyDescent="0.25">
      <c r="A1505" s="278"/>
      <c r="B1505" s="277"/>
      <c r="C1505" s="277"/>
      <c r="D1505" s="277"/>
      <c r="E1505" s="175"/>
      <c r="F1505" s="175"/>
      <c r="G1505" s="175" t="str">
        <f>IFERROR((IF(VLOOKUP($C1505,'Agent List'!$A:$D,4,0)=0,"",VLOOKUP($C1505,'Agent List'!$A:$D,4,0))),"")</f>
        <v/>
      </c>
    </row>
    <row r="1506" spans="1:7" x14ac:dyDescent="0.25">
      <c r="A1506" s="278"/>
      <c r="B1506" s="277"/>
      <c r="C1506" s="277"/>
      <c r="D1506" s="277"/>
      <c r="E1506" s="175"/>
      <c r="F1506" s="175"/>
      <c r="G1506" s="175" t="str">
        <f>IFERROR((IF(VLOOKUP($C1506,'Agent List'!$A:$D,4,0)=0,"",VLOOKUP($C1506,'Agent List'!$A:$D,4,0))),"")</f>
        <v/>
      </c>
    </row>
    <row r="1507" spans="1:7" x14ac:dyDescent="0.25">
      <c r="A1507" s="278"/>
      <c r="B1507" s="277"/>
      <c r="C1507" s="277"/>
      <c r="D1507" s="277"/>
      <c r="E1507" s="175"/>
      <c r="F1507" s="175"/>
      <c r="G1507" s="175" t="str">
        <f>IFERROR((IF(VLOOKUP($C1507,'Agent List'!$A:$D,4,0)=0,"",VLOOKUP($C1507,'Agent List'!$A:$D,4,0))),"")</f>
        <v/>
      </c>
    </row>
    <row r="1508" spans="1:7" x14ac:dyDescent="0.25">
      <c r="A1508" s="278"/>
      <c r="B1508" s="277"/>
      <c r="C1508" s="277"/>
      <c r="D1508" s="277"/>
      <c r="E1508" s="175"/>
      <c r="F1508" s="175"/>
      <c r="G1508" s="175" t="str">
        <f>IFERROR((IF(VLOOKUP($C1508,'Agent List'!$A:$D,4,0)=0,"",VLOOKUP($C1508,'Agent List'!$A:$D,4,0))),"")</f>
        <v/>
      </c>
    </row>
    <row r="1509" spans="1:7" x14ac:dyDescent="0.25">
      <c r="A1509" s="278"/>
      <c r="B1509" s="277"/>
      <c r="C1509" s="277"/>
      <c r="D1509" s="277"/>
      <c r="E1509" s="175"/>
      <c r="F1509" s="175"/>
      <c r="G1509" s="175" t="str">
        <f>IFERROR((IF(VLOOKUP($C1509,'Agent List'!$A:$D,4,0)=0,"",VLOOKUP($C1509,'Agent List'!$A:$D,4,0))),"")</f>
        <v/>
      </c>
    </row>
    <row r="1510" spans="1:7" x14ac:dyDescent="0.25">
      <c r="A1510" s="278"/>
      <c r="B1510" s="277"/>
      <c r="C1510" s="277"/>
      <c r="D1510" s="277"/>
      <c r="E1510" s="175"/>
      <c r="F1510" s="175"/>
      <c r="G1510" s="175" t="str">
        <f>IFERROR((IF(VLOOKUP($C1510,'Agent List'!$A:$D,4,0)=0,"",VLOOKUP($C1510,'Agent List'!$A:$D,4,0))),"")</f>
        <v/>
      </c>
    </row>
    <row r="1511" spans="1:7" x14ac:dyDescent="0.25">
      <c r="A1511" s="278"/>
      <c r="B1511" s="277"/>
      <c r="C1511" s="277"/>
      <c r="D1511" s="277"/>
      <c r="E1511" s="175"/>
      <c r="F1511" s="175"/>
      <c r="G1511" s="175" t="str">
        <f>IFERROR((IF(VLOOKUP($C1511,'Agent List'!$A:$D,4,0)=0,"",VLOOKUP($C1511,'Agent List'!$A:$D,4,0))),"")</f>
        <v/>
      </c>
    </row>
    <row r="1512" spans="1:7" x14ac:dyDescent="0.25">
      <c r="A1512" s="278"/>
      <c r="B1512" s="277"/>
      <c r="C1512" s="277"/>
      <c r="D1512" s="277"/>
      <c r="E1512" s="175"/>
      <c r="F1512" s="175"/>
      <c r="G1512" s="175" t="str">
        <f>IFERROR((IF(VLOOKUP($C1512,'Agent List'!$A:$D,4,0)=0,"",VLOOKUP($C1512,'Agent List'!$A:$D,4,0))),"")</f>
        <v/>
      </c>
    </row>
    <row r="1513" spans="1:7" x14ac:dyDescent="0.25">
      <c r="A1513" s="278"/>
      <c r="B1513" s="277"/>
      <c r="C1513" s="277"/>
      <c r="D1513" s="277"/>
      <c r="E1513" s="175"/>
      <c r="F1513" s="175"/>
      <c r="G1513" s="175" t="str">
        <f>IFERROR((IF(VLOOKUP($C1513,'Agent List'!$A:$D,4,0)=0,"",VLOOKUP($C1513,'Agent List'!$A:$D,4,0))),"")</f>
        <v/>
      </c>
    </row>
    <row r="1514" spans="1:7" x14ac:dyDescent="0.25">
      <c r="A1514" s="278"/>
      <c r="B1514" s="277"/>
      <c r="C1514" s="277"/>
      <c r="D1514" s="277"/>
      <c r="E1514" s="175"/>
      <c r="F1514" s="175"/>
      <c r="G1514" s="175" t="str">
        <f>IFERROR((IF(VLOOKUP($C1514,'Agent List'!$A:$D,4,0)=0,"",VLOOKUP($C1514,'Agent List'!$A:$D,4,0))),"")</f>
        <v/>
      </c>
    </row>
    <row r="1515" spans="1:7" x14ac:dyDescent="0.25">
      <c r="A1515" s="278"/>
      <c r="B1515" s="277"/>
      <c r="C1515" s="277"/>
      <c r="D1515" s="277"/>
      <c r="E1515" s="175"/>
      <c r="F1515" s="175"/>
      <c r="G1515" s="175" t="str">
        <f>IFERROR((IF(VLOOKUP($C1515,'Agent List'!$A:$D,4,0)=0,"",VLOOKUP($C1515,'Agent List'!$A:$D,4,0))),"")</f>
        <v/>
      </c>
    </row>
    <row r="1516" spans="1:7" x14ac:dyDescent="0.25">
      <c r="A1516" s="278"/>
      <c r="B1516" s="277"/>
      <c r="C1516" s="277"/>
      <c r="D1516" s="277"/>
      <c r="E1516" s="175"/>
      <c r="F1516" s="175"/>
      <c r="G1516" s="175" t="str">
        <f>IFERROR((IF(VLOOKUP($C1516,'Agent List'!$A:$D,4,0)=0,"",VLOOKUP($C1516,'Agent List'!$A:$D,4,0))),"")</f>
        <v/>
      </c>
    </row>
    <row r="1517" spans="1:7" x14ac:dyDescent="0.25">
      <c r="A1517" s="278"/>
      <c r="B1517" s="277"/>
      <c r="C1517" s="277"/>
      <c r="D1517" s="277"/>
      <c r="E1517" s="175"/>
      <c r="F1517" s="175"/>
      <c r="G1517" s="175" t="str">
        <f>IFERROR((IF(VLOOKUP($C1517,'Agent List'!$A:$D,4,0)=0,"",VLOOKUP($C1517,'Agent List'!$A:$D,4,0))),"")</f>
        <v/>
      </c>
    </row>
    <row r="1518" spans="1:7" x14ac:dyDescent="0.25">
      <c r="A1518" s="278"/>
      <c r="B1518" s="277"/>
      <c r="C1518" s="277"/>
      <c r="D1518" s="277"/>
      <c r="E1518" s="175"/>
      <c r="F1518" s="175"/>
      <c r="G1518" s="175" t="str">
        <f>IFERROR((IF(VLOOKUP($C1518,'Agent List'!$A:$D,4,0)=0,"",VLOOKUP($C1518,'Agent List'!$A:$D,4,0))),"")</f>
        <v/>
      </c>
    </row>
    <row r="1519" spans="1:7" x14ac:dyDescent="0.25">
      <c r="A1519" s="278"/>
      <c r="B1519" s="277"/>
      <c r="C1519" s="277"/>
      <c r="D1519" s="277"/>
      <c r="E1519" s="175"/>
      <c r="F1519" s="175"/>
      <c r="G1519" s="175" t="str">
        <f>IFERROR((IF(VLOOKUP($C1519,'Agent List'!$A:$D,4,0)=0,"",VLOOKUP($C1519,'Agent List'!$A:$D,4,0))),"")</f>
        <v/>
      </c>
    </row>
    <row r="1520" spans="1:7" x14ac:dyDescent="0.25">
      <c r="A1520" s="278"/>
      <c r="B1520" s="277"/>
      <c r="C1520" s="277"/>
      <c r="D1520" s="277"/>
      <c r="E1520" s="175"/>
      <c r="F1520" s="175"/>
      <c r="G1520" s="175" t="str">
        <f>IFERROR((IF(VLOOKUP($C1520,'Agent List'!$A:$D,4,0)=0,"",VLOOKUP($C1520,'Agent List'!$A:$D,4,0))),"")</f>
        <v/>
      </c>
    </row>
    <row r="1521" spans="1:7" x14ac:dyDescent="0.25">
      <c r="A1521" s="278"/>
      <c r="B1521" s="277"/>
      <c r="C1521" s="277"/>
      <c r="D1521" s="277"/>
      <c r="E1521" s="175"/>
      <c r="F1521" s="175"/>
      <c r="G1521" s="175" t="str">
        <f>IFERROR((IF(VLOOKUP($C1521,'Agent List'!$A:$D,4,0)=0,"",VLOOKUP($C1521,'Agent List'!$A:$D,4,0))),"")</f>
        <v/>
      </c>
    </row>
    <row r="1522" spans="1:7" x14ac:dyDescent="0.25">
      <c r="A1522" s="278"/>
      <c r="B1522" s="277"/>
      <c r="C1522" s="277"/>
      <c r="D1522" s="277"/>
      <c r="E1522" s="175"/>
      <c r="F1522" s="175"/>
      <c r="G1522" s="175" t="str">
        <f>IFERROR((IF(VLOOKUP($C1522,'Agent List'!$A:$D,4,0)=0,"",VLOOKUP($C1522,'Agent List'!$A:$D,4,0))),"")</f>
        <v/>
      </c>
    </row>
    <row r="1523" spans="1:7" x14ac:dyDescent="0.25">
      <c r="A1523" s="278"/>
      <c r="B1523" s="277"/>
      <c r="C1523" s="277"/>
      <c r="D1523" s="277"/>
      <c r="E1523" s="175"/>
      <c r="F1523" s="175"/>
      <c r="G1523" s="175" t="str">
        <f>IFERROR((IF(VLOOKUP($C1523,'Agent List'!$A:$D,4,0)=0,"",VLOOKUP($C1523,'Agent List'!$A:$D,4,0))),"")</f>
        <v/>
      </c>
    </row>
    <row r="1524" spans="1:7" x14ac:dyDescent="0.25">
      <c r="A1524" s="278"/>
      <c r="B1524" s="277"/>
      <c r="C1524" s="277"/>
      <c r="D1524" s="277"/>
      <c r="E1524" s="175"/>
      <c r="F1524" s="175"/>
      <c r="G1524" s="175" t="str">
        <f>IFERROR((IF(VLOOKUP($C1524,'Agent List'!$A:$D,4,0)=0,"",VLOOKUP($C1524,'Agent List'!$A:$D,4,0))),"")</f>
        <v/>
      </c>
    </row>
    <row r="1525" spans="1:7" x14ac:dyDescent="0.25">
      <c r="A1525" s="278"/>
      <c r="B1525" s="277"/>
      <c r="C1525" s="277"/>
      <c r="D1525" s="277"/>
      <c r="E1525" s="175"/>
      <c r="F1525" s="175"/>
      <c r="G1525" s="175" t="str">
        <f>IFERROR((IF(VLOOKUP($C1525,'Agent List'!$A:$D,4,0)=0,"",VLOOKUP($C1525,'Agent List'!$A:$D,4,0))),"")</f>
        <v/>
      </c>
    </row>
    <row r="1526" spans="1:7" x14ac:dyDescent="0.25">
      <c r="A1526" s="278"/>
      <c r="B1526" s="277"/>
      <c r="C1526" s="277"/>
      <c r="D1526" s="277"/>
      <c r="E1526" s="175"/>
      <c r="F1526" s="175"/>
      <c r="G1526" s="175" t="str">
        <f>IFERROR((IF(VLOOKUP($C1526,'Agent List'!$A:$D,4,0)=0,"",VLOOKUP($C1526,'Agent List'!$A:$D,4,0))),"")</f>
        <v/>
      </c>
    </row>
    <row r="1527" spans="1:7" x14ac:dyDescent="0.25">
      <c r="A1527" s="278"/>
      <c r="B1527" s="277"/>
      <c r="C1527" s="277"/>
      <c r="D1527" s="277"/>
      <c r="E1527" s="175"/>
      <c r="F1527" s="175"/>
      <c r="G1527" s="175" t="str">
        <f>IFERROR((IF(VLOOKUP($C1527,'Agent List'!$A:$D,4,0)=0,"",VLOOKUP($C1527,'Agent List'!$A:$D,4,0))),"")</f>
        <v/>
      </c>
    </row>
    <row r="1528" spans="1:7" x14ac:dyDescent="0.25">
      <c r="A1528" s="278"/>
      <c r="B1528" s="277"/>
      <c r="C1528" s="277"/>
      <c r="D1528" s="277"/>
      <c r="E1528" s="175"/>
      <c r="F1528" s="175"/>
      <c r="G1528" s="175" t="str">
        <f>IFERROR((IF(VLOOKUP($C1528,'Agent List'!$A:$D,4,0)=0,"",VLOOKUP($C1528,'Agent List'!$A:$D,4,0))),"")</f>
        <v/>
      </c>
    </row>
    <row r="1529" spans="1:7" x14ac:dyDescent="0.25">
      <c r="A1529" s="278"/>
      <c r="B1529" s="277"/>
      <c r="C1529" s="277"/>
      <c r="D1529" s="277"/>
      <c r="E1529" s="175"/>
      <c r="F1529" s="175"/>
      <c r="G1529" s="175" t="str">
        <f>IFERROR((IF(VLOOKUP($C1529,'Agent List'!$A:$D,4,0)=0,"",VLOOKUP($C1529,'Agent List'!$A:$D,4,0))),"")</f>
        <v/>
      </c>
    </row>
    <row r="1530" spans="1:7" x14ac:dyDescent="0.25">
      <c r="A1530" s="278"/>
      <c r="B1530" s="277"/>
      <c r="C1530" s="277"/>
      <c r="D1530" s="277"/>
      <c r="E1530" s="175"/>
      <c r="F1530" s="175"/>
      <c r="G1530" s="175" t="str">
        <f>IFERROR((IF(VLOOKUP($C1530,'Agent List'!$A:$D,4,0)=0,"",VLOOKUP($C1530,'Agent List'!$A:$D,4,0))),"")</f>
        <v/>
      </c>
    </row>
    <row r="1531" spans="1:7" x14ac:dyDescent="0.25">
      <c r="A1531" s="278"/>
      <c r="B1531" s="277"/>
      <c r="C1531" s="277"/>
      <c r="D1531" s="277"/>
      <c r="E1531" s="175"/>
      <c r="F1531" s="175"/>
      <c r="G1531" s="175" t="str">
        <f>IFERROR((IF(VLOOKUP($C1531,'Agent List'!$A:$D,4,0)=0,"",VLOOKUP($C1531,'Agent List'!$A:$D,4,0))),"")</f>
        <v/>
      </c>
    </row>
    <row r="1532" spans="1:7" x14ac:dyDescent="0.25">
      <c r="A1532" s="278"/>
      <c r="B1532" s="277"/>
      <c r="C1532" s="277"/>
      <c r="D1532" s="277"/>
      <c r="E1532" s="175"/>
      <c r="F1532" s="175"/>
      <c r="G1532" s="175" t="str">
        <f>IFERROR((IF(VLOOKUP($C1532,'Agent List'!$A:$D,4,0)=0,"",VLOOKUP($C1532,'Agent List'!$A:$D,4,0))),"")</f>
        <v/>
      </c>
    </row>
    <row r="1533" spans="1:7" x14ac:dyDescent="0.25">
      <c r="A1533" s="278"/>
      <c r="B1533" s="277"/>
      <c r="C1533" s="277"/>
      <c r="D1533" s="277"/>
      <c r="E1533" s="175"/>
      <c r="F1533" s="175"/>
      <c r="G1533" s="175" t="str">
        <f>IFERROR((IF(VLOOKUP($C1533,'Agent List'!$A:$D,4,0)=0,"",VLOOKUP($C1533,'Agent List'!$A:$D,4,0))),"")</f>
        <v/>
      </c>
    </row>
    <row r="1534" spans="1:7" x14ac:dyDescent="0.25">
      <c r="A1534" s="278"/>
      <c r="B1534" s="277"/>
      <c r="C1534" s="277"/>
      <c r="D1534" s="277"/>
      <c r="E1534" s="175"/>
      <c r="F1534" s="175"/>
      <c r="G1534" s="175" t="str">
        <f>IFERROR((IF(VLOOKUP($C1534,'Agent List'!$A:$D,4,0)=0,"",VLOOKUP($C1534,'Agent List'!$A:$D,4,0))),"")</f>
        <v/>
      </c>
    </row>
    <row r="1535" spans="1:7" x14ac:dyDescent="0.25">
      <c r="A1535" s="278"/>
      <c r="B1535" s="277"/>
      <c r="C1535" s="277"/>
      <c r="D1535" s="277"/>
      <c r="E1535" s="175" t="str">
        <f>IFERROR((IF(VLOOKUP($C1535,'Agent List'!$A:$D,2,0)=0,"",VLOOKUP($C1535,'Agent List'!$A:$D,2,0))),"")</f>
        <v/>
      </c>
      <c r="F1535" s="175" t="str">
        <f>IFERROR((IF(VLOOKUP($C1535,'Agent List'!$A:$D,3,0)=0,"",VLOOKUP($C1535,'Agent List'!$A:$D,3,0))),"")</f>
        <v/>
      </c>
      <c r="G1535" s="175" t="str">
        <f>IFERROR((IF(VLOOKUP($C1535,'Agent List'!$A:$D,4,0)=0,"",VLOOKUP($C1535,'Agent List'!$A:$D,4,0))),"")</f>
        <v/>
      </c>
    </row>
    <row r="1536" spans="1:7" x14ac:dyDescent="0.25">
      <c r="A1536" s="278"/>
      <c r="B1536" s="277"/>
      <c r="C1536" s="277"/>
      <c r="D1536" s="277"/>
      <c r="E1536" s="175" t="str">
        <f>IFERROR((IF(VLOOKUP($C1536,'Agent List'!$A:$D,2,0)=0,"",VLOOKUP($C1536,'Agent List'!$A:$D,2,0))),"")</f>
        <v/>
      </c>
      <c r="F1536" s="175" t="str">
        <f>IFERROR((IF(VLOOKUP($C1536,'Agent List'!$A:$D,3,0)=0,"",VLOOKUP($C1536,'Agent List'!$A:$D,3,0))),"")</f>
        <v/>
      </c>
      <c r="G1536" s="175" t="str">
        <f>IFERROR((IF(VLOOKUP($C1536,'Agent List'!$A:$D,4,0)=0,"",VLOOKUP($C1536,'Agent List'!$A:$D,4,0))),"")</f>
        <v/>
      </c>
    </row>
    <row r="1537" spans="1:7" x14ac:dyDescent="0.25">
      <c r="A1537" s="278"/>
      <c r="B1537" s="277"/>
      <c r="C1537" s="277"/>
      <c r="D1537" s="277"/>
      <c r="E1537" s="175" t="str">
        <f>IFERROR((IF(VLOOKUP($C1537,'Agent List'!$A:$D,2,0)=0,"",VLOOKUP($C1537,'Agent List'!$A:$D,2,0))),"")</f>
        <v/>
      </c>
      <c r="F1537" s="175" t="str">
        <f>IFERROR((IF(VLOOKUP($C1537,'Agent List'!$A:$D,3,0)=0,"",VLOOKUP($C1537,'Agent List'!$A:$D,3,0))),"")</f>
        <v/>
      </c>
      <c r="G1537" s="175" t="str">
        <f>IFERROR((IF(VLOOKUP($C1537,'Agent List'!$A:$D,4,0)=0,"",VLOOKUP($C1537,'Agent List'!$A:$D,4,0))),"")</f>
        <v/>
      </c>
    </row>
    <row r="1538" spans="1:7" x14ac:dyDescent="0.25">
      <c r="A1538" s="278"/>
      <c r="B1538" s="277"/>
      <c r="C1538" s="277"/>
      <c r="D1538" s="277"/>
      <c r="E1538" s="175" t="str">
        <f>IFERROR((IF(VLOOKUP($C1538,'Agent List'!$A:$D,2,0)=0,"",VLOOKUP($C1538,'Agent List'!$A:$D,2,0))),"")</f>
        <v/>
      </c>
      <c r="F1538" s="175" t="str">
        <f>IFERROR((IF(VLOOKUP($C1538,'Agent List'!$A:$D,3,0)=0,"",VLOOKUP($C1538,'Agent List'!$A:$D,3,0))),"")</f>
        <v/>
      </c>
      <c r="G1538" s="175" t="str">
        <f>IFERROR((IF(VLOOKUP($C1538,'Agent List'!$A:$D,4,0)=0,"",VLOOKUP($C1538,'Agent List'!$A:$D,4,0))),"")</f>
        <v/>
      </c>
    </row>
    <row r="1539" spans="1:7" x14ac:dyDescent="0.25">
      <c r="A1539" s="278"/>
      <c r="B1539" s="277"/>
      <c r="C1539" s="277"/>
      <c r="D1539" s="277"/>
      <c r="E1539" s="175" t="str">
        <f>IFERROR((IF(VLOOKUP($C1539,'Agent List'!$A:$D,2,0)=0,"",VLOOKUP($C1539,'Agent List'!$A:$D,2,0))),"")</f>
        <v/>
      </c>
      <c r="F1539" s="175" t="str">
        <f>IFERROR((IF(VLOOKUP($C1539,'Agent List'!$A:$D,3,0)=0,"",VLOOKUP($C1539,'Agent List'!$A:$D,3,0))),"")</f>
        <v/>
      </c>
      <c r="G1539" s="175" t="str">
        <f>IFERROR((IF(VLOOKUP($C1539,'Agent List'!$A:$D,4,0)=0,"",VLOOKUP($C1539,'Agent List'!$A:$D,4,0))),"")</f>
        <v/>
      </c>
    </row>
    <row r="1540" spans="1:7" x14ac:dyDescent="0.25">
      <c r="A1540" s="278"/>
      <c r="B1540" s="277"/>
      <c r="C1540" s="277"/>
      <c r="D1540" s="277"/>
      <c r="E1540" s="175" t="str">
        <f>IFERROR((IF(VLOOKUP($C1540,'Agent List'!$A:$D,2,0)=0,"",VLOOKUP($C1540,'Agent List'!$A:$D,2,0))),"")</f>
        <v/>
      </c>
      <c r="F1540" s="175" t="str">
        <f>IFERROR((IF(VLOOKUP($C1540,'Agent List'!$A:$D,3,0)=0,"",VLOOKUP($C1540,'Agent List'!$A:$D,3,0))),"")</f>
        <v/>
      </c>
      <c r="G1540" s="175" t="str">
        <f>IFERROR((IF(VLOOKUP($C1540,'Agent List'!$A:$D,4,0)=0,"",VLOOKUP($C1540,'Agent List'!$A:$D,4,0))),"")</f>
        <v/>
      </c>
    </row>
    <row r="1541" spans="1:7" x14ac:dyDescent="0.25">
      <c r="A1541" s="278"/>
      <c r="B1541" s="277"/>
      <c r="C1541" s="277"/>
      <c r="D1541" s="277"/>
      <c r="E1541" s="175" t="str">
        <f>IFERROR((IF(VLOOKUP($C1541,'Agent List'!$A:$D,2,0)=0,"",VLOOKUP($C1541,'Agent List'!$A:$D,2,0))),"")</f>
        <v/>
      </c>
      <c r="F1541" s="175" t="str">
        <f>IFERROR((IF(VLOOKUP($C1541,'Agent List'!$A:$D,3,0)=0,"",VLOOKUP($C1541,'Agent List'!$A:$D,3,0))),"")</f>
        <v/>
      </c>
      <c r="G1541" s="175" t="str">
        <f>IFERROR((IF(VLOOKUP($C1541,'Agent List'!$A:$D,4,0)=0,"",VLOOKUP($C1541,'Agent List'!$A:$D,4,0))),"")</f>
        <v/>
      </c>
    </row>
    <row r="1542" spans="1:7" x14ac:dyDescent="0.25">
      <c r="A1542" s="278"/>
      <c r="B1542" s="277"/>
      <c r="C1542" s="277"/>
      <c r="D1542" s="277"/>
      <c r="E1542" s="175" t="str">
        <f>IFERROR((IF(VLOOKUP($C1542,'Agent List'!$A:$D,2,0)=0,"",VLOOKUP($C1542,'Agent List'!$A:$D,2,0))),"")</f>
        <v/>
      </c>
      <c r="F1542" s="175" t="str">
        <f>IFERROR((IF(VLOOKUP($C1542,'Agent List'!$A:$D,3,0)=0,"",VLOOKUP($C1542,'Agent List'!$A:$D,3,0))),"")</f>
        <v/>
      </c>
      <c r="G1542" s="175" t="str">
        <f>IFERROR((IF(VLOOKUP($C1542,'Agent List'!$A:$D,4,0)=0,"",VLOOKUP($C1542,'Agent List'!$A:$D,4,0))),"")</f>
        <v/>
      </c>
    </row>
    <row r="1543" spans="1:7" x14ac:dyDescent="0.25">
      <c r="A1543" s="278"/>
      <c r="B1543" s="277"/>
      <c r="C1543" s="277"/>
      <c r="D1543" s="277"/>
      <c r="E1543" s="175" t="str">
        <f>IFERROR((IF(VLOOKUP($C1543,'Agent List'!$A:$D,2,0)=0,"",VLOOKUP($C1543,'Agent List'!$A:$D,2,0))),"")</f>
        <v/>
      </c>
      <c r="F1543" s="175" t="str">
        <f>IFERROR((IF(VLOOKUP($C1543,'Agent List'!$A:$D,3,0)=0,"",VLOOKUP($C1543,'Agent List'!$A:$D,3,0))),"")</f>
        <v/>
      </c>
      <c r="G1543" s="175" t="str">
        <f>IFERROR((IF(VLOOKUP($C1543,'Agent List'!$A:$D,4,0)=0,"",VLOOKUP($C1543,'Agent List'!$A:$D,4,0))),"")</f>
        <v/>
      </c>
    </row>
    <row r="1544" spans="1:7" x14ac:dyDescent="0.25">
      <c r="A1544" s="278"/>
      <c r="B1544" s="277"/>
      <c r="C1544" s="277"/>
      <c r="D1544" s="277"/>
      <c r="E1544" s="175" t="str">
        <f>IFERROR((IF(VLOOKUP($C1544,'Agent List'!$A:$D,2,0)=0,"",VLOOKUP($C1544,'Agent List'!$A:$D,2,0))),"")</f>
        <v/>
      </c>
      <c r="F1544" s="175" t="str">
        <f>IFERROR((IF(VLOOKUP($C1544,'Agent List'!$A:$D,3,0)=0,"",VLOOKUP($C1544,'Agent List'!$A:$D,3,0))),"")</f>
        <v/>
      </c>
      <c r="G1544" s="175" t="str">
        <f>IFERROR((IF(VLOOKUP($C1544,'Agent List'!$A:$D,4,0)=0,"",VLOOKUP($C1544,'Agent List'!$A:$D,4,0))),"")</f>
        <v/>
      </c>
    </row>
    <row r="1545" spans="1:7" x14ac:dyDescent="0.25">
      <c r="A1545" s="278"/>
      <c r="B1545" s="277"/>
      <c r="C1545" s="277"/>
      <c r="D1545" s="277"/>
      <c r="E1545" s="175" t="str">
        <f>IFERROR((IF(VLOOKUP($C1545,'Agent List'!$A:$D,2,0)=0,"",VLOOKUP($C1545,'Agent List'!$A:$D,2,0))),"")</f>
        <v/>
      </c>
      <c r="F1545" s="175" t="str">
        <f>IFERROR((IF(VLOOKUP($C1545,'Agent List'!$A:$D,3,0)=0,"",VLOOKUP($C1545,'Agent List'!$A:$D,3,0))),"")</f>
        <v/>
      </c>
      <c r="G1545" s="175" t="str">
        <f>IFERROR((IF(VLOOKUP($C1545,'Agent List'!$A:$D,4,0)=0,"",VLOOKUP($C1545,'Agent List'!$A:$D,4,0))),"")</f>
        <v/>
      </c>
    </row>
    <row r="1546" spans="1:7" x14ac:dyDescent="0.25">
      <c r="A1546" s="278"/>
      <c r="B1546" s="277"/>
      <c r="C1546" s="277"/>
      <c r="D1546" s="277"/>
      <c r="E1546" s="175" t="str">
        <f>IFERROR((IF(VLOOKUP($C1546,'Agent List'!$A:$D,2,0)=0,"",VLOOKUP($C1546,'Agent List'!$A:$D,2,0))),"")</f>
        <v/>
      </c>
      <c r="F1546" s="175" t="str">
        <f>IFERROR((IF(VLOOKUP($C1546,'Agent List'!$A:$D,3,0)=0,"",VLOOKUP($C1546,'Agent List'!$A:$D,3,0))),"")</f>
        <v/>
      </c>
      <c r="G1546" s="175" t="str">
        <f>IFERROR((IF(VLOOKUP($C1546,'Agent List'!$A:$D,4,0)=0,"",VLOOKUP($C1546,'Agent List'!$A:$D,4,0))),"")</f>
        <v/>
      </c>
    </row>
    <row r="1547" spans="1:7" x14ac:dyDescent="0.25">
      <c r="A1547" s="278"/>
      <c r="B1547" s="277"/>
      <c r="C1547" s="277"/>
      <c r="D1547" s="277"/>
      <c r="E1547" s="175" t="str">
        <f>IFERROR((IF(VLOOKUP($C1547,'Agent List'!$A:$D,2,0)=0,"",VLOOKUP($C1547,'Agent List'!$A:$D,2,0))),"")</f>
        <v/>
      </c>
      <c r="F1547" s="175" t="str">
        <f>IFERROR((IF(VLOOKUP($C1547,'Agent List'!$A:$D,3,0)=0,"",VLOOKUP($C1547,'Agent List'!$A:$D,3,0))),"")</f>
        <v/>
      </c>
      <c r="G1547" s="175" t="str">
        <f>IFERROR((IF(VLOOKUP($C1547,'Agent List'!$A:$D,4,0)=0,"",VLOOKUP($C1547,'Agent List'!$A:$D,4,0))),"")</f>
        <v/>
      </c>
    </row>
    <row r="1548" spans="1:7" x14ac:dyDescent="0.25">
      <c r="A1548" s="278"/>
      <c r="B1548" s="277"/>
      <c r="C1548" s="277"/>
      <c r="D1548" s="277"/>
      <c r="E1548" s="175" t="str">
        <f>IFERROR((IF(VLOOKUP($C1548,'Agent List'!$A:$D,2,0)=0,"",VLOOKUP($C1548,'Agent List'!$A:$D,2,0))),"")</f>
        <v/>
      </c>
      <c r="F1548" s="175" t="str">
        <f>IFERROR((IF(VLOOKUP($C1548,'Agent List'!$A:$D,3,0)=0,"",VLOOKUP($C1548,'Agent List'!$A:$D,3,0))),"")</f>
        <v/>
      </c>
      <c r="G1548" s="175" t="str">
        <f>IFERROR((IF(VLOOKUP($C1548,'Agent List'!$A:$D,4,0)=0,"",VLOOKUP($C1548,'Agent List'!$A:$D,4,0))),"")</f>
        <v/>
      </c>
    </row>
    <row r="1549" spans="1:7" x14ac:dyDescent="0.25">
      <c r="A1549" s="278"/>
      <c r="B1549" s="277"/>
      <c r="C1549" s="277"/>
      <c r="D1549" s="277"/>
      <c r="E1549" s="175" t="str">
        <f>IFERROR((IF(VLOOKUP($C1549,'Agent List'!$A:$D,2,0)=0,"",VLOOKUP($C1549,'Agent List'!$A:$D,2,0))),"")</f>
        <v/>
      </c>
      <c r="F1549" s="175" t="str">
        <f>IFERROR((IF(VLOOKUP($C1549,'Agent List'!$A:$D,3,0)=0,"",VLOOKUP($C1549,'Agent List'!$A:$D,3,0))),"")</f>
        <v/>
      </c>
      <c r="G1549" s="175" t="str">
        <f>IFERROR((IF(VLOOKUP($C1549,'Agent List'!$A:$D,4,0)=0,"",VLOOKUP($C1549,'Agent List'!$A:$D,4,0))),"")</f>
        <v/>
      </c>
    </row>
    <row r="1550" spans="1:7" x14ac:dyDescent="0.25">
      <c r="A1550" s="278"/>
      <c r="B1550" s="277"/>
      <c r="C1550" s="277"/>
      <c r="D1550" s="277"/>
      <c r="E1550" s="175" t="str">
        <f>IFERROR((IF(VLOOKUP($C1550,'Agent List'!$A:$D,2,0)=0,"",VLOOKUP($C1550,'Agent List'!$A:$D,2,0))),"")</f>
        <v/>
      </c>
      <c r="F1550" s="175" t="str">
        <f>IFERROR((IF(VLOOKUP($C1550,'Agent List'!$A:$D,3,0)=0,"",VLOOKUP($C1550,'Agent List'!$A:$D,3,0))),"")</f>
        <v/>
      </c>
      <c r="G1550" s="175" t="str">
        <f>IFERROR((IF(VLOOKUP($C1550,'Agent List'!$A:$D,4,0)=0,"",VLOOKUP($C1550,'Agent List'!$A:$D,4,0))),"")</f>
        <v/>
      </c>
    </row>
    <row r="1551" spans="1:7" x14ac:dyDescent="0.25">
      <c r="A1551" s="278"/>
      <c r="B1551" s="277"/>
      <c r="C1551" s="277"/>
      <c r="D1551" s="277"/>
      <c r="E1551" s="175" t="str">
        <f>IFERROR((IF(VLOOKUP($C1551,'Agent List'!$A:$D,2,0)=0,"",VLOOKUP($C1551,'Agent List'!$A:$D,2,0))),"")</f>
        <v/>
      </c>
      <c r="F1551" s="175" t="str">
        <f>IFERROR((IF(VLOOKUP($C1551,'Agent List'!$A:$D,3,0)=0,"",VLOOKUP($C1551,'Agent List'!$A:$D,3,0))),"")</f>
        <v/>
      </c>
      <c r="G1551" s="175" t="str">
        <f>IFERROR((IF(VLOOKUP($C1551,'Agent List'!$A:$D,4,0)=0,"",VLOOKUP($C1551,'Agent List'!$A:$D,4,0))),"")</f>
        <v/>
      </c>
    </row>
    <row r="1552" spans="1:7" x14ac:dyDescent="0.25">
      <c r="A1552" s="278"/>
      <c r="B1552" s="277"/>
      <c r="C1552" s="277"/>
      <c r="D1552" s="277"/>
      <c r="E1552" s="175" t="str">
        <f>IFERROR((IF(VLOOKUP($C1552,'Agent List'!$A:$D,2,0)=0,"",VLOOKUP($C1552,'Agent List'!$A:$D,2,0))),"")</f>
        <v/>
      </c>
      <c r="F1552" s="175" t="str">
        <f>IFERROR((IF(VLOOKUP($C1552,'Agent List'!$A:$D,3,0)=0,"",VLOOKUP($C1552,'Agent List'!$A:$D,3,0))),"")</f>
        <v/>
      </c>
      <c r="G1552" s="175" t="str">
        <f>IFERROR((IF(VLOOKUP($C1552,'Agent List'!$A:$D,4,0)=0,"",VLOOKUP($C1552,'Agent List'!$A:$D,4,0))),"")</f>
        <v/>
      </c>
    </row>
    <row r="1553" spans="1:7" x14ac:dyDescent="0.25">
      <c r="A1553" s="278"/>
      <c r="B1553" s="277"/>
      <c r="C1553" s="277"/>
      <c r="D1553" s="277"/>
      <c r="E1553" s="175" t="str">
        <f>IFERROR((IF(VLOOKUP($C1553,'Agent List'!$A:$D,2,0)=0,"",VLOOKUP($C1553,'Agent List'!$A:$D,2,0))),"")</f>
        <v/>
      </c>
      <c r="F1553" s="175" t="str">
        <f>IFERROR((IF(VLOOKUP($C1553,'Agent List'!$A:$D,3,0)=0,"",VLOOKUP($C1553,'Agent List'!$A:$D,3,0))),"")</f>
        <v/>
      </c>
      <c r="G1553" s="175" t="str">
        <f>IFERROR((IF(VLOOKUP($C1553,'Agent List'!$A:$D,4,0)=0,"",VLOOKUP($C1553,'Agent List'!$A:$D,4,0))),"")</f>
        <v/>
      </c>
    </row>
    <row r="1554" spans="1:7" x14ac:dyDescent="0.25">
      <c r="A1554" s="278"/>
      <c r="B1554" s="277"/>
      <c r="C1554" s="277"/>
      <c r="D1554" s="277"/>
      <c r="E1554" s="175" t="str">
        <f>IFERROR((IF(VLOOKUP($C1554,'Agent List'!$A:$D,2,0)=0,"",VLOOKUP($C1554,'Agent List'!$A:$D,2,0))),"")</f>
        <v/>
      </c>
      <c r="F1554" s="175" t="str">
        <f>IFERROR((IF(VLOOKUP($C1554,'Agent List'!$A:$D,3,0)=0,"",VLOOKUP($C1554,'Agent List'!$A:$D,3,0))),"")</f>
        <v/>
      </c>
      <c r="G1554" s="175" t="str">
        <f>IFERROR((IF(VLOOKUP($C1554,'Agent List'!$A:$D,4,0)=0,"",VLOOKUP($C1554,'Agent List'!$A:$D,4,0))),"")</f>
        <v/>
      </c>
    </row>
    <row r="1555" spans="1:7" x14ac:dyDescent="0.25">
      <c r="A1555" s="278"/>
      <c r="B1555" s="277"/>
      <c r="C1555" s="277"/>
      <c r="D1555" s="277"/>
      <c r="E1555" s="175" t="str">
        <f>IFERROR((IF(VLOOKUP($C1555,'Agent List'!$A:$D,2,0)=0,"",VLOOKUP($C1555,'Agent List'!$A:$D,2,0))),"")</f>
        <v/>
      </c>
      <c r="F1555" s="175" t="str">
        <f>IFERROR((IF(VLOOKUP($C1555,'Agent List'!$A:$D,3,0)=0,"",VLOOKUP($C1555,'Agent List'!$A:$D,3,0))),"")</f>
        <v/>
      </c>
      <c r="G1555" s="175" t="str">
        <f>IFERROR((IF(VLOOKUP($C1555,'Agent List'!$A:$D,4,0)=0,"",VLOOKUP($C1555,'Agent List'!$A:$D,4,0))),"")</f>
        <v/>
      </c>
    </row>
    <row r="1556" spans="1:7" x14ac:dyDescent="0.25">
      <c r="A1556" s="278"/>
      <c r="B1556" s="277"/>
      <c r="C1556" s="277"/>
      <c r="D1556" s="277"/>
      <c r="E1556" s="175" t="str">
        <f>IFERROR((IF(VLOOKUP($C1556,'Agent List'!$A:$D,2,0)=0,"",VLOOKUP($C1556,'Agent List'!$A:$D,2,0))),"")</f>
        <v/>
      </c>
      <c r="F1556" s="175" t="str">
        <f>IFERROR((IF(VLOOKUP($C1556,'Agent List'!$A:$D,3,0)=0,"",VLOOKUP($C1556,'Agent List'!$A:$D,3,0))),"")</f>
        <v/>
      </c>
      <c r="G1556" s="175" t="str">
        <f>IFERROR((IF(VLOOKUP($C1556,'Agent List'!$A:$D,4,0)=0,"",VLOOKUP($C1556,'Agent List'!$A:$D,4,0))),"")</f>
        <v/>
      </c>
    </row>
    <row r="1557" spans="1:7" x14ac:dyDescent="0.25">
      <c r="A1557" s="278"/>
      <c r="B1557" s="277"/>
      <c r="C1557" s="277"/>
      <c r="D1557" s="277"/>
      <c r="E1557" s="175" t="str">
        <f>IFERROR((IF(VLOOKUP($C1557,'Agent List'!$A:$D,2,0)=0,"",VLOOKUP($C1557,'Agent List'!$A:$D,2,0))),"")</f>
        <v/>
      </c>
      <c r="F1557" s="175" t="str">
        <f>IFERROR((IF(VLOOKUP($C1557,'Agent List'!$A:$D,3,0)=0,"",VLOOKUP($C1557,'Agent List'!$A:$D,3,0))),"")</f>
        <v/>
      </c>
      <c r="G1557" s="175" t="str">
        <f>IFERROR((IF(VLOOKUP($C1557,'Agent List'!$A:$D,4,0)=0,"",VLOOKUP($C1557,'Agent List'!$A:$D,4,0))),"")</f>
        <v/>
      </c>
    </row>
    <row r="1558" spans="1:7" x14ac:dyDescent="0.25">
      <c r="A1558" s="278"/>
      <c r="B1558" s="277"/>
      <c r="C1558" s="277"/>
      <c r="D1558" s="277"/>
      <c r="E1558" s="175" t="str">
        <f>IFERROR((IF(VLOOKUP($C1558,'Agent List'!$A:$D,2,0)=0,"",VLOOKUP($C1558,'Agent List'!$A:$D,2,0))),"")</f>
        <v/>
      </c>
      <c r="F1558" s="175" t="str">
        <f>IFERROR((IF(VLOOKUP($C1558,'Agent List'!$A:$D,3,0)=0,"",VLOOKUP($C1558,'Agent List'!$A:$D,3,0))),"")</f>
        <v/>
      </c>
      <c r="G1558" s="175" t="str">
        <f>IFERROR((IF(VLOOKUP($C1558,'Agent List'!$A:$D,4,0)=0,"",VLOOKUP($C1558,'Agent List'!$A:$D,4,0))),"")</f>
        <v/>
      </c>
    </row>
    <row r="1559" spans="1:7" x14ac:dyDescent="0.25">
      <c r="A1559" s="278"/>
      <c r="B1559" s="277"/>
      <c r="C1559" s="277"/>
      <c r="D1559" s="277"/>
      <c r="E1559" s="175" t="str">
        <f>IFERROR((IF(VLOOKUP($C1559,'Agent List'!$A:$D,2,0)=0,"",VLOOKUP($C1559,'Agent List'!$A:$D,2,0))),"")</f>
        <v/>
      </c>
      <c r="F1559" s="175" t="str">
        <f>IFERROR((IF(VLOOKUP($C1559,'Agent List'!$A:$D,3,0)=0,"",VLOOKUP($C1559,'Agent List'!$A:$D,3,0))),"")</f>
        <v/>
      </c>
      <c r="G1559" s="175" t="str">
        <f>IFERROR((IF(VLOOKUP($C1559,'Agent List'!$A:$D,4,0)=0,"",VLOOKUP($C1559,'Agent List'!$A:$D,4,0))),"")</f>
        <v/>
      </c>
    </row>
    <row r="1560" spans="1:7" x14ac:dyDescent="0.25">
      <c r="A1560" s="278"/>
      <c r="B1560" s="277"/>
      <c r="C1560" s="277"/>
      <c r="D1560" s="277"/>
      <c r="E1560" s="175" t="str">
        <f>IFERROR((IF(VLOOKUP($C1560,'Agent List'!$A:$D,2,0)=0,"",VLOOKUP($C1560,'Agent List'!$A:$D,2,0))),"")</f>
        <v/>
      </c>
      <c r="F1560" s="175" t="str">
        <f>IFERROR((IF(VLOOKUP($C1560,'Agent List'!$A:$D,3,0)=0,"",VLOOKUP($C1560,'Agent List'!$A:$D,3,0))),"")</f>
        <v/>
      </c>
      <c r="G1560" s="175" t="str">
        <f>IFERROR((IF(VLOOKUP($C1560,'Agent List'!$A:$D,4,0)=0,"",VLOOKUP($C1560,'Agent List'!$A:$D,4,0))),"")</f>
        <v/>
      </c>
    </row>
    <row r="1561" spans="1:7" x14ac:dyDescent="0.25">
      <c r="A1561" s="278"/>
      <c r="B1561" s="277"/>
      <c r="C1561" s="277"/>
      <c r="D1561" s="277"/>
      <c r="E1561" s="175" t="str">
        <f>IFERROR((IF(VLOOKUP($C1561,'Agent List'!$A:$D,2,0)=0,"",VLOOKUP($C1561,'Agent List'!$A:$D,2,0))),"")</f>
        <v/>
      </c>
      <c r="F1561" s="175" t="str">
        <f>IFERROR((IF(VLOOKUP($C1561,'Agent List'!$A:$D,3,0)=0,"",VLOOKUP($C1561,'Agent List'!$A:$D,3,0))),"")</f>
        <v/>
      </c>
      <c r="G1561" s="175" t="str">
        <f>IFERROR((IF(VLOOKUP($C1561,'Agent List'!$A:$D,4,0)=0,"",VLOOKUP($C1561,'Agent List'!$A:$D,4,0))),"")</f>
        <v/>
      </c>
    </row>
    <row r="1562" spans="1:7" x14ac:dyDescent="0.25">
      <c r="A1562" s="278"/>
      <c r="B1562" s="277"/>
      <c r="C1562" s="277"/>
      <c r="D1562" s="277"/>
      <c r="E1562" s="175" t="str">
        <f>IFERROR((IF(VLOOKUP($C1562,'Agent List'!$A:$D,2,0)=0,"",VLOOKUP($C1562,'Agent List'!$A:$D,2,0))),"")</f>
        <v/>
      </c>
      <c r="F1562" s="175" t="str">
        <f>IFERROR((IF(VLOOKUP($C1562,'Agent List'!$A:$D,3,0)=0,"",VLOOKUP($C1562,'Agent List'!$A:$D,3,0))),"")</f>
        <v/>
      </c>
      <c r="G1562" s="175" t="str">
        <f>IFERROR((IF(VLOOKUP($C1562,'Agent List'!$A:$D,4,0)=0,"",VLOOKUP($C1562,'Agent List'!$A:$D,4,0))),"")</f>
        <v/>
      </c>
    </row>
    <row r="1563" spans="1:7" x14ac:dyDescent="0.25">
      <c r="A1563" s="278"/>
      <c r="B1563" s="277"/>
      <c r="C1563" s="277"/>
      <c r="D1563" s="277"/>
      <c r="E1563" s="175" t="str">
        <f>IFERROR((IF(VLOOKUP($C1563,'Agent List'!$A:$D,2,0)=0,"",VLOOKUP($C1563,'Agent List'!$A:$D,2,0))),"")</f>
        <v/>
      </c>
      <c r="F1563" s="175" t="str">
        <f>IFERROR((IF(VLOOKUP($C1563,'Agent List'!$A:$D,3,0)=0,"",VLOOKUP($C1563,'Agent List'!$A:$D,3,0))),"")</f>
        <v/>
      </c>
      <c r="G1563" s="175" t="str">
        <f>IFERROR((IF(VLOOKUP($C1563,'Agent List'!$A:$D,4,0)=0,"",VLOOKUP($C1563,'Agent List'!$A:$D,4,0))),"")</f>
        <v/>
      </c>
    </row>
    <row r="1564" spans="1:7" x14ac:dyDescent="0.25">
      <c r="A1564" s="278"/>
      <c r="B1564" s="277"/>
      <c r="C1564" s="277"/>
      <c r="D1564" s="277"/>
      <c r="E1564" s="175" t="str">
        <f>IFERROR((IF(VLOOKUP($C1564,'Agent List'!$A:$D,2,0)=0,"",VLOOKUP($C1564,'Agent List'!$A:$D,2,0))),"")</f>
        <v/>
      </c>
      <c r="F1564" s="175" t="str">
        <f>IFERROR((IF(VLOOKUP($C1564,'Agent List'!$A:$D,3,0)=0,"",VLOOKUP($C1564,'Agent List'!$A:$D,3,0))),"")</f>
        <v/>
      </c>
      <c r="G1564" s="175" t="str">
        <f>IFERROR((IF(VLOOKUP($C1564,'Agent List'!$A:$D,4,0)=0,"",VLOOKUP($C1564,'Agent List'!$A:$D,4,0))),"")</f>
        <v/>
      </c>
    </row>
    <row r="1565" spans="1:7" x14ac:dyDescent="0.25">
      <c r="A1565" s="278"/>
      <c r="B1565" s="277"/>
      <c r="C1565" s="277"/>
      <c r="D1565" s="277"/>
      <c r="E1565" s="175" t="str">
        <f>IFERROR((IF(VLOOKUP($C1565,'Agent List'!$A:$D,2,0)=0,"",VLOOKUP($C1565,'Agent List'!$A:$D,2,0))),"")</f>
        <v/>
      </c>
      <c r="F1565" s="175" t="str">
        <f>IFERROR((IF(VLOOKUP($C1565,'Agent List'!$A:$D,3,0)=0,"",VLOOKUP($C1565,'Agent List'!$A:$D,3,0))),"")</f>
        <v/>
      </c>
      <c r="G1565" s="175" t="str">
        <f>IFERROR((IF(VLOOKUP($C1565,'Agent List'!$A:$D,4,0)=0,"",VLOOKUP($C1565,'Agent List'!$A:$D,4,0))),"")</f>
        <v/>
      </c>
    </row>
    <row r="1566" spans="1:7" x14ac:dyDescent="0.25">
      <c r="A1566" s="278"/>
      <c r="B1566" s="277"/>
      <c r="C1566" s="277"/>
      <c r="D1566" s="277"/>
      <c r="E1566" s="175" t="str">
        <f>IFERROR((IF(VLOOKUP($C1566,'Agent List'!$A:$D,2,0)=0,"",VLOOKUP($C1566,'Agent List'!$A:$D,2,0))),"")</f>
        <v/>
      </c>
      <c r="F1566" s="175" t="str">
        <f>IFERROR((IF(VLOOKUP($C1566,'Agent List'!$A:$D,3,0)=0,"",VLOOKUP($C1566,'Agent List'!$A:$D,3,0))),"")</f>
        <v/>
      </c>
      <c r="G1566" s="175" t="str">
        <f>IFERROR((IF(VLOOKUP($C1566,'Agent List'!$A:$D,4,0)=0,"",VLOOKUP($C1566,'Agent List'!$A:$D,4,0))),"")</f>
        <v/>
      </c>
    </row>
    <row r="1567" spans="1:7" x14ac:dyDescent="0.25">
      <c r="A1567" s="278"/>
      <c r="B1567" s="277"/>
      <c r="C1567" s="277"/>
      <c r="D1567" s="277"/>
      <c r="E1567" s="175" t="str">
        <f>IFERROR((IF(VLOOKUP($C1567,'Agent List'!$A:$D,2,0)=0,"",VLOOKUP($C1567,'Agent List'!$A:$D,2,0))),"")</f>
        <v/>
      </c>
      <c r="F1567" s="175" t="str">
        <f>IFERROR((IF(VLOOKUP($C1567,'Agent List'!$A:$D,3,0)=0,"",VLOOKUP($C1567,'Agent List'!$A:$D,3,0))),"")</f>
        <v/>
      </c>
      <c r="G1567" s="175" t="str">
        <f>IFERROR((IF(VLOOKUP($C1567,'Agent List'!$A:$D,4,0)=0,"",VLOOKUP($C1567,'Agent List'!$A:$D,4,0))),"")</f>
        <v/>
      </c>
    </row>
    <row r="1568" spans="1:7" x14ac:dyDescent="0.25">
      <c r="A1568" s="278"/>
      <c r="B1568" s="277"/>
      <c r="C1568" s="277"/>
      <c r="D1568" s="277"/>
      <c r="E1568" s="175" t="str">
        <f>IFERROR((IF(VLOOKUP($C1568,'Agent List'!$A:$D,2,0)=0,"",VLOOKUP($C1568,'Agent List'!$A:$D,2,0))),"")</f>
        <v/>
      </c>
      <c r="F1568" s="175" t="str">
        <f>IFERROR((IF(VLOOKUP($C1568,'Agent List'!$A:$D,3,0)=0,"",VLOOKUP($C1568,'Agent List'!$A:$D,3,0))),"")</f>
        <v/>
      </c>
      <c r="G1568" s="175" t="str">
        <f>IFERROR((IF(VLOOKUP($C1568,'Agent List'!$A:$D,4,0)=0,"",VLOOKUP($C1568,'Agent List'!$A:$D,4,0))),"")</f>
        <v/>
      </c>
    </row>
    <row r="1569" spans="1:7" x14ac:dyDescent="0.25">
      <c r="A1569" s="278"/>
      <c r="B1569" s="277"/>
      <c r="C1569" s="277"/>
      <c r="D1569" s="277"/>
      <c r="E1569" s="175" t="str">
        <f>IFERROR((IF(VLOOKUP($C1569,'Agent List'!$A:$D,2,0)=0,"",VLOOKUP($C1569,'Agent List'!$A:$D,2,0))),"")</f>
        <v/>
      </c>
      <c r="F1569" s="175" t="str">
        <f>IFERROR((IF(VLOOKUP($C1569,'Agent List'!$A:$D,3,0)=0,"",VLOOKUP($C1569,'Agent List'!$A:$D,3,0))),"")</f>
        <v/>
      </c>
      <c r="G1569" s="175" t="str">
        <f>IFERROR((IF(VLOOKUP($C1569,'Agent List'!$A:$D,4,0)=0,"",VLOOKUP($C1569,'Agent List'!$A:$D,4,0))),"")</f>
        <v/>
      </c>
    </row>
    <row r="1570" spans="1:7" x14ac:dyDescent="0.25">
      <c r="A1570" s="278"/>
      <c r="B1570" s="277"/>
      <c r="C1570" s="277"/>
      <c r="D1570" s="277"/>
      <c r="E1570" s="175" t="str">
        <f>IFERROR((IF(VLOOKUP($C1570,'Agent List'!$A:$D,2,0)=0,"",VLOOKUP($C1570,'Agent List'!$A:$D,2,0))),"")</f>
        <v/>
      </c>
      <c r="F1570" s="175" t="str">
        <f>IFERROR((IF(VLOOKUP($C1570,'Agent List'!$A:$D,3,0)=0,"",VLOOKUP($C1570,'Agent List'!$A:$D,3,0))),"")</f>
        <v/>
      </c>
      <c r="G1570" s="175" t="str">
        <f>IFERROR((IF(VLOOKUP($C1570,'Agent List'!$A:$D,4,0)=0,"",VLOOKUP($C1570,'Agent List'!$A:$D,4,0))),"")</f>
        <v/>
      </c>
    </row>
    <row r="1571" spans="1:7" x14ac:dyDescent="0.25">
      <c r="A1571" s="278"/>
      <c r="B1571" s="277"/>
      <c r="C1571" s="277"/>
      <c r="D1571" s="277"/>
      <c r="E1571" s="175" t="str">
        <f>IFERROR((IF(VLOOKUP($C1571,'Agent List'!$A:$D,2,0)=0,"",VLOOKUP($C1571,'Agent List'!$A:$D,2,0))),"")</f>
        <v/>
      </c>
      <c r="F1571" s="175" t="str">
        <f>IFERROR((IF(VLOOKUP($C1571,'Agent List'!$A:$D,3,0)=0,"",VLOOKUP($C1571,'Agent List'!$A:$D,3,0))),"")</f>
        <v/>
      </c>
      <c r="G1571" s="175" t="str">
        <f>IFERROR((IF(VLOOKUP($C1571,'Agent List'!$A:$D,4,0)=0,"",VLOOKUP($C1571,'Agent List'!$A:$D,4,0))),"")</f>
        <v/>
      </c>
    </row>
    <row r="1572" spans="1:7" x14ac:dyDescent="0.25">
      <c r="A1572" s="278"/>
      <c r="B1572" s="277"/>
      <c r="C1572" s="277"/>
      <c r="D1572" s="277"/>
      <c r="E1572" s="175" t="str">
        <f>IFERROR((IF(VLOOKUP($C1572,'Agent List'!$A:$D,2,0)=0,"",VLOOKUP($C1572,'Agent List'!$A:$D,2,0))),"")</f>
        <v/>
      </c>
      <c r="F1572" s="175" t="str">
        <f>IFERROR((IF(VLOOKUP($C1572,'Agent List'!$A:$D,3,0)=0,"",VLOOKUP($C1572,'Agent List'!$A:$D,3,0))),"")</f>
        <v/>
      </c>
      <c r="G1572" s="175" t="str">
        <f>IFERROR((IF(VLOOKUP($C1572,'Agent List'!$A:$D,4,0)=0,"",VLOOKUP($C1572,'Agent List'!$A:$D,4,0))),"")</f>
        <v/>
      </c>
    </row>
    <row r="1573" spans="1:7" x14ac:dyDescent="0.25">
      <c r="A1573" s="278"/>
      <c r="B1573" s="277"/>
      <c r="C1573" s="277"/>
      <c r="D1573" s="277"/>
      <c r="E1573" s="175" t="str">
        <f>IFERROR((IF(VLOOKUP($C1573,'Agent List'!$A:$D,2,0)=0,"",VLOOKUP($C1573,'Agent List'!$A:$D,2,0))),"")</f>
        <v/>
      </c>
      <c r="F1573" s="175" t="str">
        <f>IFERROR((IF(VLOOKUP($C1573,'Agent List'!$A:$D,3,0)=0,"",VLOOKUP($C1573,'Agent List'!$A:$D,3,0))),"")</f>
        <v/>
      </c>
      <c r="G1573" s="175" t="str">
        <f>IFERROR((IF(VLOOKUP($C1573,'Agent List'!$A:$D,4,0)=0,"",VLOOKUP($C1573,'Agent List'!$A:$D,4,0))),"")</f>
        <v/>
      </c>
    </row>
    <row r="1574" spans="1:7" x14ac:dyDescent="0.25">
      <c r="A1574" s="278"/>
      <c r="B1574" s="277"/>
      <c r="C1574" s="277"/>
      <c r="D1574" s="277"/>
      <c r="E1574" s="175" t="str">
        <f>IFERROR((IF(VLOOKUP($C1574,'Agent List'!$A:$D,2,0)=0,"",VLOOKUP($C1574,'Agent List'!$A:$D,2,0))),"")</f>
        <v/>
      </c>
      <c r="F1574" s="175" t="str">
        <f>IFERROR((IF(VLOOKUP($C1574,'Agent List'!$A:$D,3,0)=0,"",VLOOKUP($C1574,'Agent List'!$A:$D,3,0))),"")</f>
        <v/>
      </c>
      <c r="G1574" s="175" t="str">
        <f>IFERROR((IF(VLOOKUP($C1574,'Agent List'!$A:$D,4,0)=0,"",VLOOKUP($C1574,'Agent List'!$A:$D,4,0))),"")</f>
        <v/>
      </c>
    </row>
    <row r="1575" spans="1:7" x14ac:dyDescent="0.25">
      <c r="A1575" s="278"/>
      <c r="B1575" s="277"/>
      <c r="C1575" s="277"/>
      <c r="D1575" s="277"/>
      <c r="E1575" s="175" t="str">
        <f>IFERROR((IF(VLOOKUP($C1575,'Agent List'!$A:$D,2,0)=0,"",VLOOKUP($C1575,'Agent List'!$A:$D,2,0))),"")</f>
        <v/>
      </c>
      <c r="F1575" s="175" t="str">
        <f>IFERROR((IF(VLOOKUP($C1575,'Agent List'!$A:$D,3,0)=0,"",VLOOKUP($C1575,'Agent List'!$A:$D,3,0))),"")</f>
        <v/>
      </c>
      <c r="G1575" s="175" t="str">
        <f>IFERROR((IF(VLOOKUP($C1575,'Agent List'!$A:$D,4,0)=0,"",VLOOKUP($C1575,'Agent List'!$A:$D,4,0))),"")</f>
        <v/>
      </c>
    </row>
    <row r="1576" spans="1:7" x14ac:dyDescent="0.25">
      <c r="A1576" s="278"/>
      <c r="B1576" s="277"/>
      <c r="C1576" s="277"/>
      <c r="D1576" s="277"/>
      <c r="E1576" s="175" t="str">
        <f>IFERROR((IF(VLOOKUP($C1576,'Agent List'!$A:$D,2,0)=0,"",VLOOKUP($C1576,'Agent List'!$A:$D,2,0))),"")</f>
        <v/>
      </c>
      <c r="F1576" s="175" t="str">
        <f>IFERROR((IF(VLOOKUP($C1576,'Agent List'!$A:$D,3,0)=0,"",VLOOKUP($C1576,'Agent List'!$A:$D,3,0))),"")</f>
        <v/>
      </c>
      <c r="G1576" s="175" t="str">
        <f>IFERROR((IF(VLOOKUP($C1576,'Agent List'!$A:$D,4,0)=0,"",VLOOKUP($C1576,'Agent List'!$A:$D,4,0))),"")</f>
        <v/>
      </c>
    </row>
    <row r="1577" spans="1:7" x14ac:dyDescent="0.25">
      <c r="A1577" s="278"/>
      <c r="B1577" s="277"/>
      <c r="C1577" s="277"/>
      <c r="D1577" s="277"/>
      <c r="E1577" s="175" t="str">
        <f>IFERROR((IF(VLOOKUP($C1577,'Agent List'!$A:$D,2,0)=0,"",VLOOKUP($C1577,'Agent List'!$A:$D,2,0))),"")</f>
        <v/>
      </c>
      <c r="F1577" s="175" t="str">
        <f>IFERROR((IF(VLOOKUP($C1577,'Agent List'!$A:$D,3,0)=0,"",VLOOKUP($C1577,'Agent List'!$A:$D,3,0))),"")</f>
        <v/>
      </c>
      <c r="G1577" s="175" t="str">
        <f>IFERROR((IF(VLOOKUP($C1577,'Agent List'!$A:$D,4,0)=0,"",VLOOKUP($C1577,'Agent List'!$A:$D,4,0))),"")</f>
        <v/>
      </c>
    </row>
    <row r="1578" spans="1:7" x14ac:dyDescent="0.25">
      <c r="A1578" s="278"/>
      <c r="B1578" s="277"/>
      <c r="C1578" s="277"/>
      <c r="D1578" s="277"/>
      <c r="E1578" s="175" t="str">
        <f>IFERROR((IF(VLOOKUP($C1578,'Agent List'!$A:$D,2,0)=0,"",VLOOKUP($C1578,'Agent List'!$A:$D,2,0))),"")</f>
        <v/>
      </c>
      <c r="F1578" s="175" t="str">
        <f>IFERROR((IF(VLOOKUP($C1578,'Agent List'!$A:$D,3,0)=0,"",VLOOKUP($C1578,'Agent List'!$A:$D,3,0))),"")</f>
        <v/>
      </c>
      <c r="G1578" s="175" t="str">
        <f>IFERROR((IF(VLOOKUP($C1578,'Agent List'!$A:$D,4,0)=0,"",VLOOKUP($C1578,'Agent List'!$A:$D,4,0))),"")</f>
        <v/>
      </c>
    </row>
    <row r="1579" spans="1:7" x14ac:dyDescent="0.25">
      <c r="A1579" s="278"/>
      <c r="B1579" s="277"/>
      <c r="C1579" s="277"/>
      <c r="D1579" s="277"/>
      <c r="E1579" s="175" t="str">
        <f>IFERROR((IF(VLOOKUP($C1579,'Agent List'!$A:$D,2,0)=0,"",VLOOKUP($C1579,'Agent List'!$A:$D,2,0))),"")</f>
        <v/>
      </c>
      <c r="F1579" s="175" t="str">
        <f>IFERROR((IF(VLOOKUP($C1579,'Agent List'!$A:$D,3,0)=0,"",VLOOKUP($C1579,'Agent List'!$A:$D,3,0))),"")</f>
        <v/>
      </c>
      <c r="G1579" s="175" t="str">
        <f>IFERROR((IF(VLOOKUP($C1579,'Agent List'!$A:$D,4,0)=0,"",VLOOKUP($C1579,'Agent List'!$A:$D,4,0))),"")</f>
        <v/>
      </c>
    </row>
    <row r="1580" spans="1:7" x14ac:dyDescent="0.25">
      <c r="A1580" s="278"/>
      <c r="B1580" s="277"/>
      <c r="C1580" s="277"/>
      <c r="D1580" s="277"/>
      <c r="E1580" s="175" t="str">
        <f>IFERROR((IF(VLOOKUP($C1580,'Agent List'!$A:$D,2,0)=0,"",VLOOKUP($C1580,'Agent List'!$A:$D,2,0))),"")</f>
        <v/>
      </c>
      <c r="F1580" s="175" t="str">
        <f>IFERROR((IF(VLOOKUP($C1580,'Agent List'!$A:$D,3,0)=0,"",VLOOKUP($C1580,'Agent List'!$A:$D,3,0))),"")</f>
        <v/>
      </c>
      <c r="G1580" s="175" t="str">
        <f>IFERROR((IF(VLOOKUP($C1580,'Agent List'!$A:$D,4,0)=0,"",VLOOKUP($C1580,'Agent List'!$A:$D,4,0))),"")</f>
        <v/>
      </c>
    </row>
    <row r="1581" spans="1:7" x14ac:dyDescent="0.25">
      <c r="A1581" s="278"/>
      <c r="B1581" s="277"/>
      <c r="C1581" s="277"/>
      <c r="D1581" s="277"/>
      <c r="E1581" s="175" t="str">
        <f>IFERROR((IF(VLOOKUP($C1581,'Agent List'!$A:$D,2,0)=0,"",VLOOKUP($C1581,'Agent List'!$A:$D,2,0))),"")</f>
        <v/>
      </c>
      <c r="F1581" s="175" t="str">
        <f>IFERROR((IF(VLOOKUP($C1581,'Agent List'!$A:$D,3,0)=0,"",VLOOKUP($C1581,'Agent List'!$A:$D,3,0))),"")</f>
        <v/>
      </c>
      <c r="G1581" s="175" t="str">
        <f>IFERROR((IF(VLOOKUP($C1581,'Agent List'!$A:$D,4,0)=0,"",VLOOKUP($C1581,'Agent List'!$A:$D,4,0))),"")</f>
        <v/>
      </c>
    </row>
    <row r="1582" spans="1:7" x14ac:dyDescent="0.25">
      <c r="A1582" s="278"/>
      <c r="B1582" s="277"/>
      <c r="C1582" s="277"/>
      <c r="D1582" s="277"/>
      <c r="E1582" s="175" t="str">
        <f>IFERROR((IF(VLOOKUP($C1582,'Agent List'!$A:$D,2,0)=0,"",VLOOKUP($C1582,'Agent List'!$A:$D,2,0))),"")</f>
        <v/>
      </c>
      <c r="F1582" s="175" t="str">
        <f>IFERROR((IF(VLOOKUP($C1582,'Agent List'!$A:$D,3,0)=0,"",VLOOKUP($C1582,'Agent List'!$A:$D,3,0))),"")</f>
        <v/>
      </c>
      <c r="G1582" s="175" t="str">
        <f>IFERROR((IF(VLOOKUP($C1582,'Agent List'!$A:$D,4,0)=0,"",VLOOKUP($C1582,'Agent List'!$A:$D,4,0))),"")</f>
        <v/>
      </c>
    </row>
    <row r="1583" spans="1:7" x14ac:dyDescent="0.25">
      <c r="A1583" s="278"/>
      <c r="B1583" s="277"/>
      <c r="C1583" s="277"/>
      <c r="D1583" s="277"/>
      <c r="E1583" s="175" t="str">
        <f>IFERROR((IF(VLOOKUP($C1583,'Agent List'!$A:$D,2,0)=0,"",VLOOKUP($C1583,'Agent List'!$A:$D,2,0))),"")</f>
        <v/>
      </c>
      <c r="F1583" s="175" t="str">
        <f>IFERROR((IF(VLOOKUP($C1583,'Agent List'!$A:$D,3,0)=0,"",VLOOKUP($C1583,'Agent List'!$A:$D,3,0))),"")</f>
        <v/>
      </c>
      <c r="G1583" s="175" t="str">
        <f>IFERROR((IF(VLOOKUP($C1583,'Agent List'!$A:$D,4,0)=0,"",VLOOKUP($C1583,'Agent List'!$A:$D,4,0))),"")</f>
        <v/>
      </c>
    </row>
    <row r="1584" spans="1:7" x14ac:dyDescent="0.25">
      <c r="A1584" s="278"/>
      <c r="B1584" s="277"/>
      <c r="C1584" s="277"/>
      <c r="D1584" s="277"/>
      <c r="E1584" s="175" t="str">
        <f>IFERROR((IF(VLOOKUP($C1584,'Agent List'!$A:$D,2,0)=0,"",VLOOKUP($C1584,'Agent List'!$A:$D,2,0))),"")</f>
        <v/>
      </c>
      <c r="F1584" s="175" t="str">
        <f>IFERROR((IF(VLOOKUP($C1584,'Agent List'!$A:$D,3,0)=0,"",VLOOKUP($C1584,'Agent List'!$A:$D,3,0))),"")</f>
        <v/>
      </c>
      <c r="G1584" s="175" t="str">
        <f>IFERROR((IF(VLOOKUP($C1584,'Agent List'!$A:$D,4,0)=0,"",VLOOKUP($C1584,'Agent List'!$A:$D,4,0))),"")</f>
        <v/>
      </c>
    </row>
    <row r="1585" spans="1:7" x14ac:dyDescent="0.25">
      <c r="A1585" s="278"/>
      <c r="B1585" s="277"/>
      <c r="C1585" s="277"/>
      <c r="D1585" s="277"/>
      <c r="E1585" s="175" t="str">
        <f>IFERROR((IF(VLOOKUP($C1585,'Agent List'!$A:$D,2,0)=0,"",VLOOKUP($C1585,'Agent List'!$A:$D,2,0))),"")</f>
        <v/>
      </c>
      <c r="F1585" s="175" t="str">
        <f>IFERROR((IF(VLOOKUP($C1585,'Agent List'!$A:$D,3,0)=0,"",VLOOKUP($C1585,'Agent List'!$A:$D,3,0))),"")</f>
        <v/>
      </c>
      <c r="G1585" s="175" t="str">
        <f>IFERROR((IF(VLOOKUP($C1585,'Agent List'!$A:$D,4,0)=0,"",VLOOKUP($C1585,'Agent List'!$A:$D,4,0))),"")</f>
        <v/>
      </c>
    </row>
    <row r="1586" spans="1:7" x14ac:dyDescent="0.25">
      <c r="A1586" s="278"/>
      <c r="B1586" s="277"/>
      <c r="C1586" s="277"/>
      <c r="D1586" s="277"/>
      <c r="E1586" s="175" t="str">
        <f>IFERROR((IF(VLOOKUP($C1586,'Agent List'!$A:$D,2,0)=0,"",VLOOKUP($C1586,'Agent List'!$A:$D,2,0))),"")</f>
        <v/>
      </c>
      <c r="F1586" s="175" t="str">
        <f>IFERROR((IF(VLOOKUP($C1586,'Agent List'!$A:$D,3,0)=0,"",VLOOKUP($C1586,'Agent List'!$A:$D,3,0))),"")</f>
        <v/>
      </c>
      <c r="G1586" s="175" t="str">
        <f>IFERROR((IF(VLOOKUP($C1586,'Agent List'!$A:$D,4,0)=0,"",VLOOKUP($C1586,'Agent List'!$A:$D,4,0))),"")</f>
        <v/>
      </c>
    </row>
    <row r="1587" spans="1:7" x14ac:dyDescent="0.25">
      <c r="A1587" s="278"/>
      <c r="B1587" s="277"/>
      <c r="C1587" s="277"/>
      <c r="D1587" s="277"/>
      <c r="E1587" s="175" t="str">
        <f>IFERROR((IF(VLOOKUP($C1587,'Agent List'!$A:$D,2,0)=0,"",VLOOKUP($C1587,'Agent List'!$A:$D,2,0))),"")</f>
        <v/>
      </c>
      <c r="F1587" s="175" t="str">
        <f>IFERROR((IF(VLOOKUP($C1587,'Agent List'!$A:$D,3,0)=0,"",VLOOKUP($C1587,'Agent List'!$A:$D,3,0))),"")</f>
        <v/>
      </c>
      <c r="G1587" s="175" t="str">
        <f>IFERROR((IF(VLOOKUP($C1587,'Agent List'!$A:$D,4,0)=0,"",VLOOKUP($C1587,'Agent List'!$A:$D,4,0))),"")</f>
        <v/>
      </c>
    </row>
    <row r="1588" spans="1:7" x14ac:dyDescent="0.25">
      <c r="A1588" s="278"/>
      <c r="B1588" s="277"/>
      <c r="C1588" s="277"/>
      <c r="D1588" s="277"/>
      <c r="E1588" s="175" t="str">
        <f>IFERROR((IF(VLOOKUP($C1588,'Agent List'!$A:$D,2,0)=0,"",VLOOKUP($C1588,'Agent List'!$A:$D,2,0))),"")</f>
        <v/>
      </c>
      <c r="F1588" s="175" t="str">
        <f>IFERROR((IF(VLOOKUP($C1588,'Agent List'!$A:$D,3,0)=0,"",VLOOKUP($C1588,'Agent List'!$A:$D,3,0))),"")</f>
        <v/>
      </c>
      <c r="G1588" s="175" t="str">
        <f>IFERROR((IF(VLOOKUP($C1588,'Agent List'!$A:$D,4,0)=0,"",VLOOKUP($C1588,'Agent List'!$A:$D,4,0))),"")</f>
        <v/>
      </c>
    </row>
    <row r="1589" spans="1:7" x14ac:dyDescent="0.25">
      <c r="A1589" s="278"/>
      <c r="B1589" s="277"/>
      <c r="C1589" s="277"/>
      <c r="D1589" s="277"/>
      <c r="E1589" s="175" t="str">
        <f>IFERROR((IF(VLOOKUP($C1589,'Agent List'!$A:$D,2,0)=0,"",VLOOKUP($C1589,'Agent List'!$A:$D,2,0))),"")</f>
        <v/>
      </c>
      <c r="F1589" s="175" t="str">
        <f>IFERROR((IF(VLOOKUP($C1589,'Agent List'!$A:$D,3,0)=0,"",VLOOKUP($C1589,'Agent List'!$A:$D,3,0))),"")</f>
        <v/>
      </c>
      <c r="G1589" s="175" t="str">
        <f>IFERROR((IF(VLOOKUP($C1589,'Agent List'!$A:$D,4,0)=0,"",VLOOKUP($C1589,'Agent List'!$A:$D,4,0))),"")</f>
        <v/>
      </c>
    </row>
    <row r="1590" spans="1:7" x14ac:dyDescent="0.25">
      <c r="A1590" s="278"/>
      <c r="B1590" s="277"/>
      <c r="C1590" s="277"/>
      <c r="D1590" s="277"/>
      <c r="E1590" s="175" t="str">
        <f>IFERROR((IF(VLOOKUP($C1590,'Agent List'!$A:$D,2,0)=0,"",VLOOKUP($C1590,'Agent List'!$A:$D,2,0))),"")</f>
        <v/>
      </c>
      <c r="F1590" s="175" t="str">
        <f>IFERROR((IF(VLOOKUP($C1590,'Agent List'!$A:$D,3,0)=0,"",VLOOKUP($C1590,'Agent List'!$A:$D,3,0))),"")</f>
        <v/>
      </c>
      <c r="G1590" s="175" t="str">
        <f>IFERROR((IF(VLOOKUP($C1590,'Agent List'!$A:$D,4,0)=0,"",VLOOKUP($C1590,'Agent List'!$A:$D,4,0))),"")</f>
        <v/>
      </c>
    </row>
    <row r="1591" spans="1:7" x14ac:dyDescent="0.25">
      <c r="A1591" s="278"/>
      <c r="B1591" s="277"/>
      <c r="C1591" s="277"/>
      <c r="D1591" s="277"/>
      <c r="E1591" s="175" t="str">
        <f>IFERROR((IF(VLOOKUP($C1591,'Agent List'!$A:$D,2,0)=0,"",VLOOKUP($C1591,'Agent List'!$A:$D,2,0))),"")</f>
        <v/>
      </c>
      <c r="F1591" s="175" t="str">
        <f>IFERROR((IF(VLOOKUP($C1591,'Agent List'!$A:$D,3,0)=0,"",VLOOKUP($C1591,'Agent List'!$A:$D,3,0))),"")</f>
        <v/>
      </c>
      <c r="G1591" s="175" t="str">
        <f>IFERROR((IF(VLOOKUP($C1591,'Agent List'!$A:$D,4,0)=0,"",VLOOKUP($C1591,'Agent List'!$A:$D,4,0))),"")</f>
        <v/>
      </c>
    </row>
    <row r="1592" spans="1:7" x14ac:dyDescent="0.25">
      <c r="A1592" s="278"/>
      <c r="B1592" s="277"/>
      <c r="C1592" s="277"/>
      <c r="D1592" s="277"/>
      <c r="E1592" s="175" t="str">
        <f>IFERROR((IF(VLOOKUP($C1592,'Agent List'!$A:$D,2,0)=0,"",VLOOKUP($C1592,'Agent List'!$A:$D,2,0))),"")</f>
        <v/>
      </c>
      <c r="F1592" s="175" t="str">
        <f>IFERROR((IF(VLOOKUP($C1592,'Agent List'!$A:$D,3,0)=0,"",VLOOKUP($C1592,'Agent List'!$A:$D,3,0))),"")</f>
        <v/>
      </c>
      <c r="G1592" s="175" t="str">
        <f>IFERROR((IF(VLOOKUP($C1592,'Agent List'!$A:$D,4,0)=0,"",VLOOKUP($C1592,'Agent List'!$A:$D,4,0))),"")</f>
        <v/>
      </c>
    </row>
    <row r="1593" spans="1:7" x14ac:dyDescent="0.25">
      <c r="A1593" s="278"/>
      <c r="B1593" s="277"/>
      <c r="C1593" s="277"/>
      <c r="D1593" s="277"/>
      <c r="E1593" s="175" t="str">
        <f>IFERROR((IF(VLOOKUP($C1593,'Agent List'!$A:$D,2,0)=0,"",VLOOKUP($C1593,'Agent List'!$A:$D,2,0))),"")</f>
        <v/>
      </c>
      <c r="F1593" s="175" t="str">
        <f>IFERROR((IF(VLOOKUP($C1593,'Agent List'!$A:$D,3,0)=0,"",VLOOKUP($C1593,'Agent List'!$A:$D,3,0))),"")</f>
        <v/>
      </c>
      <c r="G1593" s="175" t="str">
        <f>IFERROR((IF(VLOOKUP($C1593,'Agent List'!$A:$D,4,0)=0,"",VLOOKUP($C1593,'Agent List'!$A:$D,4,0))),"")</f>
        <v/>
      </c>
    </row>
    <row r="1594" spans="1:7" x14ac:dyDescent="0.25">
      <c r="A1594" s="278"/>
      <c r="B1594" s="277"/>
      <c r="C1594" s="277"/>
      <c r="D1594" s="277"/>
      <c r="E1594" s="175" t="str">
        <f>IFERROR((IF(VLOOKUP($C1594,'Agent List'!$A:$D,2,0)=0,"",VLOOKUP($C1594,'Agent List'!$A:$D,2,0))),"")</f>
        <v/>
      </c>
      <c r="F1594" s="175" t="str">
        <f>IFERROR((IF(VLOOKUP($C1594,'Agent List'!$A:$D,3,0)=0,"",VLOOKUP($C1594,'Agent List'!$A:$D,3,0))),"")</f>
        <v/>
      </c>
      <c r="G1594" s="175" t="str">
        <f>IFERROR((IF(VLOOKUP($C1594,'Agent List'!$A:$D,4,0)=0,"",VLOOKUP($C1594,'Agent List'!$A:$D,4,0))),"")</f>
        <v/>
      </c>
    </row>
    <row r="1595" spans="1:7" x14ac:dyDescent="0.25">
      <c r="A1595" s="278"/>
      <c r="B1595" s="277"/>
      <c r="C1595" s="277"/>
      <c r="D1595" s="277"/>
      <c r="E1595" s="175" t="str">
        <f>IFERROR((IF(VLOOKUP($C1595,'Agent List'!$A:$D,2,0)=0,"",VLOOKUP($C1595,'Agent List'!$A:$D,2,0))),"")</f>
        <v/>
      </c>
      <c r="F1595" s="175" t="str">
        <f>IFERROR((IF(VLOOKUP($C1595,'Agent List'!$A:$D,3,0)=0,"",VLOOKUP($C1595,'Agent List'!$A:$D,3,0))),"")</f>
        <v/>
      </c>
      <c r="G1595" s="175" t="str">
        <f>IFERROR((IF(VLOOKUP($C1595,'Agent List'!$A:$D,4,0)=0,"",VLOOKUP($C1595,'Agent List'!$A:$D,4,0))),"")</f>
        <v/>
      </c>
    </row>
    <row r="1596" spans="1:7" x14ac:dyDescent="0.25">
      <c r="A1596" s="278"/>
      <c r="B1596" s="277"/>
      <c r="C1596" s="277"/>
      <c r="D1596" s="277"/>
      <c r="E1596" s="175" t="str">
        <f>IFERROR((IF(VLOOKUP($C1596,'Agent List'!$A:$D,2,0)=0,"",VLOOKUP($C1596,'Agent List'!$A:$D,2,0))),"")</f>
        <v/>
      </c>
      <c r="F1596" s="175" t="str">
        <f>IFERROR((IF(VLOOKUP($C1596,'Agent List'!$A:$D,3,0)=0,"",VLOOKUP($C1596,'Agent List'!$A:$D,3,0))),"")</f>
        <v/>
      </c>
      <c r="G1596" s="175" t="str">
        <f>IFERROR((IF(VLOOKUP($C1596,'Agent List'!$A:$D,4,0)=0,"",VLOOKUP($C1596,'Agent List'!$A:$D,4,0))),"")</f>
        <v/>
      </c>
    </row>
    <row r="1597" spans="1:7" x14ac:dyDescent="0.25">
      <c r="A1597" s="278"/>
      <c r="B1597" s="277"/>
      <c r="C1597" s="277"/>
      <c r="D1597" s="277"/>
      <c r="E1597" s="175" t="str">
        <f>IFERROR((IF(VLOOKUP($C1597,'Agent List'!$A:$D,2,0)=0,"",VLOOKUP($C1597,'Agent List'!$A:$D,2,0))),"")</f>
        <v/>
      </c>
      <c r="F1597" s="175" t="str">
        <f>IFERROR((IF(VLOOKUP($C1597,'Agent List'!$A:$D,3,0)=0,"",VLOOKUP($C1597,'Agent List'!$A:$D,3,0))),"")</f>
        <v/>
      </c>
      <c r="G1597" s="175" t="str">
        <f>IFERROR((IF(VLOOKUP($C1597,'Agent List'!$A:$D,4,0)=0,"",VLOOKUP($C1597,'Agent List'!$A:$D,4,0))),"")</f>
        <v/>
      </c>
    </row>
    <row r="1598" spans="1:7" x14ac:dyDescent="0.25">
      <c r="A1598" s="278"/>
      <c r="B1598" s="277"/>
      <c r="C1598" s="277"/>
      <c r="D1598" s="277"/>
      <c r="E1598" s="175" t="str">
        <f>IFERROR((IF(VLOOKUP($C1598,'Agent List'!$A:$D,2,0)=0,"",VLOOKUP($C1598,'Agent List'!$A:$D,2,0))),"")</f>
        <v/>
      </c>
      <c r="F1598" s="175" t="str">
        <f>IFERROR((IF(VLOOKUP($C1598,'Agent List'!$A:$D,3,0)=0,"",VLOOKUP($C1598,'Agent List'!$A:$D,3,0))),"")</f>
        <v/>
      </c>
      <c r="G1598" s="175" t="str">
        <f>IFERROR((IF(VLOOKUP($C1598,'Agent List'!$A:$D,4,0)=0,"",VLOOKUP($C1598,'Agent List'!$A:$D,4,0))),"")</f>
        <v/>
      </c>
    </row>
    <row r="1599" spans="1:7" x14ac:dyDescent="0.25">
      <c r="A1599" s="270"/>
      <c r="B1599" s="269"/>
      <c r="C1599" s="269"/>
      <c r="D1599" s="269"/>
      <c r="E1599" s="175" t="str">
        <f>IFERROR((IF(VLOOKUP($C1599,'Agent List'!$A:$D,2,0)=0,"",VLOOKUP($C1599,'Agent List'!$A:$D,2,0))),"")</f>
        <v/>
      </c>
      <c r="F1599" s="175" t="str">
        <f>IFERROR((IF(VLOOKUP($C1599,'Agent List'!$A:$D,3,0)=0,"",VLOOKUP($C1599,'Agent List'!$A:$D,3,0))),"")</f>
        <v/>
      </c>
      <c r="G1599" s="175" t="str">
        <f>IFERROR((IF(VLOOKUP($C1599,'Agent List'!$A:$D,4,0)=0,"",VLOOKUP($C1599,'Agent List'!$A:$D,4,0))),"")</f>
        <v/>
      </c>
    </row>
    <row r="1600" spans="1:7" x14ac:dyDescent="0.25">
      <c r="A1600" s="270"/>
      <c r="B1600" s="269"/>
      <c r="C1600" s="269"/>
      <c r="D1600" s="269"/>
      <c r="E1600" s="175" t="str">
        <f>IFERROR((IF(VLOOKUP($C1600,'Agent List'!$A:$D,2,0)=0,"",VLOOKUP($C1600,'Agent List'!$A:$D,2,0))),"")</f>
        <v/>
      </c>
      <c r="F1600" s="175" t="str">
        <f>IFERROR((IF(VLOOKUP($C1600,'Agent List'!$A:$D,3,0)=0,"",VLOOKUP($C1600,'Agent List'!$A:$D,3,0))),"")</f>
        <v/>
      </c>
      <c r="G1600" s="175" t="str">
        <f>IFERROR((IF(VLOOKUP($C1600,'Agent List'!$A:$D,4,0)=0,"",VLOOKUP($C1600,'Agent List'!$A:$D,4,0))),"")</f>
        <v/>
      </c>
    </row>
    <row r="1601" spans="1:7" x14ac:dyDescent="0.25">
      <c r="A1601" s="270"/>
      <c r="B1601" s="269"/>
      <c r="C1601" s="269"/>
      <c r="D1601" s="269"/>
      <c r="E1601" s="175" t="str">
        <f>IFERROR((IF(VLOOKUP($C1601,'Agent List'!$A:$D,2,0)=0,"",VLOOKUP($C1601,'Agent List'!$A:$D,2,0))),"")</f>
        <v/>
      </c>
      <c r="F1601" s="175" t="str">
        <f>IFERROR((IF(VLOOKUP($C1601,'Agent List'!$A:$D,3,0)=0,"",VLOOKUP($C1601,'Agent List'!$A:$D,3,0))),"")</f>
        <v/>
      </c>
      <c r="G1601" s="175" t="str">
        <f>IFERROR((IF(VLOOKUP($C1601,'Agent List'!$A:$D,4,0)=0,"",VLOOKUP($C1601,'Agent List'!$A:$D,4,0))),"")</f>
        <v/>
      </c>
    </row>
    <row r="1602" spans="1:7" x14ac:dyDescent="0.25">
      <c r="A1602" s="270"/>
      <c r="B1602" s="269"/>
      <c r="C1602" s="269"/>
      <c r="D1602" s="269"/>
      <c r="E1602" s="175" t="str">
        <f>IFERROR((IF(VLOOKUP($C1602,'Agent List'!$A:$D,2,0)=0,"",VLOOKUP($C1602,'Agent List'!$A:$D,2,0))),"")</f>
        <v/>
      </c>
      <c r="F1602" s="175" t="str">
        <f>IFERROR((IF(VLOOKUP($C1602,'Agent List'!$A:$D,3,0)=0,"",VLOOKUP($C1602,'Agent List'!$A:$D,3,0))),"")</f>
        <v/>
      </c>
      <c r="G1602" s="175" t="str">
        <f>IFERROR((IF(VLOOKUP($C1602,'Agent List'!$A:$D,4,0)=0,"",VLOOKUP($C1602,'Agent List'!$A:$D,4,0))),"")</f>
        <v/>
      </c>
    </row>
    <row r="1603" spans="1:7" x14ac:dyDescent="0.25">
      <c r="A1603" s="270"/>
      <c r="B1603" s="269"/>
      <c r="C1603" s="269"/>
      <c r="D1603" s="269"/>
      <c r="E1603" s="175" t="str">
        <f>IFERROR((IF(VLOOKUP($C1603,'Agent List'!$A:$D,2,0)=0,"",VLOOKUP($C1603,'Agent List'!$A:$D,2,0))),"")</f>
        <v/>
      </c>
      <c r="F1603" s="175" t="str">
        <f>IFERROR((IF(VLOOKUP($C1603,'Agent List'!$A:$D,3,0)=0,"",VLOOKUP($C1603,'Agent List'!$A:$D,3,0))),"")</f>
        <v/>
      </c>
      <c r="G1603" s="175" t="str">
        <f>IFERROR((IF(VLOOKUP($C1603,'Agent List'!$A:$D,4,0)=0,"",VLOOKUP($C1603,'Agent List'!$A:$D,4,0))),"")</f>
        <v/>
      </c>
    </row>
    <row r="1604" spans="1:7" x14ac:dyDescent="0.25">
      <c r="A1604" s="270"/>
      <c r="B1604" s="269"/>
      <c r="C1604" s="269"/>
      <c r="D1604" s="269"/>
      <c r="E1604" s="175" t="str">
        <f>IFERROR((IF(VLOOKUP($C1604,'Agent List'!$A:$D,2,0)=0,"",VLOOKUP($C1604,'Agent List'!$A:$D,2,0))),"")</f>
        <v/>
      </c>
      <c r="F1604" s="175" t="str">
        <f>IFERROR((IF(VLOOKUP($C1604,'Agent List'!$A:$D,3,0)=0,"",VLOOKUP($C1604,'Agent List'!$A:$D,3,0))),"")</f>
        <v/>
      </c>
      <c r="G1604" s="175" t="str">
        <f>IFERROR((IF(VLOOKUP($C1604,'Agent List'!$A:$D,4,0)=0,"",VLOOKUP($C1604,'Agent List'!$A:$D,4,0))),"")</f>
        <v/>
      </c>
    </row>
    <row r="1605" spans="1:7" x14ac:dyDescent="0.25">
      <c r="A1605" s="270"/>
      <c r="B1605" s="269"/>
      <c r="C1605" s="269"/>
      <c r="D1605" s="269"/>
      <c r="E1605" s="175" t="str">
        <f>IFERROR((IF(VLOOKUP($C1605,'Agent List'!$A:$D,2,0)=0,"",VLOOKUP($C1605,'Agent List'!$A:$D,2,0))),"")</f>
        <v/>
      </c>
      <c r="F1605" s="175" t="str">
        <f>IFERROR((IF(VLOOKUP($C1605,'Agent List'!$A:$D,3,0)=0,"",VLOOKUP($C1605,'Agent List'!$A:$D,3,0))),"")</f>
        <v/>
      </c>
      <c r="G1605" s="175" t="str">
        <f>IFERROR((IF(VLOOKUP($C1605,'Agent List'!$A:$D,4,0)=0,"",VLOOKUP($C1605,'Agent List'!$A:$D,4,0))),"")</f>
        <v/>
      </c>
    </row>
    <row r="1606" spans="1:7" x14ac:dyDescent="0.25">
      <c r="A1606" s="270"/>
      <c r="B1606" s="269"/>
      <c r="C1606" s="269"/>
      <c r="D1606" s="269"/>
      <c r="E1606" s="175" t="str">
        <f>IFERROR((IF(VLOOKUP($C1606,'Agent List'!$A:$D,2,0)=0,"",VLOOKUP($C1606,'Agent List'!$A:$D,2,0))),"")</f>
        <v/>
      </c>
      <c r="F1606" s="175" t="str">
        <f>IFERROR((IF(VLOOKUP($C1606,'Agent List'!$A:$D,3,0)=0,"",VLOOKUP($C1606,'Agent List'!$A:$D,3,0))),"")</f>
        <v/>
      </c>
      <c r="G1606" s="175" t="str">
        <f>IFERROR((IF(VLOOKUP($C1606,'Agent List'!$A:$D,4,0)=0,"",VLOOKUP($C1606,'Agent List'!$A:$D,4,0))),"")</f>
        <v/>
      </c>
    </row>
    <row r="1607" spans="1:7" x14ac:dyDescent="0.25">
      <c r="A1607" s="270"/>
      <c r="B1607" s="269"/>
      <c r="C1607" s="269"/>
      <c r="D1607" s="269"/>
      <c r="E1607" s="175" t="str">
        <f>IFERROR((IF(VLOOKUP($C1607,'Agent List'!$A:$D,2,0)=0,"",VLOOKUP($C1607,'Agent List'!$A:$D,2,0))),"")</f>
        <v/>
      </c>
      <c r="F1607" s="175" t="str">
        <f>IFERROR((IF(VLOOKUP($C1607,'Agent List'!$A:$D,3,0)=0,"",VLOOKUP($C1607,'Agent List'!$A:$D,3,0))),"")</f>
        <v/>
      </c>
      <c r="G1607" s="175" t="str">
        <f>IFERROR((IF(VLOOKUP($C1607,'Agent List'!$A:$D,4,0)=0,"",VLOOKUP($C1607,'Agent List'!$A:$D,4,0))),"")</f>
        <v/>
      </c>
    </row>
    <row r="1608" spans="1:7" x14ac:dyDescent="0.25">
      <c r="A1608" s="270"/>
      <c r="B1608" s="269"/>
      <c r="C1608" s="269"/>
      <c r="D1608" s="269"/>
      <c r="E1608" s="175" t="str">
        <f>IFERROR((IF(VLOOKUP($C1608,'Agent List'!$A:$D,2,0)=0,"",VLOOKUP($C1608,'Agent List'!$A:$D,2,0))),"")</f>
        <v/>
      </c>
      <c r="F1608" s="175" t="str">
        <f>IFERROR((IF(VLOOKUP($C1608,'Agent List'!$A:$D,3,0)=0,"",VLOOKUP($C1608,'Agent List'!$A:$D,3,0))),"")</f>
        <v/>
      </c>
      <c r="G1608" s="175" t="str">
        <f>IFERROR((IF(VLOOKUP($C1608,'Agent List'!$A:$D,4,0)=0,"",VLOOKUP($C1608,'Agent List'!$A:$D,4,0))),"")</f>
        <v/>
      </c>
    </row>
    <row r="1609" spans="1:7" x14ac:dyDescent="0.25">
      <c r="A1609" s="270"/>
      <c r="B1609" s="269"/>
      <c r="C1609" s="269"/>
      <c r="D1609" s="269"/>
      <c r="E1609" s="175" t="str">
        <f>IFERROR((IF(VLOOKUP($C1609,'Agent List'!$A:$D,2,0)=0,"",VLOOKUP($C1609,'Agent List'!$A:$D,2,0))),"")</f>
        <v/>
      </c>
      <c r="F1609" s="175" t="str">
        <f>IFERROR((IF(VLOOKUP($C1609,'Agent List'!$A:$D,3,0)=0,"",VLOOKUP($C1609,'Agent List'!$A:$D,3,0))),"")</f>
        <v/>
      </c>
      <c r="G1609" s="175" t="str">
        <f>IFERROR((IF(VLOOKUP($C1609,'Agent List'!$A:$D,4,0)=0,"",VLOOKUP($C1609,'Agent List'!$A:$D,4,0))),"")</f>
        <v/>
      </c>
    </row>
    <row r="1610" spans="1:7" x14ac:dyDescent="0.25">
      <c r="A1610" s="270"/>
      <c r="B1610" s="269"/>
      <c r="C1610" s="269"/>
      <c r="D1610" s="269"/>
      <c r="E1610" s="175" t="str">
        <f>IFERROR((IF(VLOOKUP($C1610,'Agent List'!$A:$D,2,0)=0,"",VLOOKUP($C1610,'Agent List'!$A:$D,2,0))),"")</f>
        <v/>
      </c>
      <c r="F1610" s="175" t="str">
        <f>IFERROR((IF(VLOOKUP($C1610,'Agent List'!$A:$D,3,0)=0,"",VLOOKUP($C1610,'Agent List'!$A:$D,3,0))),"")</f>
        <v/>
      </c>
      <c r="G1610" s="175" t="str">
        <f>IFERROR((IF(VLOOKUP($C1610,'Agent List'!$A:$D,4,0)=0,"",VLOOKUP($C1610,'Agent List'!$A:$D,4,0))),"")</f>
        <v/>
      </c>
    </row>
    <row r="1611" spans="1:7" x14ac:dyDescent="0.25">
      <c r="A1611" s="270"/>
      <c r="B1611" s="269"/>
      <c r="C1611" s="269"/>
      <c r="D1611" s="269"/>
      <c r="E1611" s="175" t="str">
        <f>IFERROR((IF(VLOOKUP($C1611,'Agent List'!$A:$D,2,0)=0,"",VLOOKUP($C1611,'Agent List'!$A:$D,2,0))),"")</f>
        <v/>
      </c>
      <c r="F1611" s="175" t="str">
        <f>IFERROR((IF(VLOOKUP($C1611,'Agent List'!$A:$D,3,0)=0,"",VLOOKUP($C1611,'Agent List'!$A:$D,3,0))),"")</f>
        <v/>
      </c>
      <c r="G1611" s="175" t="str">
        <f>IFERROR((IF(VLOOKUP($C1611,'Agent List'!$A:$D,4,0)=0,"",VLOOKUP($C1611,'Agent List'!$A:$D,4,0))),"")</f>
        <v/>
      </c>
    </row>
    <row r="1612" spans="1:7" x14ac:dyDescent="0.25">
      <c r="A1612" s="270"/>
      <c r="B1612" s="269"/>
      <c r="C1612" s="269"/>
      <c r="D1612" s="269"/>
      <c r="E1612" s="175" t="str">
        <f>IFERROR((IF(VLOOKUP($C1612,'Agent List'!$A:$D,2,0)=0,"",VLOOKUP($C1612,'Agent List'!$A:$D,2,0))),"")</f>
        <v/>
      </c>
      <c r="F1612" s="175" t="str">
        <f>IFERROR((IF(VLOOKUP($C1612,'Agent List'!$A:$D,3,0)=0,"",VLOOKUP($C1612,'Agent List'!$A:$D,3,0))),"")</f>
        <v/>
      </c>
      <c r="G1612" s="175" t="str">
        <f>IFERROR((IF(VLOOKUP($C1612,'Agent List'!$A:$D,4,0)=0,"",VLOOKUP($C1612,'Agent List'!$A:$D,4,0))),"")</f>
        <v/>
      </c>
    </row>
    <row r="1613" spans="1:7" x14ac:dyDescent="0.25">
      <c r="A1613" s="270"/>
      <c r="B1613" s="269"/>
      <c r="C1613" s="269"/>
      <c r="D1613" s="269"/>
      <c r="E1613" s="175" t="str">
        <f>IFERROR((IF(VLOOKUP($C1613,'Agent List'!$A:$D,2,0)=0,"",VLOOKUP($C1613,'Agent List'!$A:$D,2,0))),"")</f>
        <v/>
      </c>
      <c r="F1613" s="175" t="str">
        <f>IFERROR((IF(VLOOKUP($C1613,'Agent List'!$A:$D,3,0)=0,"",VLOOKUP($C1613,'Agent List'!$A:$D,3,0))),"")</f>
        <v/>
      </c>
      <c r="G1613" s="175" t="str">
        <f>IFERROR((IF(VLOOKUP($C1613,'Agent List'!$A:$D,4,0)=0,"",VLOOKUP($C1613,'Agent List'!$A:$D,4,0))),"")</f>
        <v/>
      </c>
    </row>
    <row r="1614" spans="1:7" x14ac:dyDescent="0.25">
      <c r="A1614" s="270"/>
      <c r="B1614" s="269"/>
      <c r="C1614" s="269"/>
      <c r="D1614" s="269"/>
      <c r="E1614" s="175" t="str">
        <f>IFERROR((IF(VLOOKUP($C1614,'Agent List'!$A:$D,2,0)=0,"",VLOOKUP($C1614,'Agent List'!$A:$D,2,0))),"")</f>
        <v/>
      </c>
      <c r="F1614" s="175" t="str">
        <f>IFERROR((IF(VLOOKUP($C1614,'Agent List'!$A:$D,3,0)=0,"",VLOOKUP($C1614,'Agent List'!$A:$D,3,0))),"")</f>
        <v/>
      </c>
      <c r="G1614" s="175" t="str">
        <f>IFERROR((IF(VLOOKUP($C1614,'Agent List'!$A:$D,4,0)=0,"",VLOOKUP($C1614,'Agent List'!$A:$D,4,0))),"")</f>
        <v/>
      </c>
    </row>
    <row r="1615" spans="1:7" x14ac:dyDescent="0.25">
      <c r="A1615" s="270"/>
      <c r="B1615" s="269"/>
      <c r="C1615" s="269"/>
      <c r="D1615" s="269"/>
      <c r="E1615" s="175" t="str">
        <f>IFERROR((IF(VLOOKUP($C1615,'Agent List'!$A:$D,2,0)=0,"",VLOOKUP($C1615,'Agent List'!$A:$D,2,0))),"")</f>
        <v/>
      </c>
      <c r="F1615" s="175" t="str">
        <f>IFERROR((IF(VLOOKUP($C1615,'Agent List'!$A:$D,3,0)=0,"",VLOOKUP($C1615,'Agent List'!$A:$D,3,0))),"")</f>
        <v/>
      </c>
      <c r="G1615" s="175" t="str">
        <f>IFERROR((IF(VLOOKUP($C1615,'Agent List'!$A:$D,4,0)=0,"",VLOOKUP($C1615,'Agent List'!$A:$D,4,0))),"")</f>
        <v/>
      </c>
    </row>
    <row r="1616" spans="1:7" x14ac:dyDescent="0.25">
      <c r="A1616" s="270"/>
      <c r="B1616" s="269"/>
      <c r="C1616" s="269"/>
      <c r="D1616" s="269"/>
      <c r="E1616" s="175" t="str">
        <f>IFERROR((IF(VLOOKUP($C1616,'Agent List'!$A:$D,2,0)=0,"",VLOOKUP($C1616,'Agent List'!$A:$D,2,0))),"")</f>
        <v/>
      </c>
      <c r="F1616" s="175" t="str">
        <f>IFERROR((IF(VLOOKUP($C1616,'Agent List'!$A:$D,3,0)=0,"",VLOOKUP($C1616,'Agent List'!$A:$D,3,0))),"")</f>
        <v/>
      </c>
      <c r="G1616" s="175" t="str">
        <f>IFERROR((IF(VLOOKUP($C1616,'Agent List'!$A:$D,4,0)=0,"",VLOOKUP($C1616,'Agent List'!$A:$D,4,0))),"")</f>
        <v/>
      </c>
    </row>
    <row r="1617" spans="1:7" x14ac:dyDescent="0.25">
      <c r="A1617" s="270"/>
      <c r="B1617" s="269"/>
      <c r="C1617" s="269"/>
      <c r="D1617" s="269"/>
      <c r="E1617" s="175" t="str">
        <f>IFERROR((IF(VLOOKUP($C1617,'Agent List'!$A:$D,2,0)=0,"",VLOOKUP($C1617,'Agent List'!$A:$D,2,0))),"")</f>
        <v/>
      </c>
      <c r="F1617" s="175" t="str">
        <f>IFERROR((IF(VLOOKUP($C1617,'Agent List'!$A:$D,3,0)=0,"",VLOOKUP($C1617,'Agent List'!$A:$D,3,0))),"")</f>
        <v/>
      </c>
      <c r="G1617" s="175" t="str">
        <f>IFERROR((IF(VLOOKUP($C1617,'Agent List'!$A:$D,4,0)=0,"",VLOOKUP($C1617,'Agent List'!$A:$D,4,0))),"")</f>
        <v/>
      </c>
    </row>
    <row r="1618" spans="1:7" x14ac:dyDescent="0.25">
      <c r="A1618" s="270"/>
      <c r="B1618" s="269"/>
      <c r="C1618" s="269"/>
      <c r="D1618" s="269"/>
      <c r="E1618" s="175" t="str">
        <f>IFERROR((IF(VLOOKUP($C1618,'Agent List'!$A:$D,2,0)=0,"",VLOOKUP($C1618,'Agent List'!$A:$D,2,0))),"")</f>
        <v/>
      </c>
      <c r="F1618" s="175" t="str">
        <f>IFERROR((IF(VLOOKUP($C1618,'Agent List'!$A:$D,3,0)=0,"",VLOOKUP($C1618,'Agent List'!$A:$D,3,0))),"")</f>
        <v/>
      </c>
      <c r="G1618" s="175" t="str">
        <f>IFERROR((IF(VLOOKUP($C1618,'Agent List'!$A:$D,4,0)=0,"",VLOOKUP($C1618,'Agent List'!$A:$D,4,0))),"")</f>
        <v/>
      </c>
    </row>
    <row r="1619" spans="1:7" x14ac:dyDescent="0.25">
      <c r="A1619" s="270"/>
      <c r="B1619" s="269"/>
      <c r="C1619" s="269"/>
      <c r="D1619" s="269"/>
      <c r="E1619" s="175" t="str">
        <f>IFERROR((IF(VLOOKUP($C1619,'Agent List'!$A:$D,2,0)=0,"",VLOOKUP($C1619,'Agent List'!$A:$D,2,0))),"")</f>
        <v/>
      </c>
      <c r="F1619" s="175" t="str">
        <f>IFERROR((IF(VLOOKUP($C1619,'Agent List'!$A:$D,3,0)=0,"",VLOOKUP($C1619,'Agent List'!$A:$D,3,0))),"")</f>
        <v/>
      </c>
      <c r="G1619" s="175" t="str">
        <f>IFERROR((IF(VLOOKUP($C1619,'Agent List'!$A:$D,4,0)=0,"",VLOOKUP($C1619,'Agent List'!$A:$D,4,0))),"")</f>
        <v/>
      </c>
    </row>
    <row r="1620" spans="1:7" x14ac:dyDescent="0.25">
      <c r="A1620" s="270"/>
      <c r="B1620" s="269"/>
      <c r="C1620" s="269"/>
      <c r="D1620" s="269"/>
      <c r="E1620" s="175" t="str">
        <f>IFERROR((IF(VLOOKUP($C1620,'Agent List'!$A:$D,2,0)=0,"",VLOOKUP($C1620,'Agent List'!$A:$D,2,0))),"")</f>
        <v/>
      </c>
      <c r="F1620" s="175" t="str">
        <f>IFERROR((IF(VLOOKUP($C1620,'Agent List'!$A:$D,3,0)=0,"",VLOOKUP($C1620,'Agent List'!$A:$D,3,0))),"")</f>
        <v/>
      </c>
      <c r="G1620" s="175" t="str">
        <f>IFERROR((IF(VLOOKUP($C1620,'Agent List'!$A:$D,4,0)=0,"",VLOOKUP($C1620,'Agent List'!$A:$D,4,0))),"")</f>
        <v/>
      </c>
    </row>
    <row r="1621" spans="1:7" x14ac:dyDescent="0.25">
      <c r="A1621" s="270"/>
      <c r="B1621" s="269"/>
      <c r="C1621" s="269"/>
      <c r="D1621" s="269"/>
      <c r="E1621" s="175" t="str">
        <f>IFERROR((IF(VLOOKUP($C1621,'Agent List'!$A:$D,2,0)=0,"",VLOOKUP($C1621,'Agent List'!$A:$D,2,0))),"")</f>
        <v/>
      </c>
      <c r="F1621" s="175" t="str">
        <f>IFERROR((IF(VLOOKUP($C1621,'Agent List'!$A:$D,3,0)=0,"",VLOOKUP($C1621,'Agent List'!$A:$D,3,0))),"")</f>
        <v/>
      </c>
      <c r="G1621" s="175" t="str">
        <f>IFERROR((IF(VLOOKUP($C1621,'Agent List'!$A:$D,4,0)=0,"",VLOOKUP($C1621,'Agent List'!$A:$D,4,0))),"")</f>
        <v/>
      </c>
    </row>
    <row r="1622" spans="1:7" x14ac:dyDescent="0.25">
      <c r="A1622" s="270"/>
      <c r="B1622" s="269"/>
      <c r="C1622" s="269"/>
      <c r="D1622" s="269"/>
      <c r="E1622" s="175" t="str">
        <f>IFERROR((IF(VLOOKUP($C1622,'Agent List'!$A:$D,2,0)=0,"",VLOOKUP($C1622,'Agent List'!$A:$D,2,0))),"")</f>
        <v/>
      </c>
      <c r="F1622" s="175" t="str">
        <f>IFERROR((IF(VLOOKUP($C1622,'Agent List'!$A:$D,3,0)=0,"",VLOOKUP($C1622,'Agent List'!$A:$D,3,0))),"")</f>
        <v/>
      </c>
      <c r="G1622" s="175" t="str">
        <f>IFERROR((IF(VLOOKUP($C1622,'Agent List'!$A:$D,4,0)=0,"",VLOOKUP($C1622,'Agent List'!$A:$D,4,0))),"")</f>
        <v/>
      </c>
    </row>
    <row r="1623" spans="1:7" x14ac:dyDescent="0.25">
      <c r="A1623" s="270"/>
      <c r="B1623" s="269"/>
      <c r="C1623" s="269"/>
      <c r="D1623" s="269"/>
      <c r="E1623" s="175" t="str">
        <f>IFERROR((IF(VLOOKUP($C1623,'Agent List'!$A:$D,2,0)=0,"",VLOOKUP($C1623,'Agent List'!$A:$D,2,0))),"")</f>
        <v/>
      </c>
      <c r="F1623" s="175" t="str">
        <f>IFERROR((IF(VLOOKUP($C1623,'Agent List'!$A:$D,3,0)=0,"",VLOOKUP($C1623,'Agent List'!$A:$D,3,0))),"")</f>
        <v/>
      </c>
      <c r="G1623" s="175" t="str">
        <f>IFERROR((IF(VLOOKUP($C1623,'Agent List'!$A:$D,4,0)=0,"",VLOOKUP($C1623,'Agent List'!$A:$D,4,0))),"")</f>
        <v/>
      </c>
    </row>
    <row r="1624" spans="1:7" x14ac:dyDescent="0.25">
      <c r="A1624" s="270"/>
      <c r="B1624" s="269"/>
      <c r="C1624" s="269"/>
      <c r="D1624" s="269"/>
      <c r="E1624" s="175" t="str">
        <f>IFERROR((IF(VLOOKUP($C1624,'Agent List'!$A:$D,2,0)=0,"",VLOOKUP($C1624,'Agent List'!$A:$D,2,0))),"")</f>
        <v/>
      </c>
      <c r="F1624" s="175" t="str">
        <f>IFERROR((IF(VLOOKUP($C1624,'Agent List'!$A:$D,3,0)=0,"",VLOOKUP($C1624,'Agent List'!$A:$D,3,0))),"")</f>
        <v/>
      </c>
      <c r="G1624" s="175" t="str">
        <f>IFERROR((IF(VLOOKUP($C1624,'Agent List'!$A:$D,4,0)=0,"",VLOOKUP($C1624,'Agent List'!$A:$D,4,0))),"")</f>
        <v/>
      </c>
    </row>
    <row r="1625" spans="1:7" x14ac:dyDescent="0.25">
      <c r="A1625" s="270"/>
      <c r="B1625" s="269"/>
      <c r="C1625" s="269"/>
      <c r="D1625" s="269"/>
      <c r="E1625" s="175" t="str">
        <f>IFERROR((IF(VLOOKUP($C1625,'Agent List'!$A:$D,2,0)=0,"",VLOOKUP($C1625,'Agent List'!$A:$D,2,0))),"")</f>
        <v/>
      </c>
      <c r="F1625" s="175" t="str">
        <f>IFERROR((IF(VLOOKUP($C1625,'Agent List'!$A:$D,3,0)=0,"",VLOOKUP($C1625,'Agent List'!$A:$D,3,0))),"")</f>
        <v/>
      </c>
      <c r="G1625" s="175" t="str">
        <f>IFERROR((IF(VLOOKUP($C1625,'Agent List'!$A:$D,4,0)=0,"",VLOOKUP($C1625,'Agent List'!$A:$D,4,0))),"")</f>
        <v/>
      </c>
    </row>
    <row r="1626" spans="1:7" x14ac:dyDescent="0.25">
      <c r="A1626" s="270"/>
      <c r="B1626" s="269"/>
      <c r="C1626" s="269"/>
      <c r="D1626" s="269"/>
      <c r="E1626" s="175" t="str">
        <f>IFERROR((IF(VLOOKUP($C1626,'Agent List'!$A:$D,2,0)=0,"",VLOOKUP($C1626,'Agent List'!$A:$D,2,0))),"")</f>
        <v/>
      </c>
      <c r="F1626" s="175" t="str">
        <f>IFERROR((IF(VLOOKUP($C1626,'Agent List'!$A:$D,3,0)=0,"",VLOOKUP($C1626,'Agent List'!$A:$D,3,0))),"")</f>
        <v/>
      </c>
      <c r="G1626" s="175" t="str">
        <f>IFERROR((IF(VLOOKUP($C1626,'Agent List'!$A:$D,4,0)=0,"",VLOOKUP($C1626,'Agent List'!$A:$D,4,0))),"")</f>
        <v/>
      </c>
    </row>
    <row r="1627" spans="1:7" x14ac:dyDescent="0.25">
      <c r="A1627" s="270"/>
      <c r="B1627" s="269"/>
      <c r="C1627" s="269"/>
      <c r="D1627" s="269"/>
      <c r="E1627" s="175" t="str">
        <f>IFERROR((IF(VLOOKUP($C1627,'Agent List'!$A:$D,2,0)=0,"",VLOOKUP($C1627,'Agent List'!$A:$D,2,0))),"")</f>
        <v/>
      </c>
      <c r="F1627" s="175" t="str">
        <f>IFERROR((IF(VLOOKUP($C1627,'Agent List'!$A:$D,3,0)=0,"",VLOOKUP($C1627,'Agent List'!$A:$D,3,0))),"")</f>
        <v/>
      </c>
      <c r="G1627" s="175" t="str">
        <f>IFERROR((IF(VLOOKUP($C1627,'Agent List'!$A:$D,4,0)=0,"",VLOOKUP($C1627,'Agent List'!$A:$D,4,0))),"")</f>
        <v/>
      </c>
    </row>
    <row r="1628" spans="1:7" x14ac:dyDescent="0.25">
      <c r="A1628" s="270"/>
      <c r="B1628" s="269"/>
      <c r="C1628" s="269"/>
      <c r="D1628" s="269"/>
      <c r="E1628" s="175" t="str">
        <f>IFERROR((IF(VLOOKUP($C1628,'Agent List'!$A:$D,2,0)=0,"",VLOOKUP($C1628,'Agent List'!$A:$D,2,0))),"")</f>
        <v/>
      </c>
      <c r="F1628" s="175" t="str">
        <f>IFERROR((IF(VLOOKUP($C1628,'Agent List'!$A:$D,3,0)=0,"",VLOOKUP($C1628,'Agent List'!$A:$D,3,0))),"")</f>
        <v/>
      </c>
      <c r="G1628" s="175" t="str">
        <f>IFERROR((IF(VLOOKUP($C1628,'Agent List'!$A:$D,4,0)=0,"",VLOOKUP($C1628,'Agent List'!$A:$D,4,0))),"")</f>
        <v/>
      </c>
    </row>
    <row r="1629" spans="1:7" x14ac:dyDescent="0.25">
      <c r="A1629" s="270"/>
      <c r="B1629" s="269"/>
      <c r="C1629" s="269"/>
      <c r="D1629" s="269"/>
      <c r="E1629" s="175" t="str">
        <f>IFERROR((IF(VLOOKUP($C1629,'Agent List'!$A:$D,2,0)=0,"",VLOOKUP($C1629,'Agent List'!$A:$D,2,0))),"")</f>
        <v/>
      </c>
      <c r="F1629" s="175" t="str">
        <f>IFERROR((IF(VLOOKUP($C1629,'Agent List'!$A:$D,3,0)=0,"",VLOOKUP($C1629,'Agent List'!$A:$D,3,0))),"")</f>
        <v/>
      </c>
      <c r="G1629" s="175" t="str">
        <f>IFERROR((IF(VLOOKUP($C1629,'Agent List'!$A:$D,4,0)=0,"",VLOOKUP($C1629,'Agent List'!$A:$D,4,0))),"")</f>
        <v/>
      </c>
    </row>
    <row r="1630" spans="1:7" x14ac:dyDescent="0.25">
      <c r="A1630" s="270"/>
      <c r="B1630" s="269"/>
      <c r="C1630" s="269"/>
      <c r="D1630" s="269"/>
      <c r="E1630" s="175" t="str">
        <f>IFERROR((IF(VLOOKUP($C1630,'Agent List'!$A:$D,2,0)=0,"",VLOOKUP($C1630,'Agent List'!$A:$D,2,0))),"")</f>
        <v/>
      </c>
      <c r="F1630" s="175" t="str">
        <f>IFERROR((IF(VLOOKUP($C1630,'Agent List'!$A:$D,3,0)=0,"",VLOOKUP($C1630,'Agent List'!$A:$D,3,0))),"")</f>
        <v/>
      </c>
      <c r="G1630" s="175" t="str">
        <f>IFERROR((IF(VLOOKUP($C1630,'Agent List'!$A:$D,4,0)=0,"",VLOOKUP($C1630,'Agent List'!$A:$D,4,0))),"")</f>
        <v/>
      </c>
    </row>
    <row r="1631" spans="1:7" x14ac:dyDescent="0.25">
      <c r="A1631" s="270"/>
      <c r="B1631" s="269"/>
      <c r="C1631" s="269"/>
      <c r="D1631" s="269"/>
      <c r="E1631" s="175" t="str">
        <f>IFERROR((IF(VLOOKUP($C1631,'Agent List'!$A:$D,2,0)=0,"",VLOOKUP($C1631,'Agent List'!$A:$D,2,0))),"")</f>
        <v/>
      </c>
      <c r="F1631" s="175" t="str">
        <f>IFERROR((IF(VLOOKUP($C1631,'Agent List'!$A:$D,3,0)=0,"",VLOOKUP($C1631,'Agent List'!$A:$D,3,0))),"")</f>
        <v/>
      </c>
      <c r="G1631" s="175" t="str">
        <f>IFERROR((IF(VLOOKUP($C1631,'Agent List'!$A:$D,4,0)=0,"",VLOOKUP($C1631,'Agent List'!$A:$D,4,0))),"")</f>
        <v/>
      </c>
    </row>
    <row r="1632" spans="1:7" x14ac:dyDescent="0.25">
      <c r="A1632" s="270"/>
      <c r="B1632" s="269"/>
      <c r="C1632" s="269"/>
      <c r="D1632" s="269"/>
      <c r="E1632" s="175" t="str">
        <f>IFERROR((IF(VLOOKUP($C1632,'Agent List'!$A:$D,2,0)=0,"",VLOOKUP($C1632,'Agent List'!$A:$D,2,0))),"")</f>
        <v/>
      </c>
      <c r="F1632" s="175" t="str">
        <f>IFERROR((IF(VLOOKUP($C1632,'Agent List'!$A:$D,3,0)=0,"",VLOOKUP($C1632,'Agent List'!$A:$D,3,0))),"")</f>
        <v/>
      </c>
      <c r="G1632" s="175" t="str">
        <f>IFERROR((IF(VLOOKUP($C1632,'Agent List'!$A:$D,4,0)=0,"",VLOOKUP($C1632,'Agent List'!$A:$D,4,0))),"")</f>
        <v/>
      </c>
    </row>
    <row r="1633" spans="1:7" x14ac:dyDescent="0.25">
      <c r="A1633" s="270"/>
      <c r="B1633" s="269"/>
      <c r="C1633" s="269"/>
      <c r="D1633" s="269"/>
      <c r="E1633" s="175" t="str">
        <f>IFERROR((IF(VLOOKUP($C1633,'Agent List'!$A:$D,2,0)=0,"",VLOOKUP($C1633,'Agent List'!$A:$D,2,0))),"")</f>
        <v/>
      </c>
      <c r="F1633" s="175" t="str">
        <f>IFERROR((IF(VLOOKUP($C1633,'Agent List'!$A:$D,3,0)=0,"",VLOOKUP($C1633,'Agent List'!$A:$D,3,0))),"")</f>
        <v/>
      </c>
      <c r="G1633" s="175" t="str">
        <f>IFERROR((IF(VLOOKUP($C1633,'Agent List'!$A:$D,4,0)=0,"",VLOOKUP($C1633,'Agent List'!$A:$D,4,0))),"")</f>
        <v/>
      </c>
    </row>
    <row r="1634" spans="1:7" x14ac:dyDescent="0.25">
      <c r="A1634" s="270"/>
      <c r="B1634" s="269"/>
      <c r="C1634" s="269"/>
      <c r="D1634" s="269"/>
      <c r="E1634" s="175" t="str">
        <f>IFERROR((IF(VLOOKUP($C1634,'Agent List'!$A:$D,2,0)=0,"",VLOOKUP($C1634,'Agent List'!$A:$D,2,0))),"")</f>
        <v/>
      </c>
      <c r="F1634" s="175" t="str">
        <f>IFERROR((IF(VLOOKUP($C1634,'Agent List'!$A:$D,3,0)=0,"",VLOOKUP($C1634,'Agent List'!$A:$D,3,0))),"")</f>
        <v/>
      </c>
      <c r="G1634" s="175" t="str">
        <f>IFERROR((IF(VLOOKUP($C1634,'Agent List'!$A:$D,4,0)=0,"",VLOOKUP($C1634,'Agent List'!$A:$D,4,0))),"")</f>
        <v/>
      </c>
    </row>
    <row r="1635" spans="1:7" x14ac:dyDescent="0.25">
      <c r="A1635" s="270"/>
      <c r="B1635" s="269"/>
      <c r="C1635" s="269"/>
      <c r="D1635" s="269"/>
      <c r="E1635" s="175" t="str">
        <f>IFERROR((IF(VLOOKUP($C1635,'Agent List'!$A:$D,2,0)=0,"",VLOOKUP($C1635,'Agent List'!$A:$D,2,0))),"")</f>
        <v/>
      </c>
      <c r="F1635" s="175" t="str">
        <f>IFERROR((IF(VLOOKUP($C1635,'Agent List'!$A:$D,3,0)=0,"",VLOOKUP($C1635,'Agent List'!$A:$D,3,0))),"")</f>
        <v/>
      </c>
      <c r="G1635" s="175" t="str">
        <f>IFERROR((IF(VLOOKUP($C1635,'Agent List'!$A:$D,4,0)=0,"",VLOOKUP($C1635,'Agent List'!$A:$D,4,0))),"")</f>
        <v/>
      </c>
    </row>
    <row r="1636" spans="1:7" x14ac:dyDescent="0.25">
      <c r="A1636" s="270"/>
      <c r="B1636" s="269"/>
      <c r="C1636" s="269"/>
      <c r="D1636" s="269"/>
      <c r="E1636" s="175" t="str">
        <f>IFERROR((IF(VLOOKUP($C1636,'Agent List'!$A:$D,2,0)=0,"",VLOOKUP($C1636,'Agent List'!$A:$D,2,0))),"")</f>
        <v/>
      </c>
      <c r="F1636" s="175" t="str">
        <f>IFERROR((IF(VLOOKUP($C1636,'Agent List'!$A:$D,3,0)=0,"",VLOOKUP($C1636,'Agent List'!$A:$D,3,0))),"")</f>
        <v/>
      </c>
      <c r="G1636" s="175" t="str">
        <f>IFERROR((IF(VLOOKUP($C1636,'Agent List'!$A:$D,4,0)=0,"",VLOOKUP($C1636,'Agent List'!$A:$D,4,0))),"")</f>
        <v/>
      </c>
    </row>
    <row r="1637" spans="1:7" x14ac:dyDescent="0.25">
      <c r="A1637" s="270"/>
      <c r="B1637" s="269"/>
      <c r="C1637" s="269"/>
      <c r="D1637" s="269"/>
      <c r="E1637" s="175" t="str">
        <f>IFERROR((IF(VLOOKUP($C1637,'Agent List'!$A:$D,2,0)=0,"",VLOOKUP($C1637,'Agent List'!$A:$D,2,0))),"")</f>
        <v/>
      </c>
      <c r="F1637" s="175" t="str">
        <f>IFERROR((IF(VLOOKUP($C1637,'Agent List'!$A:$D,3,0)=0,"",VLOOKUP($C1637,'Agent List'!$A:$D,3,0))),"")</f>
        <v/>
      </c>
      <c r="G1637" s="175" t="str">
        <f>IFERROR((IF(VLOOKUP($C1637,'Agent List'!$A:$D,4,0)=0,"",VLOOKUP($C1637,'Agent List'!$A:$D,4,0))),"")</f>
        <v/>
      </c>
    </row>
    <row r="1638" spans="1:7" x14ac:dyDescent="0.25">
      <c r="A1638" s="270"/>
      <c r="B1638" s="269"/>
      <c r="C1638" s="269"/>
      <c r="D1638" s="269"/>
      <c r="E1638" s="175" t="str">
        <f>IFERROR((IF(VLOOKUP($C1638,'Agent List'!$A:$D,2,0)=0,"",VLOOKUP($C1638,'Agent List'!$A:$D,2,0))),"")</f>
        <v/>
      </c>
      <c r="F1638" s="175" t="str">
        <f>IFERROR((IF(VLOOKUP($C1638,'Agent List'!$A:$D,3,0)=0,"",VLOOKUP($C1638,'Agent List'!$A:$D,3,0))),"")</f>
        <v/>
      </c>
      <c r="G1638" s="175" t="str">
        <f>IFERROR((IF(VLOOKUP($C1638,'Agent List'!$A:$D,4,0)=0,"",VLOOKUP($C1638,'Agent List'!$A:$D,4,0))),"")</f>
        <v/>
      </c>
    </row>
    <row r="1639" spans="1:7" x14ac:dyDescent="0.25">
      <c r="A1639" s="270"/>
      <c r="B1639" s="269"/>
      <c r="C1639" s="269"/>
      <c r="D1639" s="269"/>
      <c r="E1639" s="175" t="str">
        <f>IFERROR((IF(VLOOKUP($C1639,'Agent List'!$A:$D,2,0)=0,"",VLOOKUP($C1639,'Agent List'!$A:$D,2,0))),"")</f>
        <v/>
      </c>
      <c r="F1639" s="175" t="str">
        <f>IFERROR((IF(VLOOKUP($C1639,'Agent List'!$A:$D,3,0)=0,"",VLOOKUP($C1639,'Agent List'!$A:$D,3,0))),"")</f>
        <v/>
      </c>
      <c r="G1639" s="175" t="str">
        <f>IFERROR((IF(VLOOKUP($C1639,'Agent List'!$A:$D,4,0)=0,"",VLOOKUP($C1639,'Agent List'!$A:$D,4,0))),"")</f>
        <v/>
      </c>
    </row>
    <row r="1640" spans="1:7" x14ac:dyDescent="0.25">
      <c r="A1640" s="270"/>
      <c r="B1640" s="269"/>
      <c r="C1640" s="269"/>
      <c r="D1640" s="269"/>
      <c r="E1640" s="175" t="str">
        <f>IFERROR((IF(VLOOKUP($C1640,'Agent List'!$A:$D,2,0)=0,"",VLOOKUP($C1640,'Agent List'!$A:$D,2,0))),"")</f>
        <v/>
      </c>
      <c r="F1640" s="175" t="str">
        <f>IFERROR((IF(VLOOKUP($C1640,'Agent List'!$A:$D,3,0)=0,"",VLOOKUP($C1640,'Agent List'!$A:$D,3,0))),"")</f>
        <v/>
      </c>
      <c r="G1640" s="175" t="str">
        <f>IFERROR((IF(VLOOKUP($C1640,'Agent List'!$A:$D,4,0)=0,"",VLOOKUP($C1640,'Agent List'!$A:$D,4,0))),"")</f>
        <v/>
      </c>
    </row>
    <row r="1641" spans="1:7" x14ac:dyDescent="0.25">
      <c r="A1641" s="270"/>
      <c r="B1641" s="269"/>
      <c r="C1641" s="269"/>
      <c r="D1641" s="269"/>
      <c r="E1641" s="175" t="str">
        <f>IFERROR((IF(VLOOKUP($C1641,'Agent List'!$A:$D,2,0)=0,"",VLOOKUP($C1641,'Agent List'!$A:$D,2,0))),"")</f>
        <v/>
      </c>
      <c r="F1641" s="175" t="str">
        <f>IFERROR((IF(VLOOKUP($C1641,'Agent List'!$A:$D,3,0)=0,"",VLOOKUP($C1641,'Agent List'!$A:$D,3,0))),"")</f>
        <v/>
      </c>
      <c r="G1641" s="175" t="str">
        <f>IFERROR((IF(VLOOKUP($C1641,'Agent List'!$A:$D,4,0)=0,"",VLOOKUP($C1641,'Agent List'!$A:$D,4,0))),"")</f>
        <v/>
      </c>
    </row>
    <row r="1642" spans="1:7" x14ac:dyDescent="0.25">
      <c r="A1642" s="270"/>
      <c r="B1642" s="269"/>
      <c r="C1642" s="269"/>
      <c r="D1642" s="269"/>
      <c r="E1642" s="175" t="str">
        <f>IFERROR((IF(VLOOKUP($C1642,'Agent List'!$A:$D,2,0)=0,"",VLOOKUP($C1642,'Agent List'!$A:$D,2,0))),"")</f>
        <v/>
      </c>
      <c r="F1642" s="175" t="str">
        <f>IFERROR((IF(VLOOKUP($C1642,'Agent List'!$A:$D,3,0)=0,"",VLOOKUP($C1642,'Agent List'!$A:$D,3,0))),"")</f>
        <v/>
      </c>
      <c r="G1642" s="175" t="str">
        <f>IFERROR((IF(VLOOKUP($C1642,'Agent List'!$A:$D,4,0)=0,"",VLOOKUP($C1642,'Agent List'!$A:$D,4,0))),"")</f>
        <v/>
      </c>
    </row>
    <row r="1643" spans="1:7" x14ac:dyDescent="0.25">
      <c r="A1643" s="270"/>
      <c r="B1643" s="269"/>
      <c r="C1643" s="269"/>
      <c r="D1643" s="269"/>
      <c r="E1643" s="175" t="str">
        <f>IFERROR((IF(VLOOKUP($C1643,'Agent List'!$A:$D,2,0)=0,"",VLOOKUP($C1643,'Agent List'!$A:$D,2,0))),"")</f>
        <v/>
      </c>
      <c r="F1643" s="175" t="str">
        <f>IFERROR((IF(VLOOKUP($C1643,'Agent List'!$A:$D,3,0)=0,"",VLOOKUP($C1643,'Agent List'!$A:$D,3,0))),"")</f>
        <v/>
      </c>
      <c r="G1643" s="175" t="str">
        <f>IFERROR((IF(VLOOKUP($C1643,'Agent List'!$A:$D,4,0)=0,"",VLOOKUP($C1643,'Agent List'!$A:$D,4,0))),"")</f>
        <v/>
      </c>
    </row>
    <row r="1644" spans="1:7" x14ac:dyDescent="0.25">
      <c r="A1644" s="270"/>
      <c r="B1644" s="269"/>
      <c r="C1644" s="269"/>
      <c r="D1644" s="269"/>
      <c r="E1644" s="175" t="str">
        <f>IFERROR((IF(VLOOKUP($C1644,'Agent List'!$A:$D,2,0)=0,"",VLOOKUP($C1644,'Agent List'!$A:$D,2,0))),"")</f>
        <v/>
      </c>
      <c r="F1644" s="175" t="str">
        <f>IFERROR((IF(VLOOKUP($C1644,'Agent List'!$A:$D,3,0)=0,"",VLOOKUP($C1644,'Agent List'!$A:$D,3,0))),"")</f>
        <v/>
      </c>
      <c r="G1644" s="175" t="str">
        <f>IFERROR((IF(VLOOKUP($C1644,'Agent List'!$A:$D,4,0)=0,"",VLOOKUP($C1644,'Agent List'!$A:$D,4,0))),"")</f>
        <v/>
      </c>
    </row>
    <row r="1645" spans="1:7" x14ac:dyDescent="0.25">
      <c r="A1645" s="270"/>
      <c r="B1645" s="269"/>
      <c r="C1645" s="269"/>
      <c r="D1645" s="269"/>
      <c r="E1645" s="175" t="str">
        <f>IFERROR((IF(VLOOKUP($C1645,'Agent List'!$A:$D,2,0)=0,"",VLOOKUP($C1645,'Agent List'!$A:$D,2,0))),"")</f>
        <v/>
      </c>
      <c r="F1645" s="175" t="str">
        <f>IFERROR((IF(VLOOKUP($C1645,'Agent List'!$A:$D,3,0)=0,"",VLOOKUP($C1645,'Agent List'!$A:$D,3,0))),"")</f>
        <v/>
      </c>
      <c r="G1645" s="175" t="str">
        <f>IFERROR((IF(VLOOKUP($C1645,'Agent List'!$A:$D,4,0)=0,"",VLOOKUP($C1645,'Agent List'!$A:$D,4,0))),"")</f>
        <v/>
      </c>
    </row>
    <row r="1646" spans="1:7" x14ac:dyDescent="0.25">
      <c r="A1646" s="270"/>
      <c r="B1646" s="269"/>
      <c r="C1646" s="269"/>
      <c r="D1646" s="269"/>
      <c r="E1646" s="175" t="str">
        <f>IFERROR((IF(VLOOKUP($C1646,'Agent List'!$A:$D,2,0)=0,"",VLOOKUP($C1646,'Agent List'!$A:$D,2,0))),"")</f>
        <v/>
      </c>
      <c r="F1646" s="175" t="str">
        <f>IFERROR((IF(VLOOKUP($C1646,'Agent List'!$A:$D,3,0)=0,"",VLOOKUP($C1646,'Agent List'!$A:$D,3,0))),"")</f>
        <v/>
      </c>
      <c r="G1646" s="175" t="str">
        <f>IFERROR((IF(VLOOKUP($C1646,'Agent List'!$A:$D,4,0)=0,"",VLOOKUP($C1646,'Agent List'!$A:$D,4,0))),"")</f>
        <v/>
      </c>
    </row>
    <row r="1647" spans="1:7" x14ac:dyDescent="0.25">
      <c r="A1647" s="270"/>
      <c r="B1647" s="269"/>
      <c r="C1647" s="269"/>
      <c r="D1647" s="269"/>
      <c r="E1647" s="175" t="str">
        <f>IFERROR((IF(VLOOKUP($C1647,'Agent List'!$A:$D,2,0)=0,"",VLOOKUP($C1647,'Agent List'!$A:$D,2,0))),"")</f>
        <v/>
      </c>
      <c r="F1647" s="175" t="str">
        <f>IFERROR((IF(VLOOKUP($C1647,'Agent List'!$A:$D,3,0)=0,"",VLOOKUP($C1647,'Agent List'!$A:$D,3,0))),"")</f>
        <v/>
      </c>
      <c r="G1647" s="175" t="str">
        <f>IFERROR((IF(VLOOKUP($C1647,'Agent List'!$A:$D,4,0)=0,"",VLOOKUP($C1647,'Agent List'!$A:$D,4,0))),"")</f>
        <v/>
      </c>
    </row>
    <row r="1648" spans="1:7" x14ac:dyDescent="0.25">
      <c r="A1648" s="270"/>
      <c r="B1648" s="269"/>
      <c r="C1648" s="269"/>
      <c r="D1648" s="269"/>
      <c r="E1648" s="175" t="str">
        <f>IFERROR((IF(VLOOKUP($C1648,'Agent List'!$A:$D,2,0)=0,"",VLOOKUP($C1648,'Agent List'!$A:$D,2,0))),"")</f>
        <v/>
      </c>
      <c r="F1648" s="175" t="str">
        <f>IFERROR((IF(VLOOKUP($C1648,'Agent List'!$A:$D,3,0)=0,"",VLOOKUP($C1648,'Agent List'!$A:$D,3,0))),"")</f>
        <v/>
      </c>
      <c r="G1648" s="175" t="str">
        <f>IFERROR((IF(VLOOKUP($C1648,'Agent List'!$A:$D,4,0)=0,"",VLOOKUP($C1648,'Agent List'!$A:$D,4,0))),"")</f>
        <v/>
      </c>
    </row>
    <row r="1649" spans="1:7" x14ac:dyDescent="0.25">
      <c r="A1649" s="270"/>
      <c r="B1649" s="269"/>
      <c r="C1649" s="269"/>
      <c r="D1649" s="269"/>
      <c r="E1649" s="175" t="str">
        <f>IFERROR((IF(VLOOKUP($C1649,'Agent List'!$A:$D,2,0)=0,"",VLOOKUP($C1649,'Agent List'!$A:$D,2,0))),"")</f>
        <v/>
      </c>
      <c r="F1649" s="175" t="str">
        <f>IFERROR((IF(VLOOKUP($C1649,'Agent List'!$A:$D,3,0)=0,"",VLOOKUP($C1649,'Agent List'!$A:$D,3,0))),"")</f>
        <v/>
      </c>
      <c r="G1649" s="175" t="str">
        <f>IFERROR((IF(VLOOKUP($C1649,'Agent List'!$A:$D,4,0)=0,"",VLOOKUP($C1649,'Agent List'!$A:$D,4,0))),"")</f>
        <v/>
      </c>
    </row>
    <row r="1650" spans="1:7" x14ac:dyDescent="0.25">
      <c r="A1650" s="270"/>
      <c r="B1650" s="269"/>
      <c r="C1650" s="269"/>
      <c r="D1650" s="269"/>
      <c r="E1650" s="175" t="str">
        <f>IFERROR((IF(VLOOKUP($C1650,'Agent List'!$A:$D,2,0)=0,"",VLOOKUP($C1650,'Agent List'!$A:$D,2,0))),"")</f>
        <v/>
      </c>
      <c r="F1650" s="175" t="str">
        <f>IFERROR((IF(VLOOKUP($C1650,'Agent List'!$A:$D,3,0)=0,"",VLOOKUP($C1650,'Agent List'!$A:$D,3,0))),"")</f>
        <v/>
      </c>
      <c r="G1650" s="175" t="str">
        <f>IFERROR((IF(VLOOKUP($C1650,'Agent List'!$A:$D,4,0)=0,"",VLOOKUP($C1650,'Agent List'!$A:$D,4,0))),"")</f>
        <v/>
      </c>
    </row>
    <row r="1651" spans="1:7" x14ac:dyDescent="0.25">
      <c r="A1651" s="270"/>
      <c r="B1651" s="269"/>
      <c r="C1651" s="269"/>
      <c r="D1651" s="269"/>
      <c r="E1651" s="175" t="str">
        <f>IFERROR((IF(VLOOKUP($C1651,'Agent List'!$A:$D,2,0)=0,"",VLOOKUP($C1651,'Agent List'!$A:$D,2,0))),"")</f>
        <v/>
      </c>
      <c r="F1651" s="175" t="str">
        <f>IFERROR((IF(VLOOKUP($C1651,'Agent List'!$A:$D,3,0)=0,"",VLOOKUP($C1651,'Agent List'!$A:$D,3,0))),"")</f>
        <v/>
      </c>
      <c r="G1651" s="175" t="str">
        <f>IFERROR((IF(VLOOKUP($C1651,'Agent List'!$A:$D,4,0)=0,"",VLOOKUP($C1651,'Agent List'!$A:$D,4,0))),"")</f>
        <v/>
      </c>
    </row>
    <row r="1652" spans="1:7" x14ac:dyDescent="0.25">
      <c r="A1652" s="270"/>
      <c r="B1652" s="269"/>
      <c r="C1652" s="269"/>
      <c r="D1652" s="269"/>
      <c r="E1652" s="175" t="str">
        <f>IFERROR((IF(VLOOKUP($C1652,'Agent List'!$A:$D,2,0)=0,"",VLOOKUP($C1652,'Agent List'!$A:$D,2,0))),"")</f>
        <v/>
      </c>
      <c r="F1652" s="175" t="str">
        <f>IFERROR((IF(VLOOKUP($C1652,'Agent List'!$A:$D,3,0)=0,"",VLOOKUP($C1652,'Agent List'!$A:$D,3,0))),"")</f>
        <v/>
      </c>
      <c r="G1652" s="175" t="str">
        <f>IFERROR((IF(VLOOKUP($C1652,'Agent List'!$A:$D,4,0)=0,"",VLOOKUP($C1652,'Agent List'!$A:$D,4,0))),"")</f>
        <v/>
      </c>
    </row>
    <row r="1653" spans="1:7" x14ac:dyDescent="0.25">
      <c r="A1653" s="270"/>
      <c r="B1653" s="269"/>
      <c r="C1653" s="269"/>
      <c r="D1653" s="269"/>
      <c r="E1653" s="175" t="str">
        <f>IFERROR((IF(VLOOKUP($C1653,'Agent List'!$A:$D,2,0)=0,"",VLOOKUP($C1653,'Agent List'!$A:$D,2,0))),"")</f>
        <v/>
      </c>
      <c r="F1653" s="175" t="str">
        <f>IFERROR((IF(VLOOKUP($C1653,'Agent List'!$A:$D,3,0)=0,"",VLOOKUP($C1653,'Agent List'!$A:$D,3,0))),"")</f>
        <v/>
      </c>
      <c r="G1653" s="175" t="str">
        <f>IFERROR((IF(VLOOKUP($C1653,'Agent List'!$A:$D,4,0)=0,"",VLOOKUP($C1653,'Agent List'!$A:$D,4,0))),"")</f>
        <v/>
      </c>
    </row>
    <row r="1654" spans="1:7" x14ac:dyDescent="0.25">
      <c r="A1654" s="270"/>
      <c r="B1654" s="269"/>
      <c r="C1654" s="269"/>
      <c r="D1654" s="269"/>
      <c r="E1654" s="175" t="str">
        <f>IFERROR((IF(VLOOKUP($C1654,'Agent List'!$A:$D,2,0)=0,"",VLOOKUP($C1654,'Agent List'!$A:$D,2,0))),"")</f>
        <v/>
      </c>
      <c r="F1654" s="175" t="str">
        <f>IFERROR((IF(VLOOKUP($C1654,'Agent List'!$A:$D,3,0)=0,"",VLOOKUP($C1654,'Agent List'!$A:$D,3,0))),"")</f>
        <v/>
      </c>
      <c r="G1654" s="175" t="str">
        <f>IFERROR((IF(VLOOKUP($C1654,'Agent List'!$A:$D,4,0)=0,"",VLOOKUP($C1654,'Agent List'!$A:$D,4,0))),"")</f>
        <v/>
      </c>
    </row>
    <row r="1655" spans="1:7" x14ac:dyDescent="0.25">
      <c r="A1655" s="270"/>
      <c r="B1655" s="269"/>
      <c r="C1655" s="269"/>
      <c r="D1655" s="269"/>
      <c r="E1655" s="175" t="str">
        <f>IFERROR((IF(VLOOKUP($C1655,'Agent List'!$A:$D,2,0)=0,"",VLOOKUP($C1655,'Agent List'!$A:$D,2,0))),"")</f>
        <v/>
      </c>
      <c r="F1655" s="175" t="str">
        <f>IFERROR((IF(VLOOKUP($C1655,'Agent List'!$A:$D,3,0)=0,"",VLOOKUP($C1655,'Agent List'!$A:$D,3,0))),"")</f>
        <v/>
      </c>
      <c r="G1655" s="175" t="str">
        <f>IFERROR((IF(VLOOKUP($C1655,'Agent List'!$A:$D,4,0)=0,"",VLOOKUP($C1655,'Agent List'!$A:$D,4,0))),"")</f>
        <v/>
      </c>
    </row>
    <row r="1656" spans="1:7" x14ac:dyDescent="0.25">
      <c r="A1656" s="270"/>
      <c r="B1656" s="269"/>
      <c r="C1656" s="269"/>
      <c r="D1656" s="269"/>
      <c r="E1656" s="175" t="str">
        <f>IFERROR((IF(VLOOKUP($C1656,'Agent List'!$A:$D,2,0)=0,"",VLOOKUP($C1656,'Agent List'!$A:$D,2,0))),"")</f>
        <v/>
      </c>
      <c r="F1656" s="175" t="str">
        <f>IFERROR((IF(VLOOKUP($C1656,'Agent List'!$A:$D,3,0)=0,"",VLOOKUP($C1656,'Agent List'!$A:$D,3,0))),"")</f>
        <v/>
      </c>
      <c r="G1656" s="175" t="str">
        <f>IFERROR((IF(VLOOKUP($C1656,'Agent List'!$A:$D,4,0)=0,"",VLOOKUP($C1656,'Agent List'!$A:$D,4,0))),"")</f>
        <v/>
      </c>
    </row>
    <row r="1657" spans="1:7" x14ac:dyDescent="0.25">
      <c r="A1657" s="270"/>
      <c r="B1657" s="269"/>
      <c r="C1657" s="269"/>
      <c r="D1657" s="269"/>
      <c r="E1657" s="175" t="str">
        <f>IFERROR((IF(VLOOKUP($C1657,'Agent List'!$A:$D,2,0)=0,"",VLOOKUP($C1657,'Agent List'!$A:$D,2,0))),"")</f>
        <v/>
      </c>
      <c r="F1657" s="175" t="str">
        <f>IFERROR((IF(VLOOKUP($C1657,'Agent List'!$A:$D,3,0)=0,"",VLOOKUP($C1657,'Agent List'!$A:$D,3,0))),"")</f>
        <v/>
      </c>
      <c r="G1657" s="175" t="str">
        <f>IFERROR((IF(VLOOKUP($C1657,'Agent List'!$A:$D,4,0)=0,"",VLOOKUP($C1657,'Agent List'!$A:$D,4,0))),"")</f>
        <v/>
      </c>
    </row>
    <row r="1658" spans="1:7" x14ac:dyDescent="0.25">
      <c r="A1658" s="270"/>
      <c r="B1658" s="269"/>
      <c r="C1658" s="269"/>
      <c r="D1658" s="269"/>
      <c r="E1658" s="175" t="str">
        <f>IFERROR((IF(VLOOKUP($C1658,'Agent List'!$A:$D,2,0)=0,"",VLOOKUP($C1658,'Agent List'!$A:$D,2,0))),"")</f>
        <v/>
      </c>
      <c r="F1658" s="175" t="str">
        <f>IFERROR((IF(VLOOKUP($C1658,'Agent List'!$A:$D,3,0)=0,"",VLOOKUP($C1658,'Agent List'!$A:$D,3,0))),"")</f>
        <v/>
      </c>
      <c r="G1658" s="175" t="str">
        <f>IFERROR((IF(VLOOKUP($C1658,'Agent List'!$A:$D,4,0)=0,"",VLOOKUP($C1658,'Agent List'!$A:$D,4,0))),"")</f>
        <v/>
      </c>
    </row>
    <row r="1659" spans="1:7" x14ac:dyDescent="0.25">
      <c r="A1659" s="270"/>
      <c r="B1659" s="269"/>
      <c r="C1659" s="269"/>
      <c r="D1659" s="269"/>
      <c r="E1659" s="175" t="str">
        <f>IFERROR((IF(VLOOKUP($C1659,'Agent List'!$A:$D,2,0)=0,"",VLOOKUP($C1659,'Agent List'!$A:$D,2,0))),"")</f>
        <v/>
      </c>
      <c r="F1659" s="175" t="str">
        <f>IFERROR((IF(VLOOKUP($C1659,'Agent List'!$A:$D,3,0)=0,"",VLOOKUP($C1659,'Agent List'!$A:$D,3,0))),"")</f>
        <v/>
      </c>
      <c r="G1659" s="175" t="str">
        <f>IFERROR((IF(VLOOKUP($C1659,'Agent List'!$A:$D,4,0)=0,"",VLOOKUP($C1659,'Agent List'!$A:$D,4,0))),"")</f>
        <v/>
      </c>
    </row>
    <row r="1660" spans="1:7" x14ac:dyDescent="0.25">
      <c r="A1660" s="270"/>
      <c r="B1660" s="269"/>
      <c r="C1660" s="269"/>
      <c r="D1660" s="269"/>
      <c r="E1660" s="175" t="str">
        <f>IFERROR((IF(VLOOKUP($C1660,'Agent List'!$A:$D,2,0)=0,"",VLOOKUP($C1660,'Agent List'!$A:$D,2,0))),"")</f>
        <v/>
      </c>
      <c r="F1660" s="175" t="str">
        <f>IFERROR((IF(VLOOKUP($C1660,'Agent List'!$A:$D,3,0)=0,"",VLOOKUP($C1660,'Agent List'!$A:$D,3,0))),"")</f>
        <v/>
      </c>
      <c r="G1660" s="175" t="str">
        <f>IFERROR((IF(VLOOKUP($C1660,'Agent List'!$A:$D,4,0)=0,"",VLOOKUP($C1660,'Agent List'!$A:$D,4,0))),"")</f>
        <v/>
      </c>
    </row>
    <row r="1661" spans="1:7" x14ac:dyDescent="0.25">
      <c r="A1661" s="270"/>
      <c r="B1661" s="269"/>
      <c r="C1661" s="269"/>
      <c r="D1661" s="269"/>
      <c r="E1661" s="175" t="str">
        <f>IFERROR((IF(VLOOKUP($C1661,'Agent List'!$A:$D,2,0)=0,"",VLOOKUP($C1661,'Agent List'!$A:$D,2,0))),"")</f>
        <v/>
      </c>
      <c r="F1661" s="175" t="str">
        <f>IFERROR((IF(VLOOKUP($C1661,'Agent List'!$A:$D,3,0)=0,"",VLOOKUP($C1661,'Agent List'!$A:$D,3,0))),"")</f>
        <v/>
      </c>
      <c r="G1661" s="175" t="str">
        <f>IFERROR((IF(VLOOKUP($C1661,'Agent List'!$A:$D,4,0)=0,"",VLOOKUP($C1661,'Agent List'!$A:$D,4,0))),"")</f>
        <v/>
      </c>
    </row>
    <row r="1662" spans="1:7" x14ac:dyDescent="0.25">
      <c r="A1662" s="270"/>
      <c r="B1662" s="269"/>
      <c r="C1662" s="269"/>
      <c r="D1662" s="269"/>
      <c r="E1662" s="175" t="str">
        <f>IFERROR((IF(VLOOKUP($C1662,'Agent List'!$A:$D,2,0)=0,"",VLOOKUP($C1662,'Agent List'!$A:$D,2,0))),"")</f>
        <v/>
      </c>
      <c r="F1662" s="175" t="str">
        <f>IFERROR((IF(VLOOKUP($C1662,'Agent List'!$A:$D,3,0)=0,"",VLOOKUP($C1662,'Agent List'!$A:$D,3,0))),"")</f>
        <v/>
      </c>
      <c r="G1662" s="175" t="str">
        <f>IFERROR((IF(VLOOKUP($C1662,'Agent List'!$A:$D,4,0)=0,"",VLOOKUP($C1662,'Agent List'!$A:$D,4,0))),"")</f>
        <v/>
      </c>
    </row>
    <row r="1663" spans="1:7" x14ac:dyDescent="0.25">
      <c r="A1663" s="270"/>
      <c r="B1663" s="269"/>
      <c r="C1663" s="269"/>
      <c r="D1663" s="269"/>
      <c r="E1663" s="175" t="str">
        <f>IFERROR((IF(VLOOKUP($C1663,'Agent List'!$A:$D,2,0)=0,"",VLOOKUP($C1663,'Agent List'!$A:$D,2,0))),"")</f>
        <v/>
      </c>
      <c r="F1663" s="175" t="str">
        <f>IFERROR((IF(VLOOKUP($C1663,'Agent List'!$A:$D,3,0)=0,"",VLOOKUP($C1663,'Agent List'!$A:$D,3,0))),"")</f>
        <v/>
      </c>
      <c r="G1663" s="175" t="str">
        <f>IFERROR((IF(VLOOKUP($C1663,'Agent List'!$A:$D,4,0)=0,"",VLOOKUP($C1663,'Agent List'!$A:$D,4,0))),"")</f>
        <v/>
      </c>
    </row>
    <row r="1664" spans="1:7" x14ac:dyDescent="0.25">
      <c r="A1664" s="270"/>
      <c r="B1664" s="269"/>
      <c r="C1664" s="269"/>
      <c r="D1664" s="269"/>
      <c r="E1664" s="175" t="str">
        <f>IFERROR((IF(VLOOKUP($C1664,'Agent List'!$A:$D,2,0)=0,"",VLOOKUP($C1664,'Agent List'!$A:$D,2,0))),"")</f>
        <v/>
      </c>
      <c r="F1664" s="175" t="str">
        <f>IFERROR((IF(VLOOKUP($C1664,'Agent List'!$A:$D,3,0)=0,"",VLOOKUP($C1664,'Agent List'!$A:$D,3,0))),"")</f>
        <v/>
      </c>
      <c r="G1664" s="175" t="str">
        <f>IFERROR((IF(VLOOKUP($C1664,'Agent List'!$A:$D,4,0)=0,"",VLOOKUP($C1664,'Agent List'!$A:$D,4,0))),"")</f>
        <v/>
      </c>
    </row>
    <row r="1665" spans="1:7" x14ac:dyDescent="0.25">
      <c r="A1665" s="270"/>
      <c r="B1665" s="269"/>
      <c r="C1665" s="269"/>
      <c r="D1665" s="269"/>
      <c r="E1665" s="175" t="str">
        <f>IFERROR((IF(VLOOKUP($C1665,'Agent List'!$A:$D,2,0)=0,"",VLOOKUP($C1665,'Agent List'!$A:$D,2,0))),"")</f>
        <v/>
      </c>
      <c r="F1665" s="175" t="str">
        <f>IFERROR((IF(VLOOKUP($C1665,'Agent List'!$A:$D,3,0)=0,"",VLOOKUP($C1665,'Agent List'!$A:$D,3,0))),"")</f>
        <v/>
      </c>
      <c r="G1665" s="175" t="str">
        <f>IFERROR((IF(VLOOKUP($C1665,'Agent List'!$A:$D,4,0)=0,"",VLOOKUP($C1665,'Agent List'!$A:$D,4,0))),"")</f>
        <v/>
      </c>
    </row>
    <row r="1666" spans="1:7" x14ac:dyDescent="0.25">
      <c r="A1666" s="270"/>
      <c r="B1666" s="269"/>
      <c r="C1666" s="269"/>
      <c r="D1666" s="269"/>
      <c r="E1666" s="175" t="str">
        <f>IFERROR((IF(VLOOKUP($C1666,'Agent List'!$A:$D,2,0)=0,"",VLOOKUP($C1666,'Agent List'!$A:$D,2,0))),"")</f>
        <v/>
      </c>
      <c r="F1666" s="175" t="str">
        <f>IFERROR((IF(VLOOKUP($C1666,'Agent List'!$A:$D,3,0)=0,"",VLOOKUP($C1666,'Agent List'!$A:$D,3,0))),"")</f>
        <v/>
      </c>
      <c r="G1666" s="175" t="str">
        <f>IFERROR((IF(VLOOKUP($C1666,'Agent List'!$A:$D,4,0)=0,"",VLOOKUP($C1666,'Agent List'!$A:$D,4,0))),"")</f>
        <v/>
      </c>
    </row>
    <row r="1667" spans="1:7" x14ac:dyDescent="0.25">
      <c r="A1667" s="270"/>
      <c r="B1667" s="269"/>
      <c r="C1667" s="269"/>
      <c r="D1667" s="269"/>
      <c r="E1667" s="175" t="str">
        <f>IFERROR((IF(VLOOKUP($C1667,'Agent List'!$A:$D,2,0)=0,"",VLOOKUP($C1667,'Agent List'!$A:$D,2,0))),"")</f>
        <v/>
      </c>
      <c r="F1667" s="175" t="str">
        <f>IFERROR((IF(VLOOKUP($C1667,'Agent List'!$A:$D,3,0)=0,"",VLOOKUP($C1667,'Agent List'!$A:$D,3,0))),"")</f>
        <v/>
      </c>
      <c r="G1667" s="175" t="str">
        <f>IFERROR((IF(VLOOKUP($C1667,'Agent List'!$A:$D,4,0)=0,"",VLOOKUP($C1667,'Agent List'!$A:$D,4,0))),"")</f>
        <v/>
      </c>
    </row>
    <row r="1668" spans="1:7" x14ac:dyDescent="0.25">
      <c r="A1668" s="270"/>
      <c r="B1668" s="269"/>
      <c r="C1668" s="269"/>
      <c r="D1668" s="269"/>
      <c r="E1668" s="175" t="str">
        <f>IFERROR((IF(VLOOKUP($C1668,'Agent List'!$A:$D,2,0)=0,"",VLOOKUP($C1668,'Agent List'!$A:$D,2,0))),"")</f>
        <v/>
      </c>
      <c r="F1668" s="175" t="str">
        <f>IFERROR((IF(VLOOKUP($C1668,'Agent List'!$A:$D,3,0)=0,"",VLOOKUP($C1668,'Agent List'!$A:$D,3,0))),"")</f>
        <v/>
      </c>
      <c r="G1668" s="175" t="str">
        <f>IFERROR((IF(VLOOKUP($C1668,'Agent List'!$A:$D,4,0)=0,"",VLOOKUP($C1668,'Agent List'!$A:$D,4,0))),"")</f>
        <v/>
      </c>
    </row>
    <row r="1669" spans="1:7" x14ac:dyDescent="0.25">
      <c r="A1669" s="270"/>
      <c r="B1669" s="269"/>
      <c r="C1669" s="269"/>
      <c r="D1669" s="269"/>
      <c r="E1669" s="175" t="str">
        <f>IFERROR((IF(VLOOKUP($C1669,'Agent List'!$A:$D,2,0)=0,"",VLOOKUP($C1669,'Agent List'!$A:$D,2,0))),"")</f>
        <v/>
      </c>
      <c r="F1669" s="175" t="str">
        <f>IFERROR((IF(VLOOKUP($C1669,'Agent List'!$A:$D,3,0)=0,"",VLOOKUP($C1669,'Agent List'!$A:$D,3,0))),"")</f>
        <v/>
      </c>
      <c r="G1669" s="175" t="str">
        <f>IFERROR((IF(VLOOKUP($C1669,'Agent List'!$A:$D,4,0)=0,"",VLOOKUP($C1669,'Agent List'!$A:$D,4,0))),"")</f>
        <v/>
      </c>
    </row>
    <row r="1670" spans="1:7" x14ac:dyDescent="0.25">
      <c r="A1670" s="270"/>
      <c r="B1670" s="269"/>
      <c r="C1670" s="269"/>
      <c r="D1670" s="269"/>
      <c r="E1670" s="175" t="str">
        <f>IFERROR((IF(VLOOKUP($C1670,'Agent List'!$A:$D,2,0)=0,"",VLOOKUP($C1670,'Agent List'!$A:$D,2,0))),"")</f>
        <v/>
      </c>
      <c r="F1670" s="175" t="str">
        <f>IFERROR((IF(VLOOKUP($C1670,'Agent List'!$A:$D,3,0)=0,"",VLOOKUP($C1670,'Agent List'!$A:$D,3,0))),"")</f>
        <v/>
      </c>
      <c r="G1670" s="175" t="str">
        <f>IFERROR((IF(VLOOKUP($C1670,'Agent List'!$A:$D,4,0)=0,"",VLOOKUP($C1670,'Agent List'!$A:$D,4,0))),"")</f>
        <v/>
      </c>
    </row>
    <row r="1671" spans="1:7" x14ac:dyDescent="0.25">
      <c r="A1671" s="270"/>
      <c r="B1671" s="269"/>
      <c r="C1671" s="269"/>
      <c r="D1671" s="269"/>
      <c r="E1671" s="175" t="str">
        <f>IFERROR((IF(VLOOKUP($C1671,'Agent List'!$A:$D,2,0)=0,"",VLOOKUP($C1671,'Agent List'!$A:$D,2,0))),"")</f>
        <v/>
      </c>
      <c r="F1671" s="175" t="str">
        <f>IFERROR((IF(VLOOKUP($C1671,'Agent List'!$A:$D,3,0)=0,"",VLOOKUP($C1671,'Agent List'!$A:$D,3,0))),"")</f>
        <v/>
      </c>
      <c r="G1671" s="175" t="str">
        <f>IFERROR((IF(VLOOKUP($C1671,'Agent List'!$A:$D,4,0)=0,"",VLOOKUP($C1671,'Agent List'!$A:$D,4,0))),"")</f>
        <v/>
      </c>
    </row>
    <row r="1672" spans="1:7" x14ac:dyDescent="0.25">
      <c r="A1672" s="270"/>
      <c r="B1672" s="269"/>
      <c r="C1672" s="269"/>
      <c r="D1672" s="269"/>
      <c r="E1672" s="175" t="str">
        <f>IFERROR((IF(VLOOKUP($C1672,'Agent List'!$A:$D,2,0)=0,"",VLOOKUP($C1672,'Agent List'!$A:$D,2,0))),"")</f>
        <v/>
      </c>
      <c r="F1672" s="175" t="str">
        <f>IFERROR((IF(VLOOKUP($C1672,'Agent List'!$A:$D,3,0)=0,"",VLOOKUP($C1672,'Agent List'!$A:$D,3,0))),"")</f>
        <v/>
      </c>
      <c r="G1672" s="175" t="str">
        <f>IFERROR((IF(VLOOKUP($C1672,'Agent List'!$A:$D,4,0)=0,"",VLOOKUP($C1672,'Agent List'!$A:$D,4,0))),"")</f>
        <v/>
      </c>
    </row>
    <row r="1673" spans="1:7" x14ac:dyDescent="0.25">
      <c r="A1673" s="255"/>
      <c r="B1673" s="262"/>
      <c r="C1673" s="262"/>
      <c r="D1673" s="262"/>
      <c r="E1673" s="175" t="str">
        <f>IFERROR((IF(VLOOKUP($C1673,'Agent List'!$A:$D,2,0)=0,"",VLOOKUP($C1673,'Agent List'!$A:$D,2,0))),"")</f>
        <v/>
      </c>
      <c r="F1673" s="175" t="str">
        <f>IFERROR((IF(VLOOKUP($C1673,'Agent List'!$A:$D,3,0)=0,"",VLOOKUP($C1673,'Agent List'!$A:$D,3,0))),"")</f>
        <v/>
      </c>
      <c r="G1673" s="175" t="str">
        <f>IFERROR((IF(VLOOKUP($C1673,'Agent List'!$A:$D,4,0)=0,"",VLOOKUP($C1673,'Agent List'!$A:$D,4,0))),"")</f>
        <v/>
      </c>
    </row>
    <row r="1674" spans="1:7" x14ac:dyDescent="0.25">
      <c r="A1674" s="255"/>
      <c r="B1674" s="262"/>
      <c r="C1674" s="262"/>
      <c r="D1674" s="262"/>
      <c r="E1674" s="175" t="str">
        <f>IFERROR((IF(VLOOKUP($C1674,'Agent List'!$A:$D,2,0)=0,"",VLOOKUP($C1674,'Agent List'!$A:$D,2,0))),"")</f>
        <v/>
      </c>
      <c r="F1674" s="175" t="str">
        <f>IFERROR((IF(VLOOKUP($C1674,'Agent List'!$A:$D,3,0)=0,"",VLOOKUP($C1674,'Agent List'!$A:$D,3,0))),"")</f>
        <v/>
      </c>
      <c r="G1674" s="175" t="str">
        <f>IFERROR((IF(VLOOKUP($C1674,'Agent List'!$A:$D,4,0)=0,"",VLOOKUP($C1674,'Agent List'!$A:$D,4,0))),"")</f>
        <v/>
      </c>
    </row>
    <row r="1675" spans="1:7" x14ac:dyDescent="0.25">
      <c r="A1675" s="255"/>
      <c r="B1675" s="262"/>
      <c r="C1675" s="262"/>
      <c r="D1675" s="262"/>
      <c r="E1675" s="175" t="str">
        <f>IFERROR((IF(VLOOKUP($C1675,'Agent List'!$A:$D,2,0)=0,"",VLOOKUP($C1675,'Agent List'!$A:$D,2,0))),"")</f>
        <v/>
      </c>
      <c r="F1675" s="175" t="str">
        <f>IFERROR((IF(VLOOKUP($C1675,'Agent List'!$A:$D,3,0)=0,"",VLOOKUP($C1675,'Agent List'!$A:$D,3,0))),"")</f>
        <v/>
      </c>
      <c r="G1675" s="175" t="str">
        <f>IFERROR((IF(VLOOKUP($C1675,'Agent List'!$A:$D,4,0)=0,"",VLOOKUP($C1675,'Agent List'!$A:$D,4,0))),"")</f>
        <v/>
      </c>
    </row>
    <row r="1676" spans="1:7" x14ac:dyDescent="0.25">
      <c r="A1676" s="255"/>
      <c r="B1676" s="262"/>
      <c r="C1676" s="262"/>
      <c r="D1676" s="262"/>
      <c r="E1676" s="175" t="str">
        <f>IFERROR((IF(VLOOKUP($C1676,'Agent List'!$A:$D,2,0)=0,"",VLOOKUP($C1676,'Agent List'!$A:$D,2,0))),"")</f>
        <v/>
      </c>
      <c r="F1676" s="175" t="str">
        <f>IFERROR((IF(VLOOKUP($C1676,'Agent List'!$A:$D,3,0)=0,"",VLOOKUP($C1676,'Agent List'!$A:$D,3,0))),"")</f>
        <v/>
      </c>
      <c r="G1676" s="175" t="str">
        <f>IFERROR((IF(VLOOKUP($C1676,'Agent List'!$A:$D,4,0)=0,"",VLOOKUP($C1676,'Agent List'!$A:$D,4,0))),"")</f>
        <v/>
      </c>
    </row>
    <row r="1677" spans="1:7" x14ac:dyDescent="0.25">
      <c r="A1677" s="255"/>
      <c r="B1677" s="262"/>
      <c r="C1677" s="262"/>
      <c r="D1677" s="262"/>
      <c r="E1677" s="175" t="str">
        <f>IFERROR((IF(VLOOKUP($C1677,'Agent List'!$A:$D,2,0)=0,"",VLOOKUP($C1677,'Agent List'!$A:$D,2,0))),"")</f>
        <v/>
      </c>
      <c r="F1677" s="175" t="str">
        <f>IFERROR((IF(VLOOKUP($C1677,'Agent List'!$A:$D,3,0)=0,"",VLOOKUP($C1677,'Agent List'!$A:$D,3,0))),"")</f>
        <v/>
      </c>
      <c r="G1677" s="175" t="str">
        <f>IFERROR((IF(VLOOKUP($C1677,'Agent List'!$A:$D,4,0)=0,"",VLOOKUP($C1677,'Agent List'!$A:$D,4,0))),"")</f>
        <v/>
      </c>
    </row>
    <row r="1678" spans="1:7" x14ac:dyDescent="0.25">
      <c r="A1678" s="255"/>
      <c r="B1678" s="262"/>
      <c r="C1678" s="262"/>
      <c r="D1678" s="262"/>
      <c r="E1678" s="175" t="str">
        <f>IFERROR((IF(VLOOKUP($C1678,'Agent List'!$A:$D,2,0)=0,"",VLOOKUP($C1678,'Agent List'!$A:$D,2,0))),"")</f>
        <v/>
      </c>
      <c r="F1678" s="175" t="str">
        <f>IFERROR((IF(VLOOKUP($C1678,'Agent List'!$A:$D,3,0)=0,"",VLOOKUP($C1678,'Agent List'!$A:$D,3,0))),"")</f>
        <v/>
      </c>
      <c r="G1678" s="175" t="str">
        <f>IFERROR((IF(VLOOKUP($C1678,'Agent List'!$A:$D,4,0)=0,"",VLOOKUP($C1678,'Agent List'!$A:$D,4,0))),"")</f>
        <v/>
      </c>
    </row>
    <row r="1679" spans="1:7" x14ac:dyDescent="0.25">
      <c r="A1679" s="255"/>
      <c r="B1679" s="262"/>
      <c r="C1679" s="262"/>
      <c r="D1679" s="262"/>
      <c r="E1679" s="175" t="str">
        <f>IFERROR((IF(VLOOKUP($C1679,'Agent List'!$A:$D,2,0)=0,"",VLOOKUP($C1679,'Agent List'!$A:$D,2,0))),"")</f>
        <v/>
      </c>
      <c r="F1679" s="175" t="str">
        <f>IFERROR((IF(VLOOKUP($C1679,'Agent List'!$A:$D,3,0)=0,"",VLOOKUP($C1679,'Agent List'!$A:$D,3,0))),"")</f>
        <v/>
      </c>
      <c r="G1679" s="175" t="str">
        <f>IFERROR((IF(VLOOKUP($C1679,'Agent List'!$A:$D,4,0)=0,"",VLOOKUP($C1679,'Agent List'!$A:$D,4,0))),"")</f>
        <v/>
      </c>
    </row>
    <row r="1680" spans="1:7" x14ac:dyDescent="0.25">
      <c r="A1680" s="255"/>
      <c r="B1680" s="262"/>
      <c r="C1680" s="262"/>
      <c r="D1680" s="262"/>
      <c r="E1680" s="175" t="str">
        <f>IFERROR((IF(VLOOKUP($C1680,'Agent List'!$A:$D,2,0)=0,"",VLOOKUP($C1680,'Agent List'!$A:$D,2,0))),"")</f>
        <v/>
      </c>
      <c r="F1680" s="175" t="str">
        <f>IFERROR((IF(VLOOKUP($C1680,'Agent List'!$A:$D,3,0)=0,"",VLOOKUP($C1680,'Agent List'!$A:$D,3,0))),"")</f>
        <v/>
      </c>
      <c r="G1680" s="175" t="str">
        <f>IFERROR((IF(VLOOKUP($C1680,'Agent List'!$A:$D,4,0)=0,"",VLOOKUP($C1680,'Agent List'!$A:$D,4,0))),"")</f>
        <v/>
      </c>
    </row>
    <row r="1681" spans="1:7" x14ac:dyDescent="0.25">
      <c r="A1681" s="255"/>
      <c r="B1681" s="262"/>
      <c r="C1681" s="262"/>
      <c r="D1681" s="262"/>
      <c r="E1681" s="175" t="str">
        <f>IFERROR((IF(VLOOKUP($C1681,'Agent List'!$A:$D,2,0)=0,"",VLOOKUP($C1681,'Agent List'!$A:$D,2,0))),"")</f>
        <v/>
      </c>
      <c r="F1681" s="175" t="str">
        <f>IFERROR((IF(VLOOKUP($C1681,'Agent List'!$A:$D,3,0)=0,"",VLOOKUP($C1681,'Agent List'!$A:$D,3,0))),"")</f>
        <v/>
      </c>
      <c r="G1681" s="175" t="str">
        <f>IFERROR((IF(VLOOKUP($C1681,'Agent List'!$A:$D,4,0)=0,"",VLOOKUP($C1681,'Agent List'!$A:$D,4,0))),"")</f>
        <v/>
      </c>
    </row>
    <row r="1682" spans="1:7" x14ac:dyDescent="0.25">
      <c r="A1682" s="255"/>
      <c r="B1682" s="262"/>
      <c r="C1682" s="262"/>
      <c r="D1682" s="262"/>
      <c r="E1682" s="175" t="str">
        <f>IFERROR((IF(VLOOKUP($C1682,'Agent List'!$A:$D,2,0)=0,"",VLOOKUP($C1682,'Agent List'!$A:$D,2,0))),"")</f>
        <v/>
      </c>
      <c r="F1682" s="175" t="str">
        <f>IFERROR((IF(VLOOKUP($C1682,'Agent List'!$A:$D,3,0)=0,"",VLOOKUP($C1682,'Agent List'!$A:$D,3,0))),"")</f>
        <v/>
      </c>
      <c r="G1682" s="175" t="str">
        <f>IFERROR((IF(VLOOKUP($C1682,'Agent List'!$A:$D,4,0)=0,"",VLOOKUP($C1682,'Agent List'!$A:$D,4,0))),"")</f>
        <v/>
      </c>
    </row>
    <row r="1683" spans="1:7" x14ac:dyDescent="0.25">
      <c r="A1683" s="255"/>
      <c r="B1683" s="262"/>
      <c r="C1683" s="262"/>
      <c r="D1683" s="262"/>
      <c r="E1683" s="175" t="str">
        <f>IFERROR((IF(VLOOKUP($C1683,'Agent List'!$A:$D,2,0)=0,"",VLOOKUP($C1683,'Agent List'!$A:$D,2,0))),"")</f>
        <v/>
      </c>
      <c r="F1683" s="175" t="str">
        <f>IFERROR((IF(VLOOKUP($C1683,'Agent List'!$A:$D,3,0)=0,"",VLOOKUP($C1683,'Agent List'!$A:$D,3,0))),"")</f>
        <v/>
      </c>
      <c r="G1683" s="175" t="str">
        <f>IFERROR((IF(VLOOKUP($C1683,'Agent List'!$A:$D,4,0)=0,"",VLOOKUP($C1683,'Agent List'!$A:$D,4,0))),"")</f>
        <v/>
      </c>
    </row>
    <row r="1684" spans="1:7" x14ac:dyDescent="0.25">
      <c r="A1684" s="255"/>
      <c r="B1684" s="262"/>
      <c r="C1684" s="262"/>
      <c r="D1684" s="262"/>
      <c r="E1684" s="175" t="str">
        <f>IFERROR((IF(VLOOKUP($C1684,'Agent List'!$A:$D,2,0)=0,"",VLOOKUP($C1684,'Agent List'!$A:$D,2,0))),"")</f>
        <v/>
      </c>
      <c r="F1684" s="175" t="str">
        <f>IFERROR((IF(VLOOKUP($C1684,'Agent List'!$A:$D,3,0)=0,"",VLOOKUP($C1684,'Agent List'!$A:$D,3,0))),"")</f>
        <v/>
      </c>
      <c r="G1684" s="175" t="str">
        <f>IFERROR((IF(VLOOKUP($C1684,'Agent List'!$A:$D,4,0)=0,"",VLOOKUP($C1684,'Agent List'!$A:$D,4,0))),"")</f>
        <v/>
      </c>
    </row>
    <row r="1685" spans="1:7" x14ac:dyDescent="0.25">
      <c r="A1685" s="255"/>
      <c r="B1685" s="262"/>
      <c r="C1685" s="262"/>
      <c r="D1685" s="262"/>
      <c r="E1685" s="175" t="str">
        <f>IFERROR((IF(VLOOKUP($C1685,'Agent List'!$A:$D,2,0)=0,"",VLOOKUP($C1685,'Agent List'!$A:$D,2,0))),"")</f>
        <v/>
      </c>
      <c r="F1685" s="175" t="str">
        <f>IFERROR((IF(VLOOKUP($C1685,'Agent List'!$A:$D,3,0)=0,"",VLOOKUP($C1685,'Agent List'!$A:$D,3,0))),"")</f>
        <v/>
      </c>
      <c r="G1685" s="175" t="str">
        <f>IFERROR((IF(VLOOKUP($C1685,'Agent List'!$A:$D,4,0)=0,"",VLOOKUP($C1685,'Agent List'!$A:$D,4,0))),"")</f>
        <v/>
      </c>
    </row>
    <row r="1686" spans="1:7" x14ac:dyDescent="0.25">
      <c r="A1686" s="255"/>
      <c r="B1686" s="262"/>
      <c r="C1686" s="262"/>
      <c r="D1686" s="262"/>
      <c r="E1686" s="175" t="str">
        <f>IFERROR((IF(VLOOKUP($C1686,'Agent List'!$A:$D,2,0)=0,"",VLOOKUP($C1686,'Agent List'!$A:$D,2,0))),"")</f>
        <v/>
      </c>
      <c r="F1686" s="175" t="str">
        <f>IFERROR((IF(VLOOKUP($C1686,'Agent List'!$A:$D,3,0)=0,"",VLOOKUP($C1686,'Agent List'!$A:$D,3,0))),"")</f>
        <v/>
      </c>
      <c r="G1686" s="175" t="str">
        <f>IFERROR((IF(VLOOKUP($C1686,'Agent List'!$A:$D,4,0)=0,"",VLOOKUP($C1686,'Agent List'!$A:$D,4,0))),"")</f>
        <v/>
      </c>
    </row>
    <row r="1687" spans="1:7" x14ac:dyDescent="0.25">
      <c r="A1687" s="255"/>
      <c r="B1687" s="262"/>
      <c r="C1687" s="262"/>
      <c r="D1687" s="262"/>
      <c r="E1687" s="175" t="str">
        <f>IFERROR((IF(VLOOKUP($C1687,'Agent List'!$A:$D,2,0)=0,"",VLOOKUP($C1687,'Agent List'!$A:$D,2,0))),"")</f>
        <v/>
      </c>
      <c r="F1687" s="175" t="str">
        <f>IFERROR((IF(VLOOKUP($C1687,'Agent List'!$A:$D,3,0)=0,"",VLOOKUP($C1687,'Agent List'!$A:$D,3,0))),"")</f>
        <v/>
      </c>
      <c r="G1687" s="175" t="str">
        <f>IFERROR((IF(VLOOKUP($C1687,'Agent List'!$A:$D,4,0)=0,"",VLOOKUP($C1687,'Agent List'!$A:$D,4,0))),"")</f>
        <v/>
      </c>
    </row>
    <row r="1688" spans="1:7" x14ac:dyDescent="0.25">
      <c r="A1688" s="255"/>
      <c r="B1688" s="262"/>
      <c r="C1688" s="262"/>
      <c r="D1688" s="262"/>
      <c r="E1688" s="175" t="str">
        <f>IFERROR((IF(VLOOKUP($C1688,'Agent List'!$A:$D,2,0)=0,"",VLOOKUP($C1688,'Agent List'!$A:$D,2,0))),"")</f>
        <v/>
      </c>
      <c r="F1688" s="175" t="str">
        <f>IFERROR((IF(VLOOKUP($C1688,'Agent List'!$A:$D,3,0)=0,"",VLOOKUP($C1688,'Agent List'!$A:$D,3,0))),"")</f>
        <v/>
      </c>
      <c r="G1688" s="175" t="str">
        <f>IFERROR((IF(VLOOKUP($C1688,'Agent List'!$A:$D,4,0)=0,"",VLOOKUP($C1688,'Agent List'!$A:$D,4,0))),"")</f>
        <v/>
      </c>
    </row>
    <row r="1689" spans="1:7" x14ac:dyDescent="0.25">
      <c r="A1689" s="255"/>
      <c r="B1689" s="262"/>
      <c r="C1689" s="262"/>
      <c r="D1689" s="262"/>
      <c r="E1689" s="175" t="str">
        <f>IFERROR((IF(VLOOKUP($C1689,'Agent List'!$A:$D,2,0)=0,"",VLOOKUP($C1689,'Agent List'!$A:$D,2,0))),"")</f>
        <v/>
      </c>
      <c r="F1689" s="175" t="str">
        <f>IFERROR((IF(VLOOKUP($C1689,'Agent List'!$A:$D,3,0)=0,"",VLOOKUP($C1689,'Agent List'!$A:$D,3,0))),"")</f>
        <v/>
      </c>
      <c r="G1689" s="175" t="str">
        <f>IFERROR((IF(VLOOKUP($C1689,'Agent List'!$A:$D,4,0)=0,"",VLOOKUP($C1689,'Agent List'!$A:$D,4,0))),"")</f>
        <v/>
      </c>
    </row>
    <row r="1690" spans="1:7" x14ac:dyDescent="0.25">
      <c r="A1690" s="255"/>
      <c r="B1690" s="262"/>
      <c r="C1690" s="262"/>
      <c r="D1690" s="262"/>
      <c r="E1690" s="175" t="str">
        <f>IFERROR((IF(VLOOKUP($C1690,'Agent List'!$A:$D,2,0)=0,"",VLOOKUP($C1690,'Agent List'!$A:$D,2,0))),"")</f>
        <v/>
      </c>
      <c r="F1690" s="175" t="str">
        <f>IFERROR((IF(VLOOKUP($C1690,'Agent List'!$A:$D,3,0)=0,"",VLOOKUP($C1690,'Agent List'!$A:$D,3,0))),"")</f>
        <v/>
      </c>
      <c r="G1690" s="175" t="str">
        <f>IFERROR((IF(VLOOKUP($C1690,'Agent List'!$A:$D,4,0)=0,"",VLOOKUP($C1690,'Agent List'!$A:$D,4,0))),"")</f>
        <v/>
      </c>
    </row>
    <row r="1691" spans="1:7" x14ac:dyDescent="0.25">
      <c r="A1691" s="255"/>
      <c r="B1691" s="262"/>
      <c r="C1691" s="262"/>
      <c r="D1691" s="262"/>
      <c r="E1691" s="175" t="str">
        <f>IFERROR((IF(VLOOKUP($C1691,'Agent List'!$A:$D,2,0)=0,"",VLOOKUP($C1691,'Agent List'!$A:$D,2,0))),"")</f>
        <v/>
      </c>
      <c r="F1691" s="175" t="str">
        <f>IFERROR((IF(VLOOKUP($C1691,'Agent List'!$A:$D,3,0)=0,"",VLOOKUP($C1691,'Agent List'!$A:$D,3,0))),"")</f>
        <v/>
      </c>
      <c r="G1691" s="175" t="str">
        <f>IFERROR((IF(VLOOKUP($C1691,'Agent List'!$A:$D,4,0)=0,"",VLOOKUP($C1691,'Agent List'!$A:$D,4,0))),"")</f>
        <v/>
      </c>
    </row>
    <row r="1692" spans="1:7" x14ac:dyDescent="0.25">
      <c r="A1692" s="255"/>
      <c r="B1692" s="262"/>
      <c r="C1692" s="262"/>
      <c r="D1692" s="262"/>
      <c r="E1692" s="175" t="str">
        <f>IFERROR((IF(VLOOKUP($C1692,'Agent List'!$A:$D,2,0)=0,"",VLOOKUP($C1692,'Agent List'!$A:$D,2,0))),"")</f>
        <v/>
      </c>
      <c r="F1692" s="175" t="str">
        <f>IFERROR((IF(VLOOKUP($C1692,'Agent List'!$A:$D,3,0)=0,"",VLOOKUP($C1692,'Agent List'!$A:$D,3,0))),"")</f>
        <v/>
      </c>
      <c r="G1692" s="175" t="str">
        <f>IFERROR((IF(VLOOKUP($C1692,'Agent List'!$A:$D,4,0)=0,"",VLOOKUP($C1692,'Agent List'!$A:$D,4,0))),"")</f>
        <v/>
      </c>
    </row>
    <row r="1693" spans="1:7" x14ac:dyDescent="0.25">
      <c r="A1693" s="255"/>
      <c r="B1693" s="262"/>
      <c r="C1693" s="262"/>
      <c r="D1693" s="262"/>
      <c r="E1693" s="175" t="str">
        <f>IFERROR((IF(VLOOKUP($C1693,'Agent List'!$A:$D,2,0)=0,"",VLOOKUP($C1693,'Agent List'!$A:$D,2,0))),"")</f>
        <v/>
      </c>
      <c r="F1693" s="175" t="str">
        <f>IFERROR((IF(VLOOKUP($C1693,'Agent List'!$A:$D,3,0)=0,"",VLOOKUP($C1693,'Agent List'!$A:$D,3,0))),"")</f>
        <v/>
      </c>
      <c r="G1693" s="175" t="str">
        <f>IFERROR((IF(VLOOKUP($C1693,'Agent List'!$A:$D,4,0)=0,"",VLOOKUP($C1693,'Agent List'!$A:$D,4,0))),"")</f>
        <v/>
      </c>
    </row>
    <row r="1694" spans="1:7" x14ac:dyDescent="0.25">
      <c r="A1694" s="255"/>
      <c r="B1694" s="262"/>
      <c r="C1694" s="262"/>
      <c r="D1694" s="262"/>
      <c r="E1694" s="175" t="str">
        <f>IFERROR((IF(VLOOKUP($C1694,'Agent List'!$A:$D,2,0)=0,"",VLOOKUP($C1694,'Agent List'!$A:$D,2,0))),"")</f>
        <v/>
      </c>
      <c r="F1694" s="175" t="str">
        <f>IFERROR((IF(VLOOKUP($C1694,'Agent List'!$A:$D,3,0)=0,"",VLOOKUP($C1694,'Agent List'!$A:$D,3,0))),"")</f>
        <v/>
      </c>
      <c r="G1694" s="175" t="str">
        <f>IFERROR((IF(VLOOKUP($C1694,'Agent List'!$A:$D,4,0)=0,"",VLOOKUP($C1694,'Agent List'!$A:$D,4,0))),"")</f>
        <v/>
      </c>
    </row>
    <row r="1695" spans="1:7" x14ac:dyDescent="0.25">
      <c r="A1695" s="255"/>
      <c r="B1695" s="262"/>
      <c r="C1695" s="262"/>
      <c r="D1695" s="262"/>
      <c r="E1695" s="175" t="str">
        <f>IFERROR((IF(VLOOKUP($C1695,'Agent List'!$A:$D,2,0)=0,"",VLOOKUP($C1695,'Agent List'!$A:$D,2,0))),"")</f>
        <v/>
      </c>
      <c r="F1695" s="175" t="str">
        <f>IFERROR((IF(VLOOKUP($C1695,'Agent List'!$A:$D,3,0)=0,"",VLOOKUP($C1695,'Agent List'!$A:$D,3,0))),"")</f>
        <v/>
      </c>
      <c r="G1695" s="175" t="str">
        <f>IFERROR((IF(VLOOKUP($C1695,'Agent List'!$A:$D,4,0)=0,"",VLOOKUP($C1695,'Agent List'!$A:$D,4,0))),"")</f>
        <v/>
      </c>
    </row>
    <row r="1696" spans="1:7" x14ac:dyDescent="0.25">
      <c r="A1696" s="255"/>
      <c r="B1696" s="262"/>
      <c r="C1696" s="262"/>
      <c r="D1696" s="262"/>
      <c r="E1696" s="175" t="str">
        <f>IFERROR((IF(VLOOKUP($C1696,'Agent List'!$A:$D,2,0)=0,"",VLOOKUP($C1696,'Agent List'!$A:$D,2,0))),"")</f>
        <v/>
      </c>
      <c r="F1696" s="175" t="str">
        <f>IFERROR((IF(VLOOKUP($C1696,'Agent List'!$A:$D,3,0)=0,"",VLOOKUP($C1696,'Agent List'!$A:$D,3,0))),"")</f>
        <v/>
      </c>
      <c r="G1696" s="175" t="str">
        <f>IFERROR((IF(VLOOKUP($C1696,'Agent List'!$A:$D,4,0)=0,"",VLOOKUP($C1696,'Agent List'!$A:$D,4,0))),"")</f>
        <v/>
      </c>
    </row>
    <row r="1697" spans="1:7" x14ac:dyDescent="0.25">
      <c r="A1697" s="255"/>
      <c r="B1697" s="262"/>
      <c r="C1697" s="262"/>
      <c r="D1697" s="262"/>
      <c r="E1697" s="175" t="str">
        <f>IFERROR((IF(VLOOKUP($C1697,'Agent List'!$A:$D,2,0)=0,"",VLOOKUP($C1697,'Agent List'!$A:$D,2,0))),"")</f>
        <v/>
      </c>
      <c r="F1697" s="175" t="str">
        <f>IFERROR((IF(VLOOKUP($C1697,'Agent List'!$A:$D,3,0)=0,"",VLOOKUP($C1697,'Agent List'!$A:$D,3,0))),"")</f>
        <v/>
      </c>
      <c r="G1697" s="175" t="str">
        <f>IFERROR((IF(VLOOKUP($C1697,'Agent List'!$A:$D,4,0)=0,"",VLOOKUP($C1697,'Agent List'!$A:$D,4,0))),"")</f>
        <v/>
      </c>
    </row>
    <row r="1698" spans="1:7" x14ac:dyDescent="0.25">
      <c r="A1698" s="255"/>
      <c r="B1698" s="262"/>
      <c r="C1698" s="262"/>
      <c r="D1698" s="262"/>
      <c r="E1698" s="175" t="str">
        <f>IFERROR((IF(VLOOKUP($C1698,'Agent List'!$A:$D,2,0)=0,"",VLOOKUP($C1698,'Agent List'!$A:$D,2,0))),"")</f>
        <v/>
      </c>
      <c r="F1698" s="175" t="str">
        <f>IFERROR((IF(VLOOKUP($C1698,'Agent List'!$A:$D,3,0)=0,"",VLOOKUP($C1698,'Agent List'!$A:$D,3,0))),"")</f>
        <v/>
      </c>
      <c r="G1698" s="175" t="str">
        <f>IFERROR((IF(VLOOKUP($C1698,'Agent List'!$A:$D,4,0)=0,"",VLOOKUP($C1698,'Agent List'!$A:$D,4,0))),"")</f>
        <v/>
      </c>
    </row>
    <row r="1699" spans="1:7" x14ac:dyDescent="0.25">
      <c r="A1699" s="255"/>
      <c r="B1699" s="262"/>
      <c r="C1699" s="262"/>
      <c r="D1699" s="262"/>
      <c r="E1699" s="175" t="str">
        <f>IFERROR((IF(VLOOKUP($C1699,'Agent List'!$A:$D,2,0)=0,"",VLOOKUP($C1699,'Agent List'!$A:$D,2,0))),"")</f>
        <v/>
      </c>
      <c r="F1699" s="175" t="str">
        <f>IFERROR((IF(VLOOKUP($C1699,'Agent List'!$A:$D,3,0)=0,"",VLOOKUP($C1699,'Agent List'!$A:$D,3,0))),"")</f>
        <v/>
      </c>
      <c r="G1699" s="175" t="str">
        <f>IFERROR((IF(VLOOKUP($C1699,'Agent List'!$A:$D,4,0)=0,"",VLOOKUP($C1699,'Agent List'!$A:$D,4,0))),"")</f>
        <v/>
      </c>
    </row>
    <row r="1700" spans="1:7" x14ac:dyDescent="0.25">
      <c r="A1700" s="255"/>
      <c r="B1700" s="262"/>
      <c r="C1700" s="262"/>
      <c r="D1700" s="262"/>
      <c r="E1700" s="175" t="str">
        <f>IFERROR((IF(VLOOKUP($C1700,'Agent List'!$A:$D,2,0)=0,"",VLOOKUP($C1700,'Agent List'!$A:$D,2,0))),"")</f>
        <v/>
      </c>
      <c r="F1700" s="175" t="str">
        <f>IFERROR((IF(VLOOKUP($C1700,'Agent List'!$A:$D,3,0)=0,"",VLOOKUP($C1700,'Agent List'!$A:$D,3,0))),"")</f>
        <v/>
      </c>
      <c r="G1700" s="175" t="str">
        <f>IFERROR((IF(VLOOKUP($C1700,'Agent List'!$A:$D,4,0)=0,"",VLOOKUP($C1700,'Agent List'!$A:$D,4,0))),"")</f>
        <v/>
      </c>
    </row>
    <row r="1701" spans="1:7" x14ac:dyDescent="0.25">
      <c r="A1701" s="255"/>
      <c r="B1701" s="262"/>
      <c r="C1701" s="262"/>
      <c r="D1701" s="262"/>
      <c r="E1701" s="175" t="str">
        <f>IFERROR((IF(VLOOKUP($C1701,'Agent List'!$A:$D,2,0)=0,"",VLOOKUP($C1701,'Agent List'!$A:$D,2,0))),"")</f>
        <v/>
      </c>
      <c r="F1701" s="175" t="str">
        <f>IFERROR((IF(VLOOKUP($C1701,'Agent List'!$A:$D,3,0)=0,"",VLOOKUP($C1701,'Agent List'!$A:$D,3,0))),"")</f>
        <v/>
      </c>
      <c r="G1701" s="175" t="str">
        <f>IFERROR((IF(VLOOKUP($C1701,'Agent List'!$A:$D,4,0)=0,"",VLOOKUP($C1701,'Agent List'!$A:$D,4,0))),"")</f>
        <v/>
      </c>
    </row>
    <row r="1702" spans="1:7" x14ac:dyDescent="0.25">
      <c r="A1702" s="255"/>
      <c r="B1702" s="262"/>
      <c r="C1702" s="262"/>
      <c r="D1702" s="262"/>
      <c r="E1702" s="175" t="str">
        <f>IFERROR((IF(VLOOKUP($C1702,'Agent List'!$A:$D,2,0)=0,"",VLOOKUP($C1702,'Agent List'!$A:$D,2,0))),"")</f>
        <v/>
      </c>
      <c r="F1702" s="175" t="str">
        <f>IFERROR((IF(VLOOKUP($C1702,'Agent List'!$A:$D,3,0)=0,"",VLOOKUP($C1702,'Agent List'!$A:$D,3,0))),"")</f>
        <v/>
      </c>
      <c r="G1702" s="175" t="str">
        <f>IFERROR((IF(VLOOKUP($C1702,'Agent List'!$A:$D,4,0)=0,"",VLOOKUP($C1702,'Agent List'!$A:$D,4,0))),"")</f>
        <v/>
      </c>
    </row>
    <row r="1703" spans="1:7" x14ac:dyDescent="0.25">
      <c r="A1703" s="255"/>
      <c r="B1703" s="262"/>
      <c r="C1703" s="262"/>
      <c r="D1703" s="262"/>
      <c r="E1703" s="175" t="str">
        <f>IFERROR((IF(VLOOKUP($C1703,'Agent List'!$A:$D,2,0)=0,"",VLOOKUP($C1703,'Agent List'!$A:$D,2,0))),"")</f>
        <v/>
      </c>
      <c r="F1703" s="175" t="str">
        <f>IFERROR((IF(VLOOKUP($C1703,'Agent List'!$A:$D,3,0)=0,"",VLOOKUP($C1703,'Agent List'!$A:$D,3,0))),"")</f>
        <v/>
      </c>
      <c r="G1703" s="175" t="str">
        <f>IFERROR((IF(VLOOKUP($C1703,'Agent List'!$A:$D,4,0)=0,"",VLOOKUP($C1703,'Agent List'!$A:$D,4,0))),"")</f>
        <v/>
      </c>
    </row>
    <row r="1704" spans="1:7" x14ac:dyDescent="0.25">
      <c r="A1704" s="255"/>
      <c r="B1704" s="262"/>
      <c r="C1704" s="262"/>
      <c r="D1704" s="262"/>
      <c r="E1704" s="175" t="str">
        <f>IFERROR((IF(VLOOKUP($C1704,'Agent List'!$A:$D,2,0)=0,"",VLOOKUP($C1704,'Agent List'!$A:$D,2,0))),"")</f>
        <v/>
      </c>
      <c r="F1704" s="175" t="str">
        <f>IFERROR((IF(VLOOKUP($C1704,'Agent List'!$A:$D,3,0)=0,"",VLOOKUP($C1704,'Agent List'!$A:$D,3,0))),"")</f>
        <v/>
      </c>
      <c r="G1704" s="175" t="str">
        <f>IFERROR((IF(VLOOKUP($C1704,'Agent List'!$A:$D,4,0)=0,"",VLOOKUP($C1704,'Agent List'!$A:$D,4,0))),"")</f>
        <v/>
      </c>
    </row>
    <row r="1705" spans="1:7" x14ac:dyDescent="0.25">
      <c r="A1705" s="255"/>
      <c r="B1705" s="262"/>
      <c r="C1705" s="262"/>
      <c r="D1705" s="262"/>
      <c r="E1705" s="175" t="str">
        <f>IFERROR((IF(VLOOKUP($C1705,'Agent List'!$A:$D,2,0)=0,"",VLOOKUP($C1705,'Agent List'!$A:$D,2,0))),"")</f>
        <v/>
      </c>
      <c r="F1705" s="175" t="str">
        <f>IFERROR((IF(VLOOKUP($C1705,'Agent List'!$A:$D,3,0)=0,"",VLOOKUP($C1705,'Agent List'!$A:$D,3,0))),"")</f>
        <v/>
      </c>
      <c r="G1705" s="175" t="str">
        <f>IFERROR((IF(VLOOKUP($C1705,'Agent List'!$A:$D,4,0)=0,"",VLOOKUP($C1705,'Agent List'!$A:$D,4,0))),"")</f>
        <v/>
      </c>
    </row>
    <row r="1706" spans="1:7" x14ac:dyDescent="0.25">
      <c r="A1706" s="255"/>
      <c r="B1706" s="262"/>
      <c r="C1706" s="262"/>
      <c r="D1706" s="262"/>
      <c r="E1706" s="175" t="str">
        <f>IFERROR((IF(VLOOKUP($C1706,'Agent List'!$A:$D,2,0)=0,"",VLOOKUP($C1706,'Agent List'!$A:$D,2,0))),"")</f>
        <v/>
      </c>
      <c r="F1706" s="175" t="str">
        <f>IFERROR((IF(VLOOKUP($C1706,'Agent List'!$A:$D,3,0)=0,"",VLOOKUP($C1706,'Agent List'!$A:$D,3,0))),"")</f>
        <v/>
      </c>
      <c r="G1706" s="175" t="str">
        <f>IFERROR((IF(VLOOKUP($C1706,'Agent List'!$A:$D,4,0)=0,"",VLOOKUP($C1706,'Agent List'!$A:$D,4,0))),"")</f>
        <v/>
      </c>
    </row>
    <row r="1707" spans="1:7" x14ac:dyDescent="0.25">
      <c r="A1707" s="255"/>
      <c r="B1707" s="262"/>
      <c r="C1707" s="262"/>
      <c r="D1707" s="262"/>
      <c r="E1707" s="175" t="str">
        <f>IFERROR((IF(VLOOKUP($C1707,'Agent List'!$A:$D,2,0)=0,"",VLOOKUP($C1707,'Agent List'!$A:$D,2,0))),"")</f>
        <v/>
      </c>
      <c r="F1707" s="175" t="str">
        <f>IFERROR((IF(VLOOKUP($C1707,'Agent List'!$A:$D,3,0)=0,"",VLOOKUP($C1707,'Agent List'!$A:$D,3,0))),"")</f>
        <v/>
      </c>
      <c r="G1707" s="175" t="str">
        <f>IFERROR((IF(VLOOKUP($C1707,'Agent List'!$A:$D,4,0)=0,"",VLOOKUP($C1707,'Agent List'!$A:$D,4,0))),"")</f>
        <v/>
      </c>
    </row>
    <row r="1708" spans="1:7" x14ac:dyDescent="0.25">
      <c r="A1708" s="255"/>
      <c r="B1708" s="262"/>
      <c r="C1708" s="262"/>
      <c r="D1708" s="262"/>
      <c r="E1708" s="175" t="str">
        <f>IFERROR((IF(VLOOKUP($C1708,'Agent List'!$A:$D,2,0)=0,"",VLOOKUP($C1708,'Agent List'!$A:$D,2,0))),"")</f>
        <v/>
      </c>
      <c r="F1708" t="str">
        <f>IFERROR((IF(VLOOKUP(C1708,'Agent List'!A:C,3,0)=0,"",VLOOKUP(C1708,'Agent List'!A:C,3,0))),"")</f>
        <v/>
      </c>
      <c r="G1708" s="175" t="str">
        <f>IFERROR((IF(VLOOKUP($C1708,'Agent List'!$A:$D,4,0)=0,"",VLOOKUP($C1708,'Agent List'!$A:$D,4,0))),"")</f>
        <v/>
      </c>
    </row>
    <row r="1709" spans="1:7" x14ac:dyDescent="0.25">
      <c r="A1709" s="255"/>
      <c r="B1709" s="262"/>
      <c r="C1709" s="262"/>
      <c r="D1709" s="262"/>
      <c r="E1709" s="175" t="str">
        <f>IFERROR((IF(VLOOKUP($C1709,'Agent List'!$A:$D,2,0)=0,"",VLOOKUP($C1709,'Agent List'!$A:$D,2,0))),"")</f>
        <v/>
      </c>
      <c r="F1709" t="str">
        <f>IFERROR((IF(VLOOKUP(C1709,'Agent List'!A:C,3,0)=0,"",VLOOKUP(C1709,'Agent List'!A:C,3,0))),"")</f>
        <v/>
      </c>
      <c r="G1709" s="175" t="str">
        <f>IFERROR((IF(VLOOKUP($C1709,'Agent List'!$A:$D,4,0)=0,"",VLOOKUP($C1709,'Agent List'!$A:$D,4,0))),"")</f>
        <v/>
      </c>
    </row>
    <row r="1710" spans="1:7" x14ac:dyDescent="0.25">
      <c r="A1710" s="255"/>
      <c r="B1710" s="262"/>
      <c r="C1710" s="262"/>
      <c r="D1710" s="262"/>
      <c r="E1710" s="175" t="str">
        <f>IFERROR((IF(VLOOKUP($C1710,'Agent List'!$A:$D,2,0)=0,"",VLOOKUP($C1710,'Agent List'!$A:$D,2,0))),"")</f>
        <v/>
      </c>
      <c r="F1710" t="str">
        <f>IFERROR((IF(VLOOKUP(C1710,'Agent List'!A:C,3,0)=0,"",VLOOKUP(C1710,'Agent List'!A:C,3,0))),"")</f>
        <v/>
      </c>
      <c r="G1710" s="175" t="str">
        <f>IFERROR((IF(VLOOKUP($C1710,'Agent List'!$A:$D,4,0)=0,"",VLOOKUP($C1710,'Agent List'!$A:$D,4,0))),"")</f>
        <v/>
      </c>
    </row>
    <row r="1711" spans="1:7" x14ac:dyDescent="0.25">
      <c r="A1711" s="255"/>
      <c r="B1711" s="262"/>
      <c r="C1711" s="262"/>
      <c r="D1711" s="262"/>
      <c r="E1711" s="175" t="str">
        <f>IFERROR((IF(VLOOKUP($C1711,'Agent List'!$A:$D,2,0)=0,"",VLOOKUP($C1711,'Agent List'!$A:$D,2,0))),"")</f>
        <v/>
      </c>
      <c r="F1711" t="str">
        <f>IFERROR((IF(VLOOKUP(C1711,'Agent List'!A:C,3,0)=0,"",VLOOKUP(C1711,'Agent List'!A:C,3,0))),"")</f>
        <v/>
      </c>
      <c r="G1711" s="175" t="str">
        <f>IFERROR((IF(VLOOKUP($C1711,'Agent List'!$A:$D,4,0)=0,"",VLOOKUP($C1711,'Agent List'!$A:$D,4,0))),"")</f>
        <v/>
      </c>
    </row>
    <row r="1712" spans="1:7" x14ac:dyDescent="0.25">
      <c r="A1712" s="255"/>
      <c r="B1712" s="262"/>
      <c r="C1712" s="262"/>
      <c r="D1712" s="262"/>
      <c r="E1712" s="175" t="str">
        <f>IFERROR((IF(VLOOKUP($C1712,'Agent List'!$A:$D,2,0)=0,"",VLOOKUP($C1712,'Agent List'!$A:$D,2,0))),"")</f>
        <v/>
      </c>
      <c r="F1712" t="str">
        <f>IFERROR((IF(VLOOKUP(C1712,'Agent List'!A:C,3,0)=0,"",VLOOKUP(C1712,'Agent List'!A:C,3,0))),"")</f>
        <v/>
      </c>
      <c r="G1712" s="175" t="str">
        <f>IFERROR((IF(VLOOKUP($C1712,'Agent List'!$A:$D,4,0)=0,"",VLOOKUP($C1712,'Agent List'!$A:$D,4,0))),"")</f>
        <v/>
      </c>
    </row>
    <row r="1713" spans="1:7" x14ac:dyDescent="0.25">
      <c r="A1713" s="255"/>
      <c r="B1713" s="262"/>
      <c r="C1713" s="262"/>
      <c r="D1713" s="262"/>
      <c r="E1713" s="175" t="str">
        <f>IFERROR((IF(VLOOKUP($C1713,'Agent List'!$A:$D,2,0)=0,"",VLOOKUP($C1713,'Agent List'!$A:$D,2,0))),"")</f>
        <v/>
      </c>
      <c r="F1713" t="str">
        <f>IFERROR((IF(VLOOKUP(C1713,'Agent List'!A:C,3,0)=0,"",VLOOKUP(C1713,'Agent List'!A:C,3,0))),"")</f>
        <v/>
      </c>
      <c r="G1713" s="175" t="str">
        <f>IFERROR((IF(VLOOKUP($C1713,'Agent List'!$A:$D,4,0)=0,"",VLOOKUP($C1713,'Agent List'!$A:$D,4,0))),"")</f>
        <v/>
      </c>
    </row>
    <row r="1714" spans="1:7" x14ac:dyDescent="0.25">
      <c r="A1714" s="255"/>
      <c r="B1714" s="262"/>
      <c r="C1714" s="262"/>
      <c r="D1714" s="262"/>
      <c r="E1714" s="175" t="str">
        <f>IFERROR((IF(VLOOKUP($C1714,'Agent List'!$A:$D,2,0)=0,"",VLOOKUP($C1714,'Agent List'!$A:$D,2,0))),"")</f>
        <v/>
      </c>
      <c r="F1714" t="str">
        <f>IFERROR((IF(VLOOKUP(C1714,'Agent List'!A:C,3,0)=0,"",VLOOKUP(C1714,'Agent List'!A:C,3,0))),"")</f>
        <v/>
      </c>
      <c r="G1714" s="175" t="str">
        <f>IFERROR((IF(VLOOKUP($C1714,'Agent List'!$A:$D,4,0)=0,"",VLOOKUP($C1714,'Agent List'!$A:$D,4,0))),"")</f>
        <v/>
      </c>
    </row>
    <row r="1715" spans="1:7" x14ac:dyDescent="0.25">
      <c r="A1715" s="255"/>
      <c r="B1715" s="262"/>
      <c r="C1715" s="262"/>
      <c r="D1715" s="262"/>
      <c r="E1715" s="175" t="str">
        <f>IFERROR((IF(VLOOKUP($C1715,'Agent List'!$A:$D,2,0)=0,"",VLOOKUP($C1715,'Agent List'!$A:$D,2,0))),"")</f>
        <v/>
      </c>
      <c r="F1715" t="str">
        <f>IFERROR((IF(VLOOKUP(C1715,'Agent List'!A:C,3,0)=0,"",VLOOKUP(C1715,'Agent List'!A:C,3,0))),"")</f>
        <v/>
      </c>
      <c r="G1715" s="175" t="str">
        <f>IFERROR((IF(VLOOKUP($C1715,'Agent List'!$A:$D,4,0)=0,"",VLOOKUP($C1715,'Agent List'!$A:$D,4,0))),"")</f>
        <v/>
      </c>
    </row>
    <row r="1716" spans="1:7" x14ac:dyDescent="0.25">
      <c r="A1716" s="255"/>
      <c r="B1716" s="262"/>
      <c r="C1716" s="262"/>
      <c r="D1716" s="262"/>
      <c r="E1716" s="175" t="str">
        <f>IFERROR((IF(VLOOKUP($C1716,'Agent List'!$A:$D,2,0)=0,"",VLOOKUP($C1716,'Agent List'!$A:$D,2,0))),"")</f>
        <v/>
      </c>
      <c r="F1716" t="str">
        <f>IFERROR((IF(VLOOKUP(C1716,'Agent List'!A:C,3,0)=0,"",VLOOKUP(C1716,'Agent List'!A:C,3,0))),"")</f>
        <v/>
      </c>
      <c r="G1716" s="175" t="str">
        <f>IFERROR((IF(VLOOKUP($C1716,'Agent List'!$A:$D,4,0)=0,"",VLOOKUP($C1716,'Agent List'!$A:$D,4,0))),"")</f>
        <v/>
      </c>
    </row>
    <row r="1717" spans="1:7" x14ac:dyDescent="0.25">
      <c r="A1717" s="255"/>
      <c r="B1717" s="262"/>
      <c r="C1717" s="262"/>
      <c r="D1717" s="262"/>
      <c r="E1717" s="175" t="str">
        <f>IFERROR((IF(VLOOKUP($C1717,'Agent List'!$A:$D,2,0)=0,"",VLOOKUP($C1717,'Agent List'!$A:$D,2,0))),"")</f>
        <v/>
      </c>
      <c r="F1717" t="str">
        <f>IFERROR((IF(VLOOKUP(C1717,'Agent List'!A:C,3,0)=0,"",VLOOKUP(C1717,'Agent List'!A:C,3,0))),"")</f>
        <v/>
      </c>
      <c r="G1717" s="175" t="str">
        <f>IFERROR((IF(VLOOKUP($C1717,'Agent List'!$A:$D,4,0)=0,"",VLOOKUP($C1717,'Agent List'!$A:$D,4,0))),"")</f>
        <v/>
      </c>
    </row>
    <row r="1718" spans="1:7" x14ac:dyDescent="0.25">
      <c r="A1718" s="255"/>
      <c r="B1718" s="262"/>
      <c r="C1718" s="262"/>
      <c r="D1718" s="262"/>
      <c r="E1718" s="175" t="str">
        <f>IFERROR((IF(VLOOKUP($C1718,'Agent List'!$A:$D,2,0)=0,"",VLOOKUP($C1718,'Agent List'!$A:$D,2,0))),"")</f>
        <v/>
      </c>
      <c r="F1718" t="str">
        <f>IFERROR((IF(VLOOKUP(C1718,'Agent List'!A:C,3,0)=0,"",VLOOKUP(C1718,'Agent List'!A:C,3,0))),"")</f>
        <v/>
      </c>
      <c r="G1718" s="175" t="str">
        <f>IFERROR((IF(VLOOKUP($C1718,'Agent List'!$A:$D,4,0)=0,"",VLOOKUP($C1718,'Agent List'!$A:$D,4,0))),"")</f>
        <v/>
      </c>
    </row>
    <row r="1719" spans="1:7" x14ac:dyDescent="0.25">
      <c r="A1719" s="255"/>
      <c r="B1719" s="262"/>
      <c r="C1719" s="262"/>
      <c r="D1719" s="262"/>
      <c r="E1719" s="175" t="str">
        <f>IFERROR((IF(VLOOKUP($C1719,'Agent List'!$A:$D,2,0)=0,"",VLOOKUP($C1719,'Agent List'!$A:$D,2,0))),"")</f>
        <v/>
      </c>
      <c r="F1719" t="str">
        <f>IFERROR((IF(VLOOKUP(C1719,'Agent List'!A:C,3,0)=0,"",VLOOKUP(C1719,'Agent List'!A:C,3,0))),"")</f>
        <v/>
      </c>
      <c r="G1719" s="175" t="str">
        <f>IFERROR((IF(VLOOKUP($C1719,'Agent List'!$A:$D,4,0)=0,"",VLOOKUP($C1719,'Agent List'!$A:$D,4,0))),"")</f>
        <v/>
      </c>
    </row>
    <row r="1720" spans="1:7" x14ac:dyDescent="0.25">
      <c r="A1720" s="255"/>
      <c r="B1720" s="262"/>
      <c r="C1720" s="262"/>
      <c r="D1720" s="262"/>
      <c r="E1720" s="175" t="str">
        <f>IFERROR((IF(VLOOKUP($C1720,'Agent List'!$A:$D,2,0)=0,"",VLOOKUP($C1720,'Agent List'!$A:$D,2,0))),"")</f>
        <v/>
      </c>
      <c r="F1720" t="str">
        <f>IFERROR((IF(VLOOKUP(C1720,'Agent List'!A:C,3,0)=0,"",VLOOKUP(C1720,'Agent List'!A:C,3,0))),"")</f>
        <v/>
      </c>
      <c r="G1720" s="175" t="str">
        <f>IFERROR((IF(VLOOKUP($C1720,'Agent List'!$A:$D,4,0)=0,"",VLOOKUP($C1720,'Agent List'!$A:$D,4,0))),"")</f>
        <v/>
      </c>
    </row>
    <row r="1721" spans="1:7" x14ac:dyDescent="0.25">
      <c r="A1721" s="255"/>
      <c r="B1721" s="262"/>
      <c r="C1721" s="262"/>
      <c r="D1721" s="262"/>
      <c r="E1721" s="175" t="str">
        <f>IFERROR((IF(VLOOKUP($C1721,'Agent List'!$A:$D,2,0)=0,"",VLOOKUP($C1721,'Agent List'!$A:$D,2,0))),"")</f>
        <v/>
      </c>
      <c r="F1721" t="str">
        <f>IFERROR((IF(VLOOKUP(C1721,'Agent List'!A:C,3,0)=0,"",VLOOKUP(C1721,'Agent List'!A:C,3,0))),"")</f>
        <v/>
      </c>
      <c r="G1721" s="175" t="str">
        <f>IFERROR((IF(VLOOKUP($C1721,'Agent List'!$A:$D,4,0)=0,"",VLOOKUP($C1721,'Agent List'!$A:$D,4,0))),"")</f>
        <v/>
      </c>
    </row>
    <row r="1722" spans="1:7" x14ac:dyDescent="0.25">
      <c r="A1722" s="255"/>
      <c r="B1722" s="262"/>
      <c r="C1722" s="262"/>
      <c r="D1722" s="262"/>
      <c r="E1722" s="175" t="str">
        <f>IFERROR((IF(VLOOKUP($C1722,'Agent List'!$A:$D,2,0)=0,"",VLOOKUP($C1722,'Agent List'!$A:$D,2,0))),"")</f>
        <v/>
      </c>
      <c r="F1722" t="str">
        <f>IFERROR((IF(VLOOKUP(C1722,'Agent List'!A:C,3,0)=0,"",VLOOKUP(C1722,'Agent List'!A:C,3,0))),"")</f>
        <v/>
      </c>
      <c r="G1722" s="175" t="str">
        <f>IFERROR((IF(VLOOKUP($C1722,'Agent List'!$A:$D,4,0)=0,"",VLOOKUP($C1722,'Agent List'!$A:$D,4,0))),"")</f>
        <v/>
      </c>
    </row>
    <row r="1723" spans="1:7" x14ac:dyDescent="0.25">
      <c r="A1723" s="255"/>
      <c r="B1723" s="262"/>
      <c r="C1723" s="262"/>
      <c r="D1723" s="262"/>
      <c r="E1723" s="175" t="str">
        <f>IFERROR((IF(VLOOKUP($C1723,'Agent List'!$A:$D,2,0)=0,"",VLOOKUP($C1723,'Agent List'!$A:$D,2,0))),"")</f>
        <v/>
      </c>
      <c r="F1723" t="str">
        <f>IFERROR((IF(VLOOKUP(C1723,'Agent List'!A:C,3,0)=0,"",VLOOKUP(C1723,'Agent List'!A:C,3,0))),"")</f>
        <v/>
      </c>
      <c r="G1723" s="175" t="str">
        <f>IFERROR((IF(VLOOKUP($C1723,'Agent List'!$A:$D,4,0)=0,"",VLOOKUP($C1723,'Agent List'!$A:$D,4,0))),"")</f>
        <v/>
      </c>
    </row>
    <row r="1724" spans="1:7" x14ac:dyDescent="0.25">
      <c r="A1724" s="255"/>
      <c r="B1724" s="262"/>
      <c r="C1724" s="262"/>
      <c r="D1724" s="262"/>
      <c r="E1724" s="175" t="str">
        <f>IFERROR((IF(VLOOKUP($C1724,'Agent List'!$A:$D,2,0)=0,"",VLOOKUP($C1724,'Agent List'!$A:$D,2,0))),"")</f>
        <v/>
      </c>
      <c r="F1724" t="str">
        <f>IFERROR((IF(VLOOKUP(C1724,'Agent List'!A:C,3,0)=0,"",VLOOKUP(C1724,'Agent List'!A:C,3,0))),"")</f>
        <v/>
      </c>
      <c r="G1724" s="175" t="str">
        <f>IFERROR((IF(VLOOKUP($C1724,'Agent List'!$A:$D,4,0)=0,"",VLOOKUP($C1724,'Agent List'!$A:$D,4,0))),"")</f>
        <v/>
      </c>
    </row>
    <row r="1725" spans="1:7" x14ac:dyDescent="0.25">
      <c r="A1725" s="255"/>
      <c r="B1725" s="262"/>
      <c r="C1725" s="262"/>
      <c r="D1725" s="262"/>
      <c r="E1725" s="175" t="str">
        <f>IFERROR((IF(VLOOKUP($C1725,'Agent List'!$A:$D,2,0)=0,"",VLOOKUP($C1725,'Agent List'!$A:$D,2,0))),"")</f>
        <v/>
      </c>
      <c r="F1725" t="str">
        <f>IFERROR((IF(VLOOKUP(C1725,'Agent List'!A:C,3,0)=0,"",VLOOKUP(C1725,'Agent List'!A:C,3,0))),"")</f>
        <v/>
      </c>
      <c r="G1725" s="175" t="str">
        <f>IFERROR((IF(VLOOKUP($C1725,'Agent List'!$A:$D,4,0)=0,"",VLOOKUP($C1725,'Agent List'!$A:$D,4,0))),"")</f>
        <v/>
      </c>
    </row>
    <row r="1726" spans="1:7" x14ac:dyDescent="0.25">
      <c r="A1726" s="255"/>
      <c r="B1726" s="262"/>
      <c r="C1726" s="262"/>
      <c r="D1726" s="262"/>
      <c r="E1726" s="175" t="str">
        <f>IFERROR((IF(VLOOKUP($C1726,'Agent List'!$A:$D,2,0)=0,"",VLOOKUP($C1726,'Agent List'!$A:$D,2,0))),"")</f>
        <v/>
      </c>
      <c r="F1726" t="str">
        <f>IFERROR((IF(VLOOKUP(C1726,'Agent List'!A:C,3,0)=0,"",VLOOKUP(C1726,'Agent List'!A:C,3,0))),"")</f>
        <v/>
      </c>
      <c r="G1726" s="175" t="str">
        <f>IFERROR((IF(VLOOKUP($C1726,'Agent List'!$A:$D,4,0)=0,"",VLOOKUP($C1726,'Agent List'!$A:$D,4,0))),"")</f>
        <v/>
      </c>
    </row>
    <row r="1727" spans="1:7" x14ac:dyDescent="0.25">
      <c r="A1727" s="255"/>
      <c r="B1727" s="262"/>
      <c r="C1727" s="262"/>
      <c r="D1727" s="262"/>
      <c r="E1727" s="175" t="str">
        <f>IFERROR((IF(VLOOKUP($C1727,'Agent List'!$A:$D,2,0)=0,"",VLOOKUP($C1727,'Agent List'!$A:$D,2,0))),"")</f>
        <v/>
      </c>
      <c r="F1727" t="str">
        <f>IFERROR((IF(VLOOKUP(C1727,'Agent List'!A:C,3,0)=0,"",VLOOKUP(C1727,'Agent List'!A:C,3,0))),"")</f>
        <v/>
      </c>
      <c r="G1727" s="175" t="str">
        <f>IFERROR((IF(VLOOKUP($C1727,'Agent List'!$A:$D,4,0)=0,"",VLOOKUP($C1727,'Agent List'!$A:$D,4,0))),"")</f>
        <v/>
      </c>
    </row>
    <row r="1728" spans="1:7" x14ac:dyDescent="0.25">
      <c r="A1728" s="255"/>
      <c r="B1728" s="262"/>
      <c r="C1728" s="262"/>
      <c r="D1728" s="262"/>
      <c r="E1728" s="175" t="str">
        <f>IFERROR((IF(VLOOKUP($C1728,'Agent List'!$A:$D,2,0)=0,"",VLOOKUP($C1728,'Agent List'!$A:$D,2,0))),"")</f>
        <v/>
      </c>
      <c r="F1728" t="str">
        <f>IFERROR((IF(VLOOKUP(C1728,'Agent List'!A:C,3,0)=0,"",VLOOKUP(C1728,'Agent List'!A:C,3,0))),"")</f>
        <v/>
      </c>
      <c r="G1728" s="175" t="str">
        <f>IFERROR((IF(VLOOKUP($C1728,'Agent List'!$A:$D,4,0)=0,"",VLOOKUP($C1728,'Agent List'!$A:$D,4,0))),"")</f>
        <v/>
      </c>
    </row>
    <row r="1729" spans="1:7" x14ac:dyDescent="0.25">
      <c r="A1729" s="255"/>
      <c r="B1729" s="262"/>
      <c r="C1729" s="262"/>
      <c r="D1729" s="262"/>
      <c r="E1729" s="175" t="str">
        <f>IFERROR((IF(VLOOKUP($C1729,'Agent List'!$A:$D,2,0)=0,"",VLOOKUP($C1729,'Agent List'!$A:$D,2,0))),"")</f>
        <v/>
      </c>
      <c r="F1729" t="str">
        <f>IFERROR((IF(VLOOKUP(C1729,'Agent List'!A:C,3,0)=0,"",VLOOKUP(C1729,'Agent List'!A:C,3,0))),"")</f>
        <v/>
      </c>
      <c r="G1729" s="175" t="str">
        <f>IFERROR((IF(VLOOKUP($C1729,'Agent List'!$A:$D,4,0)=0,"",VLOOKUP($C1729,'Agent List'!$A:$D,4,0))),"")</f>
        <v/>
      </c>
    </row>
    <row r="1730" spans="1:7" x14ac:dyDescent="0.25">
      <c r="A1730" s="255"/>
      <c r="B1730" s="262"/>
      <c r="C1730" s="262"/>
      <c r="D1730" s="262"/>
      <c r="E1730" s="175" t="str">
        <f>IFERROR((IF(VLOOKUP($C1730,'Agent List'!$A:$D,2,0)=0,"",VLOOKUP($C1730,'Agent List'!$A:$D,2,0))),"")</f>
        <v/>
      </c>
      <c r="F1730" t="str">
        <f>IFERROR((IF(VLOOKUP(C1730,'Agent List'!A:C,3,0)=0,"",VLOOKUP(C1730,'Agent List'!A:C,3,0))),"")</f>
        <v/>
      </c>
      <c r="G1730" s="175" t="str">
        <f>IFERROR((IF(VLOOKUP($C1730,'Agent List'!$A:$D,4,0)=0,"",VLOOKUP($C1730,'Agent List'!$A:$D,4,0))),"")</f>
        <v/>
      </c>
    </row>
    <row r="1731" spans="1:7" x14ac:dyDescent="0.25">
      <c r="A1731" s="255"/>
      <c r="B1731" s="262"/>
      <c r="C1731" s="262"/>
      <c r="D1731" s="262"/>
      <c r="E1731" s="175" t="str">
        <f>IFERROR((IF(VLOOKUP($C1731,'Agent List'!$A:$D,2,0)=0,"",VLOOKUP($C1731,'Agent List'!$A:$D,2,0))),"")</f>
        <v/>
      </c>
      <c r="F1731" t="str">
        <f>IFERROR((IF(VLOOKUP(C1731,'Agent List'!A:C,3,0)=0,"",VLOOKUP(C1731,'Agent List'!A:C,3,0))),"")</f>
        <v/>
      </c>
      <c r="G1731" s="175" t="str">
        <f>IFERROR((IF(VLOOKUP($C1731,'Agent List'!$A:$D,4,0)=0,"",VLOOKUP($C1731,'Agent List'!$A:$D,4,0))),"")</f>
        <v/>
      </c>
    </row>
    <row r="1732" spans="1:7" x14ac:dyDescent="0.25">
      <c r="A1732" s="255"/>
      <c r="B1732" s="262"/>
      <c r="C1732" s="262"/>
      <c r="D1732" s="262"/>
      <c r="E1732" s="175" t="str">
        <f>IFERROR((IF(VLOOKUP($C1732,'Agent List'!$A:$D,2,0)=0,"",VLOOKUP($C1732,'Agent List'!$A:$D,2,0))),"")</f>
        <v/>
      </c>
      <c r="F1732" t="str">
        <f>IFERROR((IF(VLOOKUP(C1732,'Agent List'!A:C,3,0)=0,"",VLOOKUP(C1732,'Agent List'!A:C,3,0))),"")</f>
        <v/>
      </c>
      <c r="G1732" s="175" t="str">
        <f>IFERROR((IF(VLOOKUP($C1732,'Agent List'!$A:$D,4,0)=0,"",VLOOKUP($C1732,'Agent List'!$A:$D,4,0))),"")</f>
        <v/>
      </c>
    </row>
    <row r="1733" spans="1:7" x14ac:dyDescent="0.25">
      <c r="A1733" s="255"/>
      <c r="B1733" s="262"/>
      <c r="C1733" s="262"/>
      <c r="D1733" s="262"/>
      <c r="E1733" s="175" t="str">
        <f>IFERROR((IF(VLOOKUP($C1733,'Agent List'!$A:$D,2,0)=0,"",VLOOKUP($C1733,'Agent List'!$A:$D,2,0))),"")</f>
        <v/>
      </c>
      <c r="F1733" t="str">
        <f>IFERROR((IF(VLOOKUP(C1733,'Agent List'!A:C,3,0)=0,"",VLOOKUP(C1733,'Agent List'!A:C,3,0))),"")</f>
        <v/>
      </c>
      <c r="G1733" s="175" t="str">
        <f>IFERROR((IF(VLOOKUP($C1733,'Agent List'!$A:$D,4,0)=0,"",VLOOKUP($C1733,'Agent List'!$A:$D,4,0))),"")</f>
        <v/>
      </c>
    </row>
    <row r="1734" spans="1:7" x14ac:dyDescent="0.25">
      <c r="A1734" s="255"/>
      <c r="B1734" s="262"/>
      <c r="C1734" s="262"/>
      <c r="D1734" s="262"/>
      <c r="E1734" s="175" t="str">
        <f>IFERROR((IF(VLOOKUP($C1734,'Agent List'!$A:$D,2,0)=0,"",VLOOKUP($C1734,'Agent List'!$A:$D,2,0))),"")</f>
        <v/>
      </c>
      <c r="F1734" t="str">
        <f>IFERROR((IF(VLOOKUP(C1734,'Agent List'!A:C,3,0)=0,"",VLOOKUP(C1734,'Agent List'!A:C,3,0))),"")</f>
        <v/>
      </c>
      <c r="G1734" s="175" t="str">
        <f>IFERROR((IF(VLOOKUP($C1734,'Agent List'!$A:$D,4,0)=0,"",VLOOKUP($C1734,'Agent List'!$A:$D,4,0))),"")</f>
        <v/>
      </c>
    </row>
    <row r="1735" spans="1:7" x14ac:dyDescent="0.25">
      <c r="A1735" s="255"/>
      <c r="B1735" s="262"/>
      <c r="C1735" s="262"/>
      <c r="D1735" s="262"/>
      <c r="E1735" s="175" t="str">
        <f>IFERROR((IF(VLOOKUP($C1735,'Agent List'!$A:$D,2,0)=0,"",VLOOKUP($C1735,'Agent List'!$A:$D,2,0))),"")</f>
        <v/>
      </c>
      <c r="F1735" t="str">
        <f>IFERROR((IF(VLOOKUP(C1735,'Agent List'!A:C,3,0)=0,"",VLOOKUP(C1735,'Agent List'!A:C,3,0))),"")</f>
        <v/>
      </c>
      <c r="G1735" s="175" t="str">
        <f>IFERROR((IF(VLOOKUP($C1735,'Agent List'!$A:$D,4,0)=0,"",VLOOKUP($C1735,'Agent List'!$A:$D,4,0))),"")</f>
        <v/>
      </c>
    </row>
    <row r="1736" spans="1:7" x14ac:dyDescent="0.25">
      <c r="A1736" s="255"/>
      <c r="B1736" s="262"/>
      <c r="C1736" s="262"/>
      <c r="D1736" s="262"/>
      <c r="E1736" s="175" t="str">
        <f>IFERROR((IF(VLOOKUP($C1736,'Agent List'!$A:$D,2,0)=0,"",VLOOKUP($C1736,'Agent List'!$A:$D,2,0))),"")</f>
        <v/>
      </c>
      <c r="F1736" t="str">
        <f>IFERROR((IF(VLOOKUP(C1736,'Agent List'!A:C,3,0)=0,"",VLOOKUP(C1736,'Agent List'!A:C,3,0))),"")</f>
        <v/>
      </c>
      <c r="G1736" s="175" t="str">
        <f>IFERROR((IF(VLOOKUP($C1736,'Agent List'!$A:$D,4,0)=0,"",VLOOKUP($C1736,'Agent List'!$A:$D,4,0))),"")</f>
        <v/>
      </c>
    </row>
    <row r="1737" spans="1:7" x14ac:dyDescent="0.25">
      <c r="A1737" s="255"/>
      <c r="B1737" s="262"/>
      <c r="C1737" s="262"/>
      <c r="D1737" s="262"/>
      <c r="E1737" s="175" t="str">
        <f>IFERROR((IF(VLOOKUP($C1737,'Agent List'!$A:$D,2,0)=0,"",VLOOKUP($C1737,'Agent List'!$A:$D,2,0))),"")</f>
        <v/>
      </c>
      <c r="F1737" t="str">
        <f>IFERROR((IF(VLOOKUP(C1737,'Agent List'!A:C,3,0)=0,"",VLOOKUP(C1737,'Agent List'!A:C,3,0))),"")</f>
        <v/>
      </c>
      <c r="G1737" s="175" t="str">
        <f>IFERROR((IF(VLOOKUP($C1737,'Agent List'!$A:$D,4,0)=0,"",VLOOKUP($C1737,'Agent List'!$A:$D,4,0))),"")</f>
        <v/>
      </c>
    </row>
    <row r="1738" spans="1:7" x14ac:dyDescent="0.25">
      <c r="A1738" s="255"/>
      <c r="B1738" s="262"/>
      <c r="C1738" s="262"/>
      <c r="D1738" s="262"/>
      <c r="E1738" s="175" t="str">
        <f>IFERROR((IF(VLOOKUP($C1738,'Agent List'!$A:$D,2,0)=0,"",VLOOKUP($C1738,'Agent List'!$A:$D,2,0))),"")</f>
        <v/>
      </c>
      <c r="F1738" t="str">
        <f>IFERROR((IF(VLOOKUP(C1738,'Agent List'!A:C,3,0)=0,"",VLOOKUP(C1738,'Agent List'!A:C,3,0))),"")</f>
        <v/>
      </c>
      <c r="G1738" s="175" t="str">
        <f>IFERROR((IF(VLOOKUP($C1738,'Agent List'!$A:$D,4,0)=0,"",VLOOKUP($C1738,'Agent List'!$A:$D,4,0))),"")</f>
        <v/>
      </c>
    </row>
    <row r="1739" spans="1:7" x14ac:dyDescent="0.25">
      <c r="A1739" s="255"/>
      <c r="B1739" s="262"/>
      <c r="C1739" s="262"/>
      <c r="D1739" s="262"/>
      <c r="E1739" s="175" t="str">
        <f>IFERROR((IF(VLOOKUP($C1739,'Agent List'!$A:$D,2,0)=0,"",VLOOKUP($C1739,'Agent List'!$A:$D,2,0))),"")</f>
        <v/>
      </c>
      <c r="F1739" t="str">
        <f>IFERROR((IF(VLOOKUP(C1739,'Agent List'!A:C,3,0)=0,"",VLOOKUP(C1739,'Agent List'!A:C,3,0))),"")</f>
        <v/>
      </c>
      <c r="G1739" s="175" t="str">
        <f>IFERROR((IF(VLOOKUP($C1739,'Agent List'!$A:$D,4,0)=0,"",VLOOKUP($C1739,'Agent List'!$A:$D,4,0))),"")</f>
        <v/>
      </c>
    </row>
    <row r="1740" spans="1:7" x14ac:dyDescent="0.25">
      <c r="A1740" s="255"/>
      <c r="B1740" s="262"/>
      <c r="C1740" s="262"/>
      <c r="D1740" s="262"/>
      <c r="E1740" s="175" t="str">
        <f>IFERROR((IF(VLOOKUP($C1740,'Agent List'!$A:$D,2,0)=0,"",VLOOKUP($C1740,'Agent List'!$A:$D,2,0))),"")</f>
        <v/>
      </c>
      <c r="F1740" t="str">
        <f>IFERROR((IF(VLOOKUP(C1740,'Agent List'!A:C,3,0)=0,"",VLOOKUP(C1740,'Agent List'!A:C,3,0))),"")</f>
        <v/>
      </c>
      <c r="G1740" s="175" t="str">
        <f>IFERROR((IF(VLOOKUP($C1740,'Agent List'!$A:$D,4,0)=0,"",VLOOKUP($C1740,'Agent List'!$A:$D,4,0))),"")</f>
        <v/>
      </c>
    </row>
    <row r="1741" spans="1:7" x14ac:dyDescent="0.25">
      <c r="A1741" s="255"/>
      <c r="B1741" s="262"/>
      <c r="C1741" s="262"/>
      <c r="D1741" s="262"/>
      <c r="E1741" s="175" t="str">
        <f>IFERROR((IF(VLOOKUP($C1741,'Agent List'!$A:$D,2,0)=0,"",VLOOKUP($C1741,'Agent List'!$A:$D,2,0))),"")</f>
        <v/>
      </c>
      <c r="F1741" t="str">
        <f>IFERROR((IF(VLOOKUP(C1741,'Agent List'!A:C,3,0)=0,"",VLOOKUP(C1741,'Agent List'!A:C,3,0))),"")</f>
        <v/>
      </c>
      <c r="G1741" s="175" t="str">
        <f>IFERROR((IF(VLOOKUP($C1741,'Agent List'!$A:$D,4,0)=0,"",VLOOKUP($C1741,'Agent List'!$A:$D,4,0))),"")</f>
        <v/>
      </c>
    </row>
    <row r="1742" spans="1:7" x14ac:dyDescent="0.25">
      <c r="A1742" s="255"/>
      <c r="B1742" s="262"/>
      <c r="C1742" s="262"/>
      <c r="D1742" s="262"/>
      <c r="E1742" s="175" t="str">
        <f>IFERROR((IF(VLOOKUP($C1742,'Agent List'!$A:$D,2,0)=0,"",VLOOKUP($C1742,'Agent List'!$A:$D,2,0))),"")</f>
        <v/>
      </c>
      <c r="F1742" t="str">
        <f>IFERROR((IF(VLOOKUP(C1742,'Agent List'!A:C,3,0)=0,"",VLOOKUP(C1742,'Agent List'!A:C,3,0))),"")</f>
        <v/>
      </c>
      <c r="G1742" s="175" t="str">
        <f>IFERROR((IF(VLOOKUP($C1742,'Agent List'!$A:$D,4,0)=0,"",VLOOKUP($C1742,'Agent List'!$A:$D,4,0))),"")</f>
        <v/>
      </c>
    </row>
    <row r="1743" spans="1:7" x14ac:dyDescent="0.25">
      <c r="A1743" s="255"/>
      <c r="B1743" s="262"/>
      <c r="C1743" s="262"/>
      <c r="D1743" s="262"/>
      <c r="E1743" s="175" t="str">
        <f>IFERROR((IF(VLOOKUP($C1743,'Agent List'!$A:$D,2,0)=0,"",VLOOKUP($C1743,'Agent List'!$A:$D,2,0))),"")</f>
        <v/>
      </c>
      <c r="F1743" t="str">
        <f>IFERROR((IF(VLOOKUP(C1743,'Agent List'!A:C,3,0)=0,"",VLOOKUP(C1743,'Agent List'!A:C,3,0))),"")</f>
        <v/>
      </c>
      <c r="G1743" s="175" t="str">
        <f>IFERROR((IF(VLOOKUP($C1743,'Agent List'!$A:$D,4,0)=0,"",VLOOKUP($C1743,'Agent List'!$A:$D,4,0))),"")</f>
        <v/>
      </c>
    </row>
    <row r="1744" spans="1:7" x14ac:dyDescent="0.25">
      <c r="A1744" s="255"/>
      <c r="B1744" s="262"/>
      <c r="C1744" s="262"/>
      <c r="D1744" s="262"/>
      <c r="E1744" s="175" t="str">
        <f>IFERROR((IF(VLOOKUP($C1744,'Agent List'!$A:$D,2,0)=0,"",VLOOKUP($C1744,'Agent List'!$A:$D,2,0))),"")</f>
        <v/>
      </c>
      <c r="F1744" t="str">
        <f>IFERROR((IF(VLOOKUP(C1744,'Agent List'!A:C,3,0)=0,"",VLOOKUP(C1744,'Agent List'!A:C,3,0))),"")</f>
        <v/>
      </c>
      <c r="G1744" s="175" t="str">
        <f>IFERROR((IF(VLOOKUP($C1744,'Agent List'!$A:$D,4,0)=0,"",VLOOKUP($C1744,'Agent List'!$A:$D,4,0))),"")</f>
        <v/>
      </c>
    </row>
    <row r="1745" spans="1:7" x14ac:dyDescent="0.25">
      <c r="A1745" s="255"/>
      <c r="B1745" s="262"/>
      <c r="C1745" s="262"/>
      <c r="D1745" s="262"/>
      <c r="E1745" s="175" t="str">
        <f>IFERROR((IF(VLOOKUP($C1745,'Agent List'!$A:$D,2,0)=0,"",VLOOKUP($C1745,'Agent List'!$A:$D,2,0))),"")</f>
        <v/>
      </c>
      <c r="F1745" t="str">
        <f>IFERROR((IF(VLOOKUP(C1745,'Agent List'!A:C,3,0)=0,"",VLOOKUP(C1745,'Agent List'!A:C,3,0))),"")</f>
        <v/>
      </c>
      <c r="G1745" s="175" t="str">
        <f>IFERROR((IF(VLOOKUP($C1745,'Agent List'!$A:$D,4,0)=0,"",VLOOKUP($C1745,'Agent List'!$A:$D,4,0))),"")</f>
        <v/>
      </c>
    </row>
    <row r="1746" spans="1:7" x14ac:dyDescent="0.25">
      <c r="A1746" s="255"/>
      <c r="B1746" s="262"/>
      <c r="C1746" s="262"/>
      <c r="D1746" s="262"/>
      <c r="E1746" s="175" t="str">
        <f>IFERROR((IF(VLOOKUP($C1746,'Agent List'!$A:$D,2,0)=0,"",VLOOKUP($C1746,'Agent List'!$A:$D,2,0))),"")</f>
        <v/>
      </c>
      <c r="F1746" t="str">
        <f>IFERROR((IF(VLOOKUP(C1746,'Agent List'!A:C,3,0)=0,"",VLOOKUP(C1746,'Agent List'!A:C,3,0))),"")</f>
        <v/>
      </c>
      <c r="G1746" s="175" t="str">
        <f>IFERROR((IF(VLOOKUP($C1746,'Agent List'!$A:$D,4,0)=0,"",VLOOKUP($C1746,'Agent List'!$A:$D,4,0))),"")</f>
        <v/>
      </c>
    </row>
    <row r="1747" spans="1:7" x14ac:dyDescent="0.25">
      <c r="A1747" s="255"/>
      <c r="B1747" s="262"/>
      <c r="C1747" s="262"/>
      <c r="D1747" s="262"/>
      <c r="E1747" s="175" t="str">
        <f>IFERROR((IF(VLOOKUP($C1747,'Agent List'!$A:$D,2,0)=0,"",VLOOKUP($C1747,'Agent List'!$A:$D,2,0))),"")</f>
        <v/>
      </c>
      <c r="F1747" t="str">
        <f>IFERROR((IF(VLOOKUP(C1747,'Agent List'!A:C,3,0)=0,"",VLOOKUP(C1747,'Agent List'!A:C,3,0))),"")</f>
        <v/>
      </c>
      <c r="G1747" s="175" t="str">
        <f>IFERROR((IF(VLOOKUP($C1747,'Agent List'!$A:$D,4,0)=0,"",VLOOKUP($C1747,'Agent List'!$A:$D,4,0))),"")</f>
        <v/>
      </c>
    </row>
    <row r="1748" spans="1:7" x14ac:dyDescent="0.25">
      <c r="A1748" s="255"/>
      <c r="B1748" s="262"/>
      <c r="C1748" s="262"/>
      <c r="D1748" s="262"/>
      <c r="E1748" s="175" t="str">
        <f>IFERROR((IF(VLOOKUP($C1748,'Agent List'!$A:$D,2,0)=0,"",VLOOKUP($C1748,'Agent List'!$A:$D,2,0))),"")</f>
        <v/>
      </c>
      <c r="F1748" t="str">
        <f>IFERROR((IF(VLOOKUP(C1748,'Agent List'!A:C,3,0)=0,"",VLOOKUP(C1748,'Agent List'!A:C,3,0))),"")</f>
        <v/>
      </c>
      <c r="G1748" s="175" t="str">
        <f>IFERROR((IF(VLOOKUP($C1748,'Agent List'!$A:$D,4,0)=0,"",VLOOKUP($C1748,'Agent List'!$A:$D,4,0))),"")</f>
        <v/>
      </c>
    </row>
    <row r="1749" spans="1:7" x14ac:dyDescent="0.25">
      <c r="A1749" s="255"/>
      <c r="B1749" s="262"/>
      <c r="C1749" s="262"/>
      <c r="D1749" s="262"/>
      <c r="E1749" s="175" t="str">
        <f>IFERROR((IF(VLOOKUP($C1749,'Agent List'!$A:$D,2,0)=0,"",VLOOKUP($C1749,'Agent List'!$A:$D,2,0))),"")</f>
        <v/>
      </c>
      <c r="F1749" t="str">
        <f>IFERROR((IF(VLOOKUP(C1749,'Agent List'!A:C,3,0)=0,"",VLOOKUP(C1749,'Agent List'!A:C,3,0))),"")</f>
        <v/>
      </c>
      <c r="G1749" s="175" t="str">
        <f>IFERROR((IF(VLOOKUP($C1749,'Agent List'!$A:$D,4,0)=0,"",VLOOKUP($C1749,'Agent List'!$A:$D,4,0))),"")</f>
        <v/>
      </c>
    </row>
    <row r="1750" spans="1:7" x14ac:dyDescent="0.25">
      <c r="A1750" s="255"/>
      <c r="B1750" s="262"/>
      <c r="C1750" s="262"/>
      <c r="D1750" s="262"/>
      <c r="E1750" s="175" t="str">
        <f>IFERROR((IF(VLOOKUP($C1750,'Agent List'!$A:$D,2,0)=0,"",VLOOKUP($C1750,'Agent List'!$A:$D,2,0))),"")</f>
        <v/>
      </c>
      <c r="F1750" t="str">
        <f>IFERROR((IF(VLOOKUP(C1750,'Agent List'!A:C,3,0)=0,"",VLOOKUP(C1750,'Agent List'!A:C,3,0))),"")</f>
        <v/>
      </c>
      <c r="G1750" s="175" t="str">
        <f>IFERROR((IF(VLOOKUP($C1750,'Agent List'!$A:$D,4,0)=0,"",VLOOKUP($C1750,'Agent List'!$A:$D,4,0))),"")</f>
        <v/>
      </c>
    </row>
    <row r="1751" spans="1:7" x14ac:dyDescent="0.25">
      <c r="A1751" s="255"/>
      <c r="B1751" s="262"/>
      <c r="C1751" s="262"/>
      <c r="D1751" s="262"/>
      <c r="E1751" s="175" t="str">
        <f>IFERROR((IF(VLOOKUP($C1751,'Agent List'!$A:$D,2,0)=0,"",VLOOKUP($C1751,'Agent List'!$A:$D,2,0))),"")</f>
        <v/>
      </c>
      <c r="F1751" t="str">
        <f>IFERROR((IF(VLOOKUP(C1751,'Agent List'!A:C,3,0)=0,"",VLOOKUP(C1751,'Agent List'!A:C,3,0))),"")</f>
        <v/>
      </c>
      <c r="G1751" s="175" t="str">
        <f>IFERROR((IF(VLOOKUP($C1751,'Agent List'!$A:$D,4,0)=0,"",VLOOKUP($C1751,'Agent List'!$A:$D,4,0))),"")</f>
        <v/>
      </c>
    </row>
    <row r="1752" spans="1:7" x14ac:dyDescent="0.25">
      <c r="A1752" s="255"/>
      <c r="B1752" s="262"/>
      <c r="C1752" s="262"/>
      <c r="D1752" s="262"/>
      <c r="E1752" s="175" t="str">
        <f>IFERROR((IF(VLOOKUP($C1752,'Agent List'!$A:$D,2,0)=0,"",VLOOKUP($C1752,'Agent List'!$A:$D,2,0))),"")</f>
        <v/>
      </c>
      <c r="F1752" t="str">
        <f>IFERROR((IF(VLOOKUP(C1752,'Agent List'!A:C,3,0)=0,"",VLOOKUP(C1752,'Agent List'!A:C,3,0))),"")</f>
        <v/>
      </c>
      <c r="G1752" s="175" t="str">
        <f>IFERROR((IF(VLOOKUP($C1752,'Agent List'!$A:$D,4,0)=0,"",VLOOKUP($C1752,'Agent List'!$A:$D,4,0))),"")</f>
        <v/>
      </c>
    </row>
    <row r="1753" spans="1:7" x14ac:dyDescent="0.25">
      <c r="A1753" s="255"/>
      <c r="B1753" s="262"/>
      <c r="C1753" s="262"/>
      <c r="D1753" s="262"/>
      <c r="E1753" s="175" t="str">
        <f>IFERROR((IF(VLOOKUP($C1753,'Agent List'!$A:$D,2,0)=0,"",VLOOKUP($C1753,'Agent List'!$A:$D,2,0))),"")</f>
        <v/>
      </c>
      <c r="F1753" t="str">
        <f>IFERROR((IF(VLOOKUP(C1753,'Agent List'!A:C,3,0)=0,"",VLOOKUP(C1753,'Agent List'!A:C,3,0))),"")</f>
        <v/>
      </c>
      <c r="G1753" s="175" t="str">
        <f>IFERROR((IF(VLOOKUP($C1753,'Agent List'!$A:$D,4,0)=0,"",VLOOKUP($C1753,'Agent List'!$A:$D,4,0))),"")</f>
        <v/>
      </c>
    </row>
    <row r="1754" spans="1:7" x14ac:dyDescent="0.25">
      <c r="A1754" s="255"/>
      <c r="B1754" s="262"/>
      <c r="C1754" s="262"/>
      <c r="D1754" s="262"/>
      <c r="E1754" s="175" t="str">
        <f>IFERROR((IF(VLOOKUP($C1754,'Agent List'!$A:$D,2,0)=0,"",VLOOKUP($C1754,'Agent List'!$A:$D,2,0))),"")</f>
        <v/>
      </c>
      <c r="F1754" t="str">
        <f>IFERROR((IF(VLOOKUP(C1754,'Agent List'!A:C,3,0)=0,"",VLOOKUP(C1754,'Agent List'!A:C,3,0))),"")</f>
        <v/>
      </c>
      <c r="G1754" s="175" t="str">
        <f>IFERROR((IF(VLOOKUP($C1754,'Agent List'!$A:$D,4,0)=0,"",VLOOKUP($C1754,'Agent List'!$A:$D,4,0))),"")</f>
        <v/>
      </c>
    </row>
    <row r="1755" spans="1:7" x14ac:dyDescent="0.25">
      <c r="A1755" s="255"/>
      <c r="B1755" s="262"/>
      <c r="C1755" s="262"/>
      <c r="D1755" s="262"/>
      <c r="E1755" s="175" t="str">
        <f>IFERROR((IF(VLOOKUP($C1755,'Agent List'!$A:$D,2,0)=0,"",VLOOKUP($C1755,'Agent List'!$A:$D,2,0))),"")</f>
        <v/>
      </c>
      <c r="F1755" t="str">
        <f>IFERROR((IF(VLOOKUP(C1755,'Agent List'!A:C,3,0)=0,"",VLOOKUP(C1755,'Agent List'!A:C,3,0))),"")</f>
        <v/>
      </c>
      <c r="G1755" s="175" t="str">
        <f>IFERROR((IF(VLOOKUP($C1755,'Agent List'!$A:$D,4,0)=0,"",VLOOKUP($C1755,'Agent List'!$A:$D,4,0))),"")</f>
        <v/>
      </c>
    </row>
    <row r="1756" spans="1:7" x14ac:dyDescent="0.25">
      <c r="A1756" s="255"/>
      <c r="B1756" s="262"/>
      <c r="C1756" s="262"/>
      <c r="D1756" s="262"/>
      <c r="E1756" s="175" t="str">
        <f>IFERROR((IF(VLOOKUP($C1756,'Agent List'!$A:$D,2,0)=0,"",VLOOKUP($C1756,'Agent List'!$A:$D,2,0))),"")</f>
        <v/>
      </c>
      <c r="F1756" t="str">
        <f>IFERROR((IF(VLOOKUP(C1756,'Agent List'!A:C,3,0)=0,"",VLOOKUP(C1756,'Agent List'!A:C,3,0))),"")</f>
        <v/>
      </c>
      <c r="G1756" s="175" t="str">
        <f>IFERROR((IF(VLOOKUP($C1756,'Agent List'!$A:$D,4,0)=0,"",VLOOKUP($C1756,'Agent List'!$A:$D,4,0))),"")</f>
        <v/>
      </c>
    </row>
    <row r="1757" spans="1:7" x14ac:dyDescent="0.25">
      <c r="A1757" s="255"/>
      <c r="B1757" s="262"/>
      <c r="C1757" s="262"/>
      <c r="D1757" s="262"/>
      <c r="E1757" s="175" t="str">
        <f>IFERROR((IF(VLOOKUP($C1757,'Agent List'!$A:$D,2,0)=0,"",VLOOKUP($C1757,'Agent List'!$A:$D,2,0))),"")</f>
        <v/>
      </c>
      <c r="F1757" t="str">
        <f>IFERROR((IF(VLOOKUP(C1757,'Agent List'!A:C,3,0)=0,"",VLOOKUP(C1757,'Agent List'!A:C,3,0))),"")</f>
        <v/>
      </c>
      <c r="G1757" s="175" t="str">
        <f>IFERROR((IF(VLOOKUP($C1757,'Agent List'!$A:$D,4,0)=0,"",VLOOKUP($C1757,'Agent List'!$A:$D,4,0))),"")</f>
        <v/>
      </c>
    </row>
    <row r="1758" spans="1:7" x14ac:dyDescent="0.25">
      <c r="A1758" s="255"/>
      <c r="B1758" s="262"/>
      <c r="C1758" s="262"/>
      <c r="D1758" s="262"/>
      <c r="E1758" s="175" t="str">
        <f>IFERROR((IF(VLOOKUP($C1758,'Agent List'!$A:$D,2,0)=0,"",VLOOKUP($C1758,'Agent List'!$A:$D,2,0))),"")</f>
        <v/>
      </c>
      <c r="F1758" t="str">
        <f>IFERROR((IF(VLOOKUP(C1758,'Agent List'!A:C,3,0)=0,"",VLOOKUP(C1758,'Agent List'!A:C,3,0))),"")</f>
        <v/>
      </c>
      <c r="G1758" s="175" t="str">
        <f>IFERROR((IF(VLOOKUP($C1758,'Agent List'!$A:$D,4,0)=0,"",VLOOKUP($C1758,'Agent List'!$A:$D,4,0))),"")</f>
        <v/>
      </c>
    </row>
    <row r="1759" spans="1:7" x14ac:dyDescent="0.25">
      <c r="A1759" s="255"/>
      <c r="B1759" s="262"/>
      <c r="C1759" s="262"/>
      <c r="D1759" s="262"/>
      <c r="E1759" s="175" t="str">
        <f>IFERROR((IF(VLOOKUP($C1759,'Agent List'!$A:$D,2,0)=0,"",VLOOKUP($C1759,'Agent List'!$A:$D,2,0))),"")</f>
        <v/>
      </c>
      <c r="F1759" t="str">
        <f>IFERROR((IF(VLOOKUP(C1759,'Agent List'!A:C,3,0)=0,"",VLOOKUP(C1759,'Agent List'!A:C,3,0))),"")</f>
        <v/>
      </c>
      <c r="G1759" s="175" t="str">
        <f>IFERROR((IF(VLOOKUP($C1759,'Agent List'!$A:$D,4,0)=0,"",VLOOKUP($C1759,'Agent List'!$A:$D,4,0))),"")</f>
        <v/>
      </c>
    </row>
    <row r="1760" spans="1:7" x14ac:dyDescent="0.25">
      <c r="A1760" s="255"/>
      <c r="B1760" s="262"/>
      <c r="C1760" s="262"/>
      <c r="D1760" s="262"/>
      <c r="E1760" s="175" t="str">
        <f>IFERROR((IF(VLOOKUP($C1760,'Agent List'!$A:$D,2,0)=0,"",VLOOKUP($C1760,'Agent List'!$A:$D,2,0))),"")</f>
        <v/>
      </c>
      <c r="F1760" t="str">
        <f>IFERROR((IF(VLOOKUP(C1760,'Agent List'!A:C,3,0)=0,"",VLOOKUP(C1760,'Agent List'!A:C,3,0))),"")</f>
        <v/>
      </c>
      <c r="G1760" s="175" t="str">
        <f>IFERROR((IF(VLOOKUP($C1760,'Agent List'!$A:$D,4,0)=0,"",VLOOKUP($C1760,'Agent List'!$A:$D,4,0))),"")</f>
        <v/>
      </c>
    </row>
    <row r="1761" spans="1:7" x14ac:dyDescent="0.25">
      <c r="A1761" s="255"/>
      <c r="B1761" s="262"/>
      <c r="C1761" s="262"/>
      <c r="D1761" s="262"/>
      <c r="E1761" s="175" t="str">
        <f>IFERROR((IF(VLOOKUP($C1761,'Agent List'!$A:$D,2,0)=0,"",VLOOKUP($C1761,'Agent List'!$A:$D,2,0))),"")</f>
        <v/>
      </c>
      <c r="F1761" t="str">
        <f>IFERROR((IF(VLOOKUP(C1761,'Agent List'!A:C,3,0)=0,"",VLOOKUP(C1761,'Agent List'!A:C,3,0))),"")</f>
        <v/>
      </c>
      <c r="G1761" s="175" t="str">
        <f>IFERROR((IF(VLOOKUP($C1761,'Agent List'!$A:$D,4,0)=0,"",VLOOKUP($C1761,'Agent List'!$A:$D,4,0))),"")</f>
        <v/>
      </c>
    </row>
    <row r="1762" spans="1:7" x14ac:dyDescent="0.25">
      <c r="A1762" s="255"/>
      <c r="B1762" s="262"/>
      <c r="C1762" s="262"/>
      <c r="D1762" s="262"/>
      <c r="E1762" s="175" t="str">
        <f>IFERROR((IF(VLOOKUP($C1762,'Agent List'!$A:$D,2,0)=0,"",VLOOKUP($C1762,'Agent List'!$A:$D,2,0))),"")</f>
        <v/>
      </c>
      <c r="F1762" t="str">
        <f>IFERROR((IF(VLOOKUP(C1762,'Agent List'!A:C,3,0)=0,"",VLOOKUP(C1762,'Agent List'!A:C,3,0))),"")</f>
        <v/>
      </c>
      <c r="G1762" s="175" t="str">
        <f>IFERROR((IF(VLOOKUP($C1762,'Agent List'!$A:$D,4,0)=0,"",VLOOKUP($C1762,'Agent List'!$A:$D,4,0))),"")</f>
        <v/>
      </c>
    </row>
    <row r="1763" spans="1:7" x14ac:dyDescent="0.25">
      <c r="A1763" s="255"/>
      <c r="B1763" s="262"/>
      <c r="C1763" s="262"/>
      <c r="D1763" s="262"/>
      <c r="E1763" s="175" t="str">
        <f>IFERROR((IF(VLOOKUP($C1763,'Agent List'!$A:$D,2,0)=0,"",VLOOKUP($C1763,'Agent List'!$A:$D,2,0))),"")</f>
        <v/>
      </c>
      <c r="F1763" t="str">
        <f>IFERROR((IF(VLOOKUP(C1763,'Agent List'!A:C,3,0)=0,"",VLOOKUP(C1763,'Agent List'!A:C,3,0))),"")</f>
        <v/>
      </c>
      <c r="G1763" s="175" t="str">
        <f>IFERROR((IF(VLOOKUP($C1763,'Agent List'!$A:$D,4,0)=0,"",VLOOKUP($C1763,'Agent List'!$A:$D,4,0))),"")</f>
        <v/>
      </c>
    </row>
    <row r="1764" spans="1:7" x14ac:dyDescent="0.25">
      <c r="A1764" s="255"/>
      <c r="B1764" s="262"/>
      <c r="C1764" s="262"/>
      <c r="D1764" s="262"/>
      <c r="E1764" s="175" t="str">
        <f>IFERROR((IF(VLOOKUP($C1764,'Agent List'!$A:$D,2,0)=0,"",VLOOKUP($C1764,'Agent List'!$A:$D,2,0))),"")</f>
        <v/>
      </c>
      <c r="F1764" t="str">
        <f>IFERROR((IF(VLOOKUP(C1764,'Agent List'!A:C,3,0)=0,"",VLOOKUP(C1764,'Agent List'!A:C,3,0))),"")</f>
        <v/>
      </c>
      <c r="G1764" s="175" t="str">
        <f>IFERROR((IF(VLOOKUP($C1764,'Agent List'!$A:$D,4,0)=0,"",VLOOKUP($C1764,'Agent List'!$A:$D,4,0))),"")</f>
        <v/>
      </c>
    </row>
    <row r="1765" spans="1:7" x14ac:dyDescent="0.25">
      <c r="A1765" s="255"/>
      <c r="B1765" s="262"/>
      <c r="C1765" s="262"/>
      <c r="D1765" s="262"/>
      <c r="E1765" s="175" t="str">
        <f>IFERROR((IF(VLOOKUP($C1765,'Agent List'!$A:$D,2,0)=0,"",VLOOKUP($C1765,'Agent List'!$A:$D,2,0))),"")</f>
        <v/>
      </c>
      <c r="F1765" t="str">
        <f>IFERROR((IF(VLOOKUP(C1765,'Agent List'!A:C,3,0)=0,"",VLOOKUP(C1765,'Agent List'!A:C,3,0))),"")</f>
        <v/>
      </c>
      <c r="G1765" s="175" t="str">
        <f>IFERROR((IF(VLOOKUP($C1765,'Agent List'!$A:$D,4,0)=0,"",VLOOKUP($C1765,'Agent List'!$A:$D,4,0))),"")</f>
        <v/>
      </c>
    </row>
    <row r="1766" spans="1:7" x14ac:dyDescent="0.25">
      <c r="A1766" s="255"/>
      <c r="B1766" s="262"/>
      <c r="C1766" s="262"/>
      <c r="D1766" s="262"/>
      <c r="E1766" s="175" t="str">
        <f>IFERROR((IF(VLOOKUP($C1766,'Agent List'!$A:$D,2,0)=0,"",VLOOKUP($C1766,'Agent List'!$A:$D,2,0))),"")</f>
        <v/>
      </c>
      <c r="F1766" t="str">
        <f>IFERROR((IF(VLOOKUP(C1766,'Agent List'!A:C,3,0)=0,"",VLOOKUP(C1766,'Agent List'!A:C,3,0))),"")</f>
        <v/>
      </c>
      <c r="G1766" s="175" t="str">
        <f>IFERROR((IF(VLOOKUP($C1766,'Agent List'!$A:$D,4,0)=0,"",VLOOKUP($C1766,'Agent List'!$A:$D,4,0))),"")</f>
        <v/>
      </c>
    </row>
    <row r="1767" spans="1:7" x14ac:dyDescent="0.25">
      <c r="A1767" s="255"/>
      <c r="B1767" s="262"/>
      <c r="C1767" s="262"/>
      <c r="D1767" s="262"/>
      <c r="E1767" s="175" t="str">
        <f>IFERROR((IF(VLOOKUP($C1767,'Agent List'!$A:$D,2,0)=0,"",VLOOKUP($C1767,'Agent List'!$A:$D,2,0))),"")</f>
        <v/>
      </c>
      <c r="F1767" t="str">
        <f>IFERROR((IF(VLOOKUP(C1767,'Agent List'!A:C,3,0)=0,"",VLOOKUP(C1767,'Agent List'!A:C,3,0))),"")</f>
        <v/>
      </c>
      <c r="G1767" s="175" t="str">
        <f>IFERROR((IF(VLOOKUP($C1767,'Agent List'!$A:$D,4,0)=0,"",VLOOKUP($C1767,'Agent List'!$A:$D,4,0))),"")</f>
        <v/>
      </c>
    </row>
    <row r="1768" spans="1:7" x14ac:dyDescent="0.25">
      <c r="A1768" s="255"/>
      <c r="B1768" s="262"/>
      <c r="C1768" s="262"/>
      <c r="D1768" s="262"/>
      <c r="E1768" s="175" t="str">
        <f>IFERROR((IF(VLOOKUP($C1768,'Agent List'!$A:$D,2,0)=0,"",VLOOKUP($C1768,'Agent List'!$A:$D,2,0))),"")</f>
        <v/>
      </c>
      <c r="F1768" t="str">
        <f>IFERROR((IF(VLOOKUP(C1768,'Agent List'!A:C,3,0)=0,"",VLOOKUP(C1768,'Agent List'!A:C,3,0))),"")</f>
        <v/>
      </c>
      <c r="G1768" s="175" t="str">
        <f>IFERROR((IF(VLOOKUP($C1768,'Agent List'!$A:$D,4,0)=0,"",VLOOKUP($C1768,'Agent List'!$A:$D,4,0))),"")</f>
        <v/>
      </c>
    </row>
    <row r="1769" spans="1:7" x14ac:dyDescent="0.25">
      <c r="A1769" s="255"/>
      <c r="B1769" s="262"/>
      <c r="C1769" s="262"/>
      <c r="D1769" s="262"/>
      <c r="E1769" s="175" t="str">
        <f>IFERROR((IF(VLOOKUP($C1769,'Agent List'!$A:$D,2,0)=0,"",VLOOKUP($C1769,'Agent List'!$A:$D,2,0))),"")</f>
        <v/>
      </c>
      <c r="F1769" t="str">
        <f>IFERROR((IF(VLOOKUP(C1769,'Agent List'!A:C,3,0)=0,"",VLOOKUP(C1769,'Agent List'!A:C,3,0))),"")</f>
        <v/>
      </c>
      <c r="G1769" s="175" t="str">
        <f>IFERROR((IF(VLOOKUP($C1769,'Agent List'!$A:$D,4,0)=0,"",VLOOKUP($C1769,'Agent List'!$A:$D,4,0))),"")</f>
        <v/>
      </c>
    </row>
    <row r="1770" spans="1:7" x14ac:dyDescent="0.25">
      <c r="A1770" s="255"/>
      <c r="B1770" s="262"/>
      <c r="C1770" s="262"/>
      <c r="D1770" s="262"/>
      <c r="E1770" s="175" t="str">
        <f>IFERROR((IF(VLOOKUP($C1770,'Agent List'!$A:$D,2,0)=0,"",VLOOKUP($C1770,'Agent List'!$A:$D,2,0))),"")</f>
        <v/>
      </c>
      <c r="F1770" t="str">
        <f>IFERROR((IF(VLOOKUP(C1770,'Agent List'!A:C,3,0)=0,"",VLOOKUP(C1770,'Agent List'!A:C,3,0))),"")</f>
        <v/>
      </c>
      <c r="G1770" s="175" t="str">
        <f>IFERROR((IF(VLOOKUP($C1770,'Agent List'!$A:$D,4,0)=0,"",VLOOKUP($C1770,'Agent List'!$A:$D,4,0))),"")</f>
        <v/>
      </c>
    </row>
    <row r="1771" spans="1:7" x14ac:dyDescent="0.25">
      <c r="A1771" s="255"/>
      <c r="B1771" s="262"/>
      <c r="C1771" s="262"/>
      <c r="D1771" s="262"/>
      <c r="E1771" s="175" t="str">
        <f>IFERROR((IF(VLOOKUP($C1771,'Agent List'!$A:$D,2,0)=0,"",VLOOKUP($C1771,'Agent List'!$A:$D,2,0))),"")</f>
        <v/>
      </c>
      <c r="F1771" t="str">
        <f>IFERROR((IF(VLOOKUP(C1771,'Agent List'!A:C,3,0)=0,"",VLOOKUP(C1771,'Agent List'!A:C,3,0))),"")</f>
        <v/>
      </c>
      <c r="G1771" s="175" t="str">
        <f>IFERROR((IF(VLOOKUP($C1771,'Agent List'!$A:$D,4,0)=0,"",VLOOKUP($C1771,'Agent List'!$A:$D,4,0))),"")</f>
        <v/>
      </c>
    </row>
    <row r="1772" spans="1:7" x14ac:dyDescent="0.25">
      <c r="A1772" s="255"/>
      <c r="B1772" s="262"/>
      <c r="C1772" s="262"/>
      <c r="D1772" s="262"/>
      <c r="E1772" s="175" t="str">
        <f>IFERROR((IF(VLOOKUP($C1772,'Agent List'!$A:$D,2,0)=0,"",VLOOKUP($C1772,'Agent List'!$A:$D,2,0))),"")</f>
        <v/>
      </c>
      <c r="F1772" t="str">
        <f>IFERROR((IF(VLOOKUP(C1772,'Agent List'!A:C,3,0)=0,"",VLOOKUP(C1772,'Agent List'!A:C,3,0))),"")</f>
        <v/>
      </c>
      <c r="G1772" s="175" t="str">
        <f>IFERROR((IF(VLOOKUP($C1772,'Agent List'!$A:$D,4,0)=0,"",VLOOKUP($C1772,'Agent List'!$A:$D,4,0))),"")</f>
        <v/>
      </c>
    </row>
    <row r="1773" spans="1:7" x14ac:dyDescent="0.25">
      <c r="A1773" s="255"/>
      <c r="B1773" s="262"/>
      <c r="C1773" s="262"/>
      <c r="D1773" s="262"/>
      <c r="E1773" s="175" t="str">
        <f>IFERROR((IF(VLOOKUP($C1773,'Agent List'!$A:$D,2,0)=0,"",VLOOKUP($C1773,'Agent List'!$A:$D,2,0))),"")</f>
        <v/>
      </c>
      <c r="F1773" t="str">
        <f>IFERROR((IF(VLOOKUP(C1773,'Agent List'!A:C,3,0)=0,"",VLOOKUP(C1773,'Agent List'!A:C,3,0))),"")</f>
        <v/>
      </c>
      <c r="G1773" s="175" t="str">
        <f>IFERROR((IF(VLOOKUP($C1773,'Agent List'!$A:$D,4,0)=0,"",VLOOKUP($C1773,'Agent List'!$A:$D,4,0))),"")</f>
        <v/>
      </c>
    </row>
    <row r="1774" spans="1:7" x14ac:dyDescent="0.25">
      <c r="A1774" s="255"/>
      <c r="B1774" s="262"/>
      <c r="C1774" s="262"/>
      <c r="D1774" s="262"/>
      <c r="E1774" s="175" t="str">
        <f>IFERROR((IF(VLOOKUP($C1774,'Agent List'!$A:$D,2,0)=0,"",VLOOKUP($C1774,'Agent List'!$A:$D,2,0))),"")</f>
        <v/>
      </c>
      <c r="F1774" t="str">
        <f>IFERROR((IF(VLOOKUP(C1774,'Agent List'!A:C,3,0)=0,"",VLOOKUP(C1774,'Agent List'!A:C,3,0))),"")</f>
        <v/>
      </c>
      <c r="G1774" s="175" t="str">
        <f>IFERROR((IF(VLOOKUP($C1774,'Agent List'!$A:$D,4,0)=0,"",VLOOKUP($C1774,'Agent List'!$A:$D,4,0))),"")</f>
        <v/>
      </c>
    </row>
    <row r="1775" spans="1:7" x14ac:dyDescent="0.25">
      <c r="A1775" s="255"/>
      <c r="B1775" s="262"/>
      <c r="C1775" s="262"/>
      <c r="D1775" s="262"/>
      <c r="E1775" s="175" t="str">
        <f>IFERROR((IF(VLOOKUP($C1775,'Agent List'!$A:$D,2,0)=0,"",VLOOKUP($C1775,'Agent List'!$A:$D,2,0))),"")</f>
        <v/>
      </c>
      <c r="F1775" t="str">
        <f>IFERROR((IF(VLOOKUP(C1775,'Agent List'!A:C,3,0)=0,"",VLOOKUP(C1775,'Agent List'!A:C,3,0))),"")</f>
        <v/>
      </c>
      <c r="G1775" s="175" t="str">
        <f>IFERROR((IF(VLOOKUP($C1775,'Agent List'!$A:$D,4,0)=0,"",VLOOKUP($C1775,'Agent List'!$A:$D,4,0))),"")</f>
        <v/>
      </c>
    </row>
    <row r="1776" spans="1:7" x14ac:dyDescent="0.25">
      <c r="A1776" s="255"/>
      <c r="B1776" s="262"/>
      <c r="C1776" s="262"/>
      <c r="D1776" s="262"/>
      <c r="E1776" s="175" t="str">
        <f>IFERROR((IF(VLOOKUP($C1776,'Agent List'!$A:$D,2,0)=0,"",VLOOKUP($C1776,'Agent List'!$A:$D,2,0))),"")</f>
        <v/>
      </c>
      <c r="F1776" t="str">
        <f>IFERROR((IF(VLOOKUP(C1776,'Agent List'!A:C,3,0)=0,"",VLOOKUP(C1776,'Agent List'!A:C,3,0))),"")</f>
        <v/>
      </c>
      <c r="G1776" s="175" t="str">
        <f>IFERROR((IF(VLOOKUP($C1776,'Agent List'!$A:$D,4,0)=0,"",VLOOKUP($C1776,'Agent List'!$A:$D,4,0))),"")</f>
        <v/>
      </c>
    </row>
    <row r="1777" spans="1:7" x14ac:dyDescent="0.25">
      <c r="A1777" s="255"/>
      <c r="B1777" s="262"/>
      <c r="C1777" s="262"/>
      <c r="D1777" s="262"/>
      <c r="E1777" s="175" t="str">
        <f>IFERROR((IF(VLOOKUP($C1777,'Agent List'!$A:$D,2,0)=0,"",VLOOKUP($C1777,'Agent List'!$A:$D,2,0))),"")</f>
        <v/>
      </c>
      <c r="F1777" t="str">
        <f>IFERROR((IF(VLOOKUP(C1777,'Agent List'!A:C,3,0)=0,"",VLOOKUP(C1777,'Agent List'!A:C,3,0))),"")</f>
        <v/>
      </c>
      <c r="G1777" s="175" t="str">
        <f>IFERROR((IF(VLOOKUP($C1777,'Agent List'!$A:$D,4,0)=0,"",VLOOKUP($C1777,'Agent List'!$A:$D,4,0))),"")</f>
        <v/>
      </c>
    </row>
    <row r="1778" spans="1:7" x14ac:dyDescent="0.25">
      <c r="A1778" s="255"/>
      <c r="B1778" s="262"/>
      <c r="C1778" s="262"/>
      <c r="D1778" s="262"/>
      <c r="E1778" s="175" t="str">
        <f>IFERROR((IF(VLOOKUP($C1778,'Agent List'!$A:$D,2,0)=0,"",VLOOKUP($C1778,'Agent List'!$A:$D,2,0))),"")</f>
        <v/>
      </c>
      <c r="F1778" t="str">
        <f>IFERROR((IF(VLOOKUP(C1778,'Agent List'!A:C,3,0)=0,"",VLOOKUP(C1778,'Agent List'!A:C,3,0))),"")</f>
        <v/>
      </c>
      <c r="G1778" s="175" t="str">
        <f>IFERROR((IF(VLOOKUP($C1778,'Agent List'!$A:$D,4,0)=0,"",VLOOKUP($C1778,'Agent List'!$A:$D,4,0))),"")</f>
        <v/>
      </c>
    </row>
    <row r="1779" spans="1:7" x14ac:dyDescent="0.25">
      <c r="A1779" s="255"/>
      <c r="B1779" s="262"/>
      <c r="C1779" s="262"/>
      <c r="D1779" s="262"/>
      <c r="E1779" s="175" t="str">
        <f>IFERROR((IF(VLOOKUP($C1779,'Agent List'!$A:$D,2,0)=0,"",VLOOKUP($C1779,'Agent List'!$A:$D,2,0))),"")</f>
        <v/>
      </c>
      <c r="F1779" t="str">
        <f>IFERROR((IF(VLOOKUP(C1779,'Agent List'!A:C,3,0)=0,"",VLOOKUP(C1779,'Agent List'!A:C,3,0))),"")</f>
        <v/>
      </c>
      <c r="G1779" s="175" t="str">
        <f>IFERROR((IF(VLOOKUP($C1779,'Agent List'!$A:$D,4,0)=0,"",VLOOKUP($C1779,'Agent List'!$A:$D,4,0))),"")</f>
        <v/>
      </c>
    </row>
    <row r="1780" spans="1:7" x14ac:dyDescent="0.25">
      <c r="A1780" s="255"/>
      <c r="B1780" s="262"/>
      <c r="C1780" s="262"/>
      <c r="D1780" s="262"/>
      <c r="E1780" s="175" t="str">
        <f>IFERROR((IF(VLOOKUP($C1780,'Agent List'!$A:$D,2,0)=0,"",VLOOKUP($C1780,'Agent List'!$A:$D,2,0))),"")</f>
        <v/>
      </c>
      <c r="F1780" t="str">
        <f>IFERROR((IF(VLOOKUP(C1780,'Agent List'!A:C,3,0)=0,"",VLOOKUP(C1780,'Agent List'!A:C,3,0))),"")</f>
        <v/>
      </c>
      <c r="G1780" s="175" t="str">
        <f>IFERROR((IF(VLOOKUP($C1780,'Agent List'!$A:$D,4,0)=0,"",VLOOKUP($C1780,'Agent List'!$A:$D,4,0))),"")</f>
        <v/>
      </c>
    </row>
    <row r="1781" spans="1:7" x14ac:dyDescent="0.25">
      <c r="A1781" s="255"/>
      <c r="B1781" s="262"/>
      <c r="C1781" s="262"/>
      <c r="D1781" s="262"/>
      <c r="E1781" s="175" t="str">
        <f>IFERROR((IF(VLOOKUP($C1781,'Agent List'!$A:$D,2,0)=0,"",VLOOKUP($C1781,'Agent List'!$A:$D,2,0))),"")</f>
        <v/>
      </c>
      <c r="F1781" t="str">
        <f>IFERROR((IF(VLOOKUP(C1781,'Agent List'!A:C,3,0)=0,"",VLOOKUP(C1781,'Agent List'!A:C,3,0))),"")</f>
        <v/>
      </c>
      <c r="G1781" s="175" t="str">
        <f>IFERROR((IF(VLOOKUP($C1781,'Agent List'!$A:$D,4,0)=0,"",VLOOKUP($C1781,'Agent List'!$A:$D,4,0))),"")</f>
        <v/>
      </c>
    </row>
    <row r="1782" spans="1:7" x14ac:dyDescent="0.25">
      <c r="A1782" s="255"/>
      <c r="B1782" s="262"/>
      <c r="C1782" s="262"/>
      <c r="D1782" s="262"/>
      <c r="E1782" s="175" t="str">
        <f>IFERROR((IF(VLOOKUP($C1782,'Agent List'!$A:$D,2,0)=0,"",VLOOKUP($C1782,'Agent List'!$A:$D,2,0))),"")</f>
        <v/>
      </c>
      <c r="F1782" t="str">
        <f>IFERROR((IF(VLOOKUP(C1782,'Agent List'!A:C,3,0)=0,"",VLOOKUP(C1782,'Agent List'!A:C,3,0))),"")</f>
        <v/>
      </c>
      <c r="G1782" s="175" t="str">
        <f>IFERROR((IF(VLOOKUP($C1782,'Agent List'!$A:$D,4,0)=0,"",VLOOKUP($C1782,'Agent List'!$A:$D,4,0))),"")</f>
        <v/>
      </c>
    </row>
    <row r="1783" spans="1:7" x14ac:dyDescent="0.25">
      <c r="A1783" s="255"/>
      <c r="B1783" s="262"/>
      <c r="C1783" s="262"/>
      <c r="D1783" s="262"/>
      <c r="E1783" s="175" t="str">
        <f>IFERROR((IF(VLOOKUP($C1783,'Agent List'!$A:$D,2,0)=0,"",VLOOKUP($C1783,'Agent List'!$A:$D,2,0))),"")</f>
        <v/>
      </c>
      <c r="F1783" t="str">
        <f>IFERROR((IF(VLOOKUP(C1783,'Agent List'!A:C,3,0)=0,"",VLOOKUP(C1783,'Agent List'!A:C,3,0))),"")</f>
        <v/>
      </c>
      <c r="G1783" s="175" t="str">
        <f>IFERROR((IF(VLOOKUP($C1783,'Agent List'!$A:$D,4,0)=0,"",VLOOKUP($C1783,'Agent List'!$A:$D,4,0))),"")</f>
        <v/>
      </c>
    </row>
    <row r="1784" spans="1:7" x14ac:dyDescent="0.25">
      <c r="A1784" s="255"/>
      <c r="B1784" s="262"/>
      <c r="C1784" s="262"/>
      <c r="D1784" s="262"/>
      <c r="E1784" s="175" t="str">
        <f>IFERROR((IF(VLOOKUP($C1784,'Agent List'!$A:$D,2,0)=0,"",VLOOKUP($C1784,'Agent List'!$A:$D,2,0))),"")</f>
        <v/>
      </c>
      <c r="F1784" t="str">
        <f>IFERROR((IF(VLOOKUP(C1784,'Agent List'!A:C,3,0)=0,"",VLOOKUP(C1784,'Agent List'!A:C,3,0))),"")</f>
        <v/>
      </c>
      <c r="G1784" s="175" t="str">
        <f>IFERROR((IF(VLOOKUP($C1784,'Agent List'!$A:$D,4,0)=0,"",VLOOKUP($C1784,'Agent List'!$A:$D,4,0))),"")</f>
        <v/>
      </c>
    </row>
    <row r="1785" spans="1:7" x14ac:dyDescent="0.25">
      <c r="A1785" s="255"/>
      <c r="B1785" s="262"/>
      <c r="C1785" s="262"/>
      <c r="D1785" s="262"/>
      <c r="E1785" s="175" t="str">
        <f>IFERROR((IF(VLOOKUP($C1785,'Agent List'!$A:$D,2,0)=0,"",VLOOKUP($C1785,'Agent List'!$A:$D,2,0))),"")</f>
        <v/>
      </c>
      <c r="F1785" t="str">
        <f>IFERROR((IF(VLOOKUP(C1785,'Agent List'!A:C,3,0)=0,"",VLOOKUP(C1785,'Agent List'!A:C,3,0))),"")</f>
        <v/>
      </c>
      <c r="G1785" s="175" t="str">
        <f>IFERROR((IF(VLOOKUP($C1785,'Agent List'!$A:$D,4,0)=0,"",VLOOKUP($C1785,'Agent List'!$A:$D,4,0))),"")</f>
        <v/>
      </c>
    </row>
    <row r="1786" spans="1:7" x14ac:dyDescent="0.25">
      <c r="A1786" s="255"/>
      <c r="B1786" s="262"/>
      <c r="C1786" s="262"/>
      <c r="D1786" s="262"/>
      <c r="E1786" s="175" t="str">
        <f>IFERROR((IF(VLOOKUP($C1786,'Agent List'!$A:$D,2,0)=0,"",VLOOKUP($C1786,'Agent List'!$A:$D,2,0))),"")</f>
        <v/>
      </c>
      <c r="F1786" t="str">
        <f>IFERROR((IF(VLOOKUP(C1786,'Agent List'!A:C,3,0)=0,"",VLOOKUP(C1786,'Agent List'!A:C,3,0))),"")</f>
        <v/>
      </c>
      <c r="G1786" s="175" t="str">
        <f>IFERROR((IF(VLOOKUP($C1786,'Agent List'!$A:$D,4,0)=0,"",VLOOKUP($C1786,'Agent List'!$A:$D,4,0))),"")</f>
        <v/>
      </c>
    </row>
    <row r="1787" spans="1:7" x14ac:dyDescent="0.25">
      <c r="A1787" s="255"/>
      <c r="B1787" s="262"/>
      <c r="C1787" s="262"/>
      <c r="D1787" s="262"/>
      <c r="E1787" s="175" t="str">
        <f>IFERROR((IF(VLOOKUP($C1787,'Agent List'!$A:$D,2,0)=0,"",VLOOKUP($C1787,'Agent List'!$A:$D,2,0))),"")</f>
        <v/>
      </c>
      <c r="F1787" t="str">
        <f>IFERROR((IF(VLOOKUP(C1787,'Agent List'!A:C,3,0)=0,"",VLOOKUP(C1787,'Agent List'!A:C,3,0))),"")</f>
        <v/>
      </c>
      <c r="G1787" s="175" t="str">
        <f>IFERROR((IF(VLOOKUP($C1787,'Agent List'!$A:$D,4,0)=0,"",VLOOKUP($C1787,'Agent List'!$A:$D,4,0))),"")</f>
        <v/>
      </c>
    </row>
    <row r="1788" spans="1:7" x14ac:dyDescent="0.25">
      <c r="A1788" s="255"/>
      <c r="B1788" s="262"/>
      <c r="C1788" s="262"/>
      <c r="D1788" s="262"/>
      <c r="E1788" s="175" t="str">
        <f>IFERROR((IF(VLOOKUP($C1788,'Agent List'!$A:$D,2,0)=0,"",VLOOKUP($C1788,'Agent List'!$A:$D,2,0))),"")</f>
        <v/>
      </c>
      <c r="F1788" t="str">
        <f>IFERROR((IF(VLOOKUP(C1788,'Agent List'!A:C,3,0)=0,"",VLOOKUP(C1788,'Agent List'!A:C,3,0))),"")</f>
        <v/>
      </c>
      <c r="G1788" s="175" t="str">
        <f>IFERROR((IF(VLOOKUP($C1788,'Agent List'!$A:$D,4,0)=0,"",VLOOKUP($C1788,'Agent List'!$A:$D,4,0))),"")</f>
        <v/>
      </c>
    </row>
    <row r="1789" spans="1:7" x14ac:dyDescent="0.25">
      <c r="A1789" s="255"/>
      <c r="B1789" s="262"/>
      <c r="C1789" s="262"/>
      <c r="D1789" s="262"/>
      <c r="E1789" s="175" t="str">
        <f>IFERROR((IF(VLOOKUP($C1789,'Agent List'!$A:$D,2,0)=0,"",VLOOKUP($C1789,'Agent List'!$A:$D,2,0))),"")</f>
        <v/>
      </c>
      <c r="F1789" t="str">
        <f>IFERROR((IF(VLOOKUP(C1789,'Agent List'!A:C,3,0)=0,"",VLOOKUP(C1789,'Agent List'!A:C,3,0))),"")</f>
        <v/>
      </c>
      <c r="G1789" s="175" t="str">
        <f>IFERROR((IF(VLOOKUP($C1789,'Agent List'!$A:$D,4,0)=0,"",VLOOKUP($C1789,'Agent List'!$A:$D,4,0))),"")</f>
        <v/>
      </c>
    </row>
    <row r="1790" spans="1:7" x14ac:dyDescent="0.25">
      <c r="A1790" s="255"/>
      <c r="B1790" s="262"/>
      <c r="C1790" s="262"/>
      <c r="D1790" s="262"/>
      <c r="E1790" s="175" t="str">
        <f>IFERROR((IF(VLOOKUP($C1790,'Agent List'!$A:$D,2,0)=0,"",VLOOKUP($C1790,'Agent List'!$A:$D,2,0))),"")</f>
        <v/>
      </c>
      <c r="F1790" t="str">
        <f>IFERROR((IF(VLOOKUP(C1790,'Agent List'!A:C,3,0)=0,"",VLOOKUP(C1790,'Agent List'!A:C,3,0))),"")</f>
        <v/>
      </c>
      <c r="G1790" s="175" t="str">
        <f>IFERROR((IF(VLOOKUP($C1790,'Agent List'!$A:$D,4,0)=0,"",VLOOKUP($C1790,'Agent List'!$A:$D,4,0))),"")</f>
        <v/>
      </c>
    </row>
    <row r="1791" spans="1:7" x14ac:dyDescent="0.25">
      <c r="A1791" s="255"/>
      <c r="B1791" s="262"/>
      <c r="C1791" s="262"/>
      <c r="D1791" s="262"/>
      <c r="E1791" s="175" t="str">
        <f>IFERROR((IF(VLOOKUP($C1791,'Agent List'!$A:$D,2,0)=0,"",VLOOKUP($C1791,'Agent List'!$A:$D,2,0))),"")</f>
        <v/>
      </c>
      <c r="F1791" t="str">
        <f>IFERROR((IF(VLOOKUP(C1791,'Agent List'!A:C,3,0)=0,"",VLOOKUP(C1791,'Agent List'!A:C,3,0))),"")</f>
        <v/>
      </c>
      <c r="G1791" s="175" t="str">
        <f>IFERROR((IF(VLOOKUP($C1791,'Agent List'!$A:$D,4,0)=0,"",VLOOKUP($C1791,'Agent List'!$A:$D,4,0))),"")</f>
        <v/>
      </c>
    </row>
    <row r="1792" spans="1:7" x14ac:dyDescent="0.25">
      <c r="A1792" s="255"/>
      <c r="B1792" s="262"/>
      <c r="C1792" s="262"/>
      <c r="D1792" s="262"/>
      <c r="E1792" s="175" t="str">
        <f>IFERROR((IF(VLOOKUP($C1792,'Agent List'!$A:$D,2,0)=0,"",VLOOKUP($C1792,'Agent List'!$A:$D,2,0))),"")</f>
        <v/>
      </c>
      <c r="F1792" t="str">
        <f>IFERROR((IF(VLOOKUP(C1792,'Agent List'!A:C,3,0)=0,"",VLOOKUP(C1792,'Agent List'!A:C,3,0))),"")</f>
        <v/>
      </c>
      <c r="G1792" s="175" t="str">
        <f>IFERROR((IF(VLOOKUP($C1792,'Agent List'!$A:$D,4,0)=0,"",VLOOKUP($C1792,'Agent List'!$A:$D,4,0))),"")</f>
        <v/>
      </c>
    </row>
    <row r="1793" spans="1:7" x14ac:dyDescent="0.25">
      <c r="A1793" s="255"/>
      <c r="B1793" s="262"/>
      <c r="C1793" s="262"/>
      <c r="D1793" s="262"/>
      <c r="E1793" s="175" t="str">
        <f>IFERROR((IF(VLOOKUP($C1793,'Agent List'!$A:$D,2,0)=0,"",VLOOKUP($C1793,'Agent List'!$A:$D,2,0))),"")</f>
        <v/>
      </c>
      <c r="F1793" t="str">
        <f>IFERROR((IF(VLOOKUP(C1793,'Agent List'!A:C,3,0)=0,"",VLOOKUP(C1793,'Agent List'!A:C,3,0))),"")</f>
        <v/>
      </c>
      <c r="G1793" s="175" t="str">
        <f>IFERROR((IF(VLOOKUP($C1793,'Agent List'!$A:$D,4,0)=0,"",VLOOKUP($C1793,'Agent List'!$A:$D,4,0))),"")</f>
        <v/>
      </c>
    </row>
    <row r="1794" spans="1:7" x14ac:dyDescent="0.25">
      <c r="A1794" s="255"/>
      <c r="B1794" s="262"/>
      <c r="C1794" s="262"/>
      <c r="D1794" s="262"/>
      <c r="E1794" s="175" t="str">
        <f>IFERROR((IF(VLOOKUP($C1794,'Agent List'!$A:$D,2,0)=0,"",VLOOKUP($C1794,'Agent List'!$A:$D,2,0))),"")</f>
        <v/>
      </c>
      <c r="F1794" t="str">
        <f>IFERROR((IF(VLOOKUP(C1794,'Agent List'!A:C,3,0)=0,"",VLOOKUP(C1794,'Agent List'!A:C,3,0))),"")</f>
        <v/>
      </c>
      <c r="G1794" s="175" t="str">
        <f>IFERROR((IF(VLOOKUP($C1794,'Agent List'!$A:$D,4,0)=0,"",VLOOKUP($C1794,'Agent List'!$A:$D,4,0))),"")</f>
        <v/>
      </c>
    </row>
    <row r="1795" spans="1:7" x14ac:dyDescent="0.25">
      <c r="A1795" s="255"/>
      <c r="B1795" s="262"/>
      <c r="C1795" s="262"/>
      <c r="D1795" s="262"/>
      <c r="E1795" s="175" t="str">
        <f>IFERROR((IF(VLOOKUP($C1795,'Agent List'!$A:$D,2,0)=0,"",VLOOKUP($C1795,'Agent List'!$A:$D,2,0))),"")</f>
        <v/>
      </c>
      <c r="F1795" t="str">
        <f>IFERROR((IF(VLOOKUP(C1795,'Agent List'!A:C,3,0)=0,"",VLOOKUP(C1795,'Agent List'!A:C,3,0))),"")</f>
        <v/>
      </c>
      <c r="G1795" s="175" t="str">
        <f>IFERROR((IF(VLOOKUP($C1795,'Agent List'!$A:$D,4,0)=0,"",VLOOKUP($C1795,'Agent List'!$A:$D,4,0))),"")</f>
        <v/>
      </c>
    </row>
    <row r="1796" spans="1:7" x14ac:dyDescent="0.25">
      <c r="A1796" s="255"/>
      <c r="B1796" s="262"/>
      <c r="C1796" s="262"/>
      <c r="D1796" s="262"/>
      <c r="E1796" s="175" t="str">
        <f>IFERROR((IF(VLOOKUP($C1796,'Agent List'!$A:$D,2,0)=0,"",VLOOKUP($C1796,'Agent List'!$A:$D,2,0))),"")</f>
        <v/>
      </c>
      <c r="F1796" t="str">
        <f>IFERROR((IF(VLOOKUP(C1796,'Agent List'!A:C,3,0)=0,"",VLOOKUP(C1796,'Agent List'!A:C,3,0))),"")</f>
        <v/>
      </c>
      <c r="G1796" s="175" t="str">
        <f>IFERROR((IF(VLOOKUP($C1796,'Agent List'!$A:$D,4,0)=0,"",VLOOKUP($C1796,'Agent List'!$A:$D,4,0))),"")</f>
        <v/>
      </c>
    </row>
    <row r="1797" spans="1:7" x14ac:dyDescent="0.25">
      <c r="A1797" s="255"/>
      <c r="B1797" s="262"/>
      <c r="C1797" s="262"/>
      <c r="D1797" s="262"/>
      <c r="E1797" s="175" t="str">
        <f>IFERROR((IF(VLOOKUP($C1797,'Agent List'!$A:$D,2,0)=0,"",VLOOKUP($C1797,'Agent List'!$A:$D,2,0))),"")</f>
        <v/>
      </c>
      <c r="F1797" t="str">
        <f>IFERROR((IF(VLOOKUP(C1797,'Agent List'!A:C,3,0)=0,"",VLOOKUP(C1797,'Agent List'!A:C,3,0))),"")</f>
        <v/>
      </c>
      <c r="G1797" s="175" t="str">
        <f>IFERROR((IF(VLOOKUP($C1797,'Agent List'!$A:$D,4,0)=0,"",VLOOKUP($C1797,'Agent List'!$A:$D,4,0))),"")</f>
        <v/>
      </c>
    </row>
    <row r="1798" spans="1:7" x14ac:dyDescent="0.25">
      <c r="A1798" s="255"/>
      <c r="B1798" s="262"/>
      <c r="C1798" s="262"/>
      <c r="D1798" s="262"/>
      <c r="E1798" s="175" t="str">
        <f>IFERROR((IF(VLOOKUP($C1798,'Agent List'!$A:$D,2,0)=0,"",VLOOKUP($C1798,'Agent List'!$A:$D,2,0))),"")</f>
        <v/>
      </c>
      <c r="F1798" t="str">
        <f>IFERROR((IF(VLOOKUP(C1798,'Agent List'!A:C,3,0)=0,"",VLOOKUP(C1798,'Agent List'!A:C,3,0))),"")</f>
        <v/>
      </c>
      <c r="G1798" s="175" t="str">
        <f>IFERROR((IF(VLOOKUP($C1798,'Agent List'!$A:$D,4,0)=0,"",VLOOKUP($C1798,'Agent List'!$A:$D,4,0))),"")</f>
        <v/>
      </c>
    </row>
    <row r="1799" spans="1:7" x14ac:dyDescent="0.25">
      <c r="A1799" s="255"/>
      <c r="B1799" s="262"/>
      <c r="C1799" s="262"/>
      <c r="D1799" s="262"/>
      <c r="E1799" s="175" t="str">
        <f>IFERROR((IF(VLOOKUP($C1799,'Agent List'!$A:$D,2,0)=0,"",VLOOKUP($C1799,'Agent List'!$A:$D,2,0))),"")</f>
        <v/>
      </c>
      <c r="F1799" t="str">
        <f>IFERROR((IF(VLOOKUP(C1799,'Agent List'!A:C,3,0)=0,"",VLOOKUP(C1799,'Agent List'!A:C,3,0))),"")</f>
        <v/>
      </c>
      <c r="G1799" s="175" t="str">
        <f>IFERROR((IF(VLOOKUP($C1799,'Agent List'!$A:$D,4,0)=0,"",VLOOKUP($C1799,'Agent List'!$A:$D,4,0))),"")</f>
        <v/>
      </c>
    </row>
    <row r="1800" spans="1:7" x14ac:dyDescent="0.25">
      <c r="A1800" s="255"/>
      <c r="B1800" s="262"/>
      <c r="C1800" s="262"/>
      <c r="D1800" s="262"/>
      <c r="E1800" s="175" t="str">
        <f>IFERROR((IF(VLOOKUP($C1800,'Agent List'!$A:$D,2,0)=0,"",VLOOKUP($C1800,'Agent List'!$A:$D,2,0))),"")</f>
        <v/>
      </c>
      <c r="F1800" t="str">
        <f>IFERROR((IF(VLOOKUP(C1800,'Agent List'!A:C,3,0)=0,"",VLOOKUP(C1800,'Agent List'!A:C,3,0))),"")</f>
        <v/>
      </c>
      <c r="G1800" s="175" t="str">
        <f>IFERROR((IF(VLOOKUP($C1800,'Agent List'!$A:$D,4,0)=0,"",VLOOKUP($C1800,'Agent List'!$A:$D,4,0))),"")</f>
        <v/>
      </c>
    </row>
    <row r="1801" spans="1:7" x14ac:dyDescent="0.25">
      <c r="A1801" s="255"/>
      <c r="B1801" s="262"/>
      <c r="C1801" s="262"/>
      <c r="D1801" s="262"/>
      <c r="E1801" s="175" t="str">
        <f>IFERROR((IF(VLOOKUP($C1801,'Agent List'!$A:$D,2,0)=0,"",VLOOKUP($C1801,'Agent List'!$A:$D,2,0))),"")</f>
        <v/>
      </c>
      <c r="F1801" t="str">
        <f>IFERROR((IF(VLOOKUP(C1801,'Agent List'!A:C,3,0)=0,"",VLOOKUP(C1801,'Agent List'!A:C,3,0))),"")</f>
        <v/>
      </c>
      <c r="G1801" s="175" t="str">
        <f>IFERROR((IF(VLOOKUP($C1801,'Agent List'!$A:$D,4,0)=0,"",VLOOKUP($C1801,'Agent List'!$A:$D,4,0))),"")</f>
        <v/>
      </c>
    </row>
    <row r="1802" spans="1:7" x14ac:dyDescent="0.25">
      <c r="A1802" s="255"/>
      <c r="B1802" s="262"/>
      <c r="C1802" s="262"/>
      <c r="D1802" s="262"/>
      <c r="E1802" s="175" t="str">
        <f>IFERROR((IF(VLOOKUP($C1802,'Agent List'!$A:$D,2,0)=0,"",VLOOKUP($C1802,'Agent List'!$A:$D,2,0))),"")</f>
        <v/>
      </c>
      <c r="F1802" t="str">
        <f>IFERROR((IF(VLOOKUP(C1802,'Agent List'!A:C,3,0)=0,"",VLOOKUP(C1802,'Agent List'!A:C,3,0))),"")</f>
        <v/>
      </c>
      <c r="G1802" s="175" t="str">
        <f>IFERROR((IF(VLOOKUP($C1802,'Agent List'!$A:$D,4,0)=0,"",VLOOKUP($C1802,'Agent List'!$A:$D,4,0))),"")</f>
        <v/>
      </c>
    </row>
    <row r="1803" spans="1:7" x14ac:dyDescent="0.25">
      <c r="A1803" s="255"/>
      <c r="B1803" s="262"/>
      <c r="C1803" s="262"/>
      <c r="D1803" s="262"/>
      <c r="E1803" s="175" t="str">
        <f>IFERROR((IF(VLOOKUP($C1803,'Agent List'!$A:$D,2,0)=0,"",VLOOKUP($C1803,'Agent List'!$A:$D,2,0))),"")</f>
        <v/>
      </c>
      <c r="F1803" t="str">
        <f>IFERROR((IF(VLOOKUP(C1803,'Agent List'!A:C,3,0)=0,"",VLOOKUP(C1803,'Agent List'!A:C,3,0))),"")</f>
        <v/>
      </c>
      <c r="G1803" s="175" t="str">
        <f>IFERROR((IF(VLOOKUP($C1803,'Agent List'!$A:$D,4,0)=0,"",VLOOKUP($C1803,'Agent List'!$A:$D,4,0))),"")</f>
        <v/>
      </c>
    </row>
    <row r="1804" spans="1:7" x14ac:dyDescent="0.25">
      <c r="A1804" s="255"/>
      <c r="B1804" s="262"/>
      <c r="C1804" s="262"/>
      <c r="D1804" s="262"/>
      <c r="E1804" s="175" t="str">
        <f>IFERROR((IF(VLOOKUP($C1804,'Agent List'!$A:$D,2,0)=0,"",VLOOKUP($C1804,'Agent List'!$A:$D,2,0))),"")</f>
        <v/>
      </c>
      <c r="F1804" t="str">
        <f>IFERROR((IF(VLOOKUP(C1804,'Agent List'!A:C,3,0)=0,"",VLOOKUP(C1804,'Agent List'!A:C,3,0))),"")</f>
        <v/>
      </c>
      <c r="G1804" s="175" t="str">
        <f>IFERROR((IF(VLOOKUP($C1804,'Agent List'!$A:$D,4,0)=0,"",VLOOKUP($C1804,'Agent List'!$A:$D,4,0))),"")</f>
        <v/>
      </c>
    </row>
    <row r="1805" spans="1:7" x14ac:dyDescent="0.25">
      <c r="A1805" s="255"/>
      <c r="B1805" s="262"/>
      <c r="C1805" s="262"/>
      <c r="D1805" s="262"/>
      <c r="E1805" s="175" t="str">
        <f>IFERROR((IF(VLOOKUP($C1805,'Agent List'!$A:$D,2,0)=0,"",VLOOKUP($C1805,'Agent List'!$A:$D,2,0))),"")</f>
        <v/>
      </c>
      <c r="F1805" t="str">
        <f>IFERROR((IF(VLOOKUP(C1805,'Agent List'!A:C,3,0)=0,"",VLOOKUP(C1805,'Agent List'!A:C,3,0))),"")</f>
        <v/>
      </c>
      <c r="G1805" s="175" t="str">
        <f>IFERROR((IF(VLOOKUP($C1805,'Agent List'!$A:$D,4,0)=0,"",VLOOKUP($C1805,'Agent List'!$A:$D,4,0))),"")</f>
        <v/>
      </c>
    </row>
    <row r="1806" spans="1:7" x14ac:dyDescent="0.25">
      <c r="A1806" s="255"/>
      <c r="B1806" s="262"/>
      <c r="C1806" s="262"/>
      <c r="D1806" s="262"/>
      <c r="E1806" s="175" t="str">
        <f>IFERROR((IF(VLOOKUP($C1806,'Agent List'!$A:$D,2,0)=0,"",VLOOKUP($C1806,'Agent List'!$A:$D,2,0))),"")</f>
        <v/>
      </c>
      <c r="F1806" t="str">
        <f>IFERROR((IF(VLOOKUP(C1806,'Agent List'!A:C,3,0)=0,"",VLOOKUP(C1806,'Agent List'!A:C,3,0))),"")</f>
        <v/>
      </c>
      <c r="G1806" s="175" t="str">
        <f>IFERROR((IF(VLOOKUP($C1806,'Agent List'!$A:$D,4,0)=0,"",VLOOKUP($C1806,'Agent List'!$A:$D,4,0))),"")</f>
        <v/>
      </c>
    </row>
    <row r="1807" spans="1:7" x14ac:dyDescent="0.25">
      <c r="A1807" s="255"/>
      <c r="B1807" s="262"/>
      <c r="C1807" s="262"/>
      <c r="D1807" s="262"/>
      <c r="E1807" s="175" t="str">
        <f>IFERROR((IF(VLOOKUP($C1807,'Agent List'!$A:$D,2,0)=0,"",VLOOKUP($C1807,'Agent List'!$A:$D,2,0))),"")</f>
        <v/>
      </c>
      <c r="F1807" t="str">
        <f>IFERROR((IF(VLOOKUP(C1807,'Agent List'!A:C,3,0)=0,"",VLOOKUP(C1807,'Agent List'!A:C,3,0))),"")</f>
        <v/>
      </c>
      <c r="G1807" s="175" t="str">
        <f>IFERROR((IF(VLOOKUP($C1807,'Agent List'!$A:$D,4,0)=0,"",VLOOKUP($C1807,'Agent List'!$A:$D,4,0))),"")</f>
        <v/>
      </c>
    </row>
    <row r="1808" spans="1:7" x14ac:dyDescent="0.25">
      <c r="A1808" s="255"/>
      <c r="B1808" s="262"/>
      <c r="C1808" s="262"/>
      <c r="D1808" s="262"/>
      <c r="E1808" s="175" t="str">
        <f>IFERROR((IF(VLOOKUP($C1808,'Agent List'!$A:$D,2,0)=0,"",VLOOKUP($C1808,'Agent List'!$A:$D,2,0))),"")</f>
        <v/>
      </c>
      <c r="F1808" t="str">
        <f>IFERROR((IF(VLOOKUP(C1808,'Agent List'!A:C,3,0)=0,"",VLOOKUP(C1808,'Agent List'!A:C,3,0))),"")</f>
        <v/>
      </c>
      <c r="G1808" s="175" t="str">
        <f>IFERROR((IF(VLOOKUP($C1808,'Agent List'!$A:$D,4,0)=0,"",VLOOKUP($C1808,'Agent List'!$A:$D,4,0))),"")</f>
        <v/>
      </c>
    </row>
    <row r="1809" spans="1:7" x14ac:dyDescent="0.25">
      <c r="A1809" s="255"/>
      <c r="B1809" s="262"/>
      <c r="C1809" s="262"/>
      <c r="D1809" s="262"/>
      <c r="E1809" s="175" t="str">
        <f>IFERROR((IF(VLOOKUP($C1809,'Agent List'!$A:$D,2,0)=0,"",VLOOKUP($C1809,'Agent List'!$A:$D,2,0))),"")</f>
        <v/>
      </c>
      <c r="F1809" t="str">
        <f>IFERROR((IF(VLOOKUP(C1809,'Agent List'!A:C,3,0)=0,"",VLOOKUP(C1809,'Agent List'!A:C,3,0))),"")</f>
        <v/>
      </c>
      <c r="G1809" s="175" t="str">
        <f>IFERROR((IF(VLOOKUP($C1809,'Agent List'!$A:$D,4,0)=0,"",VLOOKUP($C1809,'Agent List'!$A:$D,4,0))),"")</f>
        <v/>
      </c>
    </row>
    <row r="1810" spans="1:7" x14ac:dyDescent="0.25">
      <c r="A1810" s="255"/>
      <c r="B1810" s="262"/>
      <c r="C1810" s="262"/>
      <c r="D1810" s="262"/>
      <c r="E1810" s="175" t="str">
        <f>IFERROR((IF(VLOOKUP($C1810,'Agent List'!$A:$D,2,0)=0,"",VLOOKUP($C1810,'Agent List'!$A:$D,2,0))),"")</f>
        <v/>
      </c>
      <c r="F1810" t="str">
        <f>IFERROR((IF(VLOOKUP(C1810,'Agent List'!A:C,3,0)=0,"",VLOOKUP(C1810,'Agent List'!A:C,3,0))),"")</f>
        <v/>
      </c>
      <c r="G1810" s="175" t="str">
        <f>IFERROR((IF(VLOOKUP($C1810,'Agent List'!$A:$D,4,0)=0,"",VLOOKUP($C1810,'Agent List'!$A:$D,4,0))),"")</f>
        <v/>
      </c>
    </row>
    <row r="1811" spans="1:7" x14ac:dyDescent="0.25">
      <c r="A1811" s="255"/>
      <c r="B1811" s="262"/>
      <c r="C1811" s="262"/>
      <c r="D1811" s="262"/>
      <c r="E1811" s="175" t="str">
        <f>IFERROR((IF(VLOOKUP($C1811,'Agent List'!$A:$D,2,0)=0,"",VLOOKUP($C1811,'Agent List'!$A:$D,2,0))),"")</f>
        <v/>
      </c>
      <c r="F1811" t="str">
        <f>IFERROR((IF(VLOOKUP(C1811,'Agent List'!A:C,3,0)=0,"",VLOOKUP(C1811,'Agent List'!A:C,3,0))),"")</f>
        <v/>
      </c>
      <c r="G1811" s="175" t="str">
        <f>IFERROR((IF(VLOOKUP($C1811,'Agent List'!$A:$D,4,0)=0,"",VLOOKUP($C1811,'Agent List'!$A:$D,4,0))),"")</f>
        <v/>
      </c>
    </row>
    <row r="1812" spans="1:7" x14ac:dyDescent="0.25">
      <c r="A1812" s="255"/>
      <c r="B1812" s="262"/>
      <c r="C1812" s="262"/>
      <c r="D1812" s="262"/>
      <c r="E1812" s="175" t="str">
        <f>IFERROR((IF(VLOOKUP($C1812,'Agent List'!$A:$D,2,0)=0,"",VLOOKUP($C1812,'Agent List'!$A:$D,2,0))),"")</f>
        <v/>
      </c>
      <c r="F1812" t="str">
        <f>IFERROR((IF(VLOOKUP(C1812,'Agent List'!A:C,3,0)=0,"",VLOOKUP(C1812,'Agent List'!A:C,3,0))),"")</f>
        <v/>
      </c>
      <c r="G1812" s="175" t="str">
        <f>IFERROR((IF(VLOOKUP($C1812,'Agent List'!$A:$D,4,0)=0,"",VLOOKUP($C1812,'Agent List'!$A:$D,4,0))),"")</f>
        <v/>
      </c>
    </row>
    <row r="1813" spans="1:7" x14ac:dyDescent="0.25">
      <c r="A1813" s="255"/>
      <c r="B1813" s="262"/>
      <c r="C1813" s="262"/>
      <c r="D1813" s="262"/>
      <c r="E1813" s="175" t="str">
        <f>IFERROR((IF(VLOOKUP($C1813,'Agent List'!$A:$D,2,0)=0,"",VLOOKUP($C1813,'Agent List'!$A:$D,2,0))),"")</f>
        <v/>
      </c>
      <c r="F1813" t="str">
        <f>IFERROR((IF(VLOOKUP(C1813,'Agent List'!A:C,3,0)=0,"",VLOOKUP(C1813,'Agent List'!A:C,3,0))),"")</f>
        <v/>
      </c>
      <c r="G1813" s="175" t="str">
        <f>IFERROR((IF(VLOOKUP($C1813,'Agent List'!$A:$D,4,0)=0,"",VLOOKUP($C1813,'Agent List'!$A:$D,4,0))),"")</f>
        <v/>
      </c>
    </row>
    <row r="1814" spans="1:7" x14ac:dyDescent="0.25">
      <c r="A1814" s="255"/>
      <c r="B1814" s="262"/>
      <c r="C1814" s="262"/>
      <c r="D1814" s="262"/>
      <c r="E1814" s="175" t="str">
        <f>IFERROR((IF(VLOOKUP($C1814,'Agent List'!$A:$D,2,0)=0,"",VLOOKUP($C1814,'Agent List'!$A:$D,2,0))),"")</f>
        <v/>
      </c>
      <c r="F1814" t="str">
        <f>IFERROR((IF(VLOOKUP(C1814,'Agent List'!A:C,3,0)=0,"",VLOOKUP(C1814,'Agent List'!A:C,3,0))),"")</f>
        <v/>
      </c>
      <c r="G1814" s="175" t="str">
        <f>IFERROR((IF(VLOOKUP($C1814,'Agent List'!$A:$D,4,0)=0,"",VLOOKUP($C1814,'Agent List'!$A:$D,4,0))),"")</f>
        <v/>
      </c>
    </row>
    <row r="1815" spans="1:7" x14ac:dyDescent="0.25">
      <c r="A1815" s="255"/>
      <c r="B1815" s="262"/>
      <c r="C1815" s="262"/>
      <c r="D1815" s="262"/>
      <c r="E1815" s="175" t="str">
        <f>IFERROR((IF(VLOOKUP($C1815,'Agent List'!$A:$D,2,0)=0,"",VLOOKUP($C1815,'Agent List'!$A:$D,2,0))),"")</f>
        <v/>
      </c>
      <c r="F1815" t="str">
        <f>IFERROR((IF(VLOOKUP(C1815,'Agent List'!A:C,3,0)=0,"",VLOOKUP(C1815,'Agent List'!A:C,3,0))),"")</f>
        <v/>
      </c>
      <c r="G1815" s="175" t="str">
        <f>IFERROR((IF(VLOOKUP($C1815,'Agent List'!$A:$D,4,0)=0,"",VLOOKUP($C1815,'Agent List'!$A:$D,4,0))),"")</f>
        <v/>
      </c>
    </row>
    <row r="1816" spans="1:7" x14ac:dyDescent="0.25">
      <c r="A1816" s="255"/>
      <c r="B1816" s="262"/>
      <c r="C1816" s="262"/>
      <c r="D1816" s="262"/>
      <c r="E1816" s="175" t="str">
        <f>IFERROR((IF(VLOOKUP($C1816,'Agent List'!$A:$D,2,0)=0,"",VLOOKUP($C1816,'Agent List'!$A:$D,2,0))),"")</f>
        <v/>
      </c>
      <c r="F1816" t="str">
        <f>IFERROR((IF(VLOOKUP(C1816,'Agent List'!A:C,3,0)=0,"",VLOOKUP(C1816,'Agent List'!A:C,3,0))),"")</f>
        <v/>
      </c>
      <c r="G1816" s="175" t="str">
        <f>IFERROR((IF(VLOOKUP($C1816,'Agent List'!$A:$D,4,0)=0,"",VLOOKUP($C1816,'Agent List'!$A:$D,4,0))),"")</f>
        <v/>
      </c>
    </row>
    <row r="1817" spans="1:7" x14ac:dyDescent="0.25">
      <c r="A1817" s="255"/>
      <c r="B1817" s="262"/>
      <c r="C1817" s="262"/>
      <c r="D1817" s="262"/>
      <c r="E1817" s="175" t="str">
        <f>IFERROR((IF(VLOOKUP($C1817,'Agent List'!$A:$D,2,0)=0,"",VLOOKUP($C1817,'Agent List'!$A:$D,2,0))),"")</f>
        <v/>
      </c>
      <c r="F1817" t="str">
        <f>IFERROR((IF(VLOOKUP(C1817,'Agent List'!A:C,3,0)=0,"",VLOOKUP(C1817,'Agent List'!A:C,3,0))),"")</f>
        <v/>
      </c>
      <c r="G1817" s="175" t="str">
        <f>IFERROR((IF(VLOOKUP($C1817,'Agent List'!$A:$D,4,0)=0,"",VLOOKUP($C1817,'Agent List'!$A:$D,4,0))),"")</f>
        <v/>
      </c>
    </row>
    <row r="1818" spans="1:7" x14ac:dyDescent="0.25">
      <c r="A1818" s="255"/>
      <c r="B1818" s="262"/>
      <c r="C1818" s="262"/>
      <c r="D1818" s="262"/>
      <c r="E1818" s="175" t="str">
        <f>IFERROR((IF(VLOOKUP($C1818,'Agent List'!$A:$D,2,0)=0,"",VLOOKUP($C1818,'Agent List'!$A:$D,2,0))),"")</f>
        <v/>
      </c>
      <c r="F1818" t="str">
        <f>IFERROR((IF(VLOOKUP(C1818,'Agent List'!A:C,3,0)=0,"",VLOOKUP(C1818,'Agent List'!A:C,3,0))),"")</f>
        <v/>
      </c>
      <c r="G1818" s="175" t="str">
        <f>IFERROR((IF(VLOOKUP($C1818,'Agent List'!$A:$D,4,0)=0,"",VLOOKUP($C1818,'Agent List'!$A:$D,4,0))),"")</f>
        <v/>
      </c>
    </row>
    <row r="1819" spans="1:7" x14ac:dyDescent="0.25">
      <c r="A1819" s="255"/>
      <c r="B1819" s="262"/>
      <c r="C1819" s="262"/>
      <c r="D1819" s="262"/>
      <c r="E1819" s="175" t="str">
        <f>IFERROR((IF(VLOOKUP($C1819,'Agent List'!$A:$D,2,0)=0,"",VLOOKUP($C1819,'Agent List'!$A:$D,2,0))),"")</f>
        <v/>
      </c>
      <c r="F1819" t="str">
        <f>IFERROR((IF(VLOOKUP(C1819,'Agent List'!A:C,3,0)=0,"",VLOOKUP(C1819,'Agent List'!A:C,3,0))),"")</f>
        <v/>
      </c>
      <c r="G1819" s="175" t="str">
        <f>IFERROR((IF(VLOOKUP($C1819,'Agent List'!$A:$D,4,0)=0,"",VLOOKUP($C1819,'Agent List'!$A:$D,4,0))),"")</f>
        <v/>
      </c>
    </row>
    <row r="1820" spans="1:7" x14ac:dyDescent="0.25">
      <c r="A1820" s="255"/>
      <c r="B1820" s="262"/>
      <c r="C1820" s="262"/>
      <c r="D1820" s="262"/>
      <c r="E1820" s="175" t="str">
        <f>IFERROR((IF(VLOOKUP($C1820,'Agent List'!$A:$D,2,0)=0,"",VLOOKUP($C1820,'Agent List'!$A:$D,2,0))),"")</f>
        <v/>
      </c>
      <c r="F1820" t="str">
        <f>IFERROR((IF(VLOOKUP(C1820,'Agent List'!A:C,3,0)=0,"",VLOOKUP(C1820,'Agent List'!A:C,3,0))),"")</f>
        <v/>
      </c>
      <c r="G1820" s="175" t="str">
        <f>IFERROR((IF(VLOOKUP($C1820,'Agent List'!$A:$D,4,0)=0,"",VLOOKUP($C1820,'Agent List'!$A:$D,4,0))),"")</f>
        <v/>
      </c>
    </row>
    <row r="1821" spans="1:7" x14ac:dyDescent="0.25">
      <c r="A1821" s="255"/>
      <c r="B1821" s="262"/>
      <c r="C1821" s="262"/>
      <c r="D1821" s="262"/>
      <c r="E1821" s="175" t="str">
        <f>IFERROR((IF(VLOOKUP($C1821,'Agent List'!$A:$D,2,0)=0,"",VLOOKUP($C1821,'Agent List'!$A:$D,2,0))),"")</f>
        <v/>
      </c>
      <c r="F1821" t="str">
        <f>IFERROR((IF(VLOOKUP(C1821,'Agent List'!A:C,3,0)=0,"",VLOOKUP(C1821,'Agent List'!A:C,3,0))),"")</f>
        <v/>
      </c>
      <c r="G1821" s="175" t="str">
        <f>IFERROR((IF(VLOOKUP($C1821,'Agent List'!$A:$D,4,0)=0,"",VLOOKUP($C1821,'Agent List'!$A:$D,4,0))),"")</f>
        <v/>
      </c>
    </row>
    <row r="1822" spans="1:7" x14ac:dyDescent="0.25">
      <c r="A1822" s="255"/>
      <c r="B1822" s="262"/>
      <c r="C1822" s="262"/>
      <c r="D1822" s="262"/>
      <c r="E1822" s="175" t="str">
        <f>IFERROR((IF(VLOOKUP($C1822,'Agent List'!$A:$D,2,0)=0,"",VLOOKUP($C1822,'Agent List'!$A:$D,2,0))),"")</f>
        <v/>
      </c>
      <c r="F1822" t="str">
        <f>IFERROR((IF(VLOOKUP(C1822,'Agent List'!A:C,3,0)=0,"",VLOOKUP(C1822,'Agent List'!A:C,3,0))),"")</f>
        <v/>
      </c>
      <c r="G1822" s="175" t="str">
        <f>IFERROR((IF(VLOOKUP($C1822,'Agent List'!$A:$D,4,0)=0,"",VLOOKUP($C1822,'Agent List'!$A:$D,4,0))),"")</f>
        <v/>
      </c>
    </row>
    <row r="1823" spans="1:7" x14ac:dyDescent="0.25">
      <c r="A1823" s="255"/>
      <c r="B1823" s="262"/>
      <c r="C1823" s="262"/>
      <c r="D1823" s="262"/>
      <c r="E1823" s="175" t="str">
        <f>IFERROR((IF(VLOOKUP($C1823,'Agent List'!$A:$D,2,0)=0,"",VLOOKUP($C1823,'Agent List'!$A:$D,2,0))),"")</f>
        <v/>
      </c>
      <c r="F1823" t="str">
        <f>IFERROR((IF(VLOOKUP(C1823,'Agent List'!A:C,3,0)=0,"",VLOOKUP(C1823,'Agent List'!A:C,3,0))),"")</f>
        <v/>
      </c>
      <c r="G1823" s="175" t="str">
        <f>IFERROR((IF(VLOOKUP($C1823,'Agent List'!$A:$D,4,0)=0,"",VLOOKUP($C1823,'Agent List'!$A:$D,4,0))),"")</f>
        <v/>
      </c>
    </row>
    <row r="1824" spans="1:7" x14ac:dyDescent="0.25">
      <c r="A1824" s="255"/>
      <c r="B1824" s="262"/>
      <c r="C1824" s="262"/>
      <c r="D1824" s="262"/>
      <c r="E1824" s="175" t="str">
        <f>IFERROR((IF(VLOOKUP($C1824,'Agent List'!$A:$D,2,0)=0,"",VLOOKUP($C1824,'Agent List'!$A:$D,2,0))),"")</f>
        <v/>
      </c>
      <c r="F1824" t="str">
        <f>IFERROR((IF(VLOOKUP(C1824,'Agent List'!A:C,3,0)=0,"",VLOOKUP(C1824,'Agent List'!A:C,3,0))),"")</f>
        <v/>
      </c>
      <c r="G1824" s="175" t="str">
        <f>IFERROR((IF(VLOOKUP($C1824,'Agent List'!$A:$D,4,0)=0,"",VLOOKUP($C1824,'Agent List'!$A:$D,4,0))),"")</f>
        <v/>
      </c>
    </row>
    <row r="1825" spans="1:7" x14ac:dyDescent="0.25">
      <c r="A1825" s="255"/>
      <c r="B1825" s="262"/>
      <c r="C1825" s="262"/>
      <c r="D1825" s="262"/>
      <c r="E1825" s="175" t="str">
        <f>IFERROR((IF(VLOOKUP($C1825,'Agent List'!$A:$D,2,0)=0,"",VLOOKUP($C1825,'Agent List'!$A:$D,2,0))),"")</f>
        <v/>
      </c>
      <c r="F1825" t="str">
        <f>IFERROR((IF(VLOOKUP(C1825,'Agent List'!A:C,3,0)=0,"",VLOOKUP(C1825,'Agent List'!A:C,3,0))),"")</f>
        <v/>
      </c>
      <c r="G1825" s="175" t="str">
        <f>IFERROR((IF(VLOOKUP($C1825,'Agent List'!$A:$D,4,0)=0,"",VLOOKUP($C1825,'Agent List'!$A:$D,4,0))),"")</f>
        <v/>
      </c>
    </row>
    <row r="1826" spans="1:7" x14ac:dyDescent="0.25">
      <c r="A1826" s="255"/>
      <c r="B1826" s="262"/>
      <c r="C1826" s="262"/>
      <c r="D1826" s="262"/>
      <c r="E1826" s="175" t="str">
        <f>IFERROR((IF(VLOOKUP($C1826,'Agent List'!$A:$D,2,0)=0,"",VLOOKUP($C1826,'Agent List'!$A:$D,2,0))),"")</f>
        <v/>
      </c>
      <c r="F1826" t="str">
        <f>IFERROR((IF(VLOOKUP(C1826,'Agent List'!A:C,3,0)=0,"",VLOOKUP(C1826,'Agent List'!A:C,3,0))),"")</f>
        <v/>
      </c>
      <c r="G1826" s="175" t="str">
        <f>IFERROR((IF(VLOOKUP($C1826,'Agent List'!$A:$D,4,0)=0,"",VLOOKUP($C1826,'Agent List'!$A:$D,4,0))),"")</f>
        <v/>
      </c>
    </row>
    <row r="1827" spans="1:7" x14ac:dyDescent="0.25">
      <c r="A1827" s="255"/>
      <c r="B1827" s="262"/>
      <c r="C1827" s="262"/>
      <c r="D1827" s="262"/>
      <c r="E1827" s="175" t="str">
        <f>IFERROR((IF(VLOOKUP($C1827,'Agent List'!$A:$D,2,0)=0,"",VLOOKUP($C1827,'Agent List'!$A:$D,2,0))),"")</f>
        <v/>
      </c>
      <c r="F1827" t="str">
        <f>IFERROR((IF(VLOOKUP(C1827,'Agent List'!A:C,3,0)=0,"",VLOOKUP(C1827,'Agent List'!A:C,3,0))),"")</f>
        <v/>
      </c>
      <c r="G1827" s="175" t="str">
        <f>IFERROR((IF(VLOOKUP($C1827,'Agent List'!$A:$D,4,0)=0,"",VLOOKUP($C1827,'Agent List'!$A:$D,4,0))),"")</f>
        <v/>
      </c>
    </row>
    <row r="1828" spans="1:7" x14ac:dyDescent="0.25">
      <c r="A1828" s="255"/>
      <c r="B1828" s="262"/>
      <c r="C1828" s="262"/>
      <c r="D1828" s="262"/>
      <c r="E1828" s="175" t="str">
        <f>IFERROR((IF(VLOOKUP($C1828,'Agent List'!$A:$D,2,0)=0,"",VLOOKUP($C1828,'Agent List'!$A:$D,2,0))),"")</f>
        <v/>
      </c>
      <c r="F1828" t="str">
        <f>IFERROR((IF(VLOOKUP(C1828,'Agent List'!A:C,3,0)=0,"",VLOOKUP(C1828,'Agent List'!A:C,3,0))),"")</f>
        <v/>
      </c>
      <c r="G1828" s="175" t="str">
        <f>IFERROR((IF(VLOOKUP($C1828,'Agent List'!$A:$D,4,0)=0,"",VLOOKUP($C1828,'Agent List'!$A:$D,4,0))),"")</f>
        <v/>
      </c>
    </row>
    <row r="1829" spans="1:7" x14ac:dyDescent="0.25">
      <c r="A1829" s="255"/>
      <c r="B1829" s="262"/>
      <c r="C1829" s="262"/>
      <c r="D1829" s="262"/>
      <c r="E1829" s="175" t="str">
        <f>IFERROR((IF(VLOOKUP($C1829,'Agent List'!$A:$D,2,0)=0,"",VLOOKUP($C1829,'Agent List'!$A:$D,2,0))),"")</f>
        <v/>
      </c>
      <c r="F1829" t="str">
        <f>IFERROR((IF(VLOOKUP(C1829,'Agent List'!A:C,3,0)=0,"",VLOOKUP(C1829,'Agent List'!A:C,3,0))),"")</f>
        <v/>
      </c>
      <c r="G1829" s="175" t="str">
        <f>IFERROR((IF(VLOOKUP($C1829,'Agent List'!$A:$D,4,0)=0,"",VLOOKUP($C1829,'Agent List'!$A:$D,4,0))),"")</f>
        <v/>
      </c>
    </row>
    <row r="1830" spans="1:7" x14ac:dyDescent="0.25">
      <c r="A1830" s="255"/>
      <c r="B1830" s="262"/>
      <c r="C1830" s="262"/>
      <c r="D1830" s="262"/>
      <c r="E1830" s="175" t="str">
        <f>IFERROR((IF(VLOOKUP($C1830,'Agent List'!$A:$D,2,0)=0,"",VLOOKUP($C1830,'Agent List'!$A:$D,2,0))),"")</f>
        <v/>
      </c>
      <c r="F1830" t="str">
        <f>IFERROR((IF(VLOOKUP(C1830,'Agent List'!A:C,3,0)=0,"",VLOOKUP(C1830,'Agent List'!A:C,3,0))),"")</f>
        <v/>
      </c>
      <c r="G1830" s="175" t="str">
        <f>IFERROR((IF(VLOOKUP($C1830,'Agent List'!$A:$D,4,0)=0,"",VLOOKUP($C1830,'Agent List'!$A:$D,4,0))),"")</f>
        <v/>
      </c>
    </row>
    <row r="1831" spans="1:7" x14ac:dyDescent="0.25">
      <c r="A1831" s="255"/>
      <c r="B1831" s="262"/>
      <c r="C1831" s="262"/>
      <c r="D1831" s="262"/>
      <c r="E1831" s="175" t="str">
        <f>IFERROR((IF(VLOOKUP($C1831,'Agent List'!$A:$D,2,0)=0,"",VLOOKUP($C1831,'Agent List'!$A:$D,2,0))),"")</f>
        <v/>
      </c>
      <c r="F1831" t="str">
        <f>IFERROR((IF(VLOOKUP(C1831,'Agent List'!A:C,3,0)=0,"",VLOOKUP(C1831,'Agent List'!A:C,3,0))),"")</f>
        <v/>
      </c>
      <c r="G1831" s="175" t="str">
        <f>IFERROR((IF(VLOOKUP($C1831,'Agent List'!$A:$D,4,0)=0,"",VLOOKUP($C1831,'Agent List'!$A:$D,4,0))),"")</f>
        <v/>
      </c>
    </row>
    <row r="1832" spans="1:7" x14ac:dyDescent="0.25">
      <c r="A1832" s="255"/>
      <c r="B1832" s="262"/>
      <c r="C1832" s="262"/>
      <c r="D1832" s="262"/>
      <c r="E1832" s="175" t="str">
        <f>IFERROR((IF(VLOOKUP($C1832,'Agent List'!$A:$D,2,0)=0,"",VLOOKUP($C1832,'Agent List'!$A:$D,2,0))),"")</f>
        <v/>
      </c>
      <c r="F1832" t="str">
        <f>IFERROR((IF(VLOOKUP(C1832,'Agent List'!A:C,3,0)=0,"",VLOOKUP(C1832,'Agent List'!A:C,3,0))),"")</f>
        <v/>
      </c>
      <c r="G1832" s="175" t="str">
        <f>IFERROR((IF(VLOOKUP($C1832,'Agent List'!$A:$D,4,0)=0,"",VLOOKUP($C1832,'Agent List'!$A:$D,4,0))),"")</f>
        <v/>
      </c>
    </row>
    <row r="1833" spans="1:7" x14ac:dyDescent="0.25">
      <c r="A1833" s="255"/>
      <c r="B1833" s="262"/>
      <c r="C1833" s="262"/>
      <c r="D1833" s="262"/>
      <c r="E1833" s="175" t="str">
        <f>IFERROR((IF(VLOOKUP($C1833,'Agent List'!$A:$D,2,0)=0,"",VLOOKUP($C1833,'Agent List'!$A:$D,2,0))),"")</f>
        <v/>
      </c>
      <c r="F1833" t="str">
        <f>IFERROR((IF(VLOOKUP(C1833,'Agent List'!A:C,3,0)=0,"",VLOOKUP(C1833,'Agent List'!A:C,3,0))),"")</f>
        <v/>
      </c>
      <c r="G1833" s="175" t="str">
        <f>IFERROR((IF(VLOOKUP($C1833,'Agent List'!$A:$D,4,0)=0,"",VLOOKUP($C1833,'Agent List'!$A:$D,4,0))),"")</f>
        <v/>
      </c>
    </row>
    <row r="1834" spans="1:7" x14ac:dyDescent="0.25">
      <c r="A1834" s="255"/>
      <c r="B1834" s="262"/>
      <c r="C1834" s="262"/>
      <c r="D1834" s="262"/>
      <c r="E1834" s="175" t="str">
        <f>IFERROR((IF(VLOOKUP($C1834,'Agent List'!$A:$D,2,0)=0,"",VLOOKUP($C1834,'Agent List'!$A:$D,2,0))),"")</f>
        <v/>
      </c>
      <c r="F1834" t="str">
        <f>IFERROR((IF(VLOOKUP(C1834,'Agent List'!A:C,3,0)=0,"",VLOOKUP(C1834,'Agent List'!A:C,3,0))),"")</f>
        <v/>
      </c>
      <c r="G1834" s="175" t="str">
        <f>IFERROR((IF(VLOOKUP($C1834,'Agent List'!$A:$D,4,0)=0,"",VLOOKUP($C1834,'Agent List'!$A:$D,4,0))),"")</f>
        <v/>
      </c>
    </row>
    <row r="1835" spans="1:7" x14ac:dyDescent="0.25">
      <c r="A1835" s="255"/>
      <c r="B1835" s="262"/>
      <c r="C1835" s="262"/>
      <c r="D1835" s="262"/>
      <c r="E1835" s="175" t="str">
        <f>IFERROR((IF(VLOOKUP($C1835,'Agent List'!$A:$D,2,0)=0,"",VLOOKUP($C1835,'Agent List'!$A:$D,2,0))),"")</f>
        <v/>
      </c>
      <c r="F1835" t="str">
        <f>IFERROR((IF(VLOOKUP(C1835,'Agent List'!A:C,3,0)=0,"",VLOOKUP(C1835,'Agent List'!A:C,3,0))),"")</f>
        <v/>
      </c>
      <c r="G1835" s="175" t="str">
        <f>IFERROR((IF(VLOOKUP($C1835,'Agent List'!$A:$D,4,0)=0,"",VLOOKUP($C1835,'Agent List'!$A:$D,4,0))),"")</f>
        <v/>
      </c>
    </row>
    <row r="1836" spans="1:7" x14ac:dyDescent="0.25">
      <c r="A1836" s="255"/>
      <c r="B1836" s="262"/>
      <c r="C1836" s="262"/>
      <c r="D1836" s="262"/>
      <c r="E1836" s="175" t="str">
        <f>IFERROR((IF(VLOOKUP($C1836,'Agent List'!$A:$D,2,0)=0,"",VLOOKUP($C1836,'Agent List'!$A:$D,2,0))),"")</f>
        <v/>
      </c>
      <c r="F1836" t="str">
        <f>IFERROR((IF(VLOOKUP(C1836,'Agent List'!A:C,3,0)=0,"",VLOOKUP(C1836,'Agent List'!A:C,3,0))),"")</f>
        <v/>
      </c>
      <c r="G1836" s="175" t="str">
        <f>IFERROR((IF(VLOOKUP($C1836,'Agent List'!$A:$D,4,0)=0,"",VLOOKUP($C1836,'Agent List'!$A:$D,4,0))),"")</f>
        <v/>
      </c>
    </row>
    <row r="1837" spans="1:7" x14ac:dyDescent="0.25">
      <c r="A1837" s="255"/>
      <c r="B1837" s="262"/>
      <c r="C1837" s="262"/>
      <c r="D1837" s="262"/>
      <c r="E1837" s="175" t="str">
        <f>IFERROR((IF(VLOOKUP($C1837,'Agent List'!$A:$D,2,0)=0,"",VLOOKUP($C1837,'Agent List'!$A:$D,2,0))),"")</f>
        <v/>
      </c>
      <c r="F1837" t="str">
        <f>IFERROR((IF(VLOOKUP(C1837,'Agent List'!A:C,3,0)=0,"",VLOOKUP(C1837,'Agent List'!A:C,3,0))),"")</f>
        <v/>
      </c>
      <c r="G1837" s="175" t="str">
        <f>IFERROR((IF(VLOOKUP($C1837,'Agent List'!$A:$D,4,0)=0,"",VLOOKUP($C1837,'Agent List'!$A:$D,4,0))),"")</f>
        <v/>
      </c>
    </row>
    <row r="1838" spans="1:7" x14ac:dyDescent="0.25">
      <c r="A1838" s="255"/>
      <c r="B1838" s="262"/>
      <c r="C1838" s="262"/>
      <c r="D1838" s="262"/>
      <c r="E1838" s="175" t="str">
        <f>IFERROR((IF(VLOOKUP($C1838,'Agent List'!$A:$D,2,0)=0,"",VLOOKUP($C1838,'Agent List'!$A:$D,2,0))),"")</f>
        <v/>
      </c>
      <c r="F1838" t="str">
        <f>IFERROR((IF(VLOOKUP(C1838,'Agent List'!A:C,3,0)=0,"",VLOOKUP(C1838,'Agent List'!A:C,3,0))),"")</f>
        <v/>
      </c>
      <c r="G1838" s="175" t="str">
        <f>IFERROR((IF(VLOOKUP($C1838,'Agent List'!$A:$D,4,0)=0,"",VLOOKUP($C1838,'Agent List'!$A:$D,4,0))),"")</f>
        <v/>
      </c>
    </row>
    <row r="1839" spans="1:7" x14ac:dyDescent="0.25">
      <c r="A1839" s="255"/>
      <c r="B1839" s="262"/>
      <c r="C1839" s="262"/>
      <c r="D1839" s="262"/>
      <c r="E1839" s="175" t="str">
        <f>IFERROR((IF(VLOOKUP($C1839,'Agent List'!$A:$D,2,0)=0,"",VLOOKUP($C1839,'Agent List'!$A:$D,2,0))),"")</f>
        <v/>
      </c>
      <c r="F1839" t="str">
        <f>IFERROR((IF(VLOOKUP(C1839,'Agent List'!A:C,3,0)=0,"",VLOOKUP(C1839,'Agent List'!A:C,3,0))),"")</f>
        <v/>
      </c>
      <c r="G1839" s="175" t="str">
        <f>IFERROR((IF(VLOOKUP($C1839,'Agent List'!$A:$D,4,0)=0,"",VLOOKUP($C1839,'Agent List'!$A:$D,4,0))),"")</f>
        <v/>
      </c>
    </row>
    <row r="1840" spans="1:7" x14ac:dyDescent="0.25">
      <c r="A1840" s="255"/>
      <c r="B1840" s="262"/>
      <c r="C1840" s="262"/>
      <c r="D1840" s="262"/>
      <c r="E1840" s="175" t="str">
        <f>IFERROR((IF(VLOOKUP($C1840,'Agent List'!$A:$D,2,0)=0,"",VLOOKUP($C1840,'Agent List'!$A:$D,2,0))),"")</f>
        <v/>
      </c>
      <c r="F1840" t="str">
        <f>IFERROR((IF(VLOOKUP(C1840,'Agent List'!A:C,3,0)=0,"",VLOOKUP(C1840,'Agent List'!A:C,3,0))),"")</f>
        <v/>
      </c>
      <c r="G1840" s="175" t="str">
        <f>IFERROR((IF(VLOOKUP($C1840,'Agent List'!$A:$D,4,0)=0,"",VLOOKUP($C1840,'Agent List'!$A:$D,4,0))),"")</f>
        <v/>
      </c>
    </row>
    <row r="1841" spans="1:7" x14ac:dyDescent="0.25">
      <c r="A1841" s="255"/>
      <c r="B1841" s="262"/>
      <c r="C1841" s="262"/>
      <c r="D1841" s="262"/>
      <c r="E1841" s="175" t="str">
        <f>IFERROR((IF(VLOOKUP($C1841,'Agent List'!$A:$D,2,0)=0,"",VLOOKUP($C1841,'Agent List'!$A:$D,2,0))),"")</f>
        <v/>
      </c>
      <c r="F1841" t="str">
        <f>IFERROR((IF(VLOOKUP(C1841,'Agent List'!A:C,3,0)=0,"",VLOOKUP(C1841,'Agent List'!A:C,3,0))),"")</f>
        <v/>
      </c>
      <c r="G1841" s="175" t="str">
        <f>IFERROR((IF(VLOOKUP($C1841,'Agent List'!$A:$D,4,0)=0,"",VLOOKUP($C1841,'Agent List'!$A:$D,4,0))),"")</f>
        <v/>
      </c>
    </row>
    <row r="1842" spans="1:7" x14ac:dyDescent="0.25">
      <c r="A1842" s="255"/>
      <c r="B1842" s="262"/>
      <c r="C1842" s="262"/>
      <c r="D1842" s="262"/>
      <c r="E1842" s="175" t="str">
        <f>IFERROR((IF(VLOOKUP($C1842,'Agent List'!$A:$D,2,0)=0,"",VLOOKUP($C1842,'Agent List'!$A:$D,2,0))),"")</f>
        <v/>
      </c>
      <c r="F1842" t="str">
        <f>IFERROR((IF(VLOOKUP(C1842,'Agent List'!A:C,3,0)=0,"",VLOOKUP(C1842,'Agent List'!A:C,3,0))),"")</f>
        <v/>
      </c>
      <c r="G1842" s="175" t="str">
        <f>IFERROR((IF(VLOOKUP($C1842,'Agent List'!$A:$D,4,0)=0,"",VLOOKUP($C1842,'Agent List'!$A:$D,4,0))),"")</f>
        <v/>
      </c>
    </row>
    <row r="1843" spans="1:7" x14ac:dyDescent="0.25">
      <c r="A1843" s="255"/>
      <c r="B1843" s="262"/>
      <c r="C1843" s="262"/>
      <c r="D1843" s="262"/>
      <c r="E1843" s="175" t="str">
        <f>IFERROR((IF(VLOOKUP($C1843,'Agent List'!$A:$D,2,0)=0,"",VLOOKUP($C1843,'Agent List'!$A:$D,2,0))),"")</f>
        <v/>
      </c>
      <c r="F1843" t="str">
        <f>IFERROR((IF(VLOOKUP(C1843,'Agent List'!A:C,3,0)=0,"",VLOOKUP(C1843,'Agent List'!A:C,3,0))),"")</f>
        <v/>
      </c>
      <c r="G1843" s="175" t="str">
        <f>IFERROR((IF(VLOOKUP($C1843,'Agent List'!$A:$D,4,0)=0,"",VLOOKUP($C1843,'Agent List'!$A:$D,4,0))),"")</f>
        <v/>
      </c>
    </row>
    <row r="1844" spans="1:7" x14ac:dyDescent="0.25">
      <c r="A1844" s="255"/>
      <c r="B1844" s="262"/>
      <c r="C1844" s="262"/>
      <c r="D1844" s="262"/>
      <c r="E1844" s="175" t="str">
        <f>IFERROR((IF(VLOOKUP($C1844,'Agent List'!$A:$D,2,0)=0,"",VLOOKUP($C1844,'Agent List'!$A:$D,2,0))),"")</f>
        <v/>
      </c>
      <c r="F1844" t="str">
        <f>IFERROR((IF(VLOOKUP(C1844,'Agent List'!A:C,3,0)=0,"",VLOOKUP(C1844,'Agent List'!A:C,3,0))),"")</f>
        <v/>
      </c>
      <c r="G1844" s="175" t="str">
        <f>IFERROR((IF(VLOOKUP($C1844,'Agent List'!$A:$D,4,0)=0,"",VLOOKUP($C1844,'Agent List'!$A:$D,4,0))),"")</f>
        <v/>
      </c>
    </row>
    <row r="1845" spans="1:7" x14ac:dyDescent="0.25">
      <c r="A1845" s="255"/>
      <c r="B1845" s="262"/>
      <c r="C1845" s="262"/>
      <c r="D1845" s="262"/>
      <c r="E1845" s="175" t="str">
        <f>IFERROR((IF(VLOOKUP($C1845,'Agent List'!$A:$D,2,0)=0,"",VLOOKUP($C1845,'Agent List'!$A:$D,2,0))),"")</f>
        <v/>
      </c>
      <c r="F1845" t="str">
        <f>IFERROR((IF(VLOOKUP(C1845,'Agent List'!A:C,3,0)=0,"",VLOOKUP(C1845,'Agent List'!A:C,3,0))),"")</f>
        <v/>
      </c>
      <c r="G1845" s="175" t="str">
        <f>IFERROR((IF(VLOOKUP($C1845,'Agent List'!$A:$D,4,0)=0,"",VLOOKUP($C1845,'Agent List'!$A:$D,4,0))),"")</f>
        <v/>
      </c>
    </row>
    <row r="1846" spans="1:7" x14ac:dyDescent="0.25">
      <c r="A1846" s="255"/>
      <c r="B1846" s="262"/>
      <c r="C1846" s="262"/>
      <c r="D1846" s="262"/>
      <c r="E1846" s="175" t="str">
        <f>IFERROR((IF(VLOOKUP($C1846,'Agent List'!$A:$D,2,0)=0,"",VLOOKUP($C1846,'Agent List'!$A:$D,2,0))),"")</f>
        <v/>
      </c>
      <c r="F1846" t="str">
        <f>IFERROR((IF(VLOOKUP(C1846,'Agent List'!A:C,3,0)=0,"",VLOOKUP(C1846,'Agent List'!A:C,3,0))),"")</f>
        <v/>
      </c>
      <c r="G1846" s="175" t="str">
        <f>IFERROR((IF(VLOOKUP($C1846,'Agent List'!$A:$D,4,0)=0,"",VLOOKUP($C1846,'Agent List'!$A:$D,4,0))),"")</f>
        <v/>
      </c>
    </row>
    <row r="1847" spans="1:7" x14ac:dyDescent="0.25">
      <c r="A1847" s="255"/>
      <c r="B1847" s="262"/>
      <c r="C1847" s="262"/>
      <c r="D1847" s="262"/>
      <c r="E1847" s="175" t="str">
        <f>IFERROR((IF(VLOOKUP($C1847,'Agent List'!$A:$D,2,0)=0,"",VLOOKUP($C1847,'Agent List'!$A:$D,2,0))),"")</f>
        <v/>
      </c>
      <c r="F1847" t="str">
        <f>IFERROR((IF(VLOOKUP(C1847,'Agent List'!A:C,3,0)=0,"",VLOOKUP(C1847,'Agent List'!A:C,3,0))),"")</f>
        <v/>
      </c>
      <c r="G1847" s="175" t="str">
        <f>IFERROR((IF(VLOOKUP($C1847,'Agent List'!$A:$D,4,0)=0,"",VLOOKUP($C1847,'Agent List'!$A:$D,4,0))),"")</f>
        <v/>
      </c>
    </row>
    <row r="1848" spans="1:7" x14ac:dyDescent="0.25">
      <c r="A1848" s="255"/>
      <c r="B1848" s="262"/>
      <c r="C1848" s="262"/>
      <c r="D1848" s="262"/>
      <c r="E1848" s="175" t="str">
        <f>IFERROR((IF(VLOOKUP($C1848,'Agent List'!$A:$D,2,0)=0,"",VLOOKUP($C1848,'Agent List'!$A:$D,2,0))),"")</f>
        <v/>
      </c>
      <c r="F1848" t="str">
        <f>IFERROR((IF(VLOOKUP(C1848,'Agent List'!A:C,3,0)=0,"",VLOOKUP(C1848,'Agent List'!A:C,3,0))),"")</f>
        <v/>
      </c>
      <c r="G1848" s="175" t="str">
        <f>IFERROR((IF(VLOOKUP($C1848,'Agent List'!$A:$D,4,0)=0,"",VLOOKUP($C1848,'Agent List'!$A:$D,4,0))),"")</f>
        <v/>
      </c>
    </row>
    <row r="1849" spans="1:7" x14ac:dyDescent="0.25">
      <c r="A1849" s="255"/>
      <c r="B1849" s="262"/>
      <c r="C1849" s="262"/>
      <c r="D1849" s="262"/>
      <c r="E1849" s="175" t="str">
        <f>IFERROR((IF(VLOOKUP($C1849,'Agent List'!$A:$D,2,0)=0,"",VLOOKUP($C1849,'Agent List'!$A:$D,2,0))),"")</f>
        <v/>
      </c>
      <c r="F1849" t="str">
        <f>IFERROR((IF(VLOOKUP(C1849,'Agent List'!A:C,3,0)=0,"",VLOOKUP(C1849,'Agent List'!A:C,3,0))),"")</f>
        <v/>
      </c>
      <c r="G1849" s="175" t="str">
        <f>IFERROR((IF(VLOOKUP($C1849,'Agent List'!$A:$D,4,0)=0,"",VLOOKUP($C1849,'Agent List'!$A:$D,4,0))),"")</f>
        <v/>
      </c>
    </row>
    <row r="1850" spans="1:7" x14ac:dyDescent="0.25">
      <c r="A1850" s="255"/>
      <c r="B1850" s="262"/>
      <c r="C1850" s="262"/>
      <c r="D1850" s="262"/>
      <c r="E1850" s="175" t="str">
        <f>IFERROR((IF(VLOOKUP($C1850,'Agent List'!$A:$D,2,0)=0,"",VLOOKUP($C1850,'Agent List'!$A:$D,2,0))),"")</f>
        <v/>
      </c>
      <c r="F1850" t="str">
        <f>IFERROR((IF(VLOOKUP(C1850,'Agent List'!A:C,3,0)=0,"",VLOOKUP(C1850,'Agent List'!A:C,3,0))),"")</f>
        <v/>
      </c>
      <c r="G1850" s="175" t="str">
        <f>IFERROR((IF(VLOOKUP($C1850,'Agent List'!$A:$D,4,0)=0,"",VLOOKUP($C1850,'Agent List'!$A:$D,4,0))),"")</f>
        <v/>
      </c>
    </row>
    <row r="1851" spans="1:7" x14ac:dyDescent="0.25">
      <c r="A1851" s="255"/>
      <c r="B1851" s="262"/>
      <c r="C1851" s="262"/>
      <c r="D1851" s="262"/>
      <c r="E1851" s="175" t="str">
        <f>IFERROR((IF(VLOOKUP($C1851,'Agent List'!$A:$D,2,0)=0,"",VLOOKUP($C1851,'Agent List'!$A:$D,2,0))),"")</f>
        <v/>
      </c>
      <c r="F1851" t="str">
        <f>IFERROR((IF(VLOOKUP(C1851,'Agent List'!A:C,3,0)=0,"",VLOOKUP(C1851,'Agent List'!A:C,3,0))),"")</f>
        <v/>
      </c>
      <c r="G1851" s="175" t="str">
        <f>IFERROR((IF(VLOOKUP($C1851,'Agent List'!$A:$D,4,0)=0,"",VLOOKUP($C1851,'Agent List'!$A:$D,4,0))),"")</f>
        <v/>
      </c>
    </row>
    <row r="1852" spans="1:7" x14ac:dyDescent="0.25">
      <c r="A1852" s="255"/>
      <c r="B1852" s="262"/>
      <c r="C1852" s="262"/>
      <c r="D1852" s="262"/>
      <c r="E1852" s="175" t="str">
        <f>IFERROR((IF(VLOOKUP($C1852,'Agent List'!$A:$D,2,0)=0,"",VLOOKUP($C1852,'Agent List'!$A:$D,2,0))),"")</f>
        <v/>
      </c>
      <c r="F1852" t="str">
        <f>IFERROR((IF(VLOOKUP(C1852,'Agent List'!A:C,3,0)=0,"",VLOOKUP(C1852,'Agent List'!A:C,3,0))),"")</f>
        <v/>
      </c>
      <c r="G1852" s="175" t="str">
        <f>IFERROR((IF(VLOOKUP($C1852,'Agent List'!$A:$D,4,0)=0,"",VLOOKUP($C1852,'Agent List'!$A:$D,4,0))),"")</f>
        <v/>
      </c>
    </row>
    <row r="1853" spans="1:7" x14ac:dyDescent="0.25">
      <c r="A1853" s="255"/>
      <c r="B1853" s="262"/>
      <c r="C1853" s="262"/>
      <c r="D1853" s="262"/>
      <c r="E1853" s="175" t="str">
        <f>IFERROR((IF(VLOOKUP($C1853,'Agent List'!$A:$D,2,0)=0,"",VLOOKUP($C1853,'Agent List'!$A:$D,2,0))),"")</f>
        <v/>
      </c>
      <c r="F1853" t="str">
        <f>IFERROR((IF(VLOOKUP(C1853,'Agent List'!A:C,3,0)=0,"",VLOOKUP(C1853,'Agent List'!A:C,3,0))),"")</f>
        <v/>
      </c>
      <c r="G1853" s="175" t="str">
        <f>IFERROR((IF(VLOOKUP($C1853,'Agent List'!$A:$D,4,0)=0,"",VLOOKUP($C1853,'Agent List'!$A:$D,4,0))),"")</f>
        <v/>
      </c>
    </row>
    <row r="1854" spans="1:7" x14ac:dyDescent="0.25">
      <c r="A1854" s="255"/>
      <c r="B1854" s="262"/>
      <c r="C1854" s="262"/>
      <c r="D1854" s="262"/>
      <c r="E1854" s="175" t="str">
        <f>IFERROR((IF(VLOOKUP($C1854,'Agent List'!$A:$D,2,0)=0,"",VLOOKUP($C1854,'Agent List'!$A:$D,2,0))),"")</f>
        <v/>
      </c>
      <c r="F1854" t="str">
        <f>IFERROR((IF(VLOOKUP(C1854,'Agent List'!A:C,3,0)=0,"",VLOOKUP(C1854,'Agent List'!A:C,3,0))),"")</f>
        <v/>
      </c>
      <c r="G1854" s="175" t="str">
        <f>IFERROR((IF(VLOOKUP($C1854,'Agent List'!$A:$D,4,0)=0,"",VLOOKUP($C1854,'Agent List'!$A:$D,4,0))),"")</f>
        <v/>
      </c>
    </row>
    <row r="1855" spans="1:7" x14ac:dyDescent="0.25">
      <c r="A1855" s="255"/>
      <c r="B1855" s="262"/>
      <c r="C1855" s="262"/>
      <c r="D1855" s="262"/>
      <c r="E1855" s="175" t="str">
        <f>IFERROR((IF(VLOOKUP($C1855,'Agent List'!$A:$D,2,0)=0,"",VLOOKUP($C1855,'Agent List'!$A:$D,2,0))),"")</f>
        <v/>
      </c>
      <c r="F1855" t="str">
        <f>IFERROR((IF(VLOOKUP(C1855,'Agent List'!A:C,3,0)=0,"",VLOOKUP(C1855,'Agent List'!A:C,3,0))),"")</f>
        <v/>
      </c>
      <c r="G1855" s="175" t="str">
        <f>IFERROR((IF(VLOOKUP($C1855,'Agent List'!$A:$D,4,0)=0,"",VLOOKUP($C1855,'Agent List'!$A:$D,4,0))),"")</f>
        <v/>
      </c>
    </row>
    <row r="1856" spans="1:7" x14ac:dyDescent="0.25">
      <c r="A1856" s="255"/>
      <c r="B1856" s="262"/>
      <c r="C1856" s="262"/>
      <c r="D1856" s="262"/>
      <c r="E1856" s="175" t="str">
        <f>IFERROR((IF(VLOOKUP($C1856,'Agent List'!$A:$D,2,0)=0,"",VLOOKUP($C1856,'Agent List'!$A:$D,2,0))),"")</f>
        <v/>
      </c>
      <c r="F1856" t="str">
        <f>IFERROR((IF(VLOOKUP(C1856,'Agent List'!A:C,3,0)=0,"",VLOOKUP(C1856,'Agent List'!A:C,3,0))),"")</f>
        <v/>
      </c>
      <c r="G1856" s="175" t="str">
        <f>IFERROR((IF(VLOOKUP($C1856,'Agent List'!$A:$D,4,0)=0,"",VLOOKUP($C1856,'Agent List'!$A:$D,4,0))),"")</f>
        <v/>
      </c>
    </row>
    <row r="1857" spans="1:7" x14ac:dyDescent="0.25">
      <c r="A1857" s="255"/>
      <c r="B1857" s="262"/>
      <c r="C1857" s="262"/>
      <c r="D1857" s="262"/>
      <c r="E1857" s="175" t="str">
        <f>IFERROR((IF(VLOOKUP($C1857,'Agent List'!$A:$D,2,0)=0,"",VLOOKUP($C1857,'Agent List'!$A:$D,2,0))),"")</f>
        <v/>
      </c>
      <c r="F1857" t="str">
        <f>IFERROR((IF(VLOOKUP(C1857,'Agent List'!A:C,3,0)=0,"",VLOOKUP(C1857,'Agent List'!A:C,3,0))),"")</f>
        <v/>
      </c>
      <c r="G1857" s="175" t="str">
        <f>IFERROR((IF(VLOOKUP($C1857,'Agent List'!$A:$D,4,0)=0,"",VLOOKUP($C1857,'Agent List'!$A:$D,4,0))),"")</f>
        <v/>
      </c>
    </row>
    <row r="1858" spans="1:7" x14ac:dyDescent="0.25">
      <c r="A1858" s="255"/>
      <c r="B1858" s="262"/>
      <c r="C1858" s="262"/>
      <c r="D1858" s="262"/>
      <c r="E1858" s="175" t="str">
        <f>IFERROR((IF(VLOOKUP($C1858,'Agent List'!$A:$D,2,0)=0,"",VLOOKUP($C1858,'Agent List'!$A:$D,2,0))),"")</f>
        <v/>
      </c>
      <c r="F1858" t="str">
        <f>IFERROR((IF(VLOOKUP(C1858,'Agent List'!A:C,3,0)=0,"",VLOOKUP(C1858,'Agent List'!A:C,3,0))),"")</f>
        <v/>
      </c>
      <c r="G1858" s="175" t="str">
        <f>IFERROR((IF(VLOOKUP($C1858,'Agent List'!$A:$D,4,0)=0,"",VLOOKUP($C1858,'Agent List'!$A:$D,4,0))),"")</f>
        <v/>
      </c>
    </row>
    <row r="1859" spans="1:7" x14ac:dyDescent="0.25">
      <c r="A1859" s="255"/>
      <c r="B1859" s="262"/>
      <c r="C1859" s="262"/>
      <c r="D1859" s="262"/>
      <c r="E1859" s="175" t="str">
        <f>IFERROR((IF(VLOOKUP($C1859,'Agent List'!$A:$D,2,0)=0,"",VLOOKUP($C1859,'Agent List'!$A:$D,2,0))),"")</f>
        <v/>
      </c>
      <c r="F1859" t="str">
        <f>IFERROR((IF(VLOOKUP(C1859,'Agent List'!A:C,3,0)=0,"",VLOOKUP(C1859,'Agent List'!A:C,3,0))),"")</f>
        <v/>
      </c>
    </row>
    <row r="1860" spans="1:7" x14ac:dyDescent="0.25">
      <c r="A1860" s="255"/>
      <c r="B1860" s="262"/>
      <c r="C1860" s="262"/>
      <c r="D1860" s="262"/>
      <c r="E1860" s="175" t="str">
        <f>IFERROR((IF(VLOOKUP($C1860,'Agent List'!$A:$D,2,0)=0,"",VLOOKUP($C1860,'Agent List'!$A:$D,2,0))),"")</f>
        <v/>
      </c>
      <c r="F1860" t="str">
        <f>IFERROR((IF(VLOOKUP(C1860,'Agent List'!A:C,3,0)=0,"",VLOOKUP(C1860,'Agent List'!A:C,3,0))),"")</f>
        <v/>
      </c>
    </row>
    <row r="1861" spans="1:7" x14ac:dyDescent="0.25">
      <c r="A1861" s="255"/>
      <c r="B1861" s="262"/>
      <c r="C1861" s="262"/>
      <c r="D1861" s="262"/>
      <c r="E1861" s="175" t="str">
        <f>IFERROR((IF(VLOOKUP($C1861,'Agent List'!$A:$D,2,0)=0,"",VLOOKUP($C1861,'Agent List'!$A:$D,2,0))),"")</f>
        <v/>
      </c>
      <c r="F1861" t="str">
        <f>IFERROR((IF(VLOOKUP(C1861,'Agent List'!A:C,3,0)=0,"",VLOOKUP(C1861,'Agent List'!A:C,3,0))),"")</f>
        <v/>
      </c>
    </row>
    <row r="1862" spans="1:7" x14ac:dyDescent="0.25">
      <c r="A1862" s="255"/>
      <c r="B1862" s="262"/>
      <c r="C1862" s="262"/>
      <c r="D1862" s="262"/>
      <c r="E1862" s="175" t="str">
        <f>IFERROR((IF(VLOOKUP($C1862,'Agent List'!$A:$D,2,0)=0,"",VLOOKUP($C1862,'Agent List'!$A:$D,2,0))),"")</f>
        <v/>
      </c>
      <c r="F1862" t="str">
        <f>IFERROR((IF(VLOOKUP(C1862,'Agent List'!A:C,3,0)=0,"",VLOOKUP(C1862,'Agent List'!A:C,3,0))),"")</f>
        <v/>
      </c>
    </row>
    <row r="1863" spans="1:7" x14ac:dyDescent="0.25">
      <c r="A1863" s="255"/>
      <c r="B1863" s="262"/>
      <c r="C1863" s="262"/>
      <c r="D1863" s="262"/>
      <c r="E1863" s="175" t="str">
        <f>IFERROR((IF(VLOOKUP($C1863,'Agent List'!$A:$D,2,0)=0,"",VLOOKUP($C1863,'Agent List'!$A:$D,2,0))),"")</f>
        <v/>
      </c>
      <c r="F1863" t="str">
        <f>IFERROR((IF(VLOOKUP(C1863,'Agent List'!A:C,3,0)=0,"",VLOOKUP(C1863,'Agent List'!A:C,3,0))),"")</f>
        <v/>
      </c>
    </row>
    <row r="1864" spans="1:7" x14ac:dyDescent="0.25">
      <c r="A1864" s="255"/>
      <c r="B1864" s="262"/>
      <c r="C1864" s="262"/>
      <c r="D1864" s="262"/>
      <c r="E1864" s="175" t="str">
        <f>IFERROR((IF(VLOOKUP($C1864,'Agent List'!$A:$D,2,0)=0,"",VLOOKUP($C1864,'Agent List'!$A:$D,2,0))),"")</f>
        <v/>
      </c>
      <c r="F1864" t="str">
        <f>IFERROR((IF(VLOOKUP(C1864,'Agent List'!A:C,3,0)=0,"",VLOOKUP(C1864,'Agent List'!A:C,3,0))),"")</f>
        <v/>
      </c>
    </row>
    <row r="1865" spans="1:7" x14ac:dyDescent="0.25">
      <c r="A1865" s="255"/>
      <c r="B1865" s="262"/>
      <c r="C1865" s="262"/>
      <c r="D1865" s="262"/>
      <c r="E1865" s="175" t="str">
        <f>IFERROR((IF(VLOOKUP($C1865,'Agent List'!$A:$D,2,0)=0,"",VLOOKUP($C1865,'Agent List'!$A:$D,2,0))),"")</f>
        <v/>
      </c>
      <c r="F1865" t="str">
        <f>IFERROR((IF(VLOOKUP(C1865,'Agent List'!A:C,3,0)=0,"",VLOOKUP(C1865,'Agent List'!A:C,3,0))),"")</f>
        <v/>
      </c>
    </row>
    <row r="1866" spans="1:7" x14ac:dyDescent="0.25">
      <c r="A1866" s="255"/>
      <c r="B1866" s="262"/>
      <c r="C1866" s="262"/>
      <c r="D1866" s="262"/>
      <c r="E1866" s="175" t="str">
        <f>IFERROR((IF(VLOOKUP($C1866,'Agent List'!$A:$D,2,0)=0,"",VLOOKUP($C1866,'Agent List'!$A:$D,2,0))),"")</f>
        <v/>
      </c>
      <c r="F1866" t="str">
        <f>IFERROR((IF(VLOOKUP(C1866,'Agent List'!A:C,3,0)=0,"",VLOOKUP(C1866,'Agent List'!A:C,3,0))),"")</f>
        <v/>
      </c>
    </row>
    <row r="1867" spans="1:7" x14ac:dyDescent="0.25">
      <c r="A1867" s="255"/>
      <c r="B1867" s="262"/>
      <c r="C1867" s="262"/>
      <c r="D1867" s="262"/>
      <c r="E1867" s="175" t="str">
        <f>IFERROR((IF(VLOOKUP($C1867,'Agent List'!$A:$D,2,0)=0,"",VLOOKUP($C1867,'Agent List'!$A:$D,2,0))),"")</f>
        <v/>
      </c>
      <c r="F1867" t="str">
        <f>IFERROR((IF(VLOOKUP(C1867,'Agent List'!A:C,3,0)=0,"",VLOOKUP(C1867,'Agent List'!A:C,3,0))),"")</f>
        <v/>
      </c>
    </row>
    <row r="1868" spans="1:7" x14ac:dyDescent="0.25">
      <c r="A1868" s="173"/>
      <c r="B1868" s="172"/>
      <c r="C1868" s="172"/>
      <c r="D1868" s="172"/>
      <c r="E1868" s="175" t="str">
        <f>IFERROR((IF(VLOOKUP($C1868,'Agent List'!$A:$D,2,0)=0,"",VLOOKUP($C1868,'Agent List'!$A:$D,2,0))),"")</f>
        <v/>
      </c>
      <c r="F1868" t="str">
        <f>IFERROR((IF(VLOOKUP(C1868,'Agent List'!A:C,3,0)=0,"",VLOOKUP(C1868,'Agent List'!A:C,3,0))),"")</f>
        <v/>
      </c>
    </row>
    <row r="1869" spans="1:7" x14ac:dyDescent="0.25">
      <c r="A1869" s="173"/>
      <c r="B1869" s="172"/>
      <c r="C1869" s="172"/>
      <c r="D1869" s="172"/>
      <c r="E1869" s="175" t="str">
        <f>IFERROR((IF(VLOOKUP($C1869,'Agent List'!$A:$D,2,0)=0,"",VLOOKUP($C1869,'Agent List'!$A:$D,2,0))),"")</f>
        <v/>
      </c>
      <c r="F1869" t="str">
        <f>IFERROR((IF(VLOOKUP(C1869,'Agent List'!A:C,3,0)=0,"",VLOOKUP(C1869,'Agent List'!A:C,3,0))),"")</f>
        <v/>
      </c>
    </row>
    <row r="1870" spans="1:7" x14ac:dyDescent="0.25">
      <c r="A1870" s="173"/>
      <c r="B1870" s="172"/>
      <c r="C1870" s="172"/>
      <c r="D1870" s="172"/>
      <c r="E1870" s="175" t="str">
        <f>IFERROR((IF(VLOOKUP($C1870,'Agent List'!$A:$D,2,0)=0,"",VLOOKUP($C1870,'Agent List'!$A:$D,2,0))),"")</f>
        <v/>
      </c>
      <c r="F1870" t="str">
        <f>IFERROR((IF(VLOOKUP(C1870,'Agent List'!A:C,3,0)=0,"",VLOOKUP(C1870,'Agent List'!A:C,3,0))),"")</f>
        <v/>
      </c>
    </row>
    <row r="1871" spans="1:7" x14ac:dyDescent="0.25">
      <c r="A1871" s="173"/>
      <c r="B1871" s="172"/>
      <c r="C1871" s="172"/>
      <c r="D1871" s="172"/>
      <c r="E1871" s="175" t="str">
        <f>IFERROR((IF(VLOOKUP($C1871,'Agent List'!$A:$D,2,0)=0,"",VLOOKUP($C1871,'Agent List'!$A:$D,2,0))),"")</f>
        <v/>
      </c>
      <c r="F1871" t="str">
        <f>IFERROR((IF(VLOOKUP(C1871,'Agent List'!A:C,3,0)=0,"",VLOOKUP(C1871,'Agent List'!A:C,3,0))),"")</f>
        <v/>
      </c>
    </row>
    <row r="1872" spans="1:7" x14ac:dyDescent="0.25">
      <c r="A1872" s="173"/>
      <c r="B1872" s="172"/>
      <c r="C1872" s="172"/>
      <c r="D1872" s="172"/>
      <c r="E1872" s="175" t="str">
        <f>IFERROR((IF(VLOOKUP($C1872,'Agent List'!$A:$D,2,0)=0,"",VLOOKUP($C1872,'Agent List'!$A:$D,2,0))),"")</f>
        <v/>
      </c>
      <c r="F1872" t="str">
        <f>IFERROR((IF(VLOOKUP(C1872,'Agent List'!A:C,3,0)=0,"",VLOOKUP(C1872,'Agent List'!A:C,3,0))),"")</f>
        <v/>
      </c>
    </row>
    <row r="1873" spans="1:6" x14ac:dyDescent="0.25">
      <c r="A1873" s="173"/>
      <c r="B1873" s="172"/>
      <c r="C1873" s="172"/>
      <c r="D1873" s="172"/>
      <c r="E1873" s="175" t="str">
        <f>IFERROR((IF(VLOOKUP($C1873,'Agent List'!$A:$D,2,0)=0,"",VLOOKUP($C1873,'Agent List'!$A:$D,2,0))),"")</f>
        <v/>
      </c>
      <c r="F1873" t="str">
        <f>IFERROR((IF(VLOOKUP(C1873,'Agent List'!A:C,3,0)=0,"",VLOOKUP(C1873,'Agent List'!A:C,3,0))),"")</f>
        <v/>
      </c>
    </row>
    <row r="1874" spans="1:6" x14ac:dyDescent="0.25">
      <c r="A1874" s="173"/>
      <c r="B1874" s="172"/>
      <c r="C1874" s="172"/>
      <c r="D1874" s="172"/>
      <c r="E1874" s="175" t="str">
        <f>IFERROR((IF(VLOOKUP($C1874,'Agent List'!$A:$D,2,0)=0,"",VLOOKUP($C1874,'Agent List'!$A:$D,2,0))),"")</f>
        <v/>
      </c>
      <c r="F1874" t="str">
        <f>IFERROR((IF(VLOOKUP(C1874,'Agent List'!A:C,3,0)=0,"",VLOOKUP(C1874,'Agent List'!A:C,3,0))),"")</f>
        <v/>
      </c>
    </row>
    <row r="1875" spans="1:6" x14ac:dyDescent="0.25">
      <c r="A1875" s="173"/>
      <c r="B1875" s="172"/>
      <c r="C1875" s="172"/>
      <c r="D1875" s="172"/>
      <c r="E1875" s="175" t="str">
        <f>IFERROR((IF(VLOOKUP($C1875,'Agent List'!$A:$D,2,0)=0,"",VLOOKUP($C1875,'Agent List'!$A:$D,2,0))),"")</f>
        <v/>
      </c>
      <c r="F1875" t="str">
        <f>IFERROR((IF(VLOOKUP(C1875,'Agent List'!A:C,3,0)=0,"",VLOOKUP(C1875,'Agent List'!A:C,3,0))),"")</f>
        <v/>
      </c>
    </row>
    <row r="1876" spans="1:6" x14ac:dyDescent="0.25">
      <c r="A1876" s="173"/>
      <c r="B1876" s="172"/>
      <c r="C1876" s="172"/>
      <c r="D1876" s="172"/>
      <c r="E1876" s="175" t="str">
        <f>IFERROR((IF(VLOOKUP($C1876,'Agent List'!$A:$D,2,0)=0,"",VLOOKUP($C1876,'Agent List'!$A:$D,2,0))),"")</f>
        <v/>
      </c>
      <c r="F1876" t="str">
        <f>IFERROR((IF(VLOOKUP(C1876,'Agent List'!A:C,3,0)=0,"",VLOOKUP(C1876,'Agent List'!A:C,3,0))),"")</f>
        <v/>
      </c>
    </row>
    <row r="1877" spans="1:6" x14ac:dyDescent="0.25">
      <c r="A1877" s="173"/>
      <c r="B1877" s="172"/>
      <c r="C1877" s="172"/>
      <c r="D1877" s="172"/>
      <c r="E1877" s="175" t="str">
        <f>IFERROR((IF(VLOOKUP($C1877,'Agent List'!$A:$D,2,0)=0,"",VLOOKUP($C1877,'Agent List'!$A:$D,2,0))),"")</f>
        <v/>
      </c>
      <c r="F1877" t="str">
        <f>IFERROR((IF(VLOOKUP(C1877,'Agent List'!A:C,3,0)=0,"",VLOOKUP(C1877,'Agent List'!A:C,3,0))),"")</f>
        <v/>
      </c>
    </row>
    <row r="1878" spans="1:6" x14ac:dyDescent="0.25">
      <c r="A1878" s="173"/>
      <c r="B1878" s="172"/>
      <c r="C1878" s="172"/>
      <c r="D1878" s="172"/>
      <c r="E1878" s="175" t="str">
        <f>IFERROR((IF(VLOOKUP($C1878,'Agent List'!$A:$D,2,0)=0,"",VLOOKUP($C1878,'Agent List'!$A:$D,2,0))),"")</f>
        <v/>
      </c>
      <c r="F1878" t="str">
        <f>IFERROR((IF(VLOOKUP(C1878,'Agent List'!A:C,3,0)=0,"",VLOOKUP(C1878,'Agent List'!A:C,3,0))),"")</f>
        <v/>
      </c>
    </row>
    <row r="1879" spans="1:6" x14ac:dyDescent="0.25">
      <c r="A1879" s="173"/>
      <c r="B1879" s="172"/>
      <c r="C1879" s="172"/>
      <c r="D1879" s="172"/>
      <c r="E1879" s="175" t="str">
        <f>IFERROR((IF(VLOOKUP($C1879,'Agent List'!$A:$D,2,0)=0,"",VLOOKUP($C1879,'Agent List'!$A:$D,2,0))),"")</f>
        <v/>
      </c>
      <c r="F1879" t="str">
        <f>IFERROR((IF(VLOOKUP(C1879,'Agent List'!A:C,3,0)=0,"",VLOOKUP(C1879,'Agent List'!A:C,3,0))),"")</f>
        <v/>
      </c>
    </row>
    <row r="1880" spans="1:6" x14ac:dyDescent="0.25">
      <c r="A1880" s="173"/>
      <c r="B1880" s="172"/>
      <c r="C1880" s="172"/>
      <c r="D1880" s="172"/>
      <c r="E1880" s="175" t="str">
        <f>IFERROR((IF(VLOOKUP($C1880,'Agent List'!$A:$D,2,0)=0,"",VLOOKUP($C1880,'Agent List'!$A:$D,2,0))),"")</f>
        <v/>
      </c>
      <c r="F1880" t="str">
        <f>IFERROR((IF(VLOOKUP(C1880,'Agent List'!A:C,3,0)=0,"",VLOOKUP(C1880,'Agent List'!A:C,3,0))),"")</f>
        <v/>
      </c>
    </row>
    <row r="1881" spans="1:6" x14ac:dyDescent="0.25">
      <c r="A1881" s="173"/>
      <c r="B1881" s="172"/>
      <c r="C1881" s="172"/>
      <c r="D1881" s="172"/>
      <c r="E1881" s="175" t="str">
        <f>IFERROR((IF(VLOOKUP($C1881,'Agent List'!$A:$D,2,0)=0,"",VLOOKUP($C1881,'Agent List'!$A:$D,2,0))),"")</f>
        <v/>
      </c>
      <c r="F1881" t="str">
        <f>IFERROR((IF(VLOOKUP(C1881,'Agent List'!A:C,3,0)=0,"",VLOOKUP(C1881,'Agent List'!A:C,3,0))),"")</f>
        <v/>
      </c>
    </row>
    <row r="1882" spans="1:6" x14ac:dyDescent="0.25">
      <c r="A1882" s="173"/>
      <c r="B1882" s="172"/>
      <c r="C1882" s="172"/>
      <c r="D1882" s="172"/>
      <c r="E1882" s="175" t="str">
        <f>IFERROR((IF(VLOOKUP($C1882,'Agent List'!$A:$D,2,0)=0,"",VLOOKUP($C1882,'Agent List'!$A:$D,2,0))),"")</f>
        <v/>
      </c>
      <c r="F1882" t="str">
        <f>IFERROR((IF(VLOOKUP(C1882,'Agent List'!A:C,3,0)=0,"",VLOOKUP(C1882,'Agent List'!A:C,3,0))),"")</f>
        <v/>
      </c>
    </row>
    <row r="1883" spans="1:6" x14ac:dyDescent="0.25">
      <c r="A1883" s="173"/>
      <c r="B1883" s="172"/>
      <c r="C1883" s="172"/>
      <c r="D1883" s="172"/>
      <c r="E1883" s="175" t="str">
        <f>IFERROR((IF(VLOOKUP($C1883,'Agent List'!$A:$D,2,0)=0,"",VLOOKUP($C1883,'Agent List'!$A:$D,2,0))),"")</f>
        <v/>
      </c>
      <c r="F1883" t="str">
        <f>IFERROR((IF(VLOOKUP(C1883,'Agent List'!A:C,3,0)=0,"",VLOOKUP(C1883,'Agent List'!A:C,3,0))),"")</f>
        <v/>
      </c>
    </row>
    <row r="1884" spans="1:6" x14ac:dyDescent="0.25">
      <c r="A1884" s="173"/>
      <c r="B1884" s="172"/>
      <c r="C1884" s="172"/>
      <c r="D1884" s="172"/>
      <c r="E1884" s="175" t="str">
        <f>IFERROR((IF(VLOOKUP($C1884,'Agent List'!$A:$D,2,0)=0,"",VLOOKUP($C1884,'Agent List'!$A:$D,2,0))),"")</f>
        <v/>
      </c>
      <c r="F1884" t="str">
        <f>IFERROR((IF(VLOOKUP(C1884,'Agent List'!A:C,3,0)=0,"",VLOOKUP(C1884,'Agent List'!A:C,3,0))),"")</f>
        <v/>
      </c>
    </row>
    <row r="1885" spans="1:6" x14ac:dyDescent="0.25">
      <c r="A1885" s="173"/>
      <c r="B1885" s="172"/>
      <c r="C1885" s="172"/>
      <c r="D1885" s="172"/>
      <c r="E1885" s="175" t="str">
        <f>IFERROR((IF(VLOOKUP($C1885,'Agent List'!$A:$D,2,0)=0,"",VLOOKUP($C1885,'Agent List'!$A:$D,2,0))),"")</f>
        <v/>
      </c>
      <c r="F1885" t="str">
        <f>IFERROR((IF(VLOOKUP(C1885,'Agent List'!A:C,3,0)=0,"",VLOOKUP(C1885,'Agent List'!A:C,3,0))),"")</f>
        <v/>
      </c>
    </row>
    <row r="1886" spans="1:6" x14ac:dyDescent="0.25">
      <c r="A1886" s="173"/>
      <c r="B1886" s="172"/>
      <c r="C1886" s="172"/>
      <c r="D1886" s="172"/>
      <c r="E1886" s="175" t="str">
        <f>IFERROR((IF(VLOOKUP($C1886,'Agent List'!$A:$D,2,0)=0,"",VLOOKUP($C1886,'Agent List'!$A:$D,2,0))),"")</f>
        <v/>
      </c>
      <c r="F1886" t="str">
        <f>IFERROR((IF(VLOOKUP(C1886,'Agent List'!A:C,3,0)=0,"",VLOOKUP(C1886,'Agent List'!A:C,3,0))),"")</f>
        <v/>
      </c>
    </row>
    <row r="1887" spans="1:6" x14ac:dyDescent="0.25">
      <c r="A1887" s="173"/>
      <c r="B1887" s="172"/>
      <c r="C1887" s="172"/>
      <c r="D1887" s="172"/>
      <c r="E1887" s="175" t="str">
        <f>IFERROR((IF(VLOOKUP($C1887,'Agent List'!$A:$D,2,0)=0,"",VLOOKUP($C1887,'Agent List'!$A:$D,2,0))),"")</f>
        <v/>
      </c>
      <c r="F1887" t="str">
        <f>IFERROR((IF(VLOOKUP(C1887,'Agent List'!A:C,3,0)=0,"",VLOOKUP(C1887,'Agent List'!A:C,3,0))),"")</f>
        <v/>
      </c>
    </row>
    <row r="1888" spans="1:6" x14ac:dyDescent="0.25">
      <c r="A1888" s="173"/>
      <c r="B1888" s="172"/>
      <c r="C1888" s="172"/>
      <c r="D1888" s="172"/>
      <c r="E1888" s="175" t="str">
        <f>IFERROR((IF(VLOOKUP($C1888,'Agent List'!$A:$D,2,0)=0,"",VLOOKUP($C1888,'Agent List'!$A:$D,2,0))),"")</f>
        <v/>
      </c>
      <c r="F1888" t="str">
        <f>IFERROR((IF(VLOOKUP(C1888,'Agent List'!A:C,3,0)=0,"",VLOOKUP(C1888,'Agent List'!A:C,3,0))),"")</f>
        <v/>
      </c>
    </row>
    <row r="1889" spans="1:6" x14ac:dyDescent="0.25">
      <c r="A1889" s="173"/>
      <c r="B1889" s="172"/>
      <c r="C1889" s="172"/>
      <c r="D1889" s="172"/>
      <c r="E1889" s="175" t="str">
        <f>IFERROR((IF(VLOOKUP($C1889,'Agent List'!$A:$D,2,0)=0,"",VLOOKUP($C1889,'Agent List'!$A:$D,2,0))),"")</f>
        <v/>
      </c>
      <c r="F1889" t="str">
        <f>IFERROR((IF(VLOOKUP(C1889,'Agent List'!A:C,3,0)=0,"",VLOOKUP(C1889,'Agent List'!A:C,3,0))),"")</f>
        <v/>
      </c>
    </row>
    <row r="1890" spans="1:6" x14ac:dyDescent="0.25">
      <c r="A1890" s="173"/>
      <c r="B1890" s="172"/>
      <c r="C1890" s="172"/>
      <c r="D1890" s="172"/>
      <c r="E1890" s="175" t="str">
        <f>IFERROR((IF(VLOOKUP($C1890,'Agent List'!$A:$D,2,0)=0,"",VLOOKUP($C1890,'Agent List'!$A:$D,2,0))),"")</f>
        <v/>
      </c>
      <c r="F1890" t="str">
        <f>IFERROR((IF(VLOOKUP(C1890,'Agent List'!A:C,3,0)=0,"",VLOOKUP(C1890,'Agent List'!A:C,3,0))),"")</f>
        <v/>
      </c>
    </row>
    <row r="1891" spans="1:6" x14ac:dyDescent="0.25">
      <c r="A1891" s="173"/>
      <c r="B1891" s="172"/>
      <c r="C1891" s="172"/>
      <c r="D1891" s="172"/>
      <c r="E1891" s="175" t="str">
        <f>IFERROR((IF(VLOOKUP($C1891,'Agent List'!$A:$D,2,0)=0,"",VLOOKUP($C1891,'Agent List'!$A:$D,2,0))),"")</f>
        <v/>
      </c>
      <c r="F1891" t="str">
        <f>IFERROR((IF(VLOOKUP(C1891,'Agent List'!A:C,3,0)=0,"",VLOOKUP(C1891,'Agent List'!A:C,3,0))),"")</f>
        <v/>
      </c>
    </row>
    <row r="1892" spans="1:6" x14ac:dyDescent="0.25">
      <c r="A1892" s="173"/>
      <c r="B1892" s="172"/>
      <c r="C1892" s="172"/>
      <c r="D1892" s="172"/>
      <c r="E1892" s="175" t="str">
        <f>IFERROR((IF(VLOOKUP($C1892,'Agent List'!$A:$D,2,0)=0,"",VLOOKUP($C1892,'Agent List'!$A:$D,2,0))),"")</f>
        <v/>
      </c>
      <c r="F1892" t="str">
        <f>IFERROR((IF(VLOOKUP(C1892,'Agent List'!A:C,3,0)=0,"",VLOOKUP(C1892,'Agent List'!A:C,3,0))),"")</f>
        <v/>
      </c>
    </row>
    <row r="1893" spans="1:6" x14ac:dyDescent="0.25">
      <c r="A1893" s="173"/>
      <c r="B1893" s="172"/>
      <c r="C1893" s="172"/>
      <c r="D1893" s="172"/>
      <c r="E1893" s="175" t="str">
        <f>IFERROR((IF(VLOOKUP($C1893,'Agent List'!$A:$D,2,0)=0,"",VLOOKUP($C1893,'Agent List'!$A:$D,2,0))),"")</f>
        <v/>
      </c>
      <c r="F1893" t="str">
        <f>IFERROR((IF(VLOOKUP(C1893,'Agent List'!A:C,3,0)=0,"",VLOOKUP(C1893,'Agent List'!A:C,3,0))),"")</f>
        <v/>
      </c>
    </row>
    <row r="1894" spans="1:6" x14ac:dyDescent="0.25">
      <c r="A1894" s="173"/>
      <c r="B1894" s="172"/>
      <c r="C1894" s="172"/>
      <c r="D1894" s="172"/>
      <c r="E1894" s="175" t="str">
        <f>IFERROR((IF(VLOOKUP($C1894,'Agent List'!$A:$D,2,0)=0,"",VLOOKUP($C1894,'Agent List'!$A:$D,2,0))),"")</f>
        <v/>
      </c>
      <c r="F1894" t="str">
        <f>IFERROR((IF(VLOOKUP(C1894,'Agent List'!A:C,3,0)=0,"",VLOOKUP(C1894,'Agent List'!A:C,3,0))),"")</f>
        <v/>
      </c>
    </row>
    <row r="1895" spans="1:6" x14ac:dyDescent="0.25">
      <c r="A1895" s="173"/>
      <c r="B1895" s="172"/>
      <c r="C1895" s="172"/>
      <c r="D1895" s="172"/>
      <c r="E1895" s="175" t="str">
        <f>IFERROR((IF(VLOOKUP($C1895,'Agent List'!$A:$D,2,0)=0,"",VLOOKUP($C1895,'Agent List'!$A:$D,2,0))),"")</f>
        <v/>
      </c>
      <c r="F1895" t="str">
        <f>IFERROR((IF(VLOOKUP(C1895,'Agent List'!A:C,3,0)=0,"",VLOOKUP(C1895,'Agent List'!A:C,3,0))),"")</f>
        <v/>
      </c>
    </row>
    <row r="1896" spans="1:6" x14ac:dyDescent="0.25">
      <c r="A1896" s="173"/>
      <c r="B1896" s="172"/>
      <c r="C1896" s="172"/>
      <c r="D1896" s="172"/>
      <c r="E1896" s="175" t="str">
        <f>IFERROR((IF(VLOOKUP($C1896,'Agent List'!$A:$D,2,0)=0,"",VLOOKUP($C1896,'Agent List'!$A:$D,2,0))),"")</f>
        <v/>
      </c>
      <c r="F1896" t="str">
        <f>IFERROR((IF(VLOOKUP(C1896,'Agent List'!A:C,3,0)=0,"",VLOOKUP(C1896,'Agent List'!A:C,3,0))),"")</f>
        <v/>
      </c>
    </row>
    <row r="1897" spans="1:6" x14ac:dyDescent="0.25">
      <c r="A1897" s="173"/>
      <c r="B1897" s="172"/>
      <c r="C1897" s="172"/>
      <c r="D1897" s="172"/>
      <c r="E1897" s="175" t="str">
        <f>IFERROR((IF(VLOOKUP($C1897,'Agent List'!$A:$D,2,0)=0,"",VLOOKUP($C1897,'Agent List'!$A:$D,2,0))),"")</f>
        <v/>
      </c>
      <c r="F1897" t="str">
        <f>IFERROR((IF(VLOOKUP(C1897,'Agent List'!A:C,3,0)=0,"",VLOOKUP(C1897,'Agent List'!A:C,3,0))),"")</f>
        <v/>
      </c>
    </row>
    <row r="1898" spans="1:6" x14ac:dyDescent="0.25">
      <c r="A1898" s="173"/>
      <c r="B1898" s="172"/>
      <c r="C1898" s="172"/>
      <c r="D1898" s="172"/>
      <c r="E1898" s="175" t="str">
        <f>IFERROR((IF(VLOOKUP($C1898,'Agent List'!$A:$D,2,0)=0,"",VLOOKUP($C1898,'Agent List'!$A:$D,2,0))),"")</f>
        <v/>
      </c>
      <c r="F1898" t="str">
        <f>IFERROR((IF(VLOOKUP(C1898,'Agent List'!A:C,3,0)=0,"",VLOOKUP(C1898,'Agent List'!A:C,3,0))),"")</f>
        <v/>
      </c>
    </row>
    <row r="1899" spans="1:6" x14ac:dyDescent="0.25">
      <c r="A1899" s="173"/>
      <c r="B1899" s="172"/>
      <c r="C1899" s="172"/>
      <c r="D1899" s="172"/>
      <c r="E1899" s="175" t="str">
        <f>IFERROR((IF(VLOOKUP($C1899,'Agent List'!$A:$D,2,0)=0,"",VLOOKUP($C1899,'Agent List'!$A:$D,2,0))),"")</f>
        <v/>
      </c>
      <c r="F1899" t="str">
        <f>IFERROR((IF(VLOOKUP(C1899,'Agent List'!A:C,3,0)=0,"",VLOOKUP(C1899,'Agent List'!A:C,3,0))),"")</f>
        <v/>
      </c>
    </row>
    <row r="1900" spans="1:6" x14ac:dyDescent="0.25">
      <c r="A1900" s="173"/>
      <c r="B1900" s="172"/>
      <c r="C1900" s="172"/>
      <c r="D1900" s="172"/>
      <c r="E1900" s="175" t="str">
        <f>IFERROR((IF(VLOOKUP($C1900,'Agent List'!$A:$D,2,0)=0,"",VLOOKUP($C1900,'Agent List'!$A:$D,2,0))),"")</f>
        <v/>
      </c>
      <c r="F1900" t="str">
        <f>IFERROR((IF(VLOOKUP(C1900,'Agent List'!A:C,3,0)=0,"",VLOOKUP(C1900,'Agent List'!A:C,3,0))),"")</f>
        <v/>
      </c>
    </row>
    <row r="1901" spans="1:6" x14ac:dyDescent="0.25">
      <c r="A1901" s="173"/>
      <c r="B1901" s="172"/>
      <c r="C1901" s="172"/>
      <c r="D1901" s="172"/>
      <c r="E1901" s="175" t="str">
        <f>IFERROR((IF(VLOOKUP($C1901,'Agent List'!$A:$D,2,0)=0,"",VLOOKUP($C1901,'Agent List'!$A:$D,2,0))),"")</f>
        <v/>
      </c>
      <c r="F1901" t="str">
        <f>IFERROR((IF(VLOOKUP(C1901,'Agent List'!A:C,3,0)=0,"",VLOOKUP(C1901,'Agent List'!A:C,3,0))),"")</f>
        <v/>
      </c>
    </row>
    <row r="1902" spans="1:6" x14ac:dyDescent="0.25">
      <c r="A1902" s="173"/>
      <c r="B1902" s="172"/>
      <c r="C1902" s="172"/>
      <c r="D1902" s="172"/>
      <c r="E1902" s="175" t="str">
        <f>IFERROR((IF(VLOOKUP($C1902,'Agent List'!$A:$D,2,0)=0,"",VLOOKUP($C1902,'Agent List'!$A:$D,2,0))),"")</f>
        <v/>
      </c>
      <c r="F1902" t="str">
        <f>IFERROR((IF(VLOOKUP(C1902,'Agent List'!A:C,3,0)=0,"",VLOOKUP(C1902,'Agent List'!A:C,3,0))),"")</f>
        <v/>
      </c>
    </row>
    <row r="1903" spans="1:6" x14ac:dyDescent="0.25">
      <c r="A1903" s="173"/>
      <c r="B1903" s="172"/>
      <c r="C1903" s="172"/>
      <c r="D1903" s="172"/>
      <c r="E1903" s="175" t="str">
        <f>IFERROR((IF(VLOOKUP($C1903,'Agent List'!$A:$D,2,0)=0,"",VLOOKUP($C1903,'Agent List'!$A:$D,2,0))),"")</f>
        <v/>
      </c>
      <c r="F1903" t="str">
        <f>IFERROR((IF(VLOOKUP(C1903,'Agent List'!A:C,3,0)=0,"",VLOOKUP(C1903,'Agent List'!A:C,3,0))),"")</f>
        <v/>
      </c>
    </row>
    <row r="1904" spans="1:6" x14ac:dyDescent="0.25">
      <c r="A1904" s="173"/>
      <c r="B1904" s="172"/>
      <c r="C1904" s="172"/>
      <c r="D1904" s="172"/>
      <c r="E1904" s="175" t="str">
        <f>IFERROR((IF(VLOOKUP($C1904,'Agent List'!$A:$D,2,0)=0,"",VLOOKUP($C1904,'Agent List'!$A:$D,2,0))),"")</f>
        <v/>
      </c>
      <c r="F1904" t="str">
        <f>IFERROR((IF(VLOOKUP(C1904,'Agent List'!A:C,3,0)=0,"",VLOOKUP(C1904,'Agent List'!A:C,3,0))),"")</f>
        <v/>
      </c>
    </row>
    <row r="1905" spans="1:6" x14ac:dyDescent="0.25">
      <c r="A1905" s="173"/>
      <c r="B1905" s="172"/>
      <c r="C1905" s="172"/>
      <c r="D1905" s="172"/>
      <c r="E1905" s="175" t="str">
        <f>IFERROR((IF(VLOOKUP($C1905,'Agent List'!$A:$D,2,0)=0,"",VLOOKUP($C1905,'Agent List'!$A:$D,2,0))),"")</f>
        <v/>
      </c>
      <c r="F1905" t="str">
        <f>IFERROR((IF(VLOOKUP(C1905,'Agent List'!A:C,3,0)=0,"",VLOOKUP(C1905,'Agent List'!A:C,3,0))),"")</f>
        <v/>
      </c>
    </row>
    <row r="1906" spans="1:6" x14ac:dyDescent="0.25">
      <c r="A1906" s="173"/>
      <c r="B1906" s="172"/>
      <c r="C1906" s="172"/>
      <c r="D1906" s="172"/>
      <c r="E1906" s="175" t="str">
        <f>IFERROR((IF(VLOOKUP($C1906,'Agent List'!$A:$D,2,0)=0,"",VLOOKUP($C1906,'Agent List'!$A:$D,2,0))),"")</f>
        <v/>
      </c>
      <c r="F1906" t="str">
        <f>IFERROR((IF(VLOOKUP(C1906,'Agent List'!A:C,3,0)=0,"",VLOOKUP(C1906,'Agent List'!A:C,3,0))),"")</f>
        <v/>
      </c>
    </row>
    <row r="1907" spans="1:6" x14ac:dyDescent="0.25">
      <c r="A1907" s="173"/>
      <c r="B1907" s="172"/>
      <c r="C1907" s="172"/>
      <c r="D1907" s="172"/>
      <c r="E1907" s="175" t="str">
        <f>IFERROR((IF(VLOOKUP($C1907,'Agent List'!$A:$D,2,0)=0,"",VLOOKUP($C1907,'Agent List'!$A:$D,2,0))),"")</f>
        <v/>
      </c>
      <c r="F1907" t="str">
        <f>IFERROR((IF(VLOOKUP(C1907,'Agent List'!A:C,3,0)=0,"",VLOOKUP(C1907,'Agent List'!A:C,3,0))),"")</f>
        <v/>
      </c>
    </row>
    <row r="1908" spans="1:6" x14ac:dyDescent="0.25">
      <c r="A1908" s="173"/>
      <c r="B1908" s="172"/>
      <c r="C1908" s="172"/>
      <c r="D1908" s="172"/>
      <c r="E1908" s="175" t="str">
        <f>IFERROR((IF(VLOOKUP($C1908,'Agent List'!$A:$D,2,0)=0,"",VLOOKUP($C1908,'Agent List'!$A:$D,2,0))),"")</f>
        <v/>
      </c>
      <c r="F1908" t="str">
        <f>IFERROR((IF(VLOOKUP(C1908,'Agent List'!A:C,3,0)=0,"",VLOOKUP(C1908,'Agent List'!A:C,3,0))),"")</f>
        <v/>
      </c>
    </row>
    <row r="1909" spans="1:6" x14ac:dyDescent="0.25">
      <c r="A1909" s="173"/>
      <c r="B1909" s="172"/>
      <c r="C1909" s="172"/>
      <c r="D1909" s="172"/>
      <c r="E1909" s="175" t="str">
        <f>IFERROR((IF(VLOOKUP($C1909,'Agent List'!$A:$D,2,0)=0,"",VLOOKUP($C1909,'Agent List'!$A:$D,2,0))),"")</f>
        <v/>
      </c>
      <c r="F1909" t="str">
        <f>IFERROR((IF(VLOOKUP(C1909,'Agent List'!A:C,3,0)=0,"",VLOOKUP(C1909,'Agent List'!A:C,3,0))),"")</f>
        <v/>
      </c>
    </row>
    <row r="1910" spans="1:6" x14ac:dyDescent="0.25">
      <c r="A1910" s="173"/>
      <c r="B1910" s="172"/>
      <c r="C1910" s="172"/>
      <c r="D1910" s="172"/>
      <c r="E1910" s="175" t="str">
        <f>IFERROR((IF(VLOOKUP($C1910,'Agent List'!$A:$D,2,0)=0,"",VLOOKUP($C1910,'Agent List'!$A:$D,2,0))),"")</f>
        <v/>
      </c>
      <c r="F1910" t="str">
        <f>IFERROR((IF(VLOOKUP(C1910,'Agent List'!A:C,3,0)=0,"",VLOOKUP(C1910,'Agent List'!A:C,3,0))),"")</f>
        <v/>
      </c>
    </row>
    <row r="1911" spans="1:6" x14ac:dyDescent="0.25">
      <c r="A1911" s="173"/>
      <c r="B1911" s="172"/>
      <c r="C1911" s="172"/>
      <c r="D1911" s="172"/>
      <c r="E1911" s="175" t="str">
        <f>IFERROR((IF(VLOOKUP($C1911,'Agent List'!$A:$D,2,0)=0,"",VLOOKUP($C1911,'Agent List'!$A:$D,2,0))),"")</f>
        <v/>
      </c>
      <c r="F1911" t="str">
        <f>IFERROR((IF(VLOOKUP(C1911,'Agent List'!A:C,3,0)=0,"",VLOOKUP(C1911,'Agent List'!A:C,3,0))),"")</f>
        <v/>
      </c>
    </row>
    <row r="1912" spans="1:6" x14ac:dyDescent="0.25">
      <c r="A1912" s="173"/>
      <c r="B1912" s="172"/>
      <c r="C1912" s="172"/>
      <c r="D1912" s="172"/>
      <c r="E1912" s="175" t="str">
        <f>IFERROR((IF(VLOOKUP($C1912,'Agent List'!$A:$D,2,0)=0,"",VLOOKUP($C1912,'Agent List'!$A:$D,2,0))),"")</f>
        <v/>
      </c>
      <c r="F1912" t="str">
        <f>IFERROR((IF(VLOOKUP(C1912,'Agent List'!A:C,3,0)=0,"",VLOOKUP(C1912,'Agent List'!A:C,3,0))),"")</f>
        <v/>
      </c>
    </row>
    <row r="1913" spans="1:6" x14ac:dyDescent="0.25">
      <c r="A1913" s="173"/>
      <c r="B1913" s="172"/>
      <c r="C1913" s="172"/>
      <c r="D1913" s="172"/>
      <c r="E1913" s="175" t="str">
        <f>IFERROR((IF(VLOOKUP($C1913,'Agent List'!$A:$D,2,0)=0,"",VLOOKUP($C1913,'Agent List'!$A:$D,2,0))),"")</f>
        <v/>
      </c>
      <c r="F1913" t="str">
        <f>IFERROR((IF(VLOOKUP(C1913,'Agent List'!A:C,3,0)=0,"",VLOOKUP(C1913,'Agent List'!A:C,3,0))),"")</f>
        <v/>
      </c>
    </row>
    <row r="1914" spans="1:6" x14ac:dyDescent="0.25">
      <c r="A1914" s="173"/>
      <c r="B1914" s="172"/>
      <c r="C1914" s="172"/>
      <c r="D1914" s="172"/>
      <c r="E1914" s="175" t="str">
        <f>IFERROR((IF(VLOOKUP($C1914,'Agent List'!$A:$D,2,0)=0,"",VLOOKUP($C1914,'Agent List'!$A:$D,2,0))),"")</f>
        <v/>
      </c>
      <c r="F1914" t="str">
        <f>IFERROR((IF(VLOOKUP(C1914,'Agent List'!A:C,3,0)=0,"",VLOOKUP(C1914,'Agent List'!A:C,3,0))),"")</f>
        <v/>
      </c>
    </row>
    <row r="1915" spans="1:6" x14ac:dyDescent="0.25">
      <c r="A1915" s="173"/>
      <c r="B1915" s="172"/>
      <c r="C1915" s="172"/>
      <c r="D1915" s="172"/>
      <c r="E1915" s="175" t="str">
        <f>IFERROR((IF(VLOOKUP($C1915,'Agent List'!$A:$D,2,0)=0,"",VLOOKUP($C1915,'Agent List'!$A:$D,2,0))),"")</f>
        <v/>
      </c>
      <c r="F1915" t="str">
        <f>IFERROR((IF(VLOOKUP(C1915,'Agent List'!A:C,3,0)=0,"",VLOOKUP(C1915,'Agent List'!A:C,3,0))),"")</f>
        <v/>
      </c>
    </row>
    <row r="1916" spans="1:6" x14ac:dyDescent="0.25">
      <c r="A1916" s="173"/>
      <c r="B1916" s="172"/>
      <c r="C1916" s="172"/>
      <c r="D1916" s="172"/>
      <c r="E1916" s="175" t="str">
        <f>IFERROR((IF(VLOOKUP($C1916,'Agent List'!$A:$D,2,0)=0,"",VLOOKUP($C1916,'Agent List'!$A:$D,2,0))),"")</f>
        <v/>
      </c>
      <c r="F1916" t="str">
        <f>IFERROR((IF(VLOOKUP(C1916,'Agent List'!A:C,3,0)=0,"",VLOOKUP(C1916,'Agent List'!A:C,3,0))),"")</f>
        <v/>
      </c>
    </row>
    <row r="1917" spans="1:6" x14ac:dyDescent="0.25">
      <c r="A1917" s="173"/>
      <c r="B1917" s="172"/>
      <c r="C1917" s="172"/>
      <c r="D1917" s="172"/>
      <c r="E1917" s="175" t="str">
        <f>IFERROR((IF(VLOOKUP($C1917,'Agent List'!$A:$D,2,0)=0,"",VLOOKUP($C1917,'Agent List'!$A:$D,2,0))),"")</f>
        <v/>
      </c>
      <c r="F1917" t="str">
        <f>IFERROR((IF(VLOOKUP(C1917,'Agent List'!A:C,3,0)=0,"",VLOOKUP(C1917,'Agent List'!A:C,3,0))),"")</f>
        <v/>
      </c>
    </row>
    <row r="1918" spans="1:6" x14ac:dyDescent="0.25">
      <c r="A1918" s="173"/>
      <c r="B1918" s="172"/>
      <c r="C1918" s="172"/>
      <c r="D1918" s="172"/>
      <c r="E1918" s="175" t="str">
        <f>IFERROR((IF(VLOOKUP($C1918,'Agent List'!$A:$D,2,0)=0,"",VLOOKUP($C1918,'Agent List'!$A:$D,2,0))),"")</f>
        <v/>
      </c>
      <c r="F1918" t="str">
        <f>IFERROR((IF(VLOOKUP(C1918,'Agent List'!A:C,3,0)=0,"",VLOOKUP(C1918,'Agent List'!A:C,3,0))),"")</f>
        <v/>
      </c>
    </row>
    <row r="1919" spans="1:6" x14ac:dyDescent="0.25">
      <c r="A1919" s="173"/>
      <c r="B1919" s="172"/>
      <c r="C1919" s="172"/>
      <c r="D1919" s="172"/>
      <c r="E1919" s="175" t="str">
        <f>IFERROR((IF(VLOOKUP($C1919,'Agent List'!$A:$D,2,0)=0,"",VLOOKUP($C1919,'Agent List'!$A:$D,2,0))),"")</f>
        <v/>
      </c>
      <c r="F1919" t="str">
        <f>IFERROR((IF(VLOOKUP(C1919,'Agent List'!A:C,3,0)=0,"",VLOOKUP(C1919,'Agent List'!A:C,3,0))),"")</f>
        <v/>
      </c>
    </row>
    <row r="1920" spans="1:6" x14ac:dyDescent="0.25">
      <c r="A1920" s="173"/>
      <c r="B1920" s="172"/>
      <c r="C1920" s="172"/>
      <c r="D1920" s="172"/>
      <c r="E1920" s="175" t="str">
        <f>IFERROR((IF(VLOOKUP($C1920,'Agent List'!$A:$D,2,0)=0,"",VLOOKUP($C1920,'Agent List'!$A:$D,2,0))),"")</f>
        <v/>
      </c>
      <c r="F1920" t="str">
        <f>IFERROR((IF(VLOOKUP(C1920,'Agent List'!A:C,3,0)=0,"",VLOOKUP(C1920,'Agent List'!A:C,3,0))),"")</f>
        <v/>
      </c>
    </row>
    <row r="1921" spans="1:6" x14ac:dyDescent="0.25">
      <c r="A1921" s="173"/>
      <c r="B1921" s="172"/>
      <c r="C1921" s="172"/>
      <c r="D1921" s="172"/>
      <c r="E1921" s="175" t="str">
        <f>IFERROR((IF(VLOOKUP($C1921,'Agent List'!$A:$D,2,0)=0,"",VLOOKUP($C1921,'Agent List'!$A:$D,2,0))),"")</f>
        <v/>
      </c>
      <c r="F1921" t="str">
        <f>IFERROR((IF(VLOOKUP(C1921,'Agent List'!A:C,3,0)=0,"",VLOOKUP(C1921,'Agent List'!A:C,3,0))),"")</f>
        <v/>
      </c>
    </row>
    <row r="1922" spans="1:6" x14ac:dyDescent="0.25">
      <c r="A1922" s="173"/>
      <c r="B1922" s="172"/>
      <c r="C1922" s="172"/>
      <c r="D1922" s="172"/>
      <c r="E1922" s="175" t="str">
        <f>IFERROR((IF(VLOOKUP($C1922,'Agent List'!$A:$D,2,0)=0,"",VLOOKUP($C1922,'Agent List'!$A:$D,2,0))),"")</f>
        <v/>
      </c>
      <c r="F1922" t="str">
        <f>IFERROR((IF(VLOOKUP(C1922,'Agent List'!A:C,3,0)=0,"",VLOOKUP(C1922,'Agent List'!A:C,3,0))),"")</f>
        <v/>
      </c>
    </row>
    <row r="1923" spans="1:6" x14ac:dyDescent="0.25">
      <c r="A1923" s="173"/>
      <c r="B1923" s="172"/>
      <c r="C1923" s="172"/>
      <c r="D1923" s="172"/>
      <c r="E1923" s="175" t="str">
        <f>IFERROR((IF(VLOOKUP($C1923,'Agent List'!$A:$D,2,0)=0,"",VLOOKUP($C1923,'Agent List'!$A:$D,2,0))),"")</f>
        <v/>
      </c>
      <c r="F1923" t="str">
        <f>IFERROR((IF(VLOOKUP(C1923,'Agent List'!A:C,3,0)=0,"",VLOOKUP(C1923,'Agent List'!A:C,3,0))),"")</f>
        <v/>
      </c>
    </row>
    <row r="1924" spans="1:6" x14ac:dyDescent="0.25">
      <c r="A1924" s="173"/>
      <c r="B1924" s="172"/>
      <c r="C1924" s="172"/>
      <c r="D1924" s="172"/>
      <c r="E1924" s="175" t="str">
        <f>IFERROR((IF(VLOOKUP($C1924,'Agent List'!$A:$D,2,0)=0,"",VLOOKUP($C1924,'Agent List'!$A:$D,2,0))),"")</f>
        <v/>
      </c>
      <c r="F1924" t="str">
        <f>IFERROR((IF(VLOOKUP(C1924,'Agent List'!A:C,3,0)=0,"",VLOOKUP(C1924,'Agent List'!A:C,3,0))),"")</f>
        <v/>
      </c>
    </row>
    <row r="1925" spans="1:6" x14ac:dyDescent="0.25">
      <c r="A1925" s="173"/>
      <c r="B1925" s="172"/>
      <c r="C1925" s="172"/>
      <c r="D1925" s="172"/>
      <c r="E1925" s="175" t="str">
        <f>IFERROR((IF(VLOOKUP($C1925,'Agent List'!$A:$D,2,0)=0,"",VLOOKUP($C1925,'Agent List'!$A:$D,2,0))),"")</f>
        <v/>
      </c>
      <c r="F1925" t="str">
        <f>IFERROR((IF(VLOOKUP(C1925,'Agent List'!A:C,3,0)=0,"",VLOOKUP(C1925,'Agent List'!A:C,3,0))),"")</f>
        <v/>
      </c>
    </row>
    <row r="1926" spans="1:6" x14ac:dyDescent="0.25">
      <c r="A1926" s="173"/>
      <c r="B1926" s="172"/>
      <c r="C1926" s="172"/>
      <c r="D1926" s="172"/>
      <c r="E1926" s="175" t="str">
        <f>IFERROR((IF(VLOOKUP($C1926,'Agent List'!$A:$D,2,0)=0,"",VLOOKUP($C1926,'Agent List'!$A:$D,2,0))),"")</f>
        <v/>
      </c>
      <c r="F1926" t="str">
        <f>IFERROR((IF(VLOOKUP(C1926,'Agent List'!A:C,3,0)=0,"",VLOOKUP(C1926,'Agent List'!A:C,3,0))),"")</f>
        <v/>
      </c>
    </row>
    <row r="1927" spans="1:6" x14ac:dyDescent="0.25">
      <c r="A1927" s="173"/>
      <c r="B1927" s="172"/>
      <c r="C1927" s="172"/>
      <c r="D1927" s="172"/>
      <c r="E1927" s="175" t="str">
        <f>IFERROR((IF(VLOOKUP($C1927,'Agent List'!$A:$D,2,0)=0,"",VLOOKUP($C1927,'Agent List'!$A:$D,2,0))),"")</f>
        <v/>
      </c>
      <c r="F1927" t="str">
        <f>IFERROR((IF(VLOOKUP(C1927,'Agent List'!A:C,3,0)=0,"",VLOOKUP(C1927,'Agent List'!A:C,3,0))),"")</f>
        <v/>
      </c>
    </row>
    <row r="1928" spans="1:6" x14ac:dyDescent="0.25">
      <c r="A1928" s="173"/>
      <c r="B1928" s="172"/>
      <c r="C1928" s="172"/>
      <c r="D1928" s="172"/>
      <c r="E1928" s="175" t="str">
        <f>IFERROR((IF(VLOOKUP($C1928,'Agent List'!$A:$D,2,0)=0,"",VLOOKUP($C1928,'Agent List'!$A:$D,2,0))),"")</f>
        <v/>
      </c>
      <c r="F1928" t="str">
        <f>IFERROR((IF(VLOOKUP(C1928,'Agent List'!A:C,3,0)=0,"",VLOOKUP(C1928,'Agent List'!A:C,3,0))),"")</f>
        <v/>
      </c>
    </row>
    <row r="1929" spans="1:6" x14ac:dyDescent="0.25">
      <c r="A1929" s="173"/>
      <c r="B1929" s="172"/>
      <c r="C1929" s="172"/>
      <c r="D1929" s="172"/>
      <c r="E1929" s="175" t="str">
        <f>IFERROR((IF(VLOOKUP($C1929,'Agent List'!$A:$D,2,0)=0,"",VLOOKUP($C1929,'Agent List'!$A:$D,2,0))),"")</f>
        <v/>
      </c>
      <c r="F1929" t="str">
        <f>IFERROR((IF(VLOOKUP(C1929,'Agent List'!A:C,3,0)=0,"",VLOOKUP(C1929,'Agent List'!A:C,3,0))),"")</f>
        <v/>
      </c>
    </row>
    <row r="1930" spans="1:6" x14ac:dyDescent="0.25">
      <c r="A1930" s="173"/>
      <c r="B1930" s="172"/>
      <c r="C1930" s="172"/>
      <c r="D1930" s="172"/>
      <c r="E1930" s="175" t="str">
        <f>IFERROR((IF(VLOOKUP($C1930,'Agent List'!$A:$D,2,0)=0,"",VLOOKUP($C1930,'Agent List'!$A:$D,2,0))),"")</f>
        <v/>
      </c>
      <c r="F1930" t="str">
        <f>IFERROR((IF(VLOOKUP(C1930,'Agent List'!A:C,3,0)=0,"",VLOOKUP(C1930,'Agent List'!A:C,3,0))),"")</f>
        <v/>
      </c>
    </row>
    <row r="1931" spans="1:6" x14ac:dyDescent="0.25">
      <c r="A1931" s="173"/>
      <c r="B1931" s="172"/>
      <c r="C1931" s="172"/>
      <c r="D1931" s="172"/>
      <c r="E1931" s="175" t="str">
        <f>IFERROR((IF(VLOOKUP($C1931,'Agent List'!$A:$D,2,0)=0,"",VLOOKUP($C1931,'Agent List'!$A:$D,2,0))),"")</f>
        <v/>
      </c>
      <c r="F1931" t="str">
        <f>IFERROR((IF(VLOOKUP(C1931,'Agent List'!A:C,3,0)=0,"",VLOOKUP(C1931,'Agent List'!A:C,3,0))),"")</f>
        <v/>
      </c>
    </row>
    <row r="1932" spans="1:6" x14ac:dyDescent="0.25">
      <c r="A1932" s="173"/>
      <c r="B1932" s="172"/>
      <c r="C1932" s="172"/>
      <c r="D1932" s="172"/>
      <c r="E1932" s="175" t="str">
        <f>IFERROR((IF(VLOOKUP($C1932,'Agent List'!$A:$D,2,0)=0,"",VLOOKUP($C1932,'Agent List'!$A:$D,2,0))),"")</f>
        <v/>
      </c>
      <c r="F1932" t="str">
        <f>IFERROR((IF(VLOOKUP(C1932,'Agent List'!A:C,3,0)=0,"",VLOOKUP(C1932,'Agent List'!A:C,3,0))),"")</f>
        <v/>
      </c>
    </row>
    <row r="1933" spans="1:6" x14ac:dyDescent="0.25">
      <c r="A1933" s="173"/>
      <c r="B1933" s="172"/>
      <c r="C1933" s="172"/>
      <c r="D1933" s="172"/>
      <c r="E1933" s="175" t="str">
        <f>IFERROR((IF(VLOOKUP($C1933,'Agent List'!$A:$D,2,0)=0,"",VLOOKUP($C1933,'Agent List'!$A:$D,2,0))),"")</f>
        <v/>
      </c>
      <c r="F1933" t="str">
        <f>IFERROR((IF(VLOOKUP(C1933,'Agent List'!A:C,3,0)=0,"",VLOOKUP(C1933,'Agent List'!A:C,3,0))),"")</f>
        <v/>
      </c>
    </row>
    <row r="1934" spans="1:6" x14ac:dyDescent="0.25">
      <c r="A1934" s="173"/>
      <c r="B1934" s="172"/>
      <c r="C1934" s="172"/>
      <c r="D1934" s="172"/>
      <c r="E1934" s="175" t="str">
        <f>IFERROR((IF(VLOOKUP($C1934,'Agent List'!$A:$D,2,0)=0,"",VLOOKUP($C1934,'Agent List'!$A:$D,2,0))),"")</f>
        <v/>
      </c>
      <c r="F1934" t="str">
        <f>IFERROR((IF(VLOOKUP(C1934,'Agent List'!A:C,3,0)=0,"",VLOOKUP(C1934,'Agent List'!A:C,3,0))),"")</f>
        <v/>
      </c>
    </row>
    <row r="1935" spans="1:6" x14ac:dyDescent="0.25">
      <c r="A1935" s="173"/>
      <c r="B1935" s="172"/>
      <c r="C1935" s="172"/>
      <c r="D1935" s="172"/>
      <c r="E1935" s="175" t="str">
        <f>IFERROR((IF(VLOOKUP($C1935,'Agent List'!$A:$D,2,0)=0,"",VLOOKUP($C1935,'Agent List'!$A:$D,2,0))),"")</f>
        <v/>
      </c>
      <c r="F1935" t="str">
        <f>IFERROR((IF(VLOOKUP(C1935,'Agent List'!A:C,3,0)=0,"",VLOOKUP(C1935,'Agent List'!A:C,3,0))),"")</f>
        <v/>
      </c>
    </row>
    <row r="1936" spans="1:6" x14ac:dyDescent="0.25">
      <c r="A1936" s="173"/>
      <c r="B1936" s="172"/>
      <c r="C1936" s="172"/>
      <c r="D1936" s="172"/>
      <c r="E1936" s="175" t="str">
        <f>IFERROR((IF(VLOOKUP($C1936,'Agent List'!$A:$D,2,0)=0,"",VLOOKUP($C1936,'Agent List'!$A:$D,2,0))),"")</f>
        <v/>
      </c>
      <c r="F1936" t="str">
        <f>IFERROR((IF(VLOOKUP(C1936,'Agent List'!A:C,3,0)=0,"",VLOOKUP(C1936,'Agent List'!A:C,3,0))),"")</f>
        <v/>
      </c>
    </row>
    <row r="1937" spans="1:6" x14ac:dyDescent="0.25">
      <c r="A1937" s="171"/>
      <c r="B1937" s="170"/>
      <c r="C1937" s="170"/>
      <c r="D1937" s="170"/>
      <c r="E1937" s="175" t="str">
        <f>IFERROR((IF(VLOOKUP($C1937,'Agent List'!$A:$D,2,0)=0,"",VLOOKUP($C1937,'Agent List'!$A:$D,2,0))),"")</f>
        <v/>
      </c>
      <c r="F1937" t="str">
        <f>IFERROR((IF(VLOOKUP(C1937,'Agent List'!A:C,3,0)=0,"",VLOOKUP(C1937,'Agent List'!A:C,3,0))),"")</f>
        <v/>
      </c>
    </row>
    <row r="1938" spans="1:6" x14ac:dyDescent="0.25">
      <c r="A1938" s="171"/>
      <c r="B1938" s="170"/>
      <c r="C1938" s="170"/>
      <c r="D1938" s="170"/>
      <c r="E1938" s="175" t="str">
        <f>IFERROR((IF(VLOOKUP($C1938,'Agent List'!$A:$D,2,0)=0,"",VLOOKUP($C1938,'Agent List'!$A:$D,2,0))),"")</f>
        <v/>
      </c>
      <c r="F1938" t="str">
        <f>IFERROR((IF(VLOOKUP(C1938,'Agent List'!A:C,3,0)=0,"",VLOOKUP(C1938,'Agent List'!A:C,3,0))),"")</f>
        <v/>
      </c>
    </row>
    <row r="1939" spans="1:6" x14ac:dyDescent="0.25">
      <c r="A1939" s="171"/>
      <c r="B1939" s="170"/>
      <c r="C1939" s="170"/>
      <c r="D1939" s="170"/>
      <c r="E1939" s="175" t="str">
        <f>IFERROR((IF(VLOOKUP($C1939,'Agent List'!$A:$D,2,0)=0,"",VLOOKUP($C1939,'Agent List'!$A:$D,2,0))),"")</f>
        <v/>
      </c>
      <c r="F1939" t="str">
        <f>IFERROR((IF(VLOOKUP(C1939,'Agent List'!A:C,3,0)=0,"",VLOOKUP(C1939,'Agent List'!A:C,3,0))),"")</f>
        <v/>
      </c>
    </row>
    <row r="1940" spans="1:6" x14ac:dyDescent="0.25">
      <c r="A1940" s="171"/>
      <c r="B1940" s="170"/>
      <c r="C1940" s="170"/>
      <c r="D1940" s="170"/>
      <c r="E1940" s="175" t="str">
        <f>IFERROR((IF(VLOOKUP($C1940,'Agent List'!$A:$D,2,0)=0,"",VLOOKUP($C1940,'Agent List'!$A:$D,2,0))),"")</f>
        <v/>
      </c>
      <c r="F1940" t="str">
        <f>IFERROR((IF(VLOOKUP(C1940,'Agent List'!A:C,3,0)=0,"",VLOOKUP(C1940,'Agent List'!A:C,3,0))),"")</f>
        <v/>
      </c>
    </row>
    <row r="1941" spans="1:6" x14ac:dyDescent="0.25">
      <c r="A1941" s="171"/>
      <c r="B1941" s="170"/>
      <c r="C1941" s="170"/>
      <c r="D1941" s="170"/>
      <c r="E1941" s="175" t="str">
        <f>IFERROR((IF(VLOOKUP($C1941,'Agent List'!$A:$D,2,0)=0,"",VLOOKUP($C1941,'Agent List'!$A:$D,2,0))),"")</f>
        <v/>
      </c>
      <c r="F1941" t="str">
        <f>IFERROR((IF(VLOOKUP(C1941,'Agent List'!A:C,3,0)=0,"",VLOOKUP(C1941,'Agent List'!A:C,3,0))),"")</f>
        <v/>
      </c>
    </row>
    <row r="1942" spans="1:6" x14ac:dyDescent="0.25">
      <c r="A1942" s="171"/>
      <c r="B1942" s="170"/>
      <c r="C1942" s="170"/>
      <c r="D1942" s="170"/>
      <c r="E1942" s="175" t="str">
        <f>IFERROR((IF(VLOOKUP($C1942,'Agent List'!$A:$D,2,0)=0,"",VLOOKUP($C1942,'Agent List'!$A:$D,2,0))),"")</f>
        <v/>
      </c>
      <c r="F1942" t="str">
        <f>IFERROR((IF(VLOOKUP(C1942,'Agent List'!A:C,3,0)=0,"",VLOOKUP(C1942,'Agent List'!A:C,3,0))),"")</f>
        <v/>
      </c>
    </row>
    <row r="1943" spans="1:6" x14ac:dyDescent="0.25">
      <c r="A1943" s="171"/>
      <c r="B1943" s="170"/>
      <c r="C1943" s="170"/>
      <c r="D1943" s="170"/>
      <c r="E1943" s="175" t="str">
        <f>IFERROR((IF(VLOOKUP($C1943,'Agent List'!$A:$D,2,0)=0,"",VLOOKUP($C1943,'Agent List'!$A:$D,2,0))),"")</f>
        <v/>
      </c>
      <c r="F1943" t="str">
        <f>IFERROR((IF(VLOOKUP(C1943,'Agent List'!A:C,3,0)=0,"",VLOOKUP(C1943,'Agent List'!A:C,3,0))),"")</f>
        <v/>
      </c>
    </row>
    <row r="1944" spans="1:6" x14ac:dyDescent="0.25">
      <c r="A1944" s="171"/>
      <c r="B1944" s="170"/>
      <c r="C1944" s="170"/>
      <c r="D1944" s="170"/>
      <c r="E1944" s="175" t="str">
        <f>IFERROR((IF(VLOOKUP($C1944,'Agent List'!$A:$D,2,0)=0,"",VLOOKUP($C1944,'Agent List'!$A:$D,2,0))),"")</f>
        <v/>
      </c>
      <c r="F1944" t="str">
        <f>IFERROR((IF(VLOOKUP(C1944,'Agent List'!A:C,3,0)=0,"",VLOOKUP(C1944,'Agent List'!A:C,3,0))),"")</f>
        <v/>
      </c>
    </row>
    <row r="1945" spans="1:6" x14ac:dyDescent="0.25">
      <c r="A1945" s="171"/>
      <c r="B1945" s="170"/>
      <c r="C1945" s="170"/>
      <c r="D1945" s="170"/>
      <c r="E1945" s="175" t="str">
        <f>IFERROR((IF(VLOOKUP($C1945,'Agent List'!$A:$D,2,0)=0,"",VLOOKUP($C1945,'Agent List'!$A:$D,2,0))),"")</f>
        <v/>
      </c>
      <c r="F1945" t="str">
        <f>IFERROR((IF(VLOOKUP(C1945,'Agent List'!A:C,3,0)=0,"",VLOOKUP(C1945,'Agent List'!A:C,3,0))),"")</f>
        <v/>
      </c>
    </row>
    <row r="1946" spans="1:6" x14ac:dyDescent="0.25">
      <c r="A1946" s="171"/>
      <c r="B1946" s="170"/>
      <c r="C1946" s="170"/>
      <c r="D1946" s="170"/>
      <c r="E1946" s="175" t="str">
        <f>IFERROR((IF(VLOOKUP($C1946,'Agent List'!$A:$D,2,0)=0,"",VLOOKUP($C1946,'Agent List'!$A:$D,2,0))),"")</f>
        <v/>
      </c>
      <c r="F1946" t="str">
        <f>IFERROR((IF(VLOOKUP(C1946,'Agent List'!A:C,3,0)=0,"",VLOOKUP(C1946,'Agent List'!A:C,3,0))),"")</f>
        <v/>
      </c>
    </row>
    <row r="1947" spans="1:6" x14ac:dyDescent="0.25">
      <c r="A1947" s="171"/>
      <c r="B1947" s="170"/>
      <c r="C1947" s="170"/>
      <c r="D1947" s="170"/>
      <c r="E1947" s="175" t="str">
        <f>IFERROR((IF(VLOOKUP($C1947,'Agent List'!$A:$D,2,0)=0,"",VLOOKUP($C1947,'Agent List'!$A:$D,2,0))),"")</f>
        <v/>
      </c>
      <c r="F1947" t="str">
        <f>IFERROR((IF(VLOOKUP(C1947,'Agent List'!A:C,3,0)=0,"",VLOOKUP(C1947,'Agent List'!A:C,3,0))),"")</f>
        <v/>
      </c>
    </row>
    <row r="1948" spans="1:6" x14ac:dyDescent="0.25">
      <c r="A1948" s="171"/>
      <c r="B1948" s="170"/>
      <c r="C1948" s="170"/>
      <c r="D1948" s="170"/>
      <c r="E1948" s="175" t="str">
        <f>IFERROR((IF(VLOOKUP($C1948,'Agent List'!$A:$D,2,0)=0,"",VLOOKUP($C1948,'Agent List'!$A:$D,2,0))),"")</f>
        <v/>
      </c>
      <c r="F1948" t="str">
        <f>IFERROR((IF(VLOOKUP(C1948,'Agent List'!A:C,3,0)=0,"",VLOOKUP(C1948,'Agent List'!A:C,3,0))),"")</f>
        <v/>
      </c>
    </row>
    <row r="1949" spans="1:6" x14ac:dyDescent="0.25">
      <c r="A1949" s="171"/>
      <c r="B1949" s="170"/>
      <c r="C1949" s="170"/>
      <c r="D1949" s="170"/>
      <c r="E1949" s="175" t="str">
        <f>IFERROR((IF(VLOOKUP($C1949,'Agent List'!$A:$D,2,0)=0,"",VLOOKUP($C1949,'Agent List'!$A:$D,2,0))),"")</f>
        <v/>
      </c>
      <c r="F1949" t="str">
        <f>IFERROR((IF(VLOOKUP(C1949,'Agent List'!A:C,3,0)=0,"",VLOOKUP(C1949,'Agent List'!A:C,3,0))),"")</f>
        <v/>
      </c>
    </row>
    <row r="1950" spans="1:6" x14ac:dyDescent="0.25">
      <c r="A1950" s="171"/>
      <c r="B1950" s="170"/>
      <c r="C1950" s="170"/>
      <c r="D1950" s="170"/>
      <c r="E1950" s="175" t="str">
        <f>IFERROR((IF(VLOOKUP($C1950,'Agent List'!$A:$D,2,0)=0,"",VLOOKUP($C1950,'Agent List'!$A:$D,2,0))),"")</f>
        <v/>
      </c>
      <c r="F1950" t="str">
        <f>IFERROR((IF(VLOOKUP(C1950,'Agent List'!A:C,3,0)=0,"",VLOOKUP(C1950,'Agent List'!A:C,3,0))),"")</f>
        <v/>
      </c>
    </row>
    <row r="1951" spans="1:6" x14ac:dyDescent="0.25">
      <c r="A1951" s="171"/>
      <c r="B1951" s="170"/>
      <c r="C1951" s="170"/>
      <c r="D1951" s="170"/>
      <c r="E1951" s="175" t="str">
        <f>IFERROR((IF(VLOOKUP($C1951,'Agent List'!$A:$D,2,0)=0,"",VLOOKUP($C1951,'Agent List'!$A:$D,2,0))),"")</f>
        <v/>
      </c>
      <c r="F1951" t="str">
        <f>IFERROR((IF(VLOOKUP(C1951,'Agent List'!A:C,3,0)=0,"",VLOOKUP(C1951,'Agent List'!A:C,3,0))),"")</f>
        <v/>
      </c>
    </row>
    <row r="1952" spans="1:6" x14ac:dyDescent="0.25">
      <c r="A1952" s="171"/>
      <c r="B1952" s="170"/>
      <c r="C1952" s="170"/>
      <c r="D1952" s="170"/>
      <c r="E1952" s="175" t="str">
        <f>IFERROR((IF(VLOOKUP($C1952,'Agent List'!$A:$D,2,0)=0,"",VLOOKUP($C1952,'Agent List'!$A:$D,2,0))),"")</f>
        <v/>
      </c>
      <c r="F1952" t="str">
        <f>IFERROR((IF(VLOOKUP(C1952,'Agent List'!A:C,3,0)=0,"",VLOOKUP(C1952,'Agent List'!A:C,3,0))),"")</f>
        <v/>
      </c>
    </row>
    <row r="1953" spans="1:6" x14ac:dyDescent="0.25">
      <c r="A1953" s="171"/>
      <c r="B1953" s="170"/>
      <c r="C1953" s="170"/>
      <c r="D1953" s="170"/>
      <c r="E1953" s="175" t="str">
        <f>IFERROR((IF(VLOOKUP($C1953,'Agent List'!$A:$D,2,0)=0,"",VLOOKUP($C1953,'Agent List'!$A:$D,2,0))),"")</f>
        <v/>
      </c>
      <c r="F1953" t="str">
        <f>IFERROR((IF(VLOOKUP(C1953,'Agent List'!A:C,3,0)=0,"",VLOOKUP(C1953,'Agent List'!A:C,3,0))),"")</f>
        <v/>
      </c>
    </row>
    <row r="1954" spans="1:6" x14ac:dyDescent="0.25">
      <c r="A1954" s="171"/>
      <c r="B1954" s="170"/>
      <c r="C1954" s="170"/>
      <c r="D1954" s="170"/>
      <c r="E1954" s="175" t="str">
        <f>IFERROR((IF(VLOOKUP($C1954,'Agent List'!$A:$D,2,0)=0,"",VLOOKUP($C1954,'Agent List'!$A:$D,2,0))),"")</f>
        <v/>
      </c>
      <c r="F1954" t="str">
        <f>IFERROR((IF(VLOOKUP(C1954,'Agent List'!A:C,3,0)=0,"",VLOOKUP(C1954,'Agent List'!A:C,3,0))),"")</f>
        <v/>
      </c>
    </row>
    <row r="1955" spans="1:6" x14ac:dyDescent="0.25">
      <c r="A1955" s="171"/>
      <c r="B1955" s="170"/>
      <c r="C1955" s="170"/>
      <c r="D1955" s="170"/>
      <c r="E1955" s="175" t="str">
        <f>IFERROR((IF(VLOOKUP($C1955,'Agent List'!$A:$D,2,0)=0,"",VLOOKUP($C1955,'Agent List'!$A:$D,2,0))),"")</f>
        <v/>
      </c>
      <c r="F1955" t="str">
        <f>IFERROR((IF(VLOOKUP(C1955,'Agent List'!A:C,3,0)=0,"",VLOOKUP(C1955,'Agent List'!A:C,3,0))),"")</f>
        <v/>
      </c>
    </row>
    <row r="1956" spans="1:6" x14ac:dyDescent="0.25">
      <c r="A1956" s="171"/>
      <c r="B1956" s="170"/>
      <c r="C1956" s="170"/>
      <c r="D1956" s="170"/>
      <c r="E1956" s="175" t="str">
        <f>IFERROR((IF(VLOOKUP($C1956,'Agent List'!$A:$D,2,0)=0,"",VLOOKUP($C1956,'Agent List'!$A:$D,2,0))),"")</f>
        <v/>
      </c>
      <c r="F1956" t="str">
        <f>IFERROR((IF(VLOOKUP(C1956,'Agent List'!A:C,3,0)=0,"",VLOOKUP(C1956,'Agent List'!A:C,3,0))),"")</f>
        <v/>
      </c>
    </row>
    <row r="1957" spans="1:6" x14ac:dyDescent="0.25">
      <c r="A1957" s="171"/>
      <c r="B1957" s="170"/>
      <c r="C1957" s="170"/>
      <c r="D1957" s="170"/>
      <c r="E1957" s="175" t="str">
        <f>IFERROR((IF(VLOOKUP($C1957,'Agent List'!$A:$D,2,0)=0,"",VLOOKUP($C1957,'Agent List'!$A:$D,2,0))),"")</f>
        <v/>
      </c>
      <c r="F1957" t="str">
        <f>IFERROR((IF(VLOOKUP(C1957,'Agent List'!A:C,3,0)=0,"",VLOOKUP(C1957,'Agent List'!A:C,3,0))),"")</f>
        <v/>
      </c>
    </row>
    <row r="1958" spans="1:6" x14ac:dyDescent="0.25">
      <c r="A1958" s="171"/>
      <c r="B1958" s="170"/>
      <c r="C1958" s="170"/>
      <c r="D1958" s="170"/>
      <c r="E1958" s="175" t="str">
        <f>IFERROR((IF(VLOOKUP($C1958,'Agent List'!$A:$D,2,0)=0,"",VLOOKUP($C1958,'Agent List'!$A:$D,2,0))),"")</f>
        <v/>
      </c>
      <c r="F1958" t="str">
        <f>IFERROR((IF(VLOOKUP(C1958,'Agent List'!A:C,3,0)=0,"",VLOOKUP(C1958,'Agent List'!A:C,3,0))),"")</f>
        <v/>
      </c>
    </row>
    <row r="1959" spans="1:6" x14ac:dyDescent="0.25">
      <c r="A1959" s="171"/>
      <c r="B1959" s="170"/>
      <c r="C1959" s="170"/>
      <c r="D1959" s="170"/>
      <c r="E1959" s="175" t="str">
        <f>IFERROR((IF(VLOOKUP($C1959,'Agent List'!$A:$D,2,0)=0,"",VLOOKUP($C1959,'Agent List'!$A:$D,2,0))),"")</f>
        <v/>
      </c>
      <c r="F1959" t="str">
        <f>IFERROR((IF(VLOOKUP(C1959,'Agent List'!A:C,3,0)=0,"",VLOOKUP(C1959,'Agent List'!A:C,3,0))),"")</f>
        <v/>
      </c>
    </row>
    <row r="1960" spans="1:6" x14ac:dyDescent="0.25">
      <c r="A1960" s="171"/>
      <c r="B1960" s="170"/>
      <c r="C1960" s="170"/>
      <c r="D1960" s="170"/>
      <c r="E1960" s="175" t="str">
        <f>IFERROR((IF(VLOOKUP($C1960,'Agent List'!$A:$D,2,0)=0,"",VLOOKUP($C1960,'Agent List'!$A:$D,2,0))),"")</f>
        <v/>
      </c>
      <c r="F1960" t="str">
        <f>IFERROR((IF(VLOOKUP(C1960,'Agent List'!A:C,3,0)=0,"",VLOOKUP(C1960,'Agent List'!A:C,3,0))),"")</f>
        <v/>
      </c>
    </row>
    <row r="1961" spans="1:6" x14ac:dyDescent="0.25">
      <c r="A1961" s="171"/>
      <c r="B1961" s="170"/>
      <c r="C1961" s="170"/>
      <c r="D1961" s="170"/>
      <c r="E1961" s="175" t="str">
        <f>IFERROR((IF(VLOOKUP($C1961,'Agent List'!$A:$D,2,0)=0,"",VLOOKUP($C1961,'Agent List'!$A:$D,2,0))),"")</f>
        <v/>
      </c>
      <c r="F1961" t="str">
        <f>IFERROR((IF(VLOOKUP(C1961,'Agent List'!A:C,3,0)=0,"",VLOOKUP(C1961,'Agent List'!A:C,3,0))),"")</f>
        <v/>
      </c>
    </row>
    <row r="1962" spans="1:6" x14ac:dyDescent="0.25">
      <c r="A1962" s="171"/>
      <c r="B1962" s="170"/>
      <c r="C1962" s="170"/>
      <c r="D1962" s="170"/>
      <c r="E1962" s="175" t="str">
        <f>IFERROR((IF(VLOOKUP($C1962,'Agent List'!$A:$D,2,0)=0,"",VLOOKUP($C1962,'Agent List'!$A:$D,2,0))),"")</f>
        <v/>
      </c>
      <c r="F1962" t="str">
        <f>IFERROR((IF(VLOOKUP(C1962,'Agent List'!A:C,3,0)=0,"",VLOOKUP(C1962,'Agent List'!A:C,3,0))),"")</f>
        <v/>
      </c>
    </row>
    <row r="1963" spans="1:6" x14ac:dyDescent="0.25">
      <c r="A1963" s="171"/>
      <c r="B1963" s="170"/>
      <c r="C1963" s="170"/>
      <c r="D1963" s="170"/>
      <c r="E1963" s="175" t="str">
        <f>IFERROR((IF(VLOOKUP($C1963,'Agent List'!$A:$D,2,0)=0,"",VLOOKUP($C1963,'Agent List'!$A:$D,2,0))),"")</f>
        <v/>
      </c>
      <c r="F1963" t="str">
        <f>IFERROR((IF(VLOOKUP(C1963,'Agent List'!A:C,3,0)=0,"",VLOOKUP(C1963,'Agent List'!A:C,3,0))),"")</f>
        <v/>
      </c>
    </row>
    <row r="1964" spans="1:6" x14ac:dyDescent="0.25">
      <c r="A1964" s="171"/>
      <c r="B1964" s="170"/>
      <c r="C1964" s="170"/>
      <c r="D1964" s="170"/>
      <c r="E1964" s="175" t="str">
        <f>IFERROR((IF(VLOOKUP($C1964,'Agent List'!$A:$D,2,0)=0,"",VLOOKUP($C1964,'Agent List'!$A:$D,2,0))),"")</f>
        <v/>
      </c>
      <c r="F1964" t="str">
        <f>IFERROR((IF(VLOOKUP(C1964,'Agent List'!A:C,3,0)=0,"",VLOOKUP(C1964,'Agent List'!A:C,3,0))),"")</f>
        <v/>
      </c>
    </row>
    <row r="1965" spans="1:6" x14ac:dyDescent="0.25">
      <c r="A1965" s="171"/>
      <c r="B1965" s="170"/>
      <c r="C1965" s="170"/>
      <c r="D1965" s="170"/>
      <c r="E1965" s="175" t="str">
        <f>IFERROR((IF(VLOOKUP($C1965,'Agent List'!$A:$D,2,0)=0,"",VLOOKUP($C1965,'Agent List'!$A:$D,2,0))),"")</f>
        <v/>
      </c>
      <c r="F1965" t="str">
        <f>IFERROR((IF(VLOOKUP(C1965,'Agent List'!A:C,3,0)=0,"",VLOOKUP(C1965,'Agent List'!A:C,3,0))),"")</f>
        <v/>
      </c>
    </row>
    <row r="1966" spans="1:6" x14ac:dyDescent="0.25">
      <c r="A1966" s="171"/>
      <c r="B1966" s="170"/>
      <c r="C1966" s="170"/>
      <c r="D1966" s="170"/>
      <c r="E1966" s="175" t="str">
        <f>IFERROR((IF(VLOOKUP($C1966,'Agent List'!$A:$D,2,0)=0,"",VLOOKUP($C1966,'Agent List'!$A:$D,2,0))),"")</f>
        <v/>
      </c>
      <c r="F1966" t="str">
        <f>IFERROR((IF(VLOOKUP(C1966,'Agent List'!A:C,3,0)=0,"",VLOOKUP(C1966,'Agent List'!A:C,3,0))),"")</f>
        <v/>
      </c>
    </row>
    <row r="1967" spans="1:6" x14ac:dyDescent="0.25">
      <c r="A1967" s="171"/>
      <c r="B1967" s="170"/>
      <c r="C1967" s="170"/>
      <c r="D1967" s="170"/>
      <c r="E1967" s="175" t="str">
        <f>IFERROR((IF(VLOOKUP($C1967,'Agent List'!$A:$D,2,0)=0,"",VLOOKUP($C1967,'Agent List'!$A:$D,2,0))),"")</f>
        <v/>
      </c>
      <c r="F1967" t="str">
        <f>IFERROR((IF(VLOOKUP(C1967,'Agent List'!A:C,3,0)=0,"",VLOOKUP(C1967,'Agent List'!A:C,3,0))),"")</f>
        <v/>
      </c>
    </row>
    <row r="1968" spans="1:6" x14ac:dyDescent="0.25">
      <c r="A1968" s="171"/>
      <c r="B1968" s="170"/>
      <c r="C1968" s="170"/>
      <c r="D1968" s="170"/>
      <c r="E1968" s="175" t="str">
        <f>IFERROR((IF(VLOOKUP($C1968,'Agent List'!$A:$D,2,0)=0,"",VLOOKUP($C1968,'Agent List'!$A:$D,2,0))),"")</f>
        <v/>
      </c>
      <c r="F1968" t="str">
        <f>IFERROR((IF(VLOOKUP(C1968,'Agent List'!A:C,3,0)=0,"",VLOOKUP(C1968,'Agent List'!A:C,3,0))),"")</f>
        <v/>
      </c>
    </row>
    <row r="1969" spans="1:6" x14ac:dyDescent="0.25">
      <c r="A1969" s="171"/>
      <c r="B1969" s="170"/>
      <c r="C1969" s="170"/>
      <c r="D1969" s="170"/>
      <c r="E1969" s="175" t="str">
        <f>IFERROR((IF(VLOOKUP($C1969,'Agent List'!$A:$D,2,0)=0,"",VLOOKUP($C1969,'Agent List'!$A:$D,2,0))),"")</f>
        <v/>
      </c>
      <c r="F1969" t="str">
        <f>IFERROR((IF(VLOOKUP(C1969,'Agent List'!A:C,3,0)=0,"",VLOOKUP(C1969,'Agent List'!A:C,3,0))),"")</f>
        <v/>
      </c>
    </row>
    <row r="1970" spans="1:6" x14ac:dyDescent="0.25">
      <c r="A1970" s="171"/>
      <c r="B1970" s="170"/>
      <c r="C1970" s="170"/>
      <c r="D1970" s="170"/>
      <c r="E1970" s="175" t="str">
        <f>IFERROR((IF(VLOOKUP($C1970,'Agent List'!$A:$D,2,0)=0,"",VLOOKUP($C1970,'Agent List'!$A:$D,2,0))),"")</f>
        <v/>
      </c>
      <c r="F1970" t="str">
        <f>IFERROR((IF(VLOOKUP(C1970,'Agent List'!A:C,3,0)=0,"",VLOOKUP(C1970,'Agent List'!A:C,3,0))),"")</f>
        <v/>
      </c>
    </row>
    <row r="1971" spans="1:6" x14ac:dyDescent="0.25">
      <c r="A1971" s="171"/>
      <c r="B1971" s="170"/>
      <c r="C1971" s="170"/>
      <c r="D1971" s="170"/>
      <c r="E1971" s="175" t="str">
        <f>IFERROR((IF(VLOOKUP($C1971,'Agent List'!$A:$D,2,0)=0,"",VLOOKUP($C1971,'Agent List'!$A:$D,2,0))),"")</f>
        <v/>
      </c>
      <c r="F1971" t="str">
        <f>IFERROR((IF(VLOOKUP(C1971,'Agent List'!A:C,3,0)=0,"",VLOOKUP(C1971,'Agent List'!A:C,3,0))),"")</f>
        <v/>
      </c>
    </row>
    <row r="1972" spans="1:6" x14ac:dyDescent="0.25">
      <c r="A1972" s="171"/>
      <c r="B1972" s="170"/>
      <c r="C1972" s="170"/>
      <c r="D1972" s="170"/>
      <c r="E1972" s="175" t="str">
        <f>IFERROR((IF(VLOOKUP($C1972,'Agent List'!$A:$D,2,0)=0,"",VLOOKUP($C1972,'Agent List'!$A:$D,2,0))),"")</f>
        <v/>
      </c>
      <c r="F1972" t="str">
        <f>IFERROR((IF(VLOOKUP(C1972,'Agent List'!A:C,3,0)=0,"",VLOOKUP(C1972,'Agent List'!A:C,3,0))),"")</f>
        <v/>
      </c>
    </row>
    <row r="1973" spans="1:6" x14ac:dyDescent="0.25">
      <c r="A1973" s="171"/>
      <c r="B1973" s="170"/>
      <c r="C1973" s="170"/>
      <c r="D1973" s="170"/>
      <c r="E1973" s="175" t="str">
        <f>IFERROR((IF(VLOOKUP($C1973,'Agent List'!$A:$D,2,0)=0,"",VLOOKUP($C1973,'Agent List'!$A:$D,2,0))),"")</f>
        <v/>
      </c>
      <c r="F1973" t="str">
        <f>IFERROR((IF(VLOOKUP(C1973,'Agent List'!A:C,3,0)=0,"",VLOOKUP(C1973,'Agent List'!A:C,3,0))),"")</f>
        <v/>
      </c>
    </row>
    <row r="1974" spans="1:6" x14ac:dyDescent="0.25">
      <c r="A1974" s="171"/>
      <c r="B1974" s="170"/>
      <c r="C1974" s="170"/>
      <c r="D1974" s="170"/>
      <c r="E1974" s="175" t="str">
        <f>IFERROR((IF(VLOOKUP($C1974,'Agent List'!$A:$D,2,0)=0,"",VLOOKUP($C1974,'Agent List'!$A:$D,2,0))),"")</f>
        <v/>
      </c>
      <c r="F1974" t="str">
        <f>IFERROR((IF(VLOOKUP(C1974,'Agent List'!A:C,3,0)=0,"",VLOOKUP(C1974,'Agent List'!A:C,3,0))),"")</f>
        <v/>
      </c>
    </row>
    <row r="1975" spans="1:6" x14ac:dyDescent="0.25">
      <c r="A1975" s="171"/>
      <c r="B1975" s="170"/>
      <c r="C1975" s="170"/>
      <c r="D1975" s="170"/>
      <c r="E1975" s="175" t="str">
        <f>IFERROR((IF(VLOOKUP($C1975,'Agent List'!$A:$D,2,0)=0,"",VLOOKUP($C1975,'Agent List'!$A:$D,2,0))),"")</f>
        <v/>
      </c>
      <c r="F1975" t="str">
        <f>IFERROR((IF(VLOOKUP(C1975,'Agent List'!A:C,3,0)=0,"",VLOOKUP(C1975,'Agent List'!A:C,3,0))),"")</f>
        <v/>
      </c>
    </row>
    <row r="1976" spans="1:6" x14ac:dyDescent="0.25">
      <c r="A1976" s="171"/>
      <c r="B1976" s="170"/>
      <c r="C1976" s="170"/>
      <c r="D1976" s="170"/>
      <c r="E1976" s="175" t="str">
        <f>IFERROR((IF(VLOOKUP($C1976,'Agent List'!$A:$D,2,0)=0,"",VLOOKUP($C1976,'Agent List'!$A:$D,2,0))),"")</f>
        <v/>
      </c>
      <c r="F1976" t="str">
        <f>IFERROR((IF(VLOOKUP(C1976,'Agent List'!A:C,3,0)=0,"",VLOOKUP(C1976,'Agent List'!A:C,3,0))),"")</f>
        <v/>
      </c>
    </row>
    <row r="1977" spans="1:6" x14ac:dyDescent="0.25">
      <c r="A1977" s="171"/>
      <c r="B1977" s="170"/>
      <c r="C1977" s="170"/>
      <c r="D1977" s="170"/>
      <c r="E1977" s="175" t="str">
        <f>IFERROR((IF(VLOOKUP($C1977,'Agent List'!$A:$D,2,0)=0,"",VLOOKUP($C1977,'Agent List'!$A:$D,2,0))),"")</f>
        <v/>
      </c>
      <c r="F1977" t="str">
        <f>IFERROR((IF(VLOOKUP(C1977,'Agent List'!A:C,3,0)=0,"",VLOOKUP(C1977,'Agent List'!A:C,3,0))),"")</f>
        <v/>
      </c>
    </row>
    <row r="1978" spans="1:6" x14ac:dyDescent="0.25">
      <c r="A1978" s="171"/>
      <c r="B1978" s="170"/>
      <c r="C1978" s="170"/>
      <c r="D1978" s="170"/>
      <c r="E1978" s="175" t="str">
        <f>IFERROR((IF(VLOOKUP($C1978,'Agent List'!$A:$D,2,0)=0,"",VLOOKUP($C1978,'Agent List'!$A:$D,2,0))),"")</f>
        <v/>
      </c>
      <c r="F1978" t="str">
        <f>IFERROR((IF(VLOOKUP(C1978,'Agent List'!A:C,3,0)=0,"",VLOOKUP(C1978,'Agent List'!A:C,3,0))),"")</f>
        <v/>
      </c>
    </row>
    <row r="1979" spans="1:6" x14ac:dyDescent="0.25">
      <c r="A1979" s="171"/>
      <c r="B1979" s="170"/>
      <c r="C1979" s="170"/>
      <c r="D1979" s="170"/>
      <c r="E1979" s="175" t="str">
        <f>IFERROR((IF(VLOOKUP($C1979,'Agent List'!$A:$D,2,0)=0,"",VLOOKUP($C1979,'Agent List'!$A:$D,2,0))),"")</f>
        <v/>
      </c>
      <c r="F1979" t="str">
        <f>IFERROR((IF(VLOOKUP(C1979,'Agent List'!A:C,3,0)=0,"",VLOOKUP(C1979,'Agent List'!A:C,3,0))),"")</f>
        <v/>
      </c>
    </row>
    <row r="1980" spans="1:6" x14ac:dyDescent="0.25">
      <c r="A1980" s="171"/>
      <c r="B1980" s="170"/>
      <c r="C1980" s="170"/>
      <c r="D1980" s="170"/>
      <c r="E1980" s="175" t="str">
        <f>IFERROR((IF(VLOOKUP($C1980,'Agent List'!$A:$D,2,0)=0,"",VLOOKUP($C1980,'Agent List'!$A:$D,2,0))),"")</f>
        <v/>
      </c>
      <c r="F1980" t="str">
        <f>IFERROR((IF(VLOOKUP(C1980,'Agent List'!A:C,3,0)=0,"",VLOOKUP(C1980,'Agent List'!A:C,3,0))),"")</f>
        <v/>
      </c>
    </row>
    <row r="1981" spans="1:6" x14ac:dyDescent="0.25">
      <c r="A1981" s="171"/>
      <c r="B1981" s="170"/>
      <c r="C1981" s="170"/>
      <c r="D1981" s="170"/>
      <c r="E1981" s="175" t="str">
        <f>IFERROR((IF(VLOOKUP($C1981,'Agent List'!$A:$D,2,0)=0,"",VLOOKUP($C1981,'Agent List'!$A:$D,2,0))),"")</f>
        <v/>
      </c>
      <c r="F1981" t="str">
        <f>IFERROR((IF(VLOOKUP(C1981,'Agent List'!A:C,3,0)=0,"",VLOOKUP(C1981,'Agent List'!A:C,3,0))),"")</f>
        <v/>
      </c>
    </row>
    <row r="1982" spans="1:6" x14ac:dyDescent="0.25">
      <c r="A1982" s="171"/>
      <c r="B1982" s="170"/>
      <c r="C1982" s="170"/>
      <c r="D1982" s="170"/>
      <c r="E1982" s="175" t="str">
        <f>IFERROR((IF(VLOOKUP($C1982,'Agent List'!$A:$D,2,0)=0,"",VLOOKUP($C1982,'Agent List'!$A:$D,2,0))),"")</f>
        <v/>
      </c>
      <c r="F1982" t="str">
        <f>IFERROR((IF(VLOOKUP(C1982,'Agent List'!A:C,3,0)=0,"",VLOOKUP(C1982,'Agent List'!A:C,3,0))),"")</f>
        <v/>
      </c>
    </row>
    <row r="1983" spans="1:6" x14ac:dyDescent="0.25">
      <c r="A1983" s="171"/>
      <c r="B1983" s="170"/>
      <c r="C1983" s="170"/>
      <c r="D1983" s="170"/>
      <c r="E1983" s="175" t="str">
        <f>IFERROR((IF(VLOOKUP($C1983,'Agent List'!$A:$D,2,0)=0,"",VLOOKUP($C1983,'Agent List'!$A:$D,2,0))),"")</f>
        <v/>
      </c>
      <c r="F1983" t="str">
        <f>IFERROR((IF(VLOOKUP(C1983,'Agent List'!A:C,3,0)=0,"",VLOOKUP(C1983,'Agent List'!A:C,3,0))),"")</f>
        <v/>
      </c>
    </row>
    <row r="1984" spans="1:6" x14ac:dyDescent="0.25">
      <c r="A1984" s="171"/>
      <c r="B1984" s="170"/>
      <c r="C1984" s="170"/>
      <c r="D1984" s="170"/>
      <c r="E1984" s="175" t="str">
        <f>IFERROR((IF(VLOOKUP($C1984,'Agent List'!$A:$D,2,0)=0,"",VLOOKUP($C1984,'Agent List'!$A:$D,2,0))),"")</f>
        <v/>
      </c>
      <c r="F1984" t="str">
        <f>IFERROR((IF(VLOOKUP(C1984,'Agent List'!A:C,3,0)=0,"",VLOOKUP(C1984,'Agent List'!A:C,3,0))),"")</f>
        <v/>
      </c>
    </row>
    <row r="1985" spans="1:6" x14ac:dyDescent="0.25">
      <c r="A1985" s="171"/>
      <c r="B1985" s="170"/>
      <c r="C1985" s="170"/>
      <c r="D1985" s="170"/>
      <c r="E1985" s="175" t="str">
        <f>IFERROR((IF(VLOOKUP($C1985,'Agent List'!$A:$D,2,0)=0,"",VLOOKUP($C1985,'Agent List'!$A:$D,2,0))),"")</f>
        <v/>
      </c>
      <c r="F1985" t="str">
        <f>IFERROR((IF(VLOOKUP(C1985,'Agent List'!A:C,3,0)=0,"",VLOOKUP(C1985,'Agent List'!A:C,3,0))),"")</f>
        <v/>
      </c>
    </row>
    <row r="1986" spans="1:6" x14ac:dyDescent="0.25">
      <c r="A1986" s="171"/>
      <c r="B1986" s="170"/>
      <c r="C1986" s="170"/>
      <c r="D1986" s="170"/>
      <c r="E1986" s="175" t="str">
        <f>IFERROR((IF(VLOOKUP($C1986,'Agent List'!$A:$D,2,0)=0,"",VLOOKUP($C1986,'Agent List'!$A:$D,2,0))),"")</f>
        <v/>
      </c>
      <c r="F1986" t="str">
        <f>IFERROR((IF(VLOOKUP(C1986,'Agent List'!A:C,3,0)=0,"",VLOOKUP(C1986,'Agent List'!A:C,3,0))),"")</f>
        <v/>
      </c>
    </row>
    <row r="1987" spans="1:6" x14ac:dyDescent="0.25">
      <c r="A1987" s="171"/>
      <c r="B1987" s="170"/>
      <c r="C1987" s="170"/>
      <c r="D1987" s="170"/>
      <c r="E1987" s="175" t="str">
        <f>IFERROR((IF(VLOOKUP($C1987,'Agent List'!$A:$D,2,0)=0,"",VLOOKUP($C1987,'Agent List'!$A:$D,2,0))),"")</f>
        <v/>
      </c>
      <c r="F1987" t="str">
        <f>IFERROR((IF(VLOOKUP(C1987,'Agent List'!A:C,3,0)=0,"",VLOOKUP(C1987,'Agent List'!A:C,3,0))),"")</f>
        <v/>
      </c>
    </row>
    <row r="1988" spans="1:6" x14ac:dyDescent="0.25">
      <c r="A1988" s="171"/>
      <c r="B1988" s="170"/>
      <c r="C1988" s="170"/>
      <c r="D1988" s="170"/>
      <c r="E1988" s="175" t="str">
        <f>IFERROR((IF(VLOOKUP($C1988,'Agent List'!$A:$D,2,0)=0,"",VLOOKUP($C1988,'Agent List'!$A:$D,2,0))),"")</f>
        <v/>
      </c>
      <c r="F1988" t="str">
        <f>IFERROR((IF(VLOOKUP(C1988,'Agent List'!A:C,3,0)=0,"",VLOOKUP(C1988,'Agent List'!A:C,3,0))),"")</f>
        <v/>
      </c>
    </row>
    <row r="1989" spans="1:6" x14ac:dyDescent="0.25">
      <c r="A1989" s="171"/>
      <c r="B1989" s="170"/>
      <c r="C1989" s="170"/>
      <c r="D1989" s="170"/>
      <c r="E1989" s="175" t="str">
        <f>IFERROR((IF(VLOOKUP($C1989,'Agent List'!$A:$D,2,0)=0,"",VLOOKUP($C1989,'Agent List'!$A:$D,2,0))),"")</f>
        <v/>
      </c>
      <c r="F1989" t="str">
        <f>IFERROR((IF(VLOOKUP(C1989,'Agent List'!A:C,3,0)=0,"",VLOOKUP(C1989,'Agent List'!A:C,3,0))),"")</f>
        <v/>
      </c>
    </row>
    <row r="1990" spans="1:6" x14ac:dyDescent="0.25">
      <c r="A1990" s="171"/>
      <c r="B1990" s="170"/>
      <c r="C1990" s="170"/>
      <c r="D1990" s="170"/>
      <c r="E1990" s="175" t="str">
        <f>IFERROR((IF(VLOOKUP($C1990,'Agent List'!$A:$D,2,0)=0,"",VLOOKUP($C1990,'Agent List'!$A:$D,2,0))),"")</f>
        <v/>
      </c>
      <c r="F1990" t="str">
        <f>IFERROR((IF(VLOOKUP(C1990,'Agent List'!A:C,3,0)=0,"",VLOOKUP(C1990,'Agent List'!A:C,3,0))),"")</f>
        <v/>
      </c>
    </row>
    <row r="1991" spans="1:6" x14ac:dyDescent="0.25">
      <c r="A1991" s="171"/>
      <c r="B1991" s="170"/>
      <c r="C1991" s="170"/>
      <c r="D1991" s="170"/>
      <c r="E1991" s="175" t="str">
        <f>IFERROR((IF(VLOOKUP($C1991,'Agent List'!$A:$D,2,0)=0,"",VLOOKUP($C1991,'Agent List'!$A:$D,2,0))),"")</f>
        <v/>
      </c>
      <c r="F1991" t="str">
        <f>IFERROR((IF(VLOOKUP(C1991,'Agent List'!A:C,3,0)=0,"",VLOOKUP(C1991,'Agent List'!A:C,3,0))),"")</f>
        <v/>
      </c>
    </row>
    <row r="1992" spans="1:6" x14ac:dyDescent="0.25">
      <c r="A1992" s="171"/>
      <c r="B1992" s="170"/>
      <c r="C1992" s="170"/>
      <c r="D1992" s="170"/>
      <c r="E1992" s="175" t="str">
        <f>IFERROR((IF(VLOOKUP($C1992,'Agent List'!$A:$D,2,0)=0,"",VLOOKUP($C1992,'Agent List'!$A:$D,2,0))),"")</f>
        <v/>
      </c>
      <c r="F1992" t="str">
        <f>IFERROR((IF(VLOOKUP(C1992,'Agent List'!A:C,3,0)=0,"",VLOOKUP(C1992,'Agent List'!A:C,3,0))),"")</f>
        <v/>
      </c>
    </row>
    <row r="1993" spans="1:6" x14ac:dyDescent="0.25">
      <c r="A1993" s="171"/>
      <c r="B1993" s="170"/>
      <c r="C1993" s="170"/>
      <c r="D1993" s="170"/>
      <c r="E1993" s="175" t="str">
        <f>IFERROR((IF(VLOOKUP($C1993,'Agent List'!$A:$D,2,0)=0,"",VLOOKUP($C1993,'Agent List'!$A:$D,2,0))),"")</f>
        <v/>
      </c>
      <c r="F1993" t="str">
        <f>IFERROR((IF(VLOOKUP(C1993,'Agent List'!A:C,3,0)=0,"",VLOOKUP(C1993,'Agent List'!A:C,3,0))),"")</f>
        <v/>
      </c>
    </row>
    <row r="1994" spans="1:6" x14ac:dyDescent="0.25">
      <c r="A1994" s="171"/>
      <c r="B1994" s="170"/>
      <c r="C1994" s="170"/>
      <c r="D1994" s="170"/>
      <c r="E1994" s="175" t="str">
        <f>IFERROR((IF(VLOOKUP($C1994,'Agent List'!$A:$D,2,0)=0,"",VLOOKUP($C1994,'Agent List'!$A:$D,2,0))),"")</f>
        <v/>
      </c>
      <c r="F1994" t="str">
        <f>IFERROR((IF(VLOOKUP(C1994,'Agent List'!A:C,3,0)=0,"",VLOOKUP(C1994,'Agent List'!A:C,3,0))),"")</f>
        <v/>
      </c>
    </row>
    <row r="1995" spans="1:6" x14ac:dyDescent="0.25">
      <c r="A1995" s="171"/>
      <c r="B1995" s="170"/>
      <c r="C1995" s="170"/>
      <c r="D1995" s="170"/>
      <c r="E1995" s="175" t="str">
        <f>IFERROR((IF(VLOOKUP($C1995,'Agent List'!$A:$D,2,0)=0,"",VLOOKUP($C1995,'Agent List'!$A:$D,2,0))),"")</f>
        <v/>
      </c>
      <c r="F1995" t="str">
        <f>IFERROR((IF(VLOOKUP(C1995,'Agent List'!A:C,3,0)=0,"",VLOOKUP(C1995,'Agent List'!A:C,3,0))),"")</f>
        <v/>
      </c>
    </row>
    <row r="1996" spans="1:6" x14ac:dyDescent="0.25">
      <c r="A1996" s="171"/>
      <c r="B1996" s="170"/>
      <c r="C1996" s="170"/>
      <c r="D1996" s="170"/>
      <c r="E1996" s="175" t="str">
        <f>IFERROR((IF(VLOOKUP($C1996,'Agent List'!$A:$D,2,0)=0,"",VLOOKUP($C1996,'Agent List'!$A:$D,2,0))),"")</f>
        <v/>
      </c>
      <c r="F1996" t="str">
        <f>IFERROR((IF(VLOOKUP(C1996,'Agent List'!A:C,3,0)=0,"",VLOOKUP(C1996,'Agent List'!A:C,3,0))),"")</f>
        <v/>
      </c>
    </row>
    <row r="1997" spans="1:6" x14ac:dyDescent="0.25">
      <c r="A1997" s="171"/>
      <c r="B1997" s="170"/>
      <c r="C1997" s="170"/>
      <c r="D1997" s="170"/>
      <c r="E1997" s="175" t="str">
        <f>IFERROR((IF(VLOOKUP($C1997,'Agent List'!$A:$D,2,0)=0,"",VLOOKUP($C1997,'Agent List'!$A:$D,2,0))),"")</f>
        <v/>
      </c>
      <c r="F1997" t="str">
        <f>IFERROR((IF(VLOOKUP(C1997,'Agent List'!A:C,3,0)=0,"",VLOOKUP(C1997,'Agent List'!A:C,3,0))),"")</f>
        <v/>
      </c>
    </row>
    <row r="1998" spans="1:6" x14ac:dyDescent="0.25">
      <c r="A1998" s="171"/>
      <c r="B1998" s="170"/>
      <c r="C1998" s="170"/>
      <c r="D1998" s="170"/>
      <c r="E1998" s="175" t="str">
        <f>IFERROR((IF(VLOOKUP($C1998,'Agent List'!$A:$D,2,0)=0,"",VLOOKUP($C1998,'Agent List'!$A:$D,2,0))),"")</f>
        <v/>
      </c>
      <c r="F1998" t="str">
        <f>IFERROR((IF(VLOOKUP(C1998,'Agent List'!A:C,3,0)=0,"",VLOOKUP(C1998,'Agent List'!A:C,3,0))),"")</f>
        <v/>
      </c>
    </row>
    <row r="1999" spans="1:6" x14ac:dyDescent="0.25">
      <c r="A1999" s="171"/>
      <c r="B1999" s="170"/>
      <c r="C1999" s="170"/>
      <c r="D1999" s="170"/>
      <c r="E1999" s="175" t="str">
        <f>IFERROR((IF(VLOOKUP($C1999,'Agent List'!$A:$D,2,0)=0,"",VLOOKUP($C1999,'Agent List'!$A:$D,2,0))),"")</f>
        <v/>
      </c>
      <c r="F1999" t="str">
        <f>IFERROR((IF(VLOOKUP(C1999,'Agent List'!A:C,3,0)=0,"",VLOOKUP(C1999,'Agent List'!A:C,3,0))),"")</f>
        <v/>
      </c>
    </row>
    <row r="2000" spans="1:6" x14ac:dyDescent="0.25">
      <c r="A2000" s="171"/>
      <c r="B2000" s="170"/>
      <c r="C2000" s="170"/>
      <c r="D2000" s="170"/>
      <c r="E2000" s="175" t="str">
        <f>IFERROR((IF(VLOOKUP($C2000,'Agent List'!$A:$D,2,0)=0,"",VLOOKUP($C2000,'Agent List'!$A:$D,2,0))),"")</f>
        <v/>
      </c>
      <c r="F2000" t="str">
        <f>IFERROR((IF(VLOOKUP(C2000,'Agent List'!A:C,3,0)=0,"",VLOOKUP(C2000,'Agent List'!A:C,3,0))),"")</f>
        <v/>
      </c>
    </row>
    <row r="2001" spans="1:6" x14ac:dyDescent="0.25">
      <c r="A2001" s="171"/>
      <c r="B2001" s="170"/>
      <c r="C2001" s="170"/>
      <c r="D2001" s="170"/>
      <c r="E2001" s="175" t="str">
        <f>IFERROR((IF(VLOOKUP($C2001,'Agent List'!$A:$D,2,0)=0,"",VLOOKUP($C2001,'Agent List'!$A:$D,2,0))),"")</f>
        <v/>
      </c>
      <c r="F2001" t="str">
        <f>IFERROR((IF(VLOOKUP(C2001,'Agent List'!A:C,3,0)=0,"",VLOOKUP(C2001,'Agent List'!A:C,3,0))),"")</f>
        <v/>
      </c>
    </row>
    <row r="2002" spans="1:6" x14ac:dyDescent="0.25">
      <c r="A2002" s="171"/>
      <c r="B2002" s="170"/>
      <c r="C2002" s="170"/>
      <c r="D2002" s="170"/>
      <c r="E2002" s="175" t="str">
        <f>IFERROR((IF(VLOOKUP($C2002,'Agent List'!$A:$D,2,0)=0,"",VLOOKUP($C2002,'Agent List'!$A:$D,2,0))),"")</f>
        <v/>
      </c>
      <c r="F2002" t="str">
        <f>IFERROR((IF(VLOOKUP(C2002,'Agent List'!A:C,3,0)=0,"",VLOOKUP(C2002,'Agent List'!A:C,3,0))),"")</f>
        <v/>
      </c>
    </row>
    <row r="2003" spans="1:6" x14ac:dyDescent="0.25">
      <c r="A2003" s="171"/>
      <c r="B2003" s="170"/>
      <c r="C2003" s="170"/>
      <c r="D2003" s="170"/>
      <c r="E2003" s="175" t="str">
        <f>IFERROR((IF(VLOOKUP($C2003,'Agent List'!$A:$D,2,0)=0,"",VLOOKUP($C2003,'Agent List'!$A:$D,2,0))),"")</f>
        <v/>
      </c>
      <c r="F2003" t="str">
        <f>IFERROR((IF(VLOOKUP(C2003,'Agent List'!A:C,3,0)=0,"",VLOOKUP(C2003,'Agent List'!A:C,3,0))),"")</f>
        <v/>
      </c>
    </row>
    <row r="2004" spans="1:6" x14ac:dyDescent="0.25">
      <c r="A2004" s="171"/>
      <c r="B2004" s="170"/>
      <c r="C2004" s="170"/>
      <c r="D2004" s="170"/>
      <c r="E2004" s="175" t="str">
        <f>IFERROR((IF(VLOOKUP($C2004,'Agent List'!$A:$D,2,0)=0,"",VLOOKUP($C2004,'Agent List'!$A:$D,2,0))),"")</f>
        <v/>
      </c>
      <c r="F2004" t="str">
        <f>IFERROR((IF(VLOOKUP(C2004,'Agent List'!A:C,3,0)=0,"",VLOOKUP(C2004,'Agent List'!A:C,3,0))),"")</f>
        <v/>
      </c>
    </row>
    <row r="2005" spans="1:6" x14ac:dyDescent="0.25">
      <c r="A2005" s="171"/>
      <c r="B2005" s="170"/>
      <c r="C2005" s="170"/>
      <c r="D2005" s="170"/>
      <c r="E2005" s="175" t="str">
        <f>IFERROR((IF(VLOOKUP($C2005,'Agent List'!$A:$D,2,0)=0,"",VLOOKUP($C2005,'Agent List'!$A:$D,2,0))),"")</f>
        <v/>
      </c>
      <c r="F2005" t="str">
        <f>IFERROR((IF(VLOOKUP(C2005,'Agent List'!A:C,3,0)=0,"",VLOOKUP(C2005,'Agent List'!A:C,3,0))),"")</f>
        <v/>
      </c>
    </row>
    <row r="2006" spans="1:6" x14ac:dyDescent="0.25">
      <c r="A2006" s="171"/>
      <c r="B2006" s="170"/>
      <c r="C2006" s="170"/>
      <c r="D2006" s="170"/>
      <c r="E2006" s="175" t="str">
        <f>IFERROR((IF(VLOOKUP($C2006,'Agent List'!$A:$D,2,0)=0,"",VLOOKUP($C2006,'Agent List'!$A:$D,2,0))),"")</f>
        <v/>
      </c>
      <c r="F2006" t="str">
        <f>IFERROR((IF(VLOOKUP(C2006,'Agent List'!A:C,3,0)=0,"",VLOOKUP(C2006,'Agent List'!A:C,3,0))),"")</f>
        <v/>
      </c>
    </row>
    <row r="2007" spans="1:6" x14ac:dyDescent="0.25">
      <c r="A2007" s="171"/>
      <c r="B2007" s="170"/>
      <c r="C2007" s="170"/>
      <c r="D2007" s="170"/>
      <c r="E2007" s="175" t="str">
        <f>IFERROR((IF(VLOOKUP($C2007,'Agent List'!$A:$D,2,0)=0,"",VLOOKUP($C2007,'Agent List'!$A:$D,2,0))),"")</f>
        <v/>
      </c>
      <c r="F2007" t="str">
        <f>IFERROR((IF(VLOOKUP(C2007,'Agent List'!A:C,3,0)=0,"",VLOOKUP(C2007,'Agent List'!A:C,3,0))),"")</f>
        <v/>
      </c>
    </row>
    <row r="2008" spans="1:6" x14ac:dyDescent="0.25">
      <c r="A2008" s="171"/>
      <c r="B2008" s="170"/>
      <c r="C2008" s="170"/>
      <c r="D2008" s="170"/>
      <c r="E2008" s="175" t="str">
        <f>IFERROR((IF(VLOOKUP($C2008,'Agent List'!$A:$D,2,0)=0,"",VLOOKUP($C2008,'Agent List'!$A:$D,2,0))),"")</f>
        <v/>
      </c>
      <c r="F2008" t="str">
        <f>IFERROR((IF(VLOOKUP(C2008,'Agent List'!A:C,3,0)=0,"",VLOOKUP(C2008,'Agent List'!A:C,3,0))),"")</f>
        <v/>
      </c>
    </row>
    <row r="2009" spans="1:6" x14ac:dyDescent="0.25">
      <c r="A2009" s="171"/>
      <c r="B2009" s="170"/>
      <c r="C2009" s="170"/>
      <c r="D2009" s="170"/>
      <c r="E2009" s="175" t="str">
        <f>IFERROR((IF(VLOOKUP($C2009,'Agent List'!$A:$D,2,0)=0,"",VLOOKUP($C2009,'Agent List'!$A:$D,2,0))),"")</f>
        <v/>
      </c>
      <c r="F2009" t="str">
        <f>IFERROR((IF(VLOOKUP(C2009,'Agent List'!A:C,3,0)=0,"",VLOOKUP(C2009,'Agent List'!A:C,3,0))),"")</f>
        <v/>
      </c>
    </row>
    <row r="2010" spans="1:6" x14ac:dyDescent="0.25">
      <c r="A2010" s="171"/>
      <c r="B2010" s="170"/>
      <c r="C2010" s="170"/>
      <c r="D2010" s="170"/>
      <c r="E2010" s="175" t="str">
        <f>IFERROR((IF(VLOOKUP($C2010,'Agent List'!$A:$D,2,0)=0,"",VLOOKUP($C2010,'Agent List'!$A:$D,2,0))),"")</f>
        <v/>
      </c>
      <c r="F2010" t="str">
        <f>IFERROR((IF(VLOOKUP(C2010,'Agent List'!A:C,3,0)=0,"",VLOOKUP(C2010,'Agent List'!A:C,3,0))),"")</f>
        <v/>
      </c>
    </row>
    <row r="2011" spans="1:6" x14ac:dyDescent="0.25">
      <c r="A2011" s="171"/>
      <c r="B2011" s="170"/>
      <c r="C2011" s="170"/>
      <c r="D2011" s="170"/>
      <c r="E2011" s="175" t="str">
        <f>IFERROR((IF(VLOOKUP($C2011,'Agent List'!$A:$D,2,0)=0,"",VLOOKUP($C2011,'Agent List'!$A:$D,2,0))),"")</f>
        <v/>
      </c>
      <c r="F2011" t="str">
        <f>IFERROR((IF(VLOOKUP(C2011,'Agent List'!A:C,3,0)=0,"",VLOOKUP(C2011,'Agent List'!A:C,3,0))),"")</f>
        <v/>
      </c>
    </row>
    <row r="2012" spans="1:6" x14ac:dyDescent="0.25">
      <c r="A2012" s="171"/>
      <c r="B2012" s="170"/>
      <c r="C2012" s="170"/>
      <c r="D2012" s="170"/>
      <c r="E2012" s="175" t="str">
        <f>IFERROR((IF(VLOOKUP($C2012,'Agent List'!$A:$D,2,0)=0,"",VLOOKUP($C2012,'Agent List'!$A:$D,2,0))),"")</f>
        <v/>
      </c>
      <c r="F2012" t="str">
        <f>IFERROR((IF(VLOOKUP(C2012,'Agent List'!A:C,3,0)=0,"",VLOOKUP(C2012,'Agent List'!A:C,3,0))),"")</f>
        <v/>
      </c>
    </row>
    <row r="2013" spans="1:6" x14ac:dyDescent="0.25">
      <c r="A2013" s="171"/>
      <c r="B2013" s="170"/>
      <c r="C2013" s="170"/>
      <c r="D2013" s="170"/>
      <c r="E2013" s="175" t="str">
        <f>IFERROR((IF(VLOOKUP($C2013,'Agent List'!$A:$D,2,0)=0,"",VLOOKUP($C2013,'Agent List'!$A:$D,2,0))),"")</f>
        <v/>
      </c>
      <c r="F2013" t="str">
        <f>IFERROR((IF(VLOOKUP(C2013,'Agent List'!A:C,3,0)=0,"",VLOOKUP(C2013,'Agent List'!A:C,3,0))),"")</f>
        <v/>
      </c>
    </row>
    <row r="2014" spans="1:6" x14ac:dyDescent="0.25">
      <c r="A2014" s="171"/>
      <c r="B2014" s="170"/>
      <c r="C2014" s="170"/>
      <c r="D2014" s="170"/>
      <c r="E2014" s="175" t="str">
        <f>IFERROR((IF(VLOOKUP($C2014,'Agent List'!$A:$D,2,0)=0,"",VLOOKUP($C2014,'Agent List'!$A:$D,2,0))),"")</f>
        <v/>
      </c>
      <c r="F2014" t="str">
        <f>IFERROR((IF(VLOOKUP(C2014,'Agent List'!A:C,3,0)=0,"",VLOOKUP(C2014,'Agent List'!A:C,3,0))),"")</f>
        <v/>
      </c>
    </row>
    <row r="2015" spans="1:6" x14ac:dyDescent="0.25">
      <c r="A2015" s="171"/>
      <c r="B2015" s="170"/>
      <c r="C2015" s="170"/>
      <c r="D2015" s="170"/>
      <c r="E2015" s="175" t="str">
        <f>IFERROR((IF(VLOOKUP($C2015,'Agent List'!$A:$D,2,0)=0,"",VLOOKUP($C2015,'Agent List'!$A:$D,2,0))),"")</f>
        <v/>
      </c>
      <c r="F2015" t="str">
        <f>IFERROR((IF(VLOOKUP(C2015,'Agent List'!A:C,3,0)=0,"",VLOOKUP(C2015,'Agent List'!A:C,3,0))),"")</f>
        <v/>
      </c>
    </row>
    <row r="2016" spans="1:6" x14ac:dyDescent="0.25">
      <c r="A2016" s="171"/>
      <c r="B2016" s="170"/>
      <c r="C2016" s="170"/>
      <c r="D2016" s="170"/>
      <c r="E2016" s="175" t="str">
        <f>IFERROR((IF(VLOOKUP($C2016,'Agent List'!$A:$D,2,0)=0,"",VLOOKUP($C2016,'Agent List'!$A:$D,2,0))),"")</f>
        <v/>
      </c>
      <c r="F2016" t="str">
        <f>IFERROR((IF(VLOOKUP(C2016,'Agent List'!A:C,3,0)=0,"",VLOOKUP(C2016,'Agent List'!A:C,3,0))),"")</f>
        <v/>
      </c>
    </row>
    <row r="2017" spans="1:6" x14ac:dyDescent="0.25">
      <c r="A2017" s="171"/>
      <c r="B2017" s="170"/>
      <c r="C2017" s="170"/>
      <c r="D2017" s="170"/>
      <c r="E2017" s="175" t="str">
        <f>IFERROR((IF(VLOOKUP($C2017,'Agent List'!$A:$D,2,0)=0,"",VLOOKUP($C2017,'Agent List'!$A:$D,2,0))),"")</f>
        <v/>
      </c>
      <c r="F2017" t="str">
        <f>IFERROR((IF(VLOOKUP(C2017,'Agent List'!A:C,3,0)=0,"",VLOOKUP(C2017,'Agent List'!A:C,3,0))),"")</f>
        <v/>
      </c>
    </row>
    <row r="2018" spans="1:6" x14ac:dyDescent="0.25">
      <c r="A2018" s="171"/>
      <c r="B2018" s="170"/>
      <c r="C2018" s="170"/>
      <c r="D2018" s="170"/>
      <c r="E2018" s="175" t="str">
        <f>IFERROR((IF(VLOOKUP($C2018,'Agent List'!$A:$D,2,0)=0,"",VLOOKUP($C2018,'Agent List'!$A:$D,2,0))),"")</f>
        <v/>
      </c>
      <c r="F2018" t="str">
        <f>IFERROR((IF(VLOOKUP(C2018,'Agent List'!A:C,3,0)=0,"",VLOOKUP(C2018,'Agent List'!A:C,3,0))),"")</f>
        <v/>
      </c>
    </row>
    <row r="2019" spans="1:6" x14ac:dyDescent="0.25">
      <c r="A2019" s="171"/>
      <c r="B2019" s="170"/>
      <c r="C2019" s="170"/>
      <c r="D2019" s="170"/>
      <c r="E2019" s="175" t="str">
        <f>IFERROR((IF(VLOOKUP($C2019,'Agent List'!$A:$D,2,0)=0,"",VLOOKUP($C2019,'Agent List'!$A:$D,2,0))),"")</f>
        <v/>
      </c>
      <c r="F2019" t="str">
        <f>IFERROR((IF(VLOOKUP(C2019,'Agent List'!A:C,3,0)=0,"",VLOOKUP(C2019,'Agent List'!A:C,3,0))),"")</f>
        <v/>
      </c>
    </row>
    <row r="2020" spans="1:6" x14ac:dyDescent="0.25">
      <c r="A2020" s="171"/>
      <c r="B2020" s="170"/>
      <c r="C2020" s="170"/>
      <c r="D2020" s="170"/>
      <c r="E2020" s="175" t="str">
        <f>IFERROR((IF(VLOOKUP($C2020,'Agent List'!$A:$D,2,0)=0,"",VLOOKUP($C2020,'Agent List'!$A:$D,2,0))),"")</f>
        <v/>
      </c>
      <c r="F2020" t="str">
        <f>IFERROR((IF(VLOOKUP(C2020,'Agent List'!A:C,3,0)=0,"",VLOOKUP(C2020,'Agent List'!A:C,3,0))),"")</f>
        <v/>
      </c>
    </row>
    <row r="2021" spans="1:6" x14ac:dyDescent="0.25">
      <c r="A2021" s="171"/>
      <c r="B2021" s="170"/>
      <c r="C2021" s="170"/>
      <c r="D2021" s="170"/>
      <c r="E2021" s="175" t="str">
        <f>IFERROR((IF(VLOOKUP($C2021,'Agent List'!$A:$D,2,0)=0,"",VLOOKUP($C2021,'Agent List'!$A:$D,2,0))),"")</f>
        <v/>
      </c>
      <c r="F2021" t="str">
        <f>IFERROR((IF(VLOOKUP(C2021,'Agent List'!A:C,3,0)=0,"",VLOOKUP(C2021,'Agent List'!A:C,3,0))),"")</f>
        <v/>
      </c>
    </row>
    <row r="2022" spans="1:6" x14ac:dyDescent="0.25">
      <c r="A2022" s="171"/>
      <c r="B2022" s="170"/>
      <c r="C2022" s="170"/>
      <c r="D2022" s="170"/>
      <c r="E2022" s="175" t="str">
        <f>IFERROR((IF(VLOOKUP($C2022,'Agent List'!$A:$D,2,0)=0,"",VLOOKUP($C2022,'Agent List'!$A:$D,2,0))),"")</f>
        <v/>
      </c>
      <c r="F2022" t="str">
        <f>IFERROR((IF(VLOOKUP(C2022,'Agent List'!A:C,3,0)=0,"",VLOOKUP(C2022,'Agent List'!A:C,3,0))),"")</f>
        <v/>
      </c>
    </row>
    <row r="2023" spans="1:6" x14ac:dyDescent="0.25">
      <c r="A2023" s="171"/>
      <c r="B2023" s="170"/>
      <c r="C2023" s="170"/>
      <c r="D2023" s="170"/>
      <c r="E2023" s="175" t="str">
        <f>IFERROR((IF(VLOOKUP($C2023,'Agent List'!$A:$D,2,0)=0,"",VLOOKUP($C2023,'Agent List'!$A:$D,2,0))),"")</f>
        <v/>
      </c>
      <c r="F2023" t="str">
        <f>IFERROR((IF(VLOOKUP(C2023,'Agent List'!A:C,3,0)=0,"",VLOOKUP(C2023,'Agent List'!A:C,3,0))),"")</f>
        <v/>
      </c>
    </row>
    <row r="2024" spans="1:6" x14ac:dyDescent="0.25">
      <c r="A2024" s="171"/>
      <c r="B2024" s="170"/>
      <c r="C2024" s="170"/>
      <c r="D2024" s="170"/>
      <c r="E2024" s="175" t="str">
        <f>IFERROR((IF(VLOOKUP($C2024,'Agent List'!$A:$D,2,0)=0,"",VLOOKUP($C2024,'Agent List'!$A:$D,2,0))),"")</f>
        <v/>
      </c>
      <c r="F2024" t="str">
        <f>IFERROR((IF(VLOOKUP(C2024,'Agent List'!A:C,3,0)=0,"",VLOOKUP(C2024,'Agent List'!A:C,3,0))),"")</f>
        <v/>
      </c>
    </row>
    <row r="2025" spans="1:6" x14ac:dyDescent="0.25">
      <c r="A2025" s="171"/>
      <c r="B2025" s="170"/>
      <c r="C2025" s="170"/>
      <c r="D2025" s="170"/>
      <c r="E2025" s="175" t="str">
        <f>IFERROR((IF(VLOOKUP($C2025,'Agent List'!$A:$D,2,0)=0,"",VLOOKUP($C2025,'Agent List'!$A:$D,2,0))),"")</f>
        <v/>
      </c>
      <c r="F2025" t="str">
        <f>IFERROR((IF(VLOOKUP(C2025,'Agent List'!A:C,3,0)=0,"",VLOOKUP(C2025,'Agent List'!A:C,3,0))),"")</f>
        <v/>
      </c>
    </row>
    <row r="2026" spans="1:6" x14ac:dyDescent="0.25">
      <c r="A2026" s="171"/>
      <c r="B2026" s="170"/>
      <c r="C2026" s="170"/>
      <c r="D2026" s="170"/>
      <c r="E2026" s="175" t="str">
        <f>IFERROR((IF(VLOOKUP($C2026,'Agent List'!$A:$D,2,0)=0,"",VLOOKUP($C2026,'Agent List'!$A:$D,2,0))),"")</f>
        <v/>
      </c>
      <c r="F2026" t="str">
        <f>IFERROR((IF(VLOOKUP(C2026,'Agent List'!A:C,3,0)=0,"",VLOOKUP(C2026,'Agent List'!A:C,3,0))),"")</f>
        <v/>
      </c>
    </row>
    <row r="2027" spans="1:6" x14ac:dyDescent="0.25">
      <c r="A2027" s="171"/>
      <c r="B2027" s="170"/>
      <c r="C2027" s="170"/>
      <c r="D2027" s="170"/>
      <c r="E2027" s="175" t="str">
        <f>IFERROR((IF(VLOOKUP($C2027,'Agent List'!$A:$D,2,0)=0,"",VLOOKUP($C2027,'Agent List'!$A:$D,2,0))),"")</f>
        <v/>
      </c>
      <c r="F2027" t="str">
        <f>IFERROR((IF(VLOOKUP(C2027,'Agent List'!A:C,3,0)=0,"",VLOOKUP(C2027,'Agent List'!A:C,3,0))),"")</f>
        <v/>
      </c>
    </row>
    <row r="2028" spans="1:6" x14ac:dyDescent="0.25">
      <c r="A2028" s="171"/>
      <c r="B2028" s="170"/>
      <c r="C2028" s="170"/>
      <c r="D2028" s="170"/>
      <c r="E2028" s="175" t="str">
        <f>IFERROR((IF(VLOOKUP($C2028,'Agent List'!$A:$D,2,0)=0,"",VLOOKUP($C2028,'Agent List'!$A:$D,2,0))),"")</f>
        <v/>
      </c>
      <c r="F2028" t="str">
        <f>IFERROR((IF(VLOOKUP(C2028,'Agent List'!A:C,3,0)=0,"",VLOOKUP(C2028,'Agent List'!A:C,3,0))),"")</f>
        <v/>
      </c>
    </row>
    <row r="2029" spans="1:6" x14ac:dyDescent="0.25">
      <c r="A2029" s="171"/>
      <c r="B2029" s="170"/>
      <c r="C2029" s="170"/>
      <c r="D2029" s="170"/>
      <c r="E2029" s="175" t="str">
        <f>IFERROR((IF(VLOOKUP($C2029,'Agent List'!$A:$D,2,0)=0,"",VLOOKUP($C2029,'Agent List'!$A:$D,2,0))),"")</f>
        <v/>
      </c>
      <c r="F2029" t="str">
        <f>IFERROR((IF(VLOOKUP(C2029,'Agent List'!A:C,3,0)=0,"",VLOOKUP(C2029,'Agent List'!A:C,3,0))),"")</f>
        <v/>
      </c>
    </row>
    <row r="2030" spans="1:6" x14ac:dyDescent="0.25">
      <c r="A2030" s="171"/>
      <c r="B2030" s="170"/>
      <c r="C2030" s="170"/>
      <c r="D2030" s="170"/>
      <c r="E2030" s="175" t="str">
        <f>IFERROR((IF(VLOOKUP($C2030,'Agent List'!$A:$D,2,0)=0,"",VLOOKUP($C2030,'Agent List'!$A:$D,2,0))),"")</f>
        <v/>
      </c>
      <c r="F2030" t="str">
        <f>IFERROR((IF(VLOOKUP(C2030,'Agent List'!A:C,3,0)=0,"",VLOOKUP(C2030,'Agent List'!A:C,3,0))),"")</f>
        <v/>
      </c>
    </row>
    <row r="2031" spans="1:6" x14ac:dyDescent="0.25">
      <c r="A2031" s="171"/>
      <c r="B2031" s="170"/>
      <c r="C2031" s="170"/>
      <c r="D2031" s="170"/>
      <c r="E2031" s="175" t="str">
        <f>IFERROR((IF(VLOOKUP($C2031,'Agent List'!$A:$D,2,0)=0,"",VLOOKUP($C2031,'Agent List'!$A:$D,2,0))),"")</f>
        <v/>
      </c>
      <c r="F2031" t="str">
        <f>IFERROR((IF(VLOOKUP(C2031,'Agent List'!A:C,3,0)=0,"",VLOOKUP(C2031,'Agent List'!A:C,3,0))),"")</f>
        <v/>
      </c>
    </row>
    <row r="2032" spans="1:6" x14ac:dyDescent="0.25">
      <c r="A2032" s="171"/>
      <c r="B2032" s="170"/>
      <c r="C2032" s="170"/>
      <c r="D2032" s="170"/>
      <c r="E2032" s="175" t="str">
        <f>IFERROR((IF(VLOOKUP($C2032,'Agent List'!$A:$D,2,0)=0,"",VLOOKUP($C2032,'Agent List'!$A:$D,2,0))),"")</f>
        <v/>
      </c>
      <c r="F2032" t="str">
        <f>IFERROR((IF(VLOOKUP(C2032,'Agent List'!A:C,3,0)=0,"",VLOOKUP(C2032,'Agent List'!A:C,3,0))),"")</f>
        <v/>
      </c>
    </row>
    <row r="2033" spans="1:6" x14ac:dyDescent="0.25">
      <c r="A2033" s="171"/>
      <c r="B2033" s="170"/>
      <c r="C2033" s="170"/>
      <c r="D2033" s="170"/>
      <c r="E2033" s="175" t="str">
        <f>IFERROR((IF(VLOOKUP($C2033,'Agent List'!$A:$D,2,0)=0,"",VLOOKUP($C2033,'Agent List'!$A:$D,2,0))),"")</f>
        <v/>
      </c>
      <c r="F2033" t="str">
        <f>IFERROR((IF(VLOOKUP(C2033,'Agent List'!A:C,3,0)=0,"",VLOOKUP(C2033,'Agent List'!A:C,3,0))),"")</f>
        <v/>
      </c>
    </row>
    <row r="2034" spans="1:6" x14ac:dyDescent="0.25">
      <c r="A2034" s="171"/>
      <c r="B2034" s="170"/>
      <c r="C2034" s="170"/>
      <c r="D2034" s="170"/>
      <c r="E2034" s="175" t="str">
        <f>IFERROR((IF(VLOOKUP($C2034,'Agent List'!$A:$D,2,0)=0,"",VLOOKUP($C2034,'Agent List'!$A:$D,2,0))),"")</f>
        <v/>
      </c>
      <c r="F2034" t="str">
        <f>IFERROR((IF(VLOOKUP(C2034,'Agent List'!A:C,3,0)=0,"",VLOOKUP(C2034,'Agent List'!A:C,3,0))),"")</f>
        <v/>
      </c>
    </row>
    <row r="2035" spans="1:6" x14ac:dyDescent="0.25">
      <c r="A2035" s="171"/>
      <c r="B2035" s="170"/>
      <c r="C2035" s="170"/>
      <c r="D2035" s="170"/>
      <c r="E2035" s="175" t="str">
        <f>IFERROR((IF(VLOOKUP($C2035,'Agent List'!$A:$D,2,0)=0,"",VLOOKUP($C2035,'Agent List'!$A:$D,2,0))),"")</f>
        <v/>
      </c>
      <c r="F2035" t="str">
        <f>IFERROR((IF(VLOOKUP(C2035,'Agent List'!A:C,3,0)=0,"",VLOOKUP(C2035,'Agent List'!A:C,3,0))),"")</f>
        <v/>
      </c>
    </row>
    <row r="2036" spans="1:6" x14ac:dyDescent="0.25">
      <c r="A2036" s="171"/>
      <c r="B2036" s="170"/>
      <c r="C2036" s="170"/>
      <c r="D2036" s="170"/>
      <c r="E2036" s="175" t="str">
        <f>IFERROR((IF(VLOOKUP($C2036,'Agent List'!$A:$D,2,0)=0,"",VLOOKUP($C2036,'Agent List'!$A:$D,2,0))),"")</f>
        <v/>
      </c>
      <c r="F2036" t="str">
        <f>IFERROR((IF(VLOOKUP(C2036,'Agent List'!A:C,3,0)=0,"",VLOOKUP(C2036,'Agent List'!A:C,3,0))),"")</f>
        <v/>
      </c>
    </row>
    <row r="2037" spans="1:6" x14ac:dyDescent="0.25">
      <c r="A2037" s="169"/>
      <c r="B2037" s="168"/>
      <c r="C2037" s="168"/>
      <c r="D2037" s="168"/>
      <c r="E2037" s="175" t="str">
        <f>IFERROR((IF(VLOOKUP($C2037,'Agent List'!$A:$D,2,0)=0,"",VLOOKUP($C2037,'Agent List'!$A:$D,2,0))),"")</f>
        <v/>
      </c>
      <c r="F2037" t="str">
        <f>IFERROR((IF(VLOOKUP(C2037,'Agent List'!A:C,3,0)=0,"",VLOOKUP(C2037,'Agent List'!A:C,3,0))),"")</f>
        <v/>
      </c>
    </row>
    <row r="2038" spans="1:6" x14ac:dyDescent="0.25">
      <c r="A2038" s="169"/>
      <c r="B2038" s="168"/>
      <c r="C2038" s="168"/>
      <c r="D2038" s="168"/>
      <c r="E2038" s="175" t="str">
        <f>IFERROR((IF(VLOOKUP($C2038,'Agent List'!$A:$D,2,0)=0,"",VLOOKUP($C2038,'Agent List'!$A:$D,2,0))),"")</f>
        <v/>
      </c>
      <c r="F2038" t="str">
        <f>IFERROR((IF(VLOOKUP(C2038,'Agent List'!A:C,3,0)=0,"",VLOOKUP(C2038,'Agent List'!A:C,3,0))),"")</f>
        <v/>
      </c>
    </row>
    <row r="2039" spans="1:6" x14ac:dyDescent="0.25">
      <c r="A2039" s="169"/>
      <c r="B2039" s="168"/>
      <c r="C2039" s="168"/>
      <c r="D2039" s="168"/>
      <c r="E2039" s="175" t="str">
        <f>IFERROR((IF(VLOOKUP($C2039,'Agent List'!$A:$D,2,0)=0,"",VLOOKUP($C2039,'Agent List'!$A:$D,2,0))),"")</f>
        <v/>
      </c>
      <c r="F2039" t="str">
        <f>IFERROR((IF(VLOOKUP(C2039,'Agent List'!A:C,3,0)=0,"",VLOOKUP(C2039,'Agent List'!A:C,3,0))),"")</f>
        <v/>
      </c>
    </row>
    <row r="2040" spans="1:6" x14ac:dyDescent="0.25">
      <c r="A2040" s="169"/>
      <c r="B2040" s="168"/>
      <c r="C2040" s="168"/>
      <c r="D2040" s="168"/>
      <c r="E2040" s="175" t="str">
        <f>IFERROR((IF(VLOOKUP($C2040,'Agent List'!$A:$D,2,0)=0,"",VLOOKUP($C2040,'Agent List'!$A:$D,2,0))),"")</f>
        <v/>
      </c>
      <c r="F2040" t="str">
        <f>IFERROR((IF(VLOOKUP(C2040,'Agent List'!A:C,3,0)=0,"",VLOOKUP(C2040,'Agent List'!A:C,3,0))),"")</f>
        <v/>
      </c>
    </row>
    <row r="2041" spans="1:6" x14ac:dyDescent="0.25">
      <c r="A2041" s="169"/>
      <c r="B2041" s="168"/>
      <c r="C2041" s="168"/>
      <c r="D2041" s="168"/>
      <c r="E2041" s="175" t="str">
        <f>IFERROR((IF(VLOOKUP($C2041,'Agent List'!$A:$D,2,0)=0,"",VLOOKUP($C2041,'Agent List'!$A:$D,2,0))),"")</f>
        <v/>
      </c>
      <c r="F2041" t="str">
        <f>IFERROR((IF(VLOOKUP(C2041,'Agent List'!A:C,3,0)=0,"",VLOOKUP(C2041,'Agent List'!A:C,3,0))),"")</f>
        <v/>
      </c>
    </row>
    <row r="2042" spans="1:6" x14ac:dyDescent="0.25">
      <c r="A2042" s="169"/>
      <c r="B2042" s="168"/>
      <c r="C2042" s="168"/>
      <c r="D2042" s="168"/>
      <c r="E2042" s="175" t="str">
        <f>IFERROR((IF(VLOOKUP($C2042,'Agent List'!$A:$D,2,0)=0,"",VLOOKUP($C2042,'Agent List'!$A:$D,2,0))),"")</f>
        <v/>
      </c>
      <c r="F2042" t="str">
        <f>IFERROR((IF(VLOOKUP(C2042,'Agent List'!A:C,3,0)=0,"",VLOOKUP(C2042,'Agent List'!A:C,3,0))),"")</f>
        <v/>
      </c>
    </row>
    <row r="2043" spans="1:6" x14ac:dyDescent="0.25">
      <c r="A2043" s="169"/>
      <c r="B2043" s="168"/>
      <c r="C2043" s="168"/>
      <c r="D2043" s="168"/>
      <c r="E2043" s="175" t="str">
        <f>IFERROR((IF(VLOOKUP($C2043,'Agent List'!$A:$D,2,0)=0,"",VLOOKUP($C2043,'Agent List'!$A:$D,2,0))),"")</f>
        <v/>
      </c>
      <c r="F2043" t="str">
        <f>IFERROR((IF(VLOOKUP(C2043,'Agent List'!A:C,3,0)=0,"",VLOOKUP(C2043,'Agent List'!A:C,3,0))),"")</f>
        <v/>
      </c>
    </row>
    <row r="2044" spans="1:6" x14ac:dyDescent="0.25">
      <c r="A2044" s="169"/>
      <c r="B2044" s="168"/>
      <c r="C2044" s="168"/>
      <c r="D2044" s="168"/>
      <c r="E2044" s="175" t="str">
        <f>IFERROR((IF(VLOOKUP($C2044,'Agent List'!$A:$D,2,0)=0,"",VLOOKUP($C2044,'Agent List'!$A:$D,2,0))),"")</f>
        <v/>
      </c>
      <c r="F2044" t="str">
        <f>IFERROR((IF(VLOOKUP(C2044,'Agent List'!A:C,3,0)=0,"",VLOOKUP(C2044,'Agent List'!A:C,3,0))),"")</f>
        <v/>
      </c>
    </row>
    <row r="2045" spans="1:6" x14ac:dyDescent="0.25">
      <c r="A2045" s="169"/>
      <c r="B2045" s="168"/>
      <c r="C2045" s="168"/>
      <c r="D2045" s="168"/>
      <c r="E2045" s="175" t="str">
        <f>IFERROR((IF(VLOOKUP($C2045,'Agent List'!$A:$D,2,0)=0,"",VLOOKUP($C2045,'Agent List'!$A:$D,2,0))),"")</f>
        <v/>
      </c>
      <c r="F2045" t="str">
        <f>IFERROR((IF(VLOOKUP(C2045,'Agent List'!A:C,3,0)=0,"",VLOOKUP(C2045,'Agent List'!A:C,3,0))),"")</f>
        <v/>
      </c>
    </row>
    <row r="2046" spans="1:6" x14ac:dyDescent="0.25">
      <c r="A2046" s="169"/>
      <c r="B2046" s="168"/>
      <c r="C2046" s="168"/>
      <c r="D2046" s="168"/>
      <c r="E2046" s="175" t="str">
        <f>IFERROR((IF(VLOOKUP($C2046,'Agent List'!$A:$D,2,0)=0,"",VLOOKUP($C2046,'Agent List'!$A:$D,2,0))),"")</f>
        <v/>
      </c>
      <c r="F2046" t="str">
        <f>IFERROR((IF(VLOOKUP(C2046,'Agent List'!A:C,3,0)=0,"",VLOOKUP(C2046,'Agent List'!A:C,3,0))),"")</f>
        <v/>
      </c>
    </row>
    <row r="2047" spans="1:6" x14ac:dyDescent="0.25">
      <c r="A2047" s="169"/>
      <c r="B2047" s="168"/>
      <c r="C2047" s="168"/>
      <c r="D2047" s="168"/>
      <c r="E2047" s="175" t="str">
        <f>IFERROR((IF(VLOOKUP($C2047,'Agent List'!$A:$D,2,0)=0,"",VLOOKUP($C2047,'Agent List'!$A:$D,2,0))),"")</f>
        <v/>
      </c>
      <c r="F2047" t="str">
        <f>IFERROR((IF(VLOOKUP(C2047,'Agent List'!A:C,3,0)=0,"",VLOOKUP(C2047,'Agent List'!A:C,3,0))),"")</f>
        <v/>
      </c>
    </row>
    <row r="2048" spans="1:6" x14ac:dyDescent="0.25">
      <c r="A2048" s="169"/>
      <c r="B2048" s="168"/>
      <c r="C2048" s="168"/>
      <c r="D2048" s="168"/>
      <c r="E2048" s="175" t="str">
        <f>IFERROR((IF(VLOOKUP($C2048,'Agent List'!$A:$D,2,0)=0,"",VLOOKUP($C2048,'Agent List'!$A:$D,2,0))),"")</f>
        <v/>
      </c>
      <c r="F2048" t="str">
        <f>IFERROR((IF(VLOOKUP(C2048,'Agent List'!A:C,3,0)=0,"",VLOOKUP(C2048,'Agent List'!A:C,3,0))),"")</f>
        <v/>
      </c>
    </row>
    <row r="2049" spans="1:6" x14ac:dyDescent="0.25">
      <c r="A2049" s="169"/>
      <c r="B2049" s="168"/>
      <c r="C2049" s="168"/>
      <c r="D2049" s="168"/>
      <c r="E2049" s="175" t="str">
        <f>IFERROR((IF(VLOOKUP($C2049,'Agent List'!$A:$D,2,0)=0,"",VLOOKUP($C2049,'Agent List'!$A:$D,2,0))),"")</f>
        <v/>
      </c>
      <c r="F2049" t="str">
        <f>IFERROR((IF(VLOOKUP(C2049,'Agent List'!A:C,3,0)=0,"",VLOOKUP(C2049,'Agent List'!A:C,3,0))),"")</f>
        <v/>
      </c>
    </row>
    <row r="2050" spans="1:6" x14ac:dyDescent="0.25">
      <c r="E2050" s="175" t="str">
        <f>IFERROR((IF(VLOOKUP($C2050,'Agent List'!$A:$D,2,0)=0,"",VLOOKUP($C2050,'Agent List'!$A:$D,2,0))),"")</f>
        <v/>
      </c>
      <c r="F2050" t="str">
        <f>IFERROR((IF(VLOOKUP(C2050,'Agent List'!A:C,3,0)=0,"",VLOOKUP(C2050,'Agent List'!A:C,3,0))),"")</f>
        <v/>
      </c>
    </row>
    <row r="2051" spans="1:6" x14ac:dyDescent="0.25">
      <c r="E2051" s="175" t="str">
        <f>IFERROR((IF(VLOOKUP($C2051,'Agent List'!$A:$D,2,0)=0,"",VLOOKUP($C2051,'Agent List'!$A:$D,2,0))),"")</f>
        <v/>
      </c>
      <c r="F2051" t="str">
        <f>IFERROR((IF(VLOOKUP(C2051,'Agent List'!A:C,3,0)=0,"",VLOOKUP(C2051,'Agent List'!A:C,3,0))),"")</f>
        <v/>
      </c>
    </row>
    <row r="2052" spans="1:6" x14ac:dyDescent="0.25">
      <c r="E2052" s="175" t="str">
        <f>IFERROR((IF(VLOOKUP($C2052,'Agent List'!$A:$D,2,0)=0,"",VLOOKUP($C2052,'Agent List'!$A:$D,2,0))),"")</f>
        <v/>
      </c>
      <c r="F2052" t="str">
        <f>IFERROR((IF(VLOOKUP(C2052,'Agent List'!A:C,3,0)=0,"",VLOOKUP(C2052,'Agent List'!A:C,3,0))),"")</f>
        <v/>
      </c>
    </row>
    <row r="2053" spans="1:6" x14ac:dyDescent="0.25">
      <c r="E2053" s="175" t="str">
        <f>IFERROR((IF(VLOOKUP($C2053,'Agent List'!$A:$D,2,0)=0,"",VLOOKUP($C2053,'Agent List'!$A:$D,2,0))),"")</f>
        <v/>
      </c>
      <c r="F2053" t="str">
        <f>IFERROR((IF(VLOOKUP(C2053,'Agent List'!A:C,3,0)=0,"",VLOOKUP(C2053,'Agent List'!A:C,3,0))),"")</f>
        <v/>
      </c>
    </row>
    <row r="2054" spans="1:6" x14ac:dyDescent="0.25">
      <c r="E2054" s="175" t="str">
        <f>IFERROR((IF(VLOOKUP($C2054,'Agent List'!$A:$D,2,0)=0,"",VLOOKUP($C2054,'Agent List'!$A:$D,2,0))),"")</f>
        <v/>
      </c>
      <c r="F2054" t="str">
        <f>IFERROR((IF(VLOOKUP(C2054,'Agent List'!A:C,3,0)=0,"",VLOOKUP(C2054,'Agent List'!A:C,3,0))),"")</f>
        <v/>
      </c>
    </row>
    <row r="2055" spans="1:6" x14ac:dyDescent="0.25">
      <c r="E2055" s="175" t="str">
        <f>IFERROR((IF(VLOOKUP($C2055,'Agent List'!$A:$D,2,0)=0,"",VLOOKUP($C2055,'Agent List'!$A:$D,2,0))),"")</f>
        <v/>
      </c>
      <c r="F2055" t="str">
        <f>IFERROR((IF(VLOOKUP(C2055,'Agent List'!A:C,3,0)=0,"",VLOOKUP(C2055,'Agent List'!A:C,3,0))),"")</f>
        <v/>
      </c>
    </row>
    <row r="2056" spans="1:6" x14ac:dyDescent="0.25">
      <c r="E2056" s="175" t="str">
        <f>IFERROR((IF(VLOOKUP($C2056,'Agent List'!$A:$D,2,0)=0,"",VLOOKUP($C2056,'Agent List'!$A:$D,2,0))),"")</f>
        <v/>
      </c>
      <c r="F2056" t="str">
        <f>IFERROR((IF(VLOOKUP(C2056,'Agent List'!A:C,3,0)=0,"",VLOOKUP(C2056,'Agent List'!A:C,3,0))),"")</f>
        <v/>
      </c>
    </row>
    <row r="2057" spans="1:6" x14ac:dyDescent="0.25">
      <c r="E2057" s="175" t="str">
        <f>IFERROR((IF(VLOOKUP($C2057,'Agent List'!$A:$D,2,0)=0,"",VLOOKUP($C2057,'Agent List'!$A:$D,2,0))),"")</f>
        <v/>
      </c>
      <c r="F2057" t="str">
        <f>IFERROR((IF(VLOOKUP(C2057,'Agent List'!A:C,3,0)=0,"",VLOOKUP(C2057,'Agent List'!A:C,3,0))),"")</f>
        <v/>
      </c>
    </row>
    <row r="2058" spans="1:6" x14ac:dyDescent="0.25">
      <c r="E2058" s="175" t="str">
        <f>IFERROR((IF(VLOOKUP($C2058,'Agent List'!$A:$D,2,0)=0,"",VLOOKUP($C2058,'Agent List'!$A:$D,2,0))),"")</f>
        <v/>
      </c>
      <c r="F2058" t="str">
        <f>IFERROR((IF(VLOOKUP(C2058,'Agent List'!A:C,3,0)=0,"",VLOOKUP(C2058,'Agent List'!A:C,3,0))),"")</f>
        <v/>
      </c>
    </row>
    <row r="2059" spans="1:6" x14ac:dyDescent="0.25">
      <c r="E2059" s="175" t="str">
        <f>IFERROR((IF(VLOOKUP($C2059,'Agent List'!$A:$D,2,0)=0,"",VLOOKUP($C2059,'Agent List'!$A:$D,2,0))),"")</f>
        <v/>
      </c>
      <c r="F2059" t="str">
        <f>IFERROR((IF(VLOOKUP(C2059,'Agent List'!A:C,3,0)=0,"",VLOOKUP(C2059,'Agent List'!A:C,3,0))),"")</f>
        <v/>
      </c>
    </row>
    <row r="2060" spans="1:6" x14ac:dyDescent="0.25">
      <c r="E2060" s="175" t="str">
        <f>IFERROR((IF(VLOOKUP($C2060,'Agent List'!$A:$D,2,0)=0,"",VLOOKUP($C2060,'Agent List'!$A:$D,2,0))),"")</f>
        <v/>
      </c>
      <c r="F2060" t="str">
        <f>IFERROR((IF(VLOOKUP(C2060,'Agent List'!A:C,3,0)=0,"",VLOOKUP(C2060,'Agent List'!A:C,3,0))),"")</f>
        <v/>
      </c>
    </row>
    <row r="2061" spans="1:6" x14ac:dyDescent="0.25">
      <c r="E2061" s="175" t="str">
        <f>IFERROR((IF(VLOOKUP($C2061,'Agent List'!$A:$D,2,0)=0,"",VLOOKUP($C2061,'Agent List'!$A:$D,2,0))),"")</f>
        <v/>
      </c>
      <c r="F2061" t="str">
        <f>IFERROR((IF(VLOOKUP(C2061,'Agent List'!A:C,3,0)=0,"",VLOOKUP(C2061,'Agent List'!A:C,3,0))),"")</f>
        <v/>
      </c>
    </row>
    <row r="2062" spans="1:6" x14ac:dyDescent="0.25">
      <c r="E2062" s="175" t="str">
        <f>IFERROR((IF(VLOOKUP($C2062,'Agent List'!$A:$D,2,0)=0,"",VLOOKUP($C2062,'Agent List'!$A:$D,2,0))),"")</f>
        <v/>
      </c>
      <c r="F2062" t="str">
        <f>IFERROR((IF(VLOOKUP(C2062,'Agent List'!A:C,3,0)=0,"",VLOOKUP(C2062,'Agent List'!A:C,3,0))),"")</f>
        <v/>
      </c>
    </row>
    <row r="2063" spans="1:6" x14ac:dyDescent="0.25">
      <c r="E2063" s="175" t="str">
        <f>IFERROR((IF(VLOOKUP($C2063,'Agent List'!$A:$D,2,0)=0,"",VLOOKUP($C2063,'Agent List'!$A:$D,2,0))),"")</f>
        <v/>
      </c>
      <c r="F2063" t="str">
        <f>IFERROR((IF(VLOOKUP(C2063,'Agent List'!A:C,3,0)=0,"",VLOOKUP(C2063,'Agent List'!A:C,3,0))),"")</f>
        <v/>
      </c>
    </row>
    <row r="2064" spans="1:6" x14ac:dyDescent="0.25">
      <c r="E2064" s="175" t="str">
        <f>IFERROR((IF(VLOOKUP($C2064,'Agent List'!$A:$D,2,0)=0,"",VLOOKUP($C2064,'Agent List'!$A:$D,2,0))),"")</f>
        <v/>
      </c>
      <c r="F2064" t="str">
        <f>IFERROR((IF(VLOOKUP(C2064,'Agent List'!A:C,3,0)=0,"",VLOOKUP(C2064,'Agent List'!A:C,3,0))),"")</f>
        <v/>
      </c>
    </row>
    <row r="2065" spans="5:6" x14ac:dyDescent="0.25">
      <c r="E2065" s="175" t="str">
        <f>IFERROR((IF(VLOOKUP($C2065,'Agent List'!$A:$D,2,0)=0,"",VLOOKUP($C2065,'Agent List'!$A:$D,2,0))),"")</f>
        <v/>
      </c>
      <c r="F2065" t="str">
        <f>IFERROR((IF(VLOOKUP(C2065,'Agent List'!A:C,3,0)=0,"",VLOOKUP(C2065,'Agent List'!A:C,3,0))),"")</f>
        <v/>
      </c>
    </row>
    <row r="2066" spans="5:6" x14ac:dyDescent="0.25">
      <c r="E2066" s="175" t="str">
        <f>IFERROR((IF(VLOOKUP($C2066,'Agent List'!$A:$D,2,0)=0,"",VLOOKUP($C2066,'Agent List'!$A:$D,2,0))),"")</f>
        <v/>
      </c>
      <c r="F2066" t="str">
        <f>IFERROR((IF(VLOOKUP(C2066,'Agent List'!A:C,3,0)=0,"",VLOOKUP(C2066,'Agent List'!A:C,3,0))),"")</f>
        <v/>
      </c>
    </row>
    <row r="2067" spans="5:6" x14ac:dyDescent="0.25">
      <c r="E2067" s="175" t="str">
        <f>IFERROR((IF(VLOOKUP($C2067,'Agent List'!$A:$D,2,0)=0,"",VLOOKUP($C2067,'Agent List'!$A:$D,2,0))),"")</f>
        <v/>
      </c>
      <c r="F2067" t="str">
        <f>IFERROR((IF(VLOOKUP(C2067,'Agent List'!A:C,3,0)=0,"",VLOOKUP(C2067,'Agent List'!A:C,3,0))),"")</f>
        <v/>
      </c>
    </row>
    <row r="2068" spans="5:6" x14ac:dyDescent="0.25">
      <c r="E2068" s="175" t="str">
        <f>IFERROR((IF(VLOOKUP($C2068,'Agent List'!$A:$D,2,0)=0,"",VLOOKUP($C2068,'Agent List'!$A:$D,2,0))),"")</f>
        <v/>
      </c>
      <c r="F2068" t="str">
        <f>IFERROR((IF(VLOOKUP(C2068,'Agent List'!A:C,3,0)=0,"",VLOOKUP(C2068,'Agent List'!A:C,3,0))),"")</f>
        <v/>
      </c>
    </row>
    <row r="2069" spans="5:6" x14ac:dyDescent="0.25">
      <c r="E2069" s="175" t="str">
        <f>IFERROR((IF(VLOOKUP($C2069,'Agent List'!$A:$D,2,0)=0,"",VLOOKUP($C2069,'Agent List'!$A:$D,2,0))),"")</f>
        <v/>
      </c>
      <c r="F2069" t="str">
        <f>IFERROR((IF(VLOOKUP(C2069,'Agent List'!A:C,3,0)=0,"",VLOOKUP(C2069,'Agent List'!A:C,3,0))),"")</f>
        <v/>
      </c>
    </row>
    <row r="2070" spans="5:6" x14ac:dyDescent="0.25">
      <c r="E2070" s="175" t="str">
        <f>IFERROR((IF(VLOOKUP($C2070,'Agent List'!$A:$D,2,0)=0,"",VLOOKUP($C2070,'Agent List'!$A:$D,2,0))),"")</f>
        <v/>
      </c>
      <c r="F2070" t="str">
        <f>IFERROR((IF(VLOOKUP(C2070,'Agent List'!A:C,3,0)=0,"",VLOOKUP(C2070,'Agent List'!A:C,3,0))),"")</f>
        <v/>
      </c>
    </row>
    <row r="2071" spans="5:6" x14ac:dyDescent="0.25">
      <c r="E2071" s="175" t="str">
        <f>IFERROR((IF(VLOOKUP($C2071,'Agent List'!$A:$D,2,0)=0,"",VLOOKUP($C2071,'Agent List'!$A:$D,2,0))),"")</f>
        <v/>
      </c>
      <c r="F2071" t="str">
        <f>IFERROR((IF(VLOOKUP(C2071,'Agent List'!A:C,3,0)=0,"",VLOOKUP(C2071,'Agent List'!A:C,3,0))),"")</f>
        <v/>
      </c>
    </row>
    <row r="2072" spans="5:6" x14ac:dyDescent="0.25">
      <c r="E2072" s="175" t="str">
        <f>IFERROR((IF(VLOOKUP($C2072,'Agent List'!$A:$D,2,0)=0,"",VLOOKUP($C2072,'Agent List'!$A:$D,2,0))),"")</f>
        <v/>
      </c>
      <c r="F2072" t="str">
        <f>IFERROR((IF(VLOOKUP(C2072,'Agent List'!A:C,3,0)=0,"",VLOOKUP(C2072,'Agent List'!A:C,3,0))),"")</f>
        <v/>
      </c>
    </row>
    <row r="2073" spans="5:6" x14ac:dyDescent="0.25">
      <c r="E2073" s="175" t="str">
        <f>IFERROR((IF(VLOOKUP($C2073,'Agent List'!$A:$D,2,0)=0,"",VLOOKUP($C2073,'Agent List'!$A:$D,2,0))),"")</f>
        <v/>
      </c>
      <c r="F2073" t="str">
        <f>IFERROR((IF(VLOOKUP(C2073,'Agent List'!A:C,3,0)=0,"",VLOOKUP(C2073,'Agent List'!A:C,3,0))),"")</f>
        <v/>
      </c>
    </row>
    <row r="2074" spans="5:6" x14ac:dyDescent="0.25">
      <c r="E2074" s="175" t="str">
        <f>IFERROR((IF(VLOOKUP($C2074,'Agent List'!$A:$D,2,0)=0,"",VLOOKUP($C2074,'Agent List'!$A:$D,2,0))),"")</f>
        <v/>
      </c>
      <c r="F2074" t="str">
        <f>IFERROR((IF(VLOOKUP(C2074,'Agent List'!A:C,3,0)=0,"",VLOOKUP(C2074,'Agent List'!A:C,3,0))),"")</f>
        <v/>
      </c>
    </row>
    <row r="2075" spans="5:6" x14ac:dyDescent="0.25">
      <c r="E2075" s="175" t="str">
        <f>IFERROR((IF(VLOOKUP($C2075,'Agent List'!$A:$D,2,0)=0,"",VLOOKUP($C2075,'Agent List'!$A:$D,2,0))),"")</f>
        <v/>
      </c>
      <c r="F2075" t="str">
        <f>IFERROR((IF(VLOOKUP(C2075,'Agent List'!A:C,3,0)=0,"",VLOOKUP(C2075,'Agent List'!A:C,3,0))),"")</f>
        <v/>
      </c>
    </row>
    <row r="2076" spans="5:6" x14ac:dyDescent="0.25">
      <c r="E2076" s="175" t="str">
        <f>IFERROR((IF(VLOOKUP($C2076,'Agent List'!$A:$D,2,0)=0,"",VLOOKUP($C2076,'Agent List'!$A:$D,2,0))),"")</f>
        <v/>
      </c>
      <c r="F2076" t="str">
        <f>IFERROR((IF(VLOOKUP(C2076,'Agent List'!A:C,3,0)=0,"",VLOOKUP(C2076,'Agent List'!A:C,3,0))),"")</f>
        <v/>
      </c>
    </row>
    <row r="2077" spans="5:6" x14ac:dyDescent="0.25">
      <c r="E2077" s="175" t="str">
        <f>IFERROR((IF(VLOOKUP($C2077,'Agent List'!$A:$D,2,0)=0,"",VLOOKUP($C2077,'Agent List'!$A:$D,2,0))),"")</f>
        <v/>
      </c>
      <c r="F2077" t="str">
        <f>IFERROR((IF(VLOOKUP(C2077,'Agent List'!A:C,3,0)=0,"",VLOOKUP(C2077,'Agent List'!A:C,3,0))),"")</f>
        <v/>
      </c>
    </row>
    <row r="2078" spans="5:6" x14ac:dyDescent="0.25">
      <c r="E2078" s="175" t="str">
        <f>IFERROR((IF(VLOOKUP($C2078,'Agent List'!$A:$D,2,0)=0,"",VLOOKUP($C2078,'Agent List'!$A:$D,2,0))),"")</f>
        <v/>
      </c>
      <c r="F2078" t="str">
        <f>IFERROR((IF(VLOOKUP(C2078,'Agent List'!A:C,3,0)=0,"",VLOOKUP(C2078,'Agent List'!A:C,3,0))),"")</f>
        <v/>
      </c>
    </row>
    <row r="2079" spans="5:6" x14ac:dyDescent="0.25">
      <c r="E2079" s="175" t="str">
        <f>IFERROR((IF(VLOOKUP($C2079,'Agent List'!$A:$D,2,0)=0,"",VLOOKUP($C2079,'Agent List'!$A:$D,2,0))),"")</f>
        <v/>
      </c>
      <c r="F2079" t="str">
        <f>IFERROR((IF(VLOOKUP(C2079,'Agent List'!A:C,3,0)=0,"",VLOOKUP(C2079,'Agent List'!A:C,3,0))),"")</f>
        <v/>
      </c>
    </row>
    <row r="2080" spans="5:6" x14ac:dyDescent="0.25">
      <c r="E2080" s="175" t="str">
        <f>IFERROR((IF(VLOOKUP($C2080,'Agent List'!$A:$D,2,0)=0,"",VLOOKUP($C2080,'Agent List'!$A:$D,2,0))),"")</f>
        <v/>
      </c>
      <c r="F2080" t="str">
        <f>IFERROR((IF(VLOOKUP(C2080,'Agent List'!A:C,3,0)=0,"",VLOOKUP(C2080,'Agent List'!A:C,3,0))),"")</f>
        <v/>
      </c>
    </row>
    <row r="2081" spans="5:6" x14ac:dyDescent="0.25">
      <c r="E2081" s="175" t="str">
        <f>IFERROR((IF(VLOOKUP($C2081,'Agent List'!$A:$D,2,0)=0,"",VLOOKUP($C2081,'Agent List'!$A:$D,2,0))),"")</f>
        <v/>
      </c>
      <c r="F2081" t="str">
        <f>IFERROR((IF(VLOOKUP(C2081,'Agent List'!A:C,3,0)=0,"",VLOOKUP(C2081,'Agent List'!A:C,3,0))),"")</f>
        <v/>
      </c>
    </row>
    <row r="2082" spans="5:6" x14ac:dyDescent="0.25">
      <c r="E2082" s="175" t="str">
        <f>IFERROR((IF(VLOOKUP($C2082,'Agent List'!$A:$D,2,0)=0,"",VLOOKUP($C2082,'Agent List'!$A:$D,2,0))),"")</f>
        <v/>
      </c>
      <c r="F2082" t="str">
        <f>IFERROR((IF(VLOOKUP(C2082,'Agent List'!A:C,3,0)=0,"",VLOOKUP(C2082,'Agent List'!A:C,3,0))),"")</f>
        <v/>
      </c>
    </row>
    <row r="2083" spans="5:6" x14ac:dyDescent="0.25">
      <c r="E2083" s="175" t="str">
        <f>IFERROR((IF(VLOOKUP($C2083,'Agent List'!$A:$D,2,0)=0,"",VLOOKUP($C2083,'Agent List'!$A:$D,2,0))),"")</f>
        <v/>
      </c>
      <c r="F2083" t="str">
        <f>IFERROR((IF(VLOOKUP(C2083,'Agent List'!A:C,3,0)=0,"",VLOOKUP(C2083,'Agent List'!A:C,3,0))),"")</f>
        <v/>
      </c>
    </row>
    <row r="2084" spans="5:6" x14ac:dyDescent="0.25">
      <c r="E2084" s="175" t="str">
        <f>IFERROR((IF(VLOOKUP($C2084,'Agent List'!$A:$D,2,0)=0,"",VLOOKUP($C2084,'Agent List'!$A:$D,2,0))),"")</f>
        <v/>
      </c>
      <c r="F2084" t="str">
        <f>IFERROR((IF(VLOOKUP(C2084,'Agent List'!A:C,3,0)=0,"",VLOOKUP(C2084,'Agent List'!A:C,3,0))),"")</f>
        <v/>
      </c>
    </row>
    <row r="2085" spans="5:6" x14ac:dyDescent="0.25">
      <c r="E2085" s="175" t="str">
        <f>IFERROR((IF(VLOOKUP($C2085,'Agent List'!$A:$D,2,0)=0,"",VLOOKUP($C2085,'Agent List'!$A:$D,2,0))),"")</f>
        <v/>
      </c>
      <c r="F2085" t="str">
        <f>IFERROR((IF(VLOOKUP(C2085,'Agent List'!A:C,3,0)=0,"",VLOOKUP(C2085,'Agent List'!A:C,3,0))),"")</f>
        <v/>
      </c>
    </row>
    <row r="2086" spans="5:6" x14ac:dyDescent="0.25">
      <c r="E2086" s="175" t="str">
        <f>IFERROR((IF(VLOOKUP($C2086,'Agent List'!$A:$D,2,0)=0,"",VLOOKUP($C2086,'Agent List'!$A:$D,2,0))),"")</f>
        <v/>
      </c>
      <c r="F2086" t="str">
        <f>IFERROR((IF(VLOOKUP(C2086,'Agent List'!A:C,3,0)=0,"",VLOOKUP(C2086,'Agent List'!A:C,3,0))),"")</f>
        <v/>
      </c>
    </row>
    <row r="2087" spans="5:6" x14ac:dyDescent="0.25">
      <c r="E2087" s="175" t="str">
        <f>IFERROR((IF(VLOOKUP($C2087,'Agent List'!$A:$D,2,0)=0,"",VLOOKUP($C2087,'Agent List'!$A:$D,2,0))),"")</f>
        <v/>
      </c>
      <c r="F2087" t="str">
        <f>IFERROR((IF(VLOOKUP(C2087,'Agent List'!A:C,3,0)=0,"",VLOOKUP(C2087,'Agent List'!A:C,3,0))),"")</f>
        <v/>
      </c>
    </row>
    <row r="2088" spans="5:6" x14ac:dyDescent="0.25">
      <c r="E2088" s="175" t="str">
        <f>IFERROR((IF(VLOOKUP($C2088,'Agent List'!$A:$D,2,0)=0,"",VLOOKUP($C2088,'Agent List'!$A:$D,2,0))),"")</f>
        <v/>
      </c>
      <c r="F2088" t="str">
        <f>IFERROR((IF(VLOOKUP(C2088,'Agent List'!A:C,3,0)=0,"",VLOOKUP(C2088,'Agent List'!A:C,3,0))),"")</f>
        <v/>
      </c>
    </row>
    <row r="2089" spans="5:6" x14ac:dyDescent="0.25">
      <c r="E2089" s="175" t="str">
        <f>IFERROR((IF(VLOOKUP($C2089,'Agent List'!$A:$D,2,0)=0,"",VLOOKUP($C2089,'Agent List'!$A:$D,2,0))),"")</f>
        <v/>
      </c>
      <c r="F2089" t="str">
        <f>IFERROR((IF(VLOOKUP(C2089,'Agent List'!A:C,3,0)=0,"",VLOOKUP(C2089,'Agent List'!A:C,3,0))),"")</f>
        <v/>
      </c>
    </row>
    <row r="2090" spans="5:6" x14ac:dyDescent="0.25">
      <c r="E2090" s="175" t="str">
        <f>IFERROR((IF(VLOOKUP($C2090,'Agent List'!$A:$D,2,0)=0,"",VLOOKUP($C2090,'Agent List'!$A:$D,2,0))),"")</f>
        <v/>
      </c>
      <c r="F2090" t="str">
        <f>IFERROR((IF(VLOOKUP(C2090,'Agent List'!A:C,3,0)=0,"",VLOOKUP(C2090,'Agent List'!A:C,3,0))),"")</f>
        <v/>
      </c>
    </row>
    <row r="2091" spans="5:6" x14ac:dyDescent="0.25">
      <c r="E2091" s="175" t="str">
        <f>IFERROR((IF(VLOOKUP($C2091,'Agent List'!$A:$D,2,0)=0,"",VLOOKUP($C2091,'Agent List'!$A:$D,2,0))),"")</f>
        <v/>
      </c>
      <c r="F2091" t="str">
        <f>IFERROR((IF(VLOOKUP(C2091,'Agent List'!A:C,3,0)=0,"",VLOOKUP(C2091,'Agent List'!A:C,3,0))),"")</f>
        <v/>
      </c>
    </row>
    <row r="2092" spans="5:6" x14ac:dyDescent="0.25">
      <c r="E2092" s="175" t="str">
        <f>IFERROR((IF(VLOOKUP($C2092,'Agent List'!$A:$D,2,0)=0,"",VLOOKUP($C2092,'Agent List'!$A:$D,2,0))),"")</f>
        <v/>
      </c>
      <c r="F2092" t="str">
        <f>IFERROR((IF(VLOOKUP(C2092,'Agent List'!A:C,3,0)=0,"",VLOOKUP(C2092,'Agent List'!A:C,3,0))),"")</f>
        <v/>
      </c>
    </row>
    <row r="2093" spans="5:6" x14ac:dyDescent="0.25">
      <c r="E2093" s="175" t="str">
        <f>IFERROR((IF(VLOOKUP($C2093,'Agent List'!$A:$D,2,0)=0,"",VLOOKUP($C2093,'Agent List'!$A:$D,2,0))),"")</f>
        <v/>
      </c>
      <c r="F2093" t="str">
        <f>IFERROR((IF(VLOOKUP(C2093,'Agent List'!A:C,3,0)=0,"",VLOOKUP(C2093,'Agent List'!A:C,3,0))),"")</f>
        <v/>
      </c>
    </row>
    <row r="2094" spans="5:6" x14ac:dyDescent="0.25">
      <c r="E2094" s="175" t="str">
        <f>IFERROR((IF(VLOOKUP($C2094,'Agent List'!$A:$D,2,0)=0,"",VLOOKUP($C2094,'Agent List'!$A:$D,2,0))),"")</f>
        <v/>
      </c>
      <c r="F2094" t="str">
        <f>IFERROR((IF(VLOOKUP(C2094,'Agent List'!A:C,3,0)=0,"",VLOOKUP(C2094,'Agent List'!A:C,3,0))),"")</f>
        <v/>
      </c>
    </row>
    <row r="2095" spans="5:6" x14ac:dyDescent="0.25">
      <c r="E2095" s="175" t="str">
        <f>IFERROR((IF(VLOOKUP($C2095,'Agent List'!$A:$D,2,0)=0,"",VLOOKUP($C2095,'Agent List'!$A:$D,2,0))),"")</f>
        <v/>
      </c>
      <c r="F2095" t="str">
        <f>IFERROR((IF(VLOOKUP(C2095,'Agent List'!A:C,3,0)=0,"",VLOOKUP(C2095,'Agent List'!A:C,3,0))),"")</f>
        <v/>
      </c>
    </row>
    <row r="2096" spans="5:6" x14ac:dyDescent="0.25">
      <c r="E2096" s="175" t="str">
        <f>IFERROR((IF(VLOOKUP($C2096,'Agent List'!$A:$D,2,0)=0,"",VLOOKUP($C2096,'Agent List'!$A:$D,2,0))),"")</f>
        <v/>
      </c>
      <c r="F2096" t="str">
        <f>IFERROR((IF(VLOOKUP(C2096,'Agent List'!A:C,3,0)=0,"",VLOOKUP(C2096,'Agent List'!A:C,3,0))),"")</f>
        <v/>
      </c>
    </row>
    <row r="2097" spans="5:6" x14ac:dyDescent="0.25">
      <c r="E2097" s="175" t="str">
        <f>IFERROR((IF(VLOOKUP($C2097,'Agent List'!$A:$D,2,0)=0,"",VLOOKUP($C2097,'Agent List'!$A:$D,2,0))),"")</f>
        <v/>
      </c>
      <c r="F2097" t="str">
        <f>IFERROR((IF(VLOOKUP(C2097,'Agent List'!A:C,3,0)=0,"",VLOOKUP(C2097,'Agent List'!A:C,3,0))),"")</f>
        <v/>
      </c>
    </row>
    <row r="2098" spans="5:6" x14ac:dyDescent="0.25">
      <c r="E2098" s="175" t="str">
        <f>IFERROR((IF(VLOOKUP($C2098,'Agent List'!$A:$D,2,0)=0,"",VLOOKUP($C2098,'Agent List'!$A:$D,2,0))),"")</f>
        <v/>
      </c>
      <c r="F2098" t="str">
        <f>IFERROR((IF(VLOOKUP(C2098,'Agent List'!A:C,3,0)=0,"",VLOOKUP(C2098,'Agent List'!A:C,3,0))),"")</f>
        <v/>
      </c>
    </row>
    <row r="2099" spans="5:6" x14ac:dyDescent="0.25">
      <c r="E2099" s="175" t="str">
        <f>IFERROR((IF(VLOOKUP($C2099,'Agent List'!$A:$D,2,0)=0,"",VLOOKUP($C2099,'Agent List'!$A:$D,2,0))),"")</f>
        <v/>
      </c>
      <c r="F2099" t="str">
        <f>IFERROR((IF(VLOOKUP(C2099,'Agent List'!A:C,3,0)=0,"",VLOOKUP(C2099,'Agent List'!A:C,3,0))),"")</f>
        <v/>
      </c>
    </row>
    <row r="2100" spans="5:6" x14ac:dyDescent="0.25">
      <c r="E2100" s="175" t="str">
        <f>IFERROR((IF(VLOOKUP($C2100,'Agent List'!$A:$D,2,0)=0,"",VLOOKUP($C2100,'Agent List'!$A:$D,2,0))),"")</f>
        <v/>
      </c>
      <c r="F2100" t="str">
        <f>IFERROR((IF(VLOOKUP(C2100,'Agent List'!A:C,3,0)=0,"",VLOOKUP(C2100,'Agent List'!A:C,3,0))),"")</f>
        <v/>
      </c>
    </row>
    <row r="2101" spans="5:6" x14ac:dyDescent="0.25">
      <c r="E2101" s="175" t="str">
        <f>IFERROR((IF(VLOOKUP($C2101,'Agent List'!$A:$D,2,0)=0,"",VLOOKUP($C2101,'Agent List'!$A:$D,2,0))),"")</f>
        <v/>
      </c>
      <c r="F2101" t="str">
        <f>IFERROR((IF(VLOOKUP(C2101,'Agent List'!A:C,3,0)=0,"",VLOOKUP(C2101,'Agent List'!A:C,3,0))),"")</f>
        <v/>
      </c>
    </row>
    <row r="2102" spans="5:6" x14ac:dyDescent="0.25">
      <c r="E2102" s="175" t="str">
        <f>IFERROR((IF(VLOOKUP($C2102,'Agent List'!$A:$D,2,0)=0,"",VLOOKUP($C2102,'Agent List'!$A:$D,2,0))),"")</f>
        <v/>
      </c>
      <c r="F2102" t="str">
        <f>IFERROR((IF(VLOOKUP(C2102,'Agent List'!A:C,3,0)=0,"",VLOOKUP(C2102,'Agent List'!A:C,3,0))),"")</f>
        <v/>
      </c>
    </row>
    <row r="2103" spans="5:6" x14ac:dyDescent="0.25">
      <c r="E2103" s="175" t="str">
        <f>IFERROR((IF(VLOOKUP($C2103,'Agent List'!$A:$D,2,0)=0,"",VLOOKUP($C2103,'Agent List'!$A:$D,2,0))),"")</f>
        <v/>
      </c>
      <c r="F2103" t="str">
        <f>IFERROR((IF(VLOOKUP(C2103,'Agent List'!A:C,3,0)=0,"",VLOOKUP(C2103,'Agent List'!A:C,3,0))),"")</f>
        <v/>
      </c>
    </row>
    <row r="2104" spans="5:6" x14ac:dyDescent="0.25">
      <c r="E2104" s="175" t="str">
        <f>IFERROR((IF(VLOOKUP($C2104,'Agent List'!$A:$D,2,0)=0,"",VLOOKUP($C2104,'Agent List'!$A:$D,2,0))),"")</f>
        <v/>
      </c>
      <c r="F2104" t="str">
        <f>IFERROR((IF(VLOOKUP(C2104,'Agent List'!A:C,3,0)=0,"",VLOOKUP(C2104,'Agent List'!A:C,3,0))),"")</f>
        <v/>
      </c>
    </row>
    <row r="2105" spans="5:6" x14ac:dyDescent="0.25">
      <c r="E2105" s="175" t="str">
        <f>IFERROR((IF(VLOOKUP($C2105,'Agent List'!$A:$D,2,0)=0,"",VLOOKUP($C2105,'Agent List'!$A:$D,2,0))),"")</f>
        <v/>
      </c>
      <c r="F2105" t="str">
        <f>IFERROR((IF(VLOOKUP(C2105,'Agent List'!A:C,3,0)=0,"",VLOOKUP(C2105,'Agent List'!A:C,3,0))),"")</f>
        <v/>
      </c>
    </row>
    <row r="2106" spans="5:6" x14ac:dyDescent="0.25">
      <c r="E2106" s="175" t="str">
        <f>IFERROR((IF(VLOOKUP($C2106,'Agent List'!$A:$D,2,0)=0,"",VLOOKUP($C2106,'Agent List'!$A:$D,2,0))),"")</f>
        <v/>
      </c>
      <c r="F2106" t="str">
        <f>IFERROR((IF(VLOOKUP(C2106,'Agent List'!A:C,3,0)=0,"",VLOOKUP(C2106,'Agent List'!A:C,3,0))),"")</f>
        <v/>
      </c>
    </row>
    <row r="2107" spans="5:6" x14ac:dyDescent="0.25">
      <c r="E2107" s="175" t="str">
        <f>IFERROR((IF(VLOOKUP($C2107,'Agent List'!$A:$D,2,0)=0,"",VLOOKUP($C2107,'Agent List'!$A:$D,2,0))),"")</f>
        <v/>
      </c>
      <c r="F2107" t="str">
        <f>IFERROR((IF(VLOOKUP(C2107,'Agent List'!A:C,3,0)=0,"",VLOOKUP(C2107,'Agent List'!A:C,3,0))),"")</f>
        <v/>
      </c>
    </row>
    <row r="2108" spans="5:6" x14ac:dyDescent="0.25">
      <c r="E2108" s="175" t="str">
        <f>IFERROR((IF(VLOOKUP($C2108,'Agent List'!$A:$D,2,0)=0,"",VLOOKUP($C2108,'Agent List'!$A:$D,2,0))),"")</f>
        <v/>
      </c>
      <c r="F2108" t="str">
        <f>IFERROR((IF(VLOOKUP(C2108,'Agent List'!A:C,3,0)=0,"",VLOOKUP(C2108,'Agent List'!A:C,3,0))),"")</f>
        <v/>
      </c>
    </row>
    <row r="2109" spans="5:6" x14ac:dyDescent="0.25">
      <c r="E2109" s="175" t="str">
        <f>IFERROR((IF(VLOOKUP($C2109,'Agent List'!$A:$D,2,0)=0,"",VLOOKUP($C2109,'Agent List'!$A:$D,2,0))),"")</f>
        <v/>
      </c>
      <c r="F2109" t="str">
        <f>IFERROR((IF(VLOOKUP(C2109,'Agent List'!A:C,3,0)=0,"",VLOOKUP(C2109,'Agent List'!A:C,3,0))),"")</f>
        <v/>
      </c>
    </row>
    <row r="2110" spans="5:6" x14ac:dyDescent="0.25">
      <c r="E2110" s="175" t="str">
        <f>IFERROR((IF(VLOOKUP($C2110,'Agent List'!$A:$D,2,0)=0,"",VLOOKUP($C2110,'Agent List'!$A:$D,2,0))),"")</f>
        <v/>
      </c>
      <c r="F2110" t="str">
        <f>IFERROR((IF(VLOOKUP(C2110,'Agent List'!A:C,3,0)=0,"",VLOOKUP(C2110,'Agent List'!A:C,3,0))),"")</f>
        <v/>
      </c>
    </row>
    <row r="2111" spans="5:6" x14ac:dyDescent="0.25">
      <c r="E2111" s="175" t="str">
        <f>IFERROR((IF(VLOOKUP($C2111,'Agent List'!$A:$D,2,0)=0,"",VLOOKUP($C2111,'Agent List'!$A:$D,2,0))),"")</f>
        <v/>
      </c>
      <c r="F2111" t="str">
        <f>IFERROR((IF(VLOOKUP(C2111,'Agent List'!A:C,3,0)=0,"",VLOOKUP(C2111,'Agent List'!A:C,3,0))),"")</f>
        <v/>
      </c>
    </row>
    <row r="2112" spans="5:6" x14ac:dyDescent="0.25">
      <c r="E2112" s="175" t="str">
        <f>IFERROR((IF(VLOOKUP($C2112,'Agent List'!$A:$D,2,0)=0,"",VLOOKUP($C2112,'Agent List'!$A:$D,2,0))),"")</f>
        <v/>
      </c>
      <c r="F2112" t="str">
        <f>IFERROR((IF(VLOOKUP(C2112,'Agent List'!A:C,3,0)=0,"",VLOOKUP(C2112,'Agent List'!A:C,3,0))),"")</f>
        <v/>
      </c>
    </row>
    <row r="2113" spans="5:6" x14ac:dyDescent="0.25">
      <c r="E2113" s="175" t="str">
        <f>IFERROR((IF(VLOOKUP($C2113,'Agent List'!$A:$D,2,0)=0,"",VLOOKUP($C2113,'Agent List'!$A:$D,2,0))),"")</f>
        <v/>
      </c>
      <c r="F2113" t="str">
        <f>IFERROR((IF(VLOOKUP(C2113,'Agent List'!A:C,3,0)=0,"",VLOOKUP(C2113,'Agent List'!A:C,3,0))),"")</f>
        <v/>
      </c>
    </row>
    <row r="2114" spans="5:6" x14ac:dyDescent="0.25">
      <c r="E2114" s="175" t="str">
        <f>IFERROR((IF(VLOOKUP($C2114,'Agent List'!$A:$D,2,0)=0,"",VLOOKUP($C2114,'Agent List'!$A:$D,2,0))),"")</f>
        <v/>
      </c>
      <c r="F2114" t="str">
        <f>IFERROR((IF(VLOOKUP(C2114,'Agent List'!A:C,3,0)=0,"",VLOOKUP(C2114,'Agent List'!A:C,3,0))),"")</f>
        <v/>
      </c>
    </row>
    <row r="2115" spans="5:6" x14ac:dyDescent="0.25">
      <c r="E2115" s="175" t="str">
        <f>IFERROR((IF(VLOOKUP($C2115,'Agent List'!$A:$D,2,0)=0,"",VLOOKUP($C2115,'Agent List'!$A:$D,2,0))),"")</f>
        <v/>
      </c>
      <c r="F2115" t="str">
        <f>IFERROR((IF(VLOOKUP(C2115,'Agent List'!A:C,3,0)=0,"",VLOOKUP(C2115,'Agent List'!A:C,3,0))),"")</f>
        <v/>
      </c>
    </row>
    <row r="2116" spans="5:6" x14ac:dyDescent="0.25">
      <c r="E2116" s="175" t="str">
        <f>IFERROR((IF(VLOOKUP($C2116,'Agent List'!$A:$D,2,0)=0,"",VLOOKUP($C2116,'Agent List'!$A:$D,2,0))),"")</f>
        <v/>
      </c>
      <c r="F2116" t="str">
        <f>IFERROR((IF(VLOOKUP(C2116,'Agent List'!A:C,3,0)=0,"",VLOOKUP(C2116,'Agent List'!A:C,3,0))),"")</f>
        <v/>
      </c>
    </row>
    <row r="2117" spans="5:6" x14ac:dyDescent="0.25">
      <c r="E2117" s="175" t="str">
        <f>IFERROR((IF(VLOOKUP($C2117,'Agent List'!$A:$D,2,0)=0,"",VLOOKUP($C2117,'Agent List'!$A:$D,2,0))),"")</f>
        <v/>
      </c>
      <c r="F2117" t="str">
        <f>IFERROR((IF(VLOOKUP(C2117,'Agent List'!A:C,3,0)=0,"",VLOOKUP(C2117,'Agent List'!A:C,3,0))),"")</f>
        <v/>
      </c>
    </row>
    <row r="2118" spans="5:6" x14ac:dyDescent="0.25">
      <c r="E2118" s="175" t="str">
        <f>IFERROR((IF(VLOOKUP($C2118,'Agent List'!$A:$D,2,0)=0,"",VLOOKUP($C2118,'Agent List'!$A:$D,2,0))),"")</f>
        <v/>
      </c>
      <c r="F2118" t="str">
        <f>IFERROR((IF(VLOOKUP(C2118,'Agent List'!A:C,3,0)=0,"",VLOOKUP(C2118,'Agent List'!A:C,3,0))),"")</f>
        <v/>
      </c>
    </row>
    <row r="2119" spans="5:6" x14ac:dyDescent="0.25">
      <c r="E2119" s="175" t="str">
        <f>IFERROR((IF(VLOOKUP($C2119,'Agent List'!$A:$D,2,0)=0,"",VLOOKUP($C2119,'Agent List'!$A:$D,2,0))),"")</f>
        <v/>
      </c>
      <c r="F2119" t="str">
        <f>IFERROR((IF(VLOOKUP(C2119,'Agent List'!A:C,3,0)=0,"",VLOOKUP(C2119,'Agent List'!A:C,3,0))),"")</f>
        <v/>
      </c>
    </row>
    <row r="2120" spans="5:6" x14ac:dyDescent="0.25">
      <c r="E2120" s="175" t="str">
        <f>IFERROR((IF(VLOOKUP($C2120,'Agent List'!$A:$D,2,0)=0,"",VLOOKUP($C2120,'Agent List'!$A:$D,2,0))),"")</f>
        <v/>
      </c>
      <c r="F2120" t="str">
        <f>IFERROR((IF(VLOOKUP(C2120,'Agent List'!A:C,3,0)=0,"",VLOOKUP(C2120,'Agent List'!A:C,3,0))),"")</f>
        <v/>
      </c>
    </row>
    <row r="2121" spans="5:6" x14ac:dyDescent="0.25">
      <c r="E2121" s="175" t="str">
        <f>IFERROR((IF(VLOOKUP($C2121,'Agent List'!$A:$D,2,0)=0,"",VLOOKUP($C2121,'Agent List'!$A:$D,2,0))),"")</f>
        <v/>
      </c>
      <c r="F2121" t="str">
        <f>IFERROR((IF(VLOOKUP(C2121,'Agent List'!A:C,3,0)=0,"",VLOOKUP(C2121,'Agent List'!A:C,3,0))),"")</f>
        <v/>
      </c>
    </row>
    <row r="2122" spans="5:6" x14ac:dyDescent="0.25">
      <c r="E2122" s="175" t="str">
        <f>IFERROR((IF(VLOOKUP($C2122,'Agent List'!$A:$D,2,0)=0,"",VLOOKUP($C2122,'Agent List'!$A:$D,2,0))),"")</f>
        <v/>
      </c>
      <c r="F2122" t="str">
        <f>IFERROR((IF(VLOOKUP(C2122,'Agent List'!A:C,3,0)=0,"",VLOOKUP(C2122,'Agent List'!A:C,3,0))),"")</f>
        <v/>
      </c>
    </row>
    <row r="2123" spans="5:6" x14ac:dyDescent="0.25">
      <c r="E2123" s="175" t="str">
        <f>IFERROR((IF(VLOOKUP($C2123,'Agent List'!$A:$D,2,0)=0,"",VLOOKUP($C2123,'Agent List'!$A:$D,2,0))),"")</f>
        <v/>
      </c>
      <c r="F2123" t="str">
        <f>IFERROR((IF(VLOOKUP(C2123,'Agent List'!A:C,3,0)=0,"",VLOOKUP(C2123,'Agent List'!A:C,3,0))),"")</f>
        <v/>
      </c>
    </row>
    <row r="2124" spans="5:6" x14ac:dyDescent="0.25">
      <c r="E2124" s="175" t="str">
        <f>IFERROR((IF(VLOOKUP($C2124,'Agent List'!$A:$D,2,0)=0,"",VLOOKUP($C2124,'Agent List'!$A:$D,2,0))),"")</f>
        <v/>
      </c>
      <c r="F2124" t="str">
        <f>IFERROR((IF(VLOOKUP(C2124,'Agent List'!A:C,3,0)=0,"",VLOOKUP(C2124,'Agent List'!A:C,3,0))),"")</f>
        <v/>
      </c>
    </row>
    <row r="2125" spans="5:6" x14ac:dyDescent="0.25">
      <c r="E2125" s="175" t="str">
        <f>IFERROR((IF(VLOOKUP($C2125,'Agent List'!$A:$D,2,0)=0,"",VLOOKUP($C2125,'Agent List'!$A:$D,2,0))),"")</f>
        <v/>
      </c>
      <c r="F2125" t="str">
        <f>IFERROR((IF(VLOOKUP(C2125,'Agent List'!A:C,3,0)=0,"",VLOOKUP(C2125,'Agent List'!A:C,3,0))),"")</f>
        <v/>
      </c>
    </row>
    <row r="2126" spans="5:6" x14ac:dyDescent="0.25">
      <c r="E2126" s="175" t="str">
        <f>IFERROR((IF(VLOOKUP($C2126,'Agent List'!$A:$D,2,0)=0,"",VLOOKUP($C2126,'Agent List'!$A:$D,2,0))),"")</f>
        <v/>
      </c>
      <c r="F2126" t="str">
        <f>IFERROR((IF(VLOOKUP(C2126,'Agent List'!A:C,3,0)=0,"",VLOOKUP(C2126,'Agent List'!A:C,3,0))),"")</f>
        <v/>
      </c>
    </row>
    <row r="2127" spans="5:6" x14ac:dyDescent="0.25">
      <c r="E2127" s="175" t="str">
        <f>IFERROR((IF(VLOOKUP($C2127,'Agent List'!$A:$D,2,0)=0,"",VLOOKUP($C2127,'Agent List'!$A:$D,2,0))),"")</f>
        <v/>
      </c>
      <c r="F2127" t="str">
        <f>IFERROR((IF(VLOOKUP(C2127,'Agent List'!A:C,3,0)=0,"",VLOOKUP(C2127,'Agent List'!A:C,3,0))),"")</f>
        <v/>
      </c>
    </row>
    <row r="2128" spans="5:6" x14ac:dyDescent="0.25">
      <c r="E2128" s="175" t="str">
        <f>IFERROR((IF(VLOOKUP($C2128,'Agent List'!$A:$D,2,0)=0,"",VLOOKUP($C2128,'Agent List'!$A:$D,2,0))),"")</f>
        <v/>
      </c>
      <c r="F2128" t="str">
        <f>IFERROR((IF(VLOOKUP(C2128,'Agent List'!A:C,3,0)=0,"",VLOOKUP(C2128,'Agent List'!A:C,3,0))),"")</f>
        <v/>
      </c>
    </row>
    <row r="2129" spans="5:6" x14ac:dyDescent="0.25">
      <c r="E2129" s="175" t="str">
        <f>IFERROR((IF(VLOOKUP($C2129,'Agent List'!$A:$D,2,0)=0,"",VLOOKUP($C2129,'Agent List'!$A:$D,2,0))),"")</f>
        <v/>
      </c>
      <c r="F2129" t="str">
        <f>IFERROR((IF(VLOOKUP(C2129,'Agent List'!A:C,3,0)=0,"",VLOOKUP(C2129,'Agent List'!A:C,3,0))),"")</f>
        <v/>
      </c>
    </row>
    <row r="2130" spans="5:6" x14ac:dyDescent="0.25">
      <c r="E2130" s="175" t="str">
        <f>IFERROR((IF(VLOOKUP($C2130,'Agent List'!$A:$D,2,0)=0,"",VLOOKUP($C2130,'Agent List'!$A:$D,2,0))),"")</f>
        <v/>
      </c>
      <c r="F2130" t="str">
        <f>IFERROR((IF(VLOOKUP(C2130,'Agent List'!A:C,3,0)=0,"",VLOOKUP(C2130,'Agent List'!A:C,3,0))),"")</f>
        <v/>
      </c>
    </row>
    <row r="2131" spans="5:6" x14ac:dyDescent="0.25">
      <c r="E2131" s="175" t="str">
        <f>IFERROR((IF(VLOOKUP($C2131,'Agent List'!$A:$D,2,0)=0,"",VLOOKUP($C2131,'Agent List'!$A:$D,2,0))),"")</f>
        <v/>
      </c>
      <c r="F2131" t="str">
        <f>IFERROR((IF(VLOOKUP(C2131,'Agent List'!A:C,3,0)=0,"",VLOOKUP(C2131,'Agent List'!A:C,3,0))),"")</f>
        <v/>
      </c>
    </row>
    <row r="2132" spans="5:6" x14ac:dyDescent="0.25">
      <c r="E2132" s="175" t="str">
        <f>IFERROR((IF(VLOOKUP($C2132,'Agent List'!$A:$D,2,0)=0,"",VLOOKUP($C2132,'Agent List'!$A:$D,2,0))),"")</f>
        <v/>
      </c>
      <c r="F2132" t="str">
        <f>IFERROR((IF(VLOOKUP(C2132,'Agent List'!A:C,3,0)=0,"",VLOOKUP(C2132,'Agent List'!A:C,3,0))),"")</f>
        <v/>
      </c>
    </row>
    <row r="2133" spans="5:6" x14ac:dyDescent="0.25">
      <c r="E2133" s="175" t="str">
        <f>IFERROR((IF(VLOOKUP($C2133,'Agent List'!$A:$D,2,0)=0,"",VLOOKUP($C2133,'Agent List'!$A:$D,2,0))),"")</f>
        <v/>
      </c>
      <c r="F2133" t="str">
        <f>IFERROR((IF(VLOOKUP(C2133,'Agent List'!A:C,3,0)=0,"",VLOOKUP(C2133,'Agent List'!A:C,3,0))),"")</f>
        <v/>
      </c>
    </row>
    <row r="2134" spans="5:6" x14ac:dyDescent="0.25">
      <c r="E2134" s="175" t="str">
        <f>IFERROR((IF(VLOOKUP($C2134,'Agent List'!$A:$D,2,0)=0,"",VLOOKUP($C2134,'Agent List'!$A:$D,2,0))),"")</f>
        <v/>
      </c>
      <c r="F2134" t="str">
        <f>IFERROR((IF(VLOOKUP(C2134,'Agent List'!A:C,3,0)=0,"",VLOOKUP(C2134,'Agent List'!A:C,3,0))),"")</f>
        <v/>
      </c>
    </row>
    <row r="2135" spans="5:6" x14ac:dyDescent="0.25">
      <c r="E2135" s="175" t="str">
        <f>IFERROR((IF(VLOOKUP($C2135,'Agent List'!$A:$D,2,0)=0,"",VLOOKUP($C2135,'Agent List'!$A:$D,2,0))),"")</f>
        <v/>
      </c>
      <c r="F2135" t="str">
        <f>IFERROR((IF(VLOOKUP(C2135,'Agent List'!A:C,3,0)=0,"",VLOOKUP(C2135,'Agent List'!A:C,3,0))),"")</f>
        <v/>
      </c>
    </row>
    <row r="2136" spans="5:6" x14ac:dyDescent="0.25">
      <c r="E2136" s="175" t="str">
        <f>IFERROR((IF(VLOOKUP($C2136,'Agent List'!$A:$D,2,0)=0,"",VLOOKUP($C2136,'Agent List'!$A:$D,2,0))),"")</f>
        <v/>
      </c>
      <c r="F2136" t="str">
        <f>IFERROR((IF(VLOOKUP(C2136,'Agent List'!A:C,3,0)=0,"",VLOOKUP(C2136,'Agent List'!A:C,3,0))),"")</f>
        <v/>
      </c>
    </row>
    <row r="2137" spans="5:6" x14ac:dyDescent="0.25">
      <c r="E2137" s="175" t="str">
        <f>IFERROR((IF(VLOOKUP($C2137,'Agent List'!$A:$D,2,0)=0,"",VLOOKUP($C2137,'Agent List'!$A:$D,2,0))),"")</f>
        <v/>
      </c>
      <c r="F2137" t="str">
        <f>IFERROR((IF(VLOOKUP(C2137,'Agent List'!A:C,3,0)=0,"",VLOOKUP(C2137,'Agent List'!A:C,3,0))),"")</f>
        <v/>
      </c>
    </row>
    <row r="2138" spans="5:6" x14ac:dyDescent="0.25">
      <c r="E2138" s="175" t="str">
        <f>IFERROR((IF(VLOOKUP($C2138,'Agent List'!$A:$D,2,0)=0,"",VLOOKUP($C2138,'Agent List'!$A:$D,2,0))),"")</f>
        <v/>
      </c>
      <c r="F2138" t="str">
        <f>IFERROR((IF(VLOOKUP(C2138,'Agent List'!A:C,3,0)=0,"",VLOOKUP(C2138,'Agent List'!A:C,3,0))),"")</f>
        <v/>
      </c>
    </row>
    <row r="2139" spans="5:6" x14ac:dyDescent="0.25">
      <c r="E2139" s="175" t="str">
        <f>IFERROR((IF(VLOOKUP($C2139,'Agent List'!$A:$D,2,0)=0,"",VLOOKUP($C2139,'Agent List'!$A:$D,2,0))),"")</f>
        <v/>
      </c>
      <c r="F2139" t="str">
        <f>IFERROR((IF(VLOOKUP(C2139,'Agent List'!A:C,3,0)=0,"",VLOOKUP(C2139,'Agent List'!A:C,3,0))),"")</f>
        <v/>
      </c>
    </row>
    <row r="2140" spans="5:6" x14ac:dyDescent="0.25">
      <c r="E2140" s="175" t="str">
        <f>IFERROR((IF(VLOOKUP($C2140,'Agent List'!$A:$D,2,0)=0,"",VLOOKUP($C2140,'Agent List'!$A:$D,2,0))),"")</f>
        <v/>
      </c>
      <c r="F2140" t="str">
        <f>IFERROR((IF(VLOOKUP(C2140,'Agent List'!A:C,3,0)=0,"",VLOOKUP(C2140,'Agent List'!A:C,3,0))),"")</f>
        <v/>
      </c>
    </row>
    <row r="2141" spans="5:6" x14ac:dyDescent="0.25">
      <c r="E2141" s="175" t="str">
        <f>IFERROR((IF(VLOOKUP($C2141,'Agent List'!$A:$D,2,0)=0,"",VLOOKUP($C2141,'Agent List'!$A:$D,2,0))),"")</f>
        <v/>
      </c>
      <c r="F2141" t="str">
        <f>IFERROR((IF(VLOOKUP(C2141,'Agent List'!A:C,3,0)=0,"",VLOOKUP(C2141,'Agent List'!A:C,3,0))),"")</f>
        <v/>
      </c>
    </row>
    <row r="2142" spans="5:6" x14ac:dyDescent="0.25">
      <c r="E2142" s="175" t="str">
        <f>IFERROR((IF(VLOOKUP($C2142,'Agent List'!$A:$D,2,0)=0,"",VLOOKUP($C2142,'Agent List'!$A:$D,2,0))),"")</f>
        <v/>
      </c>
      <c r="F2142" t="str">
        <f>IFERROR((IF(VLOOKUP(C2142,'Agent List'!A:C,3,0)=0,"",VLOOKUP(C2142,'Agent List'!A:C,3,0))),"")</f>
        <v/>
      </c>
    </row>
    <row r="2143" spans="5:6" x14ac:dyDescent="0.25">
      <c r="E2143" s="175" t="str">
        <f>IFERROR((IF(VLOOKUP($C2143,'Agent List'!$A:$D,2,0)=0,"",VLOOKUP($C2143,'Agent List'!$A:$D,2,0))),"")</f>
        <v/>
      </c>
      <c r="F2143" t="str">
        <f>IFERROR((IF(VLOOKUP(C2143,'Agent List'!A:C,3,0)=0,"",VLOOKUP(C2143,'Agent List'!A:C,3,0))),"")</f>
        <v/>
      </c>
    </row>
    <row r="2144" spans="5:6" x14ac:dyDescent="0.25">
      <c r="E2144" s="175" t="str">
        <f>IFERROR((IF(VLOOKUP($C2144,'Agent List'!$A:$D,2,0)=0,"",VLOOKUP($C2144,'Agent List'!$A:$D,2,0))),"")</f>
        <v/>
      </c>
      <c r="F2144" t="str">
        <f>IFERROR((IF(VLOOKUP(C2144,'Agent List'!A:C,3,0)=0,"",VLOOKUP(C2144,'Agent List'!A:C,3,0))),"")</f>
        <v/>
      </c>
    </row>
    <row r="2145" spans="5:6" x14ac:dyDescent="0.25">
      <c r="E2145" s="175" t="str">
        <f>IFERROR((IF(VLOOKUP($C2145,'Agent List'!$A:$D,2,0)=0,"",VLOOKUP($C2145,'Agent List'!$A:$D,2,0))),"")</f>
        <v/>
      </c>
      <c r="F2145" t="str">
        <f>IFERROR((IF(VLOOKUP(C2145,'Agent List'!A:C,3,0)=0,"",VLOOKUP(C2145,'Agent List'!A:C,3,0))),"")</f>
        <v/>
      </c>
    </row>
    <row r="2146" spans="5:6" x14ac:dyDescent="0.25">
      <c r="E2146" s="175" t="str">
        <f>IFERROR((IF(VLOOKUP($C2146,'Agent List'!$A:$D,2,0)=0,"",VLOOKUP($C2146,'Agent List'!$A:$D,2,0))),"")</f>
        <v/>
      </c>
      <c r="F2146" t="str">
        <f>IFERROR((IF(VLOOKUP(C2146,'Agent List'!A:C,3,0)=0,"",VLOOKUP(C2146,'Agent List'!A:C,3,0))),"")</f>
        <v/>
      </c>
    </row>
    <row r="2147" spans="5:6" x14ac:dyDescent="0.25">
      <c r="E2147" s="175" t="str">
        <f>IFERROR((IF(VLOOKUP($C2147,'Agent List'!$A:$D,2,0)=0,"",VLOOKUP($C2147,'Agent List'!$A:$D,2,0))),"")</f>
        <v/>
      </c>
      <c r="F2147" t="str">
        <f>IFERROR((IF(VLOOKUP(C2147,'Agent List'!A:C,3,0)=0,"",VLOOKUP(C2147,'Agent List'!A:C,3,0))),"")</f>
        <v/>
      </c>
    </row>
    <row r="2148" spans="5:6" x14ac:dyDescent="0.25">
      <c r="E2148" s="175" t="str">
        <f>IFERROR((IF(VLOOKUP($C2148,'Agent List'!$A:$D,2,0)=0,"",VLOOKUP($C2148,'Agent List'!$A:$D,2,0))),"")</f>
        <v/>
      </c>
      <c r="F2148" t="str">
        <f>IFERROR((IF(VLOOKUP(C2148,'Agent List'!A:C,3,0)=0,"",VLOOKUP(C2148,'Agent List'!A:C,3,0))),"")</f>
        <v/>
      </c>
    </row>
    <row r="2149" spans="5:6" x14ac:dyDescent="0.25">
      <c r="E2149" s="175" t="str">
        <f>IFERROR((IF(VLOOKUP($C2149,'Agent List'!$A:$D,2,0)=0,"",VLOOKUP($C2149,'Agent List'!$A:$D,2,0))),"")</f>
        <v/>
      </c>
      <c r="F2149" t="str">
        <f>IFERROR((IF(VLOOKUP(C2149,'Agent List'!A:C,3,0)=0,"",VLOOKUP(C2149,'Agent List'!A:C,3,0))),"")</f>
        <v/>
      </c>
    </row>
    <row r="2150" spans="5:6" x14ac:dyDescent="0.25">
      <c r="E2150" s="175" t="str">
        <f>IFERROR((IF(VLOOKUP($C2150,'Agent List'!$A:$D,2,0)=0,"",VLOOKUP($C2150,'Agent List'!$A:$D,2,0))),"")</f>
        <v/>
      </c>
      <c r="F2150" t="str">
        <f>IFERROR((IF(VLOOKUP(C2150,'Agent List'!A:C,3,0)=0,"",VLOOKUP(C2150,'Agent List'!A:C,3,0))),"")</f>
        <v/>
      </c>
    </row>
    <row r="2151" spans="5:6" x14ac:dyDescent="0.25">
      <c r="E2151" s="175" t="str">
        <f>IFERROR((IF(VLOOKUP($C2151,'Agent List'!$A:$D,2,0)=0,"",VLOOKUP($C2151,'Agent List'!$A:$D,2,0))),"")</f>
        <v/>
      </c>
      <c r="F2151" t="str">
        <f>IFERROR((IF(VLOOKUP(C2151,'Agent List'!A:C,3,0)=0,"",VLOOKUP(C2151,'Agent List'!A:C,3,0))),"")</f>
        <v/>
      </c>
    </row>
    <row r="2152" spans="5:6" x14ac:dyDescent="0.25">
      <c r="E2152" s="175" t="str">
        <f>IFERROR((IF(VLOOKUP($C2152,'Agent List'!$A:$D,2,0)=0,"",VLOOKUP($C2152,'Agent List'!$A:$D,2,0))),"")</f>
        <v/>
      </c>
      <c r="F2152" t="str">
        <f>IFERROR((IF(VLOOKUP(C2152,'Agent List'!A:C,3,0)=0,"",VLOOKUP(C2152,'Agent List'!A:C,3,0))),"")</f>
        <v/>
      </c>
    </row>
    <row r="2153" spans="5:6" x14ac:dyDescent="0.25">
      <c r="E2153" s="175" t="str">
        <f>IFERROR((IF(VLOOKUP($C2153,'Agent List'!$A:$D,2,0)=0,"",VLOOKUP($C2153,'Agent List'!$A:$D,2,0))),"")</f>
        <v/>
      </c>
      <c r="F2153" t="str">
        <f>IFERROR((IF(VLOOKUP(C2153,'Agent List'!A:C,3,0)=0,"",VLOOKUP(C2153,'Agent List'!A:C,3,0))),"")</f>
        <v/>
      </c>
    </row>
    <row r="2154" spans="5:6" x14ac:dyDescent="0.25">
      <c r="E2154" s="175" t="str">
        <f>IFERROR((IF(VLOOKUP($C2154,'Agent List'!$A:$D,2,0)=0,"",VLOOKUP($C2154,'Agent List'!$A:$D,2,0))),"")</f>
        <v/>
      </c>
      <c r="F2154" t="str">
        <f>IFERROR((IF(VLOOKUP(C2154,'Agent List'!A:C,3,0)=0,"",VLOOKUP(C2154,'Agent List'!A:C,3,0))),"")</f>
        <v/>
      </c>
    </row>
    <row r="2155" spans="5:6" x14ac:dyDescent="0.25">
      <c r="E2155" s="175" t="str">
        <f>IFERROR((IF(VLOOKUP($C2155,'Agent List'!$A:$D,2,0)=0,"",VLOOKUP($C2155,'Agent List'!$A:$D,2,0))),"")</f>
        <v/>
      </c>
      <c r="F2155" t="str">
        <f>IFERROR((IF(VLOOKUP(C2155,'Agent List'!A:C,3,0)=0,"",VLOOKUP(C2155,'Agent List'!A:C,3,0))),"")</f>
        <v/>
      </c>
    </row>
    <row r="2156" spans="5:6" x14ac:dyDescent="0.25">
      <c r="E2156" s="175" t="str">
        <f>IFERROR((IF(VLOOKUP($C2156,'Agent List'!$A:$D,2,0)=0,"",VLOOKUP($C2156,'Agent List'!$A:$D,2,0))),"")</f>
        <v/>
      </c>
      <c r="F2156" t="str">
        <f>IFERROR((IF(VLOOKUP(C2156,'Agent List'!A:C,3,0)=0,"",VLOOKUP(C2156,'Agent List'!A:C,3,0))),"")</f>
        <v/>
      </c>
    </row>
    <row r="2157" spans="5:6" x14ac:dyDescent="0.25">
      <c r="E2157" s="175" t="str">
        <f>IFERROR((IF(VLOOKUP($C2157,'Agent List'!$A:$D,2,0)=0,"",VLOOKUP($C2157,'Agent List'!$A:$D,2,0))),"")</f>
        <v/>
      </c>
      <c r="F2157" t="str">
        <f>IFERROR((IF(VLOOKUP(C2157,'Agent List'!A:C,3,0)=0,"",VLOOKUP(C2157,'Agent List'!A:C,3,0))),"")</f>
        <v/>
      </c>
    </row>
    <row r="2158" spans="5:6" x14ac:dyDescent="0.25">
      <c r="E2158" s="175" t="str">
        <f>IFERROR((IF(VLOOKUP($C2158,'Agent List'!$A:$D,2,0)=0,"",VLOOKUP($C2158,'Agent List'!$A:$D,2,0))),"")</f>
        <v/>
      </c>
      <c r="F2158" t="str">
        <f>IFERROR((IF(VLOOKUP(C2158,'Agent List'!A:C,3,0)=0,"",VLOOKUP(C2158,'Agent List'!A:C,3,0))),"")</f>
        <v/>
      </c>
    </row>
    <row r="2159" spans="5:6" x14ac:dyDescent="0.25">
      <c r="E2159" s="175" t="str">
        <f>IFERROR((IF(VLOOKUP($C2159,'Agent List'!$A:$D,2,0)=0,"",VLOOKUP($C2159,'Agent List'!$A:$D,2,0))),"")</f>
        <v/>
      </c>
      <c r="F2159" t="str">
        <f>IFERROR((IF(VLOOKUP(C2159,'Agent List'!A:C,3,0)=0,"",VLOOKUP(C2159,'Agent List'!A:C,3,0))),"")</f>
        <v/>
      </c>
    </row>
    <row r="2160" spans="5:6" x14ac:dyDescent="0.25">
      <c r="E2160" s="175" t="str">
        <f>IFERROR((IF(VLOOKUP($C2160,'Agent List'!$A:$D,2,0)=0,"",VLOOKUP($C2160,'Agent List'!$A:$D,2,0))),"")</f>
        <v/>
      </c>
      <c r="F2160" t="str">
        <f>IFERROR((IF(VLOOKUP(C2160,'Agent List'!A:C,3,0)=0,"",VLOOKUP(C2160,'Agent List'!A:C,3,0))),"")</f>
        <v/>
      </c>
    </row>
    <row r="2161" spans="5:6" x14ac:dyDescent="0.25">
      <c r="E2161" s="175" t="str">
        <f>IFERROR((IF(VLOOKUP($C2161,'Agent List'!$A:$D,2,0)=0,"",VLOOKUP($C2161,'Agent List'!$A:$D,2,0))),"")</f>
        <v/>
      </c>
      <c r="F2161" t="str">
        <f>IFERROR((IF(VLOOKUP(C2161,'Agent List'!A:C,3,0)=0,"",VLOOKUP(C2161,'Agent List'!A:C,3,0))),"")</f>
        <v/>
      </c>
    </row>
    <row r="2162" spans="5:6" x14ac:dyDescent="0.25">
      <c r="E2162" s="175" t="str">
        <f>IFERROR((IF(VLOOKUP($C2162,'Agent List'!$A:$D,2,0)=0,"",VLOOKUP($C2162,'Agent List'!$A:$D,2,0))),"")</f>
        <v/>
      </c>
      <c r="F2162" t="str">
        <f>IFERROR((IF(VLOOKUP(C2162,'Agent List'!A:C,3,0)=0,"",VLOOKUP(C2162,'Agent List'!A:C,3,0))),"")</f>
        <v/>
      </c>
    </row>
    <row r="2163" spans="5:6" x14ac:dyDescent="0.25">
      <c r="E2163" s="175" t="str">
        <f>IFERROR((IF(VLOOKUP($C2163,'Agent List'!$A:$D,2,0)=0,"",VLOOKUP($C2163,'Agent List'!$A:$D,2,0))),"")</f>
        <v/>
      </c>
      <c r="F2163" t="str">
        <f>IFERROR((IF(VLOOKUP(C2163,'Agent List'!A:C,3,0)=0,"",VLOOKUP(C2163,'Agent List'!A:C,3,0))),"")</f>
        <v/>
      </c>
    </row>
    <row r="2164" spans="5:6" x14ac:dyDescent="0.25">
      <c r="E2164" s="175" t="str">
        <f>IFERROR((IF(VLOOKUP($C2164,'Agent List'!$A:$D,2,0)=0,"",VLOOKUP($C2164,'Agent List'!$A:$D,2,0))),"")</f>
        <v/>
      </c>
      <c r="F2164" t="str">
        <f>IFERROR((IF(VLOOKUP(C2164,'Agent List'!A:C,3,0)=0,"",VLOOKUP(C2164,'Agent List'!A:C,3,0))),"")</f>
        <v/>
      </c>
    </row>
    <row r="2165" spans="5:6" x14ac:dyDescent="0.25">
      <c r="E2165" s="175" t="str">
        <f>IFERROR((IF(VLOOKUP($C2165,'Agent List'!$A:$D,2,0)=0,"",VLOOKUP($C2165,'Agent List'!$A:$D,2,0))),"")</f>
        <v/>
      </c>
      <c r="F2165" t="str">
        <f>IFERROR((IF(VLOOKUP(C2165,'Agent List'!A:C,3,0)=0,"",VLOOKUP(C2165,'Agent List'!A:C,3,0))),"")</f>
        <v/>
      </c>
    </row>
    <row r="2166" spans="5:6" x14ac:dyDescent="0.25">
      <c r="E2166" s="175" t="str">
        <f>IFERROR((IF(VLOOKUP($C2166,'Agent List'!$A:$D,2,0)=0,"",VLOOKUP($C2166,'Agent List'!$A:$D,2,0))),"")</f>
        <v/>
      </c>
      <c r="F2166" t="str">
        <f>IFERROR((IF(VLOOKUP(C2166,'Agent List'!A:C,3,0)=0,"",VLOOKUP(C2166,'Agent List'!A:C,3,0))),"")</f>
        <v/>
      </c>
    </row>
    <row r="2167" spans="5:6" x14ac:dyDescent="0.25">
      <c r="E2167" s="175" t="str">
        <f>IFERROR((IF(VLOOKUP($C2167,'Agent List'!$A:$D,2,0)=0,"",VLOOKUP($C2167,'Agent List'!$A:$D,2,0))),"")</f>
        <v/>
      </c>
      <c r="F2167" t="str">
        <f>IFERROR((IF(VLOOKUP(C2167,'Agent List'!A:C,3,0)=0,"",VLOOKUP(C2167,'Agent List'!A:C,3,0))),"")</f>
        <v/>
      </c>
    </row>
    <row r="2168" spans="5:6" x14ac:dyDescent="0.25">
      <c r="E2168" s="175" t="str">
        <f>IFERROR((IF(VLOOKUP($C2168,'Agent List'!$A:$D,2,0)=0,"",VLOOKUP($C2168,'Agent List'!$A:$D,2,0))),"")</f>
        <v/>
      </c>
      <c r="F2168" t="str">
        <f>IFERROR((IF(VLOOKUP(C2168,'Agent List'!A:C,3,0)=0,"",VLOOKUP(C2168,'Agent List'!A:C,3,0))),"")</f>
        <v/>
      </c>
    </row>
    <row r="2169" spans="5:6" x14ac:dyDescent="0.25">
      <c r="E2169" s="175" t="str">
        <f>IFERROR((IF(VLOOKUP($C2169,'Agent List'!$A:$D,2,0)=0,"",VLOOKUP($C2169,'Agent List'!$A:$D,2,0))),"")</f>
        <v/>
      </c>
      <c r="F2169" t="str">
        <f>IFERROR((IF(VLOOKUP(C2169,'Agent List'!A:C,3,0)=0,"",VLOOKUP(C2169,'Agent List'!A:C,3,0))),"")</f>
        <v/>
      </c>
    </row>
    <row r="2170" spans="5:6" x14ac:dyDescent="0.25">
      <c r="E2170" s="175" t="str">
        <f>IFERROR((IF(VLOOKUP($C2170,'Agent List'!$A:$D,2,0)=0,"",VLOOKUP($C2170,'Agent List'!$A:$D,2,0))),"")</f>
        <v/>
      </c>
      <c r="F2170" t="str">
        <f>IFERROR((IF(VLOOKUP(C2170,'Agent List'!A:C,3,0)=0,"",VLOOKUP(C2170,'Agent List'!A:C,3,0))),"")</f>
        <v/>
      </c>
    </row>
    <row r="2171" spans="5:6" x14ac:dyDescent="0.25">
      <c r="E2171" s="175" t="str">
        <f>IFERROR((IF(VLOOKUP($C2171,'Agent List'!$A:$D,2,0)=0,"",VLOOKUP($C2171,'Agent List'!$A:$D,2,0))),"")</f>
        <v/>
      </c>
      <c r="F2171" t="str">
        <f>IFERROR((IF(VLOOKUP(C2171,'Agent List'!A:C,3,0)=0,"",VLOOKUP(C2171,'Agent List'!A:C,3,0))),"")</f>
        <v/>
      </c>
    </row>
    <row r="2172" spans="5:6" x14ac:dyDescent="0.25">
      <c r="E2172" s="175" t="str">
        <f>IFERROR((IF(VLOOKUP($C2172,'Agent List'!$A:$D,2,0)=0,"",VLOOKUP($C2172,'Agent List'!$A:$D,2,0))),"")</f>
        <v/>
      </c>
      <c r="F2172" t="str">
        <f>IFERROR((IF(VLOOKUP(C2172,'Agent List'!A:C,3,0)=0,"",VLOOKUP(C2172,'Agent List'!A:C,3,0))),"")</f>
        <v/>
      </c>
    </row>
    <row r="2173" spans="5:6" x14ac:dyDescent="0.25">
      <c r="E2173" s="175" t="str">
        <f>IFERROR((IF(VLOOKUP($C2173,'Agent List'!$A:$D,2,0)=0,"",VLOOKUP($C2173,'Agent List'!$A:$D,2,0))),"")</f>
        <v/>
      </c>
      <c r="F2173" t="str">
        <f>IFERROR((IF(VLOOKUP(C2173,'Agent List'!A:C,3,0)=0,"",VLOOKUP(C2173,'Agent List'!A:C,3,0))),"")</f>
        <v/>
      </c>
    </row>
    <row r="2174" spans="5:6" x14ac:dyDescent="0.25">
      <c r="E2174" s="175" t="str">
        <f>IFERROR((IF(VLOOKUP($C2174,'Agent List'!$A:$D,2,0)=0,"",VLOOKUP($C2174,'Agent List'!$A:$D,2,0))),"")</f>
        <v/>
      </c>
      <c r="F2174" t="str">
        <f>IFERROR((IF(VLOOKUP(C2174,'Agent List'!A:C,3,0)=0,"",VLOOKUP(C2174,'Agent List'!A:C,3,0))),"")</f>
        <v/>
      </c>
    </row>
    <row r="2175" spans="5:6" x14ac:dyDescent="0.25">
      <c r="E2175" s="175" t="str">
        <f>IFERROR((IF(VLOOKUP($C2175,'Agent List'!$A:$D,2,0)=0,"",VLOOKUP($C2175,'Agent List'!$A:$D,2,0))),"")</f>
        <v/>
      </c>
      <c r="F2175" t="str">
        <f>IFERROR((IF(VLOOKUP(C2175,'Agent List'!A:C,3,0)=0,"",VLOOKUP(C2175,'Agent List'!A:C,3,0))),"")</f>
        <v/>
      </c>
    </row>
    <row r="2176" spans="5:6" x14ac:dyDescent="0.25">
      <c r="E2176" s="175" t="str">
        <f>IFERROR((IF(VLOOKUP($C2176,'Agent List'!$A:$D,2,0)=0,"",VLOOKUP($C2176,'Agent List'!$A:$D,2,0))),"")</f>
        <v/>
      </c>
      <c r="F2176" t="str">
        <f>IFERROR((IF(VLOOKUP(C2176,'Agent List'!A:C,3,0)=0,"",VLOOKUP(C2176,'Agent List'!A:C,3,0))),"")</f>
        <v/>
      </c>
    </row>
    <row r="2177" spans="5:6" x14ac:dyDescent="0.25">
      <c r="E2177" s="175" t="str">
        <f>IFERROR((IF(VLOOKUP($C2177,'Agent List'!$A:$D,2,0)=0,"",VLOOKUP($C2177,'Agent List'!$A:$D,2,0))),"")</f>
        <v/>
      </c>
      <c r="F2177" t="str">
        <f>IFERROR((IF(VLOOKUP(C2177,'Agent List'!A:C,3,0)=0,"",VLOOKUP(C2177,'Agent List'!A:C,3,0))),"")</f>
        <v/>
      </c>
    </row>
    <row r="2178" spans="5:6" x14ac:dyDescent="0.25">
      <c r="E2178" s="175" t="str">
        <f>IFERROR((IF(VLOOKUP($C2178,'Agent List'!$A:$D,2,0)=0,"",VLOOKUP($C2178,'Agent List'!$A:$D,2,0))),"")</f>
        <v/>
      </c>
      <c r="F2178" t="str">
        <f>IFERROR((IF(VLOOKUP(C2178,'Agent List'!A:C,3,0)=0,"",VLOOKUP(C2178,'Agent List'!A:C,3,0))),"")</f>
        <v/>
      </c>
    </row>
    <row r="2179" spans="5:6" x14ac:dyDescent="0.25">
      <c r="E2179" s="175" t="str">
        <f>IFERROR((IF(VLOOKUP($C2179,'Agent List'!$A:$D,2,0)=0,"",VLOOKUP($C2179,'Agent List'!$A:$D,2,0))),"")</f>
        <v/>
      </c>
      <c r="F2179" t="str">
        <f>IFERROR((IF(VLOOKUP(C2179,'Agent List'!A:C,3,0)=0,"",VLOOKUP(C2179,'Agent List'!A:C,3,0))),"")</f>
        <v/>
      </c>
    </row>
    <row r="2180" spans="5:6" x14ac:dyDescent="0.25">
      <c r="E2180" s="175" t="str">
        <f>IFERROR((IF(VLOOKUP($C2180,'Agent List'!$A:$D,2,0)=0,"",VLOOKUP($C2180,'Agent List'!$A:$D,2,0))),"")</f>
        <v/>
      </c>
      <c r="F2180" t="str">
        <f>IFERROR((IF(VLOOKUP(C2180,'Agent List'!A:C,3,0)=0,"",VLOOKUP(C2180,'Agent List'!A:C,3,0))),"")</f>
        <v/>
      </c>
    </row>
    <row r="2181" spans="5:6" x14ac:dyDescent="0.25">
      <c r="E2181" s="175" t="str">
        <f>IFERROR((IF(VLOOKUP($C2181,'Agent List'!$A:$D,2,0)=0,"",VLOOKUP($C2181,'Agent List'!$A:$D,2,0))),"")</f>
        <v/>
      </c>
      <c r="F2181" t="str">
        <f>IFERROR((IF(VLOOKUP(C2181,'Agent List'!A:C,3,0)=0,"",VLOOKUP(C2181,'Agent List'!A:C,3,0))),"")</f>
        <v/>
      </c>
    </row>
    <row r="2182" spans="5:6" x14ac:dyDescent="0.25">
      <c r="E2182" s="175" t="str">
        <f>IFERROR((IF(VLOOKUP($C2182,'Agent List'!$A:$D,2,0)=0,"",VLOOKUP($C2182,'Agent List'!$A:$D,2,0))),"")</f>
        <v/>
      </c>
      <c r="F2182" t="str">
        <f>IFERROR((IF(VLOOKUP(C2182,'Agent List'!A:C,3,0)=0,"",VLOOKUP(C2182,'Agent List'!A:C,3,0))),"")</f>
        <v/>
      </c>
    </row>
    <row r="2183" spans="5:6" x14ac:dyDescent="0.25">
      <c r="E2183" s="175" t="str">
        <f>IFERROR((IF(VLOOKUP($C2183,'Agent List'!$A:$D,2,0)=0,"",VLOOKUP($C2183,'Agent List'!$A:$D,2,0))),"")</f>
        <v/>
      </c>
      <c r="F2183" t="str">
        <f>IFERROR((IF(VLOOKUP(C2183,'Agent List'!A:C,3,0)=0,"",VLOOKUP(C2183,'Agent List'!A:C,3,0))),"")</f>
        <v/>
      </c>
    </row>
    <row r="2184" spans="5:6" x14ac:dyDescent="0.25">
      <c r="E2184" s="175" t="str">
        <f>IFERROR((IF(VLOOKUP($C2184,'Agent List'!$A:$D,2,0)=0,"",VLOOKUP($C2184,'Agent List'!$A:$D,2,0))),"")</f>
        <v/>
      </c>
      <c r="F2184" t="str">
        <f>IFERROR((IF(VLOOKUP(C2184,'Agent List'!A:C,3,0)=0,"",VLOOKUP(C2184,'Agent List'!A:C,3,0))),"")</f>
        <v/>
      </c>
    </row>
    <row r="2185" spans="5:6" x14ac:dyDescent="0.25">
      <c r="E2185" s="175" t="str">
        <f>IFERROR((IF(VLOOKUP($C2185,'Agent List'!$A:$D,2,0)=0,"",VLOOKUP($C2185,'Agent List'!$A:$D,2,0))),"")</f>
        <v/>
      </c>
      <c r="F2185" t="str">
        <f>IFERROR((IF(VLOOKUP(C2185,'Agent List'!A:C,3,0)=0,"",VLOOKUP(C2185,'Agent List'!A:C,3,0))),"")</f>
        <v/>
      </c>
    </row>
    <row r="2186" spans="5:6" x14ac:dyDescent="0.25">
      <c r="E2186" s="175" t="str">
        <f>IFERROR((IF(VLOOKUP($C2186,'Agent List'!$A:$D,2,0)=0,"",VLOOKUP($C2186,'Agent List'!$A:$D,2,0))),"")</f>
        <v/>
      </c>
      <c r="F2186" t="str">
        <f>IFERROR((IF(VLOOKUP(C2186,'Agent List'!A:C,3,0)=0,"",VLOOKUP(C2186,'Agent List'!A:C,3,0))),"")</f>
        <v/>
      </c>
    </row>
    <row r="2187" spans="5:6" x14ac:dyDescent="0.25">
      <c r="E2187" s="175" t="str">
        <f>IFERROR((IF(VLOOKUP($C2187,'Agent List'!$A:$D,2,0)=0,"",VLOOKUP($C2187,'Agent List'!$A:$D,2,0))),"")</f>
        <v/>
      </c>
      <c r="F2187" t="str">
        <f>IFERROR((IF(VLOOKUP(C2187,'Agent List'!A:C,3,0)=0,"",VLOOKUP(C2187,'Agent List'!A:C,3,0))),"")</f>
        <v/>
      </c>
    </row>
    <row r="2188" spans="5:6" x14ac:dyDescent="0.25">
      <c r="E2188" s="175" t="str">
        <f>IFERROR((IF(VLOOKUP($C2188,'Agent List'!$A:$D,2,0)=0,"",VLOOKUP($C2188,'Agent List'!$A:$D,2,0))),"")</f>
        <v/>
      </c>
      <c r="F2188" t="str">
        <f>IFERROR((IF(VLOOKUP(C2188,'Agent List'!A:C,3,0)=0,"",VLOOKUP(C2188,'Agent List'!A:C,3,0))),"")</f>
        <v/>
      </c>
    </row>
    <row r="2189" spans="5:6" x14ac:dyDescent="0.25">
      <c r="E2189" s="175" t="str">
        <f>IFERROR((IF(VLOOKUP($C2189,'Agent List'!$A:$D,2,0)=0,"",VLOOKUP($C2189,'Agent List'!$A:$D,2,0))),"")</f>
        <v/>
      </c>
      <c r="F2189" t="str">
        <f>IFERROR((IF(VLOOKUP(C2189,'Agent List'!A:C,3,0)=0,"",VLOOKUP(C2189,'Agent List'!A:C,3,0))),"")</f>
        <v/>
      </c>
    </row>
    <row r="2190" spans="5:6" x14ac:dyDescent="0.25">
      <c r="E2190" s="175" t="str">
        <f>IFERROR((IF(VLOOKUP($C2190,'Agent List'!$A:$D,2,0)=0,"",VLOOKUP($C2190,'Agent List'!$A:$D,2,0))),"")</f>
        <v/>
      </c>
      <c r="F2190" t="str">
        <f>IFERROR((IF(VLOOKUP(C2190,'Agent List'!A:C,3,0)=0,"",VLOOKUP(C2190,'Agent List'!A:C,3,0))),"")</f>
        <v/>
      </c>
    </row>
    <row r="2191" spans="5:6" x14ac:dyDescent="0.25">
      <c r="E2191" s="175" t="str">
        <f>IFERROR((IF(VLOOKUP($C2191,'Agent List'!$A:$D,2,0)=0,"",VLOOKUP($C2191,'Agent List'!$A:$D,2,0))),"")</f>
        <v/>
      </c>
      <c r="F2191" t="str">
        <f>IFERROR((IF(VLOOKUP(C2191,'Agent List'!A:C,3,0)=0,"",VLOOKUP(C2191,'Agent List'!A:C,3,0))),"")</f>
        <v/>
      </c>
    </row>
    <row r="2192" spans="5:6" x14ac:dyDescent="0.25">
      <c r="E2192" s="175" t="str">
        <f>IFERROR((IF(VLOOKUP($C2192,'Agent List'!$A:$D,2,0)=0,"",VLOOKUP($C2192,'Agent List'!$A:$D,2,0))),"")</f>
        <v/>
      </c>
      <c r="F2192" t="str">
        <f>IFERROR((IF(VLOOKUP(C2192,'Agent List'!A:C,3,0)=0,"",VLOOKUP(C2192,'Agent List'!A:C,3,0))),"")</f>
        <v/>
      </c>
    </row>
    <row r="2193" spans="5:6" x14ac:dyDescent="0.25">
      <c r="E2193" s="175" t="str">
        <f>IFERROR((IF(VLOOKUP($C2193,'Agent List'!$A:$D,2,0)=0,"",VLOOKUP($C2193,'Agent List'!$A:$D,2,0))),"")</f>
        <v/>
      </c>
      <c r="F2193" t="str">
        <f>IFERROR((IF(VLOOKUP(C2193,'Agent List'!A:C,3,0)=0,"",VLOOKUP(C2193,'Agent List'!A:C,3,0))),"")</f>
        <v/>
      </c>
    </row>
    <row r="2194" spans="5:6" x14ac:dyDescent="0.25">
      <c r="E2194" s="175" t="str">
        <f>IFERROR((IF(VLOOKUP($C2194,'Agent List'!$A:$D,2,0)=0,"",VLOOKUP($C2194,'Agent List'!$A:$D,2,0))),"")</f>
        <v/>
      </c>
      <c r="F2194" t="str">
        <f>IFERROR((IF(VLOOKUP(C2194,'Agent List'!A:C,3,0)=0,"",VLOOKUP(C2194,'Agent List'!A:C,3,0))),"")</f>
        <v/>
      </c>
    </row>
    <row r="2195" spans="5:6" x14ac:dyDescent="0.25">
      <c r="E2195" s="175" t="str">
        <f>IFERROR((IF(VLOOKUP($C2195,'Agent List'!$A:$D,2,0)=0,"",VLOOKUP($C2195,'Agent List'!$A:$D,2,0))),"")</f>
        <v/>
      </c>
      <c r="F2195" t="str">
        <f>IFERROR((IF(VLOOKUP(C2195,'Agent List'!A:C,3,0)=0,"",VLOOKUP(C2195,'Agent List'!A:C,3,0))),"")</f>
        <v/>
      </c>
    </row>
    <row r="2196" spans="5:6" x14ac:dyDescent="0.25">
      <c r="E2196" s="175" t="str">
        <f>IFERROR((IF(VLOOKUP($C2196,'Agent List'!$A:$D,2,0)=0,"",VLOOKUP($C2196,'Agent List'!$A:$D,2,0))),"")</f>
        <v/>
      </c>
      <c r="F2196" t="str">
        <f>IFERROR((IF(VLOOKUP(C2196,'Agent List'!A:C,3,0)=0,"",VLOOKUP(C2196,'Agent List'!A:C,3,0))),"")</f>
        <v/>
      </c>
    </row>
    <row r="2197" spans="5:6" x14ac:dyDescent="0.25">
      <c r="E2197" s="175" t="str">
        <f>IFERROR((IF(VLOOKUP($C2197,'Agent List'!$A:$D,2,0)=0,"",VLOOKUP($C2197,'Agent List'!$A:$D,2,0))),"")</f>
        <v/>
      </c>
      <c r="F2197" t="str">
        <f>IFERROR((IF(VLOOKUP(C2197,'Agent List'!A:C,3,0)=0,"",VLOOKUP(C2197,'Agent List'!A:C,3,0))),"")</f>
        <v/>
      </c>
    </row>
    <row r="2198" spans="5:6" x14ac:dyDescent="0.25">
      <c r="E2198" s="175" t="str">
        <f>IFERROR((IF(VLOOKUP($C2198,'Agent List'!$A:$D,2,0)=0,"",VLOOKUP($C2198,'Agent List'!$A:$D,2,0))),"")</f>
        <v/>
      </c>
      <c r="F2198" t="str">
        <f>IFERROR((IF(VLOOKUP(C2198,'Agent List'!A:C,3,0)=0,"",VLOOKUP(C2198,'Agent List'!A:C,3,0))),"")</f>
        <v/>
      </c>
    </row>
    <row r="2199" spans="5:6" x14ac:dyDescent="0.25">
      <c r="E2199" s="175" t="str">
        <f>IFERROR((IF(VLOOKUP($C2199,'Agent List'!$A:$D,2,0)=0,"",VLOOKUP($C2199,'Agent List'!$A:$D,2,0))),"")</f>
        <v/>
      </c>
      <c r="F2199" t="str">
        <f>IFERROR((IF(VLOOKUP(C2199,'Agent List'!A:C,3,0)=0,"",VLOOKUP(C2199,'Agent List'!A:C,3,0))),"")</f>
        <v/>
      </c>
    </row>
    <row r="2200" spans="5:6" x14ac:dyDescent="0.25">
      <c r="E2200" s="175" t="str">
        <f>IFERROR((IF(VLOOKUP($C2200,'Agent List'!$A:$D,2,0)=0,"",VLOOKUP($C2200,'Agent List'!$A:$D,2,0))),"")</f>
        <v/>
      </c>
      <c r="F2200" t="str">
        <f>IFERROR((IF(VLOOKUP(C2200,'Agent List'!A:C,3,0)=0,"",VLOOKUP(C2200,'Agent List'!A:C,3,0))),"")</f>
        <v/>
      </c>
    </row>
    <row r="2201" spans="5:6" x14ac:dyDescent="0.25">
      <c r="E2201" s="175" t="str">
        <f>IFERROR((IF(VLOOKUP($C2201,'Agent List'!$A:$D,2,0)=0,"",VLOOKUP($C2201,'Agent List'!$A:$D,2,0))),"")</f>
        <v/>
      </c>
      <c r="F2201" t="str">
        <f>IFERROR((IF(VLOOKUP(C2201,'Agent List'!A:C,3,0)=0,"",VLOOKUP(C2201,'Agent List'!A:C,3,0))),"")</f>
        <v/>
      </c>
    </row>
    <row r="2202" spans="5:6" x14ac:dyDescent="0.25">
      <c r="E2202" s="175" t="str">
        <f>IFERROR((IF(VLOOKUP($C2202,'Agent List'!$A:$D,2,0)=0,"",VLOOKUP($C2202,'Agent List'!$A:$D,2,0))),"")</f>
        <v/>
      </c>
      <c r="F2202" t="str">
        <f>IFERROR((IF(VLOOKUP(C2202,'Agent List'!A:C,3,0)=0,"",VLOOKUP(C2202,'Agent List'!A:C,3,0))),"")</f>
        <v/>
      </c>
    </row>
    <row r="2203" spans="5:6" x14ac:dyDescent="0.25">
      <c r="E2203" s="175" t="str">
        <f>IFERROR((IF(VLOOKUP($C2203,'Agent List'!$A:$D,2,0)=0,"",VLOOKUP($C2203,'Agent List'!$A:$D,2,0))),"")</f>
        <v/>
      </c>
      <c r="F2203" t="str">
        <f>IFERROR((IF(VLOOKUP(C2203,'Agent List'!A:C,3,0)=0,"",VLOOKUP(C2203,'Agent List'!A:C,3,0))),"")</f>
        <v/>
      </c>
    </row>
    <row r="2204" spans="5:6" x14ac:dyDescent="0.25">
      <c r="E2204" s="175" t="str">
        <f>IFERROR((IF(VLOOKUP($C2204,'Agent List'!$A:$D,2,0)=0,"",VLOOKUP($C2204,'Agent List'!$A:$D,2,0))),"")</f>
        <v/>
      </c>
      <c r="F2204" t="str">
        <f>IFERROR((IF(VLOOKUP(C2204,'Agent List'!A:C,3,0)=0,"",VLOOKUP(C2204,'Agent List'!A:C,3,0))),"")</f>
        <v/>
      </c>
    </row>
    <row r="2205" spans="5:6" x14ac:dyDescent="0.25">
      <c r="E2205" s="175" t="str">
        <f>IFERROR((IF(VLOOKUP($C2205,'Agent List'!$A:$D,2,0)=0,"",VLOOKUP($C2205,'Agent List'!$A:$D,2,0))),"")</f>
        <v/>
      </c>
      <c r="F2205" t="str">
        <f>IFERROR((IF(VLOOKUP(C2205,'Agent List'!A:C,3,0)=0,"",VLOOKUP(C2205,'Agent List'!A:C,3,0))),"")</f>
        <v/>
      </c>
    </row>
    <row r="2206" spans="5:6" x14ac:dyDescent="0.25">
      <c r="E2206" s="175" t="str">
        <f>IFERROR((IF(VLOOKUP($C2206,'Agent List'!$A:$D,2,0)=0,"",VLOOKUP($C2206,'Agent List'!$A:$D,2,0))),"")</f>
        <v/>
      </c>
      <c r="F2206" t="str">
        <f>IFERROR((IF(VLOOKUP(C2206,'Agent List'!A:C,3,0)=0,"",VLOOKUP(C2206,'Agent List'!A:C,3,0))),"")</f>
        <v/>
      </c>
    </row>
    <row r="2207" spans="5:6" x14ac:dyDescent="0.25">
      <c r="E2207" s="175" t="str">
        <f>IFERROR((IF(VLOOKUP($C2207,'Agent List'!$A:$D,2,0)=0,"",VLOOKUP($C2207,'Agent List'!$A:$D,2,0))),"")</f>
        <v/>
      </c>
      <c r="F2207" t="str">
        <f>IFERROR((IF(VLOOKUP(C2207,'Agent List'!A:C,3,0)=0,"",VLOOKUP(C2207,'Agent List'!A:C,3,0))),"")</f>
        <v/>
      </c>
    </row>
    <row r="2208" spans="5:6" x14ac:dyDescent="0.25">
      <c r="E2208" s="175" t="str">
        <f>IFERROR((IF(VLOOKUP($C2208,'Agent List'!$A:$D,2,0)=0,"",VLOOKUP($C2208,'Agent List'!$A:$D,2,0))),"")</f>
        <v/>
      </c>
      <c r="F2208" t="str">
        <f>IFERROR((IF(VLOOKUP(C2208,'Agent List'!A:C,3,0)=0,"",VLOOKUP(C2208,'Agent List'!A:C,3,0))),"")</f>
        <v/>
      </c>
    </row>
    <row r="2209" spans="5:6" x14ac:dyDescent="0.25">
      <c r="E2209" s="175" t="str">
        <f>IFERROR((IF(VLOOKUP($C2209,'Agent List'!$A:$D,2,0)=0,"",VLOOKUP($C2209,'Agent List'!$A:$D,2,0))),"")</f>
        <v/>
      </c>
      <c r="F2209" t="str">
        <f>IFERROR((IF(VLOOKUP(C2209,'Agent List'!A:C,3,0)=0,"",VLOOKUP(C2209,'Agent List'!A:C,3,0))),"")</f>
        <v/>
      </c>
    </row>
    <row r="2210" spans="5:6" x14ac:dyDescent="0.25">
      <c r="E2210" s="175" t="str">
        <f>IFERROR((IF(VLOOKUP($C2210,'Agent List'!$A:$D,2,0)=0,"",VLOOKUP($C2210,'Agent List'!$A:$D,2,0))),"")</f>
        <v/>
      </c>
      <c r="F2210" t="str">
        <f>IFERROR((IF(VLOOKUP(C2210,'Agent List'!A:C,3,0)=0,"",VLOOKUP(C2210,'Agent List'!A:C,3,0))),"")</f>
        <v/>
      </c>
    </row>
    <row r="2211" spans="5:6" x14ac:dyDescent="0.25">
      <c r="E2211" s="175" t="str">
        <f>IFERROR((IF(VLOOKUP($C2211,'Agent List'!$A:$D,2,0)=0,"",VLOOKUP($C2211,'Agent List'!$A:$D,2,0))),"")</f>
        <v/>
      </c>
      <c r="F2211" t="str">
        <f>IFERROR((IF(VLOOKUP(C2211,'Agent List'!A:C,3,0)=0,"",VLOOKUP(C2211,'Agent List'!A:C,3,0))),"")</f>
        <v/>
      </c>
    </row>
    <row r="2212" spans="5:6" x14ac:dyDescent="0.25">
      <c r="E2212" s="175" t="str">
        <f>IFERROR((IF(VLOOKUP($C2212,'Agent List'!$A:$D,2,0)=0,"",VLOOKUP($C2212,'Agent List'!$A:$D,2,0))),"")</f>
        <v/>
      </c>
      <c r="F2212" t="str">
        <f>IFERROR((IF(VLOOKUP(C2212,'Agent List'!A:C,3,0)=0,"",VLOOKUP(C2212,'Agent List'!A:C,3,0))),"")</f>
        <v/>
      </c>
    </row>
    <row r="2213" spans="5:6" x14ac:dyDescent="0.25">
      <c r="E2213" s="175" t="str">
        <f>IFERROR((IF(VLOOKUP($C2213,'Agent List'!$A:$D,2,0)=0,"",VLOOKUP($C2213,'Agent List'!$A:$D,2,0))),"")</f>
        <v/>
      </c>
      <c r="F2213" t="str">
        <f>IFERROR((IF(VLOOKUP(C2213,'Agent List'!A:C,3,0)=0,"",VLOOKUP(C2213,'Agent List'!A:C,3,0))),"")</f>
        <v/>
      </c>
    </row>
    <row r="2214" spans="5:6" x14ac:dyDescent="0.25">
      <c r="E2214" s="175" t="str">
        <f>IFERROR((IF(VLOOKUP($C2214,'Agent List'!$A:$D,2,0)=0,"",VLOOKUP($C2214,'Agent List'!$A:$D,2,0))),"")</f>
        <v/>
      </c>
      <c r="F2214" t="str">
        <f>IFERROR((IF(VLOOKUP(C2214,'Agent List'!A:C,3,0)=0,"",VLOOKUP(C2214,'Agent List'!A:C,3,0))),"")</f>
        <v/>
      </c>
    </row>
    <row r="2215" spans="5:6" x14ac:dyDescent="0.25">
      <c r="E2215" s="175" t="str">
        <f>IFERROR((IF(VLOOKUP($C2215,'Agent List'!$A:$D,2,0)=0,"",VLOOKUP($C2215,'Agent List'!$A:$D,2,0))),"")</f>
        <v/>
      </c>
      <c r="F2215" t="str">
        <f>IFERROR((IF(VLOOKUP(C2215,'Agent List'!A:C,3,0)=0,"",VLOOKUP(C2215,'Agent List'!A:C,3,0))),"")</f>
        <v/>
      </c>
    </row>
    <row r="2216" spans="5:6" x14ac:dyDescent="0.25">
      <c r="E2216" s="175" t="str">
        <f>IFERROR((IF(VLOOKUP($C2216,'Agent List'!$A:$D,2,0)=0,"",VLOOKUP($C2216,'Agent List'!$A:$D,2,0))),"")</f>
        <v/>
      </c>
      <c r="F2216" t="str">
        <f>IFERROR((IF(VLOOKUP(C2216,'Agent List'!A:C,3,0)=0,"",VLOOKUP(C2216,'Agent List'!A:C,3,0))),"")</f>
        <v/>
      </c>
    </row>
    <row r="2217" spans="5:6" x14ac:dyDescent="0.25">
      <c r="E2217" s="175" t="str">
        <f>IFERROR((IF(VLOOKUP($C2217,'Agent List'!$A:$D,2,0)=0,"",VLOOKUP($C2217,'Agent List'!$A:$D,2,0))),"")</f>
        <v/>
      </c>
      <c r="F2217" t="str">
        <f>IFERROR((IF(VLOOKUP(C2217,'Agent List'!A:C,3,0)=0,"",VLOOKUP(C2217,'Agent List'!A:C,3,0))),"")</f>
        <v/>
      </c>
    </row>
    <row r="2218" spans="5:6" x14ac:dyDescent="0.25">
      <c r="E2218" s="175" t="str">
        <f>IFERROR((IF(VLOOKUP($C2218,'Agent List'!$A:$D,2,0)=0,"",VLOOKUP($C2218,'Agent List'!$A:$D,2,0))),"")</f>
        <v/>
      </c>
      <c r="F2218" t="str">
        <f>IFERROR((IF(VLOOKUP(C2218,'Agent List'!A:C,3,0)=0,"",VLOOKUP(C2218,'Agent List'!A:C,3,0))),"")</f>
        <v/>
      </c>
    </row>
    <row r="2219" spans="5:6" x14ac:dyDescent="0.25">
      <c r="E2219" s="175" t="str">
        <f>IFERROR((IF(VLOOKUP($C2219,'Agent List'!$A:$D,2,0)=0,"",VLOOKUP($C2219,'Agent List'!$A:$D,2,0))),"")</f>
        <v/>
      </c>
      <c r="F2219" t="str">
        <f>IFERROR((IF(VLOOKUP(C2219,'Agent List'!A:C,3,0)=0,"",VLOOKUP(C2219,'Agent List'!A:C,3,0))),"")</f>
        <v/>
      </c>
    </row>
    <row r="2220" spans="5:6" x14ac:dyDescent="0.25">
      <c r="E2220" s="175" t="str">
        <f>IFERROR((IF(VLOOKUP($C2220,'Agent List'!$A:$D,2,0)=0,"",VLOOKUP($C2220,'Agent List'!$A:$D,2,0))),"")</f>
        <v/>
      </c>
      <c r="F2220" t="str">
        <f>IFERROR((IF(VLOOKUP(C2220,'Agent List'!A:C,3,0)=0,"",VLOOKUP(C2220,'Agent List'!A:C,3,0))),"")</f>
        <v/>
      </c>
    </row>
    <row r="2221" spans="5:6" x14ac:dyDescent="0.25">
      <c r="E2221" s="175" t="str">
        <f>IFERROR((IF(VLOOKUP($C2221,'Agent List'!$A:$D,2,0)=0,"",VLOOKUP($C2221,'Agent List'!$A:$D,2,0))),"")</f>
        <v/>
      </c>
      <c r="F2221" t="str">
        <f>IFERROR((IF(VLOOKUP(C2221,'Agent List'!A:C,3,0)=0,"",VLOOKUP(C2221,'Agent List'!A:C,3,0))),"")</f>
        <v/>
      </c>
    </row>
    <row r="2222" spans="5:6" x14ac:dyDescent="0.25">
      <c r="E2222" s="175" t="str">
        <f>IFERROR((IF(VLOOKUP($C2222,'Agent List'!$A:$D,2,0)=0,"",VLOOKUP($C2222,'Agent List'!$A:$D,2,0))),"")</f>
        <v/>
      </c>
      <c r="F2222" t="str">
        <f>IFERROR((IF(VLOOKUP(C2222,'Agent List'!A:C,3,0)=0,"",VLOOKUP(C2222,'Agent List'!A:C,3,0))),"")</f>
        <v/>
      </c>
    </row>
    <row r="2223" spans="5:6" x14ac:dyDescent="0.25">
      <c r="E2223" s="175" t="str">
        <f>IFERROR((IF(VLOOKUP($C2223,'Agent List'!$A:$D,2,0)=0,"",VLOOKUP($C2223,'Agent List'!$A:$D,2,0))),"")</f>
        <v/>
      </c>
      <c r="F2223" t="str">
        <f>IFERROR((IF(VLOOKUP(C2223,'Agent List'!A:C,3,0)=0,"",VLOOKUP(C2223,'Agent List'!A:C,3,0))),"")</f>
        <v/>
      </c>
    </row>
    <row r="2224" spans="5:6" x14ac:dyDescent="0.25">
      <c r="E2224" s="175" t="str">
        <f>IFERROR((IF(VLOOKUP($C2224,'Agent List'!$A:$D,2,0)=0,"",VLOOKUP($C2224,'Agent List'!$A:$D,2,0))),"")</f>
        <v/>
      </c>
      <c r="F2224" t="str">
        <f>IFERROR((IF(VLOOKUP(C2224,'Agent List'!A:C,3,0)=0,"",VLOOKUP(C2224,'Agent List'!A:C,3,0))),"")</f>
        <v/>
      </c>
    </row>
    <row r="2225" spans="5:6" x14ac:dyDescent="0.25">
      <c r="E2225" s="175" t="str">
        <f>IFERROR((IF(VLOOKUP($C2225,'Agent List'!$A:$D,2,0)=0,"",VLOOKUP($C2225,'Agent List'!$A:$D,2,0))),"")</f>
        <v/>
      </c>
      <c r="F2225" t="str">
        <f>IFERROR((IF(VLOOKUP(C2225,'Agent List'!A:C,3,0)=0,"",VLOOKUP(C2225,'Agent List'!A:C,3,0))),"")</f>
        <v/>
      </c>
    </row>
    <row r="2226" spans="5:6" x14ac:dyDescent="0.25">
      <c r="E2226" s="175" t="str">
        <f>IFERROR((IF(VLOOKUP($C2226,'Agent List'!$A:$D,2,0)=0,"",VLOOKUP($C2226,'Agent List'!$A:$D,2,0))),"")</f>
        <v/>
      </c>
      <c r="F2226" t="str">
        <f>IFERROR((IF(VLOOKUP(C2226,'Agent List'!A:C,3,0)=0,"",VLOOKUP(C2226,'Agent List'!A:C,3,0))),"")</f>
        <v/>
      </c>
    </row>
    <row r="2227" spans="5:6" x14ac:dyDescent="0.25">
      <c r="E2227" s="175" t="str">
        <f>IFERROR((IF(VLOOKUP($C2227,'Agent List'!$A:$D,2,0)=0,"",VLOOKUP($C2227,'Agent List'!$A:$D,2,0))),"")</f>
        <v/>
      </c>
      <c r="F2227" t="str">
        <f>IFERROR((IF(VLOOKUP(C2227,'Agent List'!A:C,3,0)=0,"",VLOOKUP(C2227,'Agent List'!A:C,3,0))),"")</f>
        <v/>
      </c>
    </row>
    <row r="2228" spans="5:6" x14ac:dyDescent="0.25">
      <c r="E2228" s="175" t="str">
        <f>IFERROR((IF(VLOOKUP($C2228,'Agent List'!$A:$D,2,0)=0,"",VLOOKUP($C2228,'Agent List'!$A:$D,2,0))),"")</f>
        <v/>
      </c>
      <c r="F2228" t="str">
        <f>IFERROR((IF(VLOOKUP(C2228,'Agent List'!A:C,3,0)=0,"",VLOOKUP(C2228,'Agent List'!A:C,3,0))),"")</f>
        <v/>
      </c>
    </row>
    <row r="2229" spans="5:6" x14ac:dyDescent="0.25">
      <c r="E2229" s="175" t="str">
        <f>IFERROR((IF(VLOOKUP($C2229,'Agent List'!$A:$D,2,0)=0,"",VLOOKUP($C2229,'Agent List'!$A:$D,2,0))),"")</f>
        <v/>
      </c>
      <c r="F2229" t="str">
        <f>IFERROR((IF(VLOOKUP(C2229,'Agent List'!A:C,3,0)=0,"",VLOOKUP(C2229,'Agent List'!A:C,3,0))),"")</f>
        <v/>
      </c>
    </row>
    <row r="2230" spans="5:6" x14ac:dyDescent="0.25">
      <c r="E2230" s="175" t="str">
        <f>IFERROR((IF(VLOOKUP($C2230,'Agent List'!$A:$D,2,0)=0,"",VLOOKUP($C2230,'Agent List'!$A:$D,2,0))),"")</f>
        <v/>
      </c>
      <c r="F2230" t="str">
        <f>IFERROR((IF(VLOOKUP(C2230,'Agent List'!A:C,3,0)=0,"",VLOOKUP(C2230,'Agent List'!A:C,3,0))),"")</f>
        <v/>
      </c>
    </row>
    <row r="2231" spans="5:6" x14ac:dyDescent="0.25">
      <c r="E2231" s="175" t="str">
        <f>IFERROR((IF(VLOOKUP($C2231,'Agent List'!$A:$D,2,0)=0,"",VLOOKUP($C2231,'Agent List'!$A:$D,2,0))),"")</f>
        <v/>
      </c>
      <c r="F2231" t="str">
        <f>IFERROR((IF(VLOOKUP(C2231,'Agent List'!A:C,3,0)=0,"",VLOOKUP(C2231,'Agent List'!A:C,3,0))),"")</f>
        <v/>
      </c>
    </row>
    <row r="2232" spans="5:6" x14ac:dyDescent="0.25">
      <c r="E2232" s="175" t="str">
        <f>IFERROR((IF(VLOOKUP($C2232,'Agent List'!$A:$D,2,0)=0,"",VLOOKUP($C2232,'Agent List'!$A:$D,2,0))),"")</f>
        <v/>
      </c>
      <c r="F2232" t="str">
        <f>IFERROR((IF(VLOOKUP(C2232,'Agent List'!A:C,3,0)=0,"",VLOOKUP(C2232,'Agent List'!A:C,3,0))),"")</f>
        <v/>
      </c>
    </row>
    <row r="2233" spans="5:6" x14ac:dyDescent="0.25">
      <c r="E2233" s="175" t="str">
        <f>IFERROR((IF(VLOOKUP($C2233,'Agent List'!$A:$D,2,0)=0,"",VLOOKUP($C2233,'Agent List'!$A:$D,2,0))),"")</f>
        <v/>
      </c>
      <c r="F2233" t="str">
        <f>IFERROR((IF(VLOOKUP(C2233,'Agent List'!A:C,3,0)=0,"",VLOOKUP(C2233,'Agent List'!A:C,3,0))),"")</f>
        <v/>
      </c>
    </row>
    <row r="2234" spans="5:6" x14ac:dyDescent="0.25">
      <c r="E2234" s="175" t="str">
        <f>IFERROR((IF(VLOOKUP($C2234,'Agent List'!$A:$D,2,0)=0,"",VLOOKUP($C2234,'Agent List'!$A:$D,2,0))),"")</f>
        <v/>
      </c>
      <c r="F2234" t="str">
        <f>IFERROR((IF(VLOOKUP(C2234,'Agent List'!A:C,3,0)=0,"",VLOOKUP(C2234,'Agent List'!A:C,3,0))),"")</f>
        <v/>
      </c>
    </row>
    <row r="2235" spans="5:6" x14ac:dyDescent="0.25">
      <c r="E2235" s="175" t="str">
        <f>IFERROR((IF(VLOOKUP($C2235,'Agent List'!$A:$D,2,0)=0,"",VLOOKUP($C2235,'Agent List'!$A:$D,2,0))),"")</f>
        <v/>
      </c>
      <c r="F2235" t="str">
        <f>IFERROR((IF(VLOOKUP(C2235,'Agent List'!A:C,3,0)=0,"",VLOOKUP(C2235,'Agent List'!A:C,3,0))),"")</f>
        <v/>
      </c>
    </row>
    <row r="2236" spans="5:6" x14ac:dyDescent="0.25">
      <c r="E2236" s="175" t="str">
        <f>IFERROR((IF(VLOOKUP($C2236,'Agent List'!$A:$D,2,0)=0,"",VLOOKUP($C2236,'Agent List'!$A:$D,2,0))),"")</f>
        <v/>
      </c>
      <c r="F2236" t="str">
        <f>IFERROR((IF(VLOOKUP(C2236,'Agent List'!A:C,3,0)=0,"",VLOOKUP(C2236,'Agent List'!A:C,3,0))),"")</f>
        <v/>
      </c>
    </row>
    <row r="2237" spans="5:6" x14ac:dyDescent="0.25">
      <c r="E2237" s="175" t="str">
        <f>IFERROR((IF(VLOOKUP($C2237,'Agent List'!$A:$D,2,0)=0,"",VLOOKUP($C2237,'Agent List'!$A:$D,2,0))),"")</f>
        <v/>
      </c>
      <c r="F2237" t="str">
        <f>IFERROR((IF(VLOOKUP(C2237,'Agent List'!A:C,3,0)=0,"",VLOOKUP(C2237,'Agent List'!A:C,3,0))),"")</f>
        <v/>
      </c>
    </row>
    <row r="2238" spans="5:6" x14ac:dyDescent="0.25">
      <c r="E2238" s="175" t="str">
        <f>IFERROR((IF(VLOOKUP($C2238,'Agent List'!$A:$D,2,0)=0,"",VLOOKUP($C2238,'Agent List'!$A:$D,2,0))),"")</f>
        <v/>
      </c>
      <c r="F2238" t="str">
        <f>IFERROR((IF(VLOOKUP(C2238,'Agent List'!A:C,3,0)=0,"",VLOOKUP(C2238,'Agent List'!A:C,3,0))),"")</f>
        <v/>
      </c>
    </row>
    <row r="2239" spans="5:6" x14ac:dyDescent="0.25">
      <c r="E2239" s="175" t="str">
        <f>IFERROR((IF(VLOOKUP($C2239,'Agent List'!$A:$D,2,0)=0,"",VLOOKUP($C2239,'Agent List'!$A:$D,2,0))),"")</f>
        <v/>
      </c>
      <c r="F2239" t="str">
        <f>IFERROR((IF(VLOOKUP(C2239,'Agent List'!A:C,3,0)=0,"",VLOOKUP(C2239,'Agent List'!A:C,3,0))),"")</f>
        <v/>
      </c>
    </row>
    <row r="2240" spans="5:6" x14ac:dyDescent="0.25">
      <c r="E2240" s="175" t="str">
        <f>IFERROR((IF(VLOOKUP($C2240,'Agent List'!$A:$D,2,0)=0,"",VLOOKUP($C2240,'Agent List'!$A:$D,2,0))),"")</f>
        <v/>
      </c>
      <c r="F2240" t="str">
        <f>IFERROR((IF(VLOOKUP(C2240,'Agent List'!A:C,3,0)=0,"",VLOOKUP(C2240,'Agent List'!A:C,3,0))),"")</f>
        <v/>
      </c>
    </row>
    <row r="2241" spans="5:6" x14ac:dyDescent="0.25">
      <c r="E2241" s="175" t="str">
        <f>IFERROR((IF(VLOOKUP($C2241,'Agent List'!$A:$D,2,0)=0,"",VLOOKUP($C2241,'Agent List'!$A:$D,2,0))),"")</f>
        <v/>
      </c>
      <c r="F2241" t="str">
        <f>IFERROR((IF(VLOOKUP(C2241,'Agent List'!A:C,3,0)=0,"",VLOOKUP(C2241,'Agent List'!A:C,3,0))),"")</f>
        <v/>
      </c>
    </row>
    <row r="2242" spans="5:6" x14ac:dyDescent="0.25">
      <c r="E2242" s="175" t="str">
        <f>IFERROR((IF(VLOOKUP($C2242,'Agent List'!$A:$D,2,0)=0,"",VLOOKUP($C2242,'Agent List'!$A:$D,2,0))),"")</f>
        <v/>
      </c>
      <c r="F2242" t="str">
        <f>IFERROR((IF(VLOOKUP(C2242,'Agent List'!A:C,3,0)=0,"",VLOOKUP(C2242,'Agent List'!A:C,3,0))),"")</f>
        <v/>
      </c>
    </row>
    <row r="2243" spans="5:6" x14ac:dyDescent="0.25">
      <c r="E2243" s="175" t="str">
        <f>IFERROR((IF(VLOOKUP($C2243,'Agent List'!$A:$D,2,0)=0,"",VLOOKUP($C2243,'Agent List'!$A:$D,2,0))),"")</f>
        <v/>
      </c>
      <c r="F2243" t="str">
        <f>IFERROR((IF(VLOOKUP(C2243,'Agent List'!A:C,3,0)=0,"",VLOOKUP(C2243,'Agent List'!A:C,3,0))),"")</f>
        <v/>
      </c>
    </row>
    <row r="2244" spans="5:6" x14ac:dyDescent="0.25">
      <c r="E2244" s="175" t="str">
        <f>IFERROR((IF(VLOOKUP($C2244,'Agent List'!$A:$D,2,0)=0,"",VLOOKUP($C2244,'Agent List'!$A:$D,2,0))),"")</f>
        <v/>
      </c>
      <c r="F2244" t="str">
        <f>IFERROR((IF(VLOOKUP(C2244,'Agent List'!A:C,3,0)=0,"",VLOOKUP(C2244,'Agent List'!A:C,3,0))),"")</f>
        <v/>
      </c>
    </row>
    <row r="2245" spans="5:6" x14ac:dyDescent="0.25">
      <c r="E2245" s="175" t="str">
        <f>IFERROR((IF(VLOOKUP($C2245,'Agent List'!$A:$D,2,0)=0,"",VLOOKUP($C2245,'Agent List'!$A:$D,2,0))),"")</f>
        <v/>
      </c>
      <c r="F2245" t="str">
        <f>IFERROR((IF(VLOOKUP(C2245,'Agent List'!A:C,3,0)=0,"",VLOOKUP(C2245,'Agent List'!A:C,3,0))),"")</f>
        <v/>
      </c>
    </row>
    <row r="2246" spans="5:6" x14ac:dyDescent="0.25">
      <c r="E2246" s="175" t="str">
        <f>IFERROR((IF(VLOOKUP($C2246,'Agent List'!$A:$D,2,0)=0,"",VLOOKUP($C2246,'Agent List'!$A:$D,2,0))),"")</f>
        <v/>
      </c>
      <c r="F2246" t="str">
        <f>IFERROR((IF(VLOOKUP(C2246,'Agent List'!A:C,3,0)=0,"",VLOOKUP(C2246,'Agent List'!A:C,3,0))),"")</f>
        <v/>
      </c>
    </row>
    <row r="2247" spans="5:6" x14ac:dyDescent="0.25">
      <c r="E2247" s="175" t="str">
        <f>IFERROR((IF(VLOOKUP($C2247,'Agent List'!$A:$D,2,0)=0,"",VLOOKUP($C2247,'Agent List'!$A:$D,2,0))),"")</f>
        <v/>
      </c>
      <c r="F2247" t="str">
        <f>IFERROR((IF(VLOOKUP(C2247,'Agent List'!A:C,3,0)=0,"",VLOOKUP(C2247,'Agent List'!A:C,3,0))),"")</f>
        <v/>
      </c>
    </row>
    <row r="2248" spans="5:6" x14ac:dyDescent="0.25">
      <c r="E2248" s="175" t="str">
        <f>IFERROR((IF(VLOOKUP($C2248,'Agent List'!$A:$D,2,0)=0,"",VLOOKUP($C2248,'Agent List'!$A:$D,2,0))),"")</f>
        <v/>
      </c>
      <c r="F2248" t="str">
        <f>IFERROR((IF(VLOOKUP(C2248,'Agent List'!A:C,3,0)=0,"",VLOOKUP(C2248,'Agent List'!A:C,3,0))),"")</f>
        <v/>
      </c>
    </row>
    <row r="2249" spans="5:6" x14ac:dyDescent="0.25">
      <c r="E2249" s="175" t="str">
        <f>IFERROR((IF(VLOOKUP($C2249,'Agent List'!$A:$D,2,0)=0,"",VLOOKUP($C2249,'Agent List'!$A:$D,2,0))),"")</f>
        <v/>
      </c>
      <c r="F2249" t="str">
        <f>IFERROR((IF(VLOOKUP(C2249,'Agent List'!A:C,3,0)=0,"",VLOOKUP(C2249,'Agent List'!A:C,3,0))),"")</f>
        <v/>
      </c>
    </row>
    <row r="2250" spans="5:6" x14ac:dyDescent="0.25">
      <c r="E2250" s="175" t="str">
        <f>IFERROR((IF(VLOOKUP($C2250,'Agent List'!$A:$D,2,0)=0,"",VLOOKUP($C2250,'Agent List'!$A:$D,2,0))),"")</f>
        <v/>
      </c>
      <c r="F2250" t="str">
        <f>IFERROR((IF(VLOOKUP(C2250,'Agent List'!A:C,3,0)=0,"",VLOOKUP(C2250,'Agent List'!A:C,3,0))),"")</f>
        <v/>
      </c>
    </row>
    <row r="2251" spans="5:6" x14ac:dyDescent="0.25">
      <c r="E2251" s="175" t="str">
        <f>IFERROR((IF(VLOOKUP($C2251,'Agent List'!$A:$D,2,0)=0,"",VLOOKUP($C2251,'Agent List'!$A:$D,2,0))),"")</f>
        <v/>
      </c>
      <c r="F2251" t="str">
        <f>IFERROR((IF(VLOOKUP(C2251,'Agent List'!A:C,3,0)=0,"",VLOOKUP(C2251,'Agent List'!A:C,3,0))),"")</f>
        <v/>
      </c>
    </row>
    <row r="2252" spans="5:6" x14ac:dyDescent="0.25">
      <c r="E2252" s="175" t="str">
        <f>IFERROR((IF(VLOOKUP($C2252,'Agent List'!$A:$D,2,0)=0,"",VLOOKUP($C2252,'Agent List'!$A:$D,2,0))),"")</f>
        <v/>
      </c>
      <c r="F2252" t="str">
        <f>IFERROR((IF(VLOOKUP(C2252,'Agent List'!A:C,3,0)=0,"",VLOOKUP(C2252,'Agent List'!A:C,3,0))),"")</f>
        <v/>
      </c>
    </row>
    <row r="2253" spans="5:6" x14ac:dyDescent="0.25">
      <c r="E2253" s="175" t="str">
        <f>IFERROR((IF(VLOOKUP($C2253,'Agent List'!$A:$D,2,0)=0,"",VLOOKUP($C2253,'Agent List'!$A:$D,2,0))),"")</f>
        <v/>
      </c>
      <c r="F2253" t="str">
        <f>IFERROR((IF(VLOOKUP(C2253,'Agent List'!A:C,3,0)=0,"",VLOOKUP(C2253,'Agent List'!A:C,3,0))),"")</f>
        <v/>
      </c>
    </row>
    <row r="2254" spans="5:6" x14ac:dyDescent="0.25">
      <c r="E2254" s="175" t="str">
        <f>IFERROR((IF(VLOOKUP($C2254,'Agent List'!$A:$D,2,0)=0,"",VLOOKUP($C2254,'Agent List'!$A:$D,2,0))),"")</f>
        <v/>
      </c>
      <c r="F2254" t="str">
        <f>IFERROR((IF(VLOOKUP(C2254,'Agent List'!A:C,3,0)=0,"",VLOOKUP(C2254,'Agent List'!A:C,3,0))),"")</f>
        <v/>
      </c>
    </row>
    <row r="2255" spans="5:6" x14ac:dyDescent="0.25">
      <c r="E2255" s="175" t="str">
        <f>IFERROR((IF(VLOOKUP($C2255,'Agent List'!$A:$D,2,0)=0,"",VLOOKUP($C2255,'Agent List'!$A:$D,2,0))),"")</f>
        <v/>
      </c>
      <c r="F2255" t="str">
        <f>IFERROR((IF(VLOOKUP(C2255,'Agent List'!A:C,3,0)=0,"",VLOOKUP(C2255,'Agent List'!A:C,3,0))),"")</f>
        <v/>
      </c>
    </row>
    <row r="2256" spans="5:6" x14ac:dyDescent="0.25">
      <c r="E2256" s="175" t="str">
        <f>IFERROR((IF(VLOOKUP($C2256,'Agent List'!$A:$D,2,0)=0,"",VLOOKUP($C2256,'Agent List'!$A:$D,2,0))),"")</f>
        <v/>
      </c>
      <c r="F2256" t="str">
        <f>IFERROR((IF(VLOOKUP(C2256,'Agent List'!A:C,3,0)=0,"",VLOOKUP(C2256,'Agent List'!A:C,3,0))),"")</f>
        <v/>
      </c>
    </row>
    <row r="2257" spans="5:6" x14ac:dyDescent="0.25">
      <c r="E2257" s="175" t="str">
        <f>IFERROR((IF(VLOOKUP($C2257,'Agent List'!$A:$D,2,0)=0,"",VLOOKUP($C2257,'Agent List'!$A:$D,2,0))),"")</f>
        <v/>
      </c>
      <c r="F2257" t="str">
        <f>IFERROR((IF(VLOOKUP(C2257,'Agent List'!A:C,3,0)=0,"",VLOOKUP(C2257,'Agent List'!A:C,3,0))),"")</f>
        <v/>
      </c>
    </row>
    <row r="2258" spans="5:6" x14ac:dyDescent="0.25">
      <c r="E2258" s="175" t="str">
        <f>IFERROR((IF(VLOOKUP($C2258,'Agent List'!$A:$D,2,0)=0,"",VLOOKUP($C2258,'Agent List'!$A:$D,2,0))),"")</f>
        <v/>
      </c>
      <c r="F2258" t="str">
        <f>IFERROR((IF(VLOOKUP(C2258,'Agent List'!A:C,3,0)=0,"",VLOOKUP(C2258,'Agent List'!A:C,3,0))),"")</f>
        <v/>
      </c>
    </row>
    <row r="2259" spans="5:6" x14ac:dyDescent="0.25">
      <c r="E2259" s="175" t="str">
        <f>IFERROR((IF(VLOOKUP($C2259,'Agent List'!$A:$D,2,0)=0,"",VLOOKUP($C2259,'Agent List'!$A:$D,2,0))),"")</f>
        <v/>
      </c>
      <c r="F2259" t="str">
        <f>IFERROR((IF(VLOOKUP(C2259,'Agent List'!A:C,3,0)=0,"",VLOOKUP(C2259,'Agent List'!A:C,3,0))),"")</f>
        <v/>
      </c>
    </row>
    <row r="2260" spans="5:6" x14ac:dyDescent="0.25">
      <c r="E2260" s="175" t="str">
        <f>IFERROR((IF(VLOOKUP($C2260,'Agent List'!$A:$D,2,0)=0,"",VLOOKUP($C2260,'Agent List'!$A:$D,2,0))),"")</f>
        <v/>
      </c>
      <c r="F2260" t="str">
        <f>IFERROR((IF(VLOOKUP(C2260,'Agent List'!A:C,3,0)=0,"",VLOOKUP(C2260,'Agent List'!A:C,3,0))),"")</f>
        <v/>
      </c>
    </row>
    <row r="2261" spans="5:6" x14ac:dyDescent="0.25">
      <c r="E2261" s="175" t="str">
        <f>IFERROR((IF(VLOOKUP($C2261,'Agent List'!$A:$D,2,0)=0,"",VLOOKUP($C2261,'Agent List'!$A:$D,2,0))),"")</f>
        <v/>
      </c>
      <c r="F2261" t="str">
        <f>IFERROR((IF(VLOOKUP(C2261,'Agent List'!A:C,3,0)=0,"",VLOOKUP(C2261,'Agent List'!A:C,3,0))),"")</f>
        <v/>
      </c>
    </row>
    <row r="2262" spans="5:6" x14ac:dyDescent="0.25">
      <c r="E2262" s="175" t="str">
        <f>IFERROR((IF(VLOOKUP($C2262,'Agent List'!$A:$D,2,0)=0,"",VLOOKUP($C2262,'Agent List'!$A:$D,2,0))),"")</f>
        <v/>
      </c>
      <c r="F2262" t="str">
        <f>IFERROR((IF(VLOOKUP(C2262,'Agent List'!A:C,3,0)=0,"",VLOOKUP(C2262,'Agent List'!A:C,3,0))),"")</f>
        <v/>
      </c>
    </row>
    <row r="2263" spans="5:6" x14ac:dyDescent="0.25">
      <c r="E2263" s="175" t="str">
        <f>IFERROR((IF(VLOOKUP($C2263,'Agent List'!$A:$D,2,0)=0,"",VLOOKUP($C2263,'Agent List'!$A:$D,2,0))),"")</f>
        <v/>
      </c>
      <c r="F2263" t="str">
        <f>IFERROR((IF(VLOOKUP(C2263,'Agent List'!A:C,3,0)=0,"",VLOOKUP(C2263,'Agent List'!A:C,3,0))),"")</f>
        <v/>
      </c>
    </row>
    <row r="2264" spans="5:6" x14ac:dyDescent="0.25">
      <c r="E2264" s="175" t="str">
        <f>IFERROR((IF(VLOOKUP($C2264,'Agent List'!$A:$D,2,0)=0,"",VLOOKUP($C2264,'Agent List'!$A:$D,2,0))),"")</f>
        <v/>
      </c>
      <c r="F2264" t="str">
        <f>IFERROR((IF(VLOOKUP(C2264,'Agent List'!A:C,3,0)=0,"",VLOOKUP(C2264,'Agent List'!A:C,3,0))),"")</f>
        <v/>
      </c>
    </row>
    <row r="2265" spans="5:6" x14ac:dyDescent="0.25">
      <c r="E2265" s="175" t="str">
        <f>IFERROR((IF(VLOOKUP($C2265,'Agent List'!$A:$D,2,0)=0,"",VLOOKUP($C2265,'Agent List'!$A:$D,2,0))),"")</f>
        <v/>
      </c>
      <c r="F2265" t="str">
        <f>IFERROR((IF(VLOOKUP(C2265,'Agent List'!A:C,3,0)=0,"",VLOOKUP(C2265,'Agent List'!A:C,3,0))),"")</f>
        <v/>
      </c>
    </row>
    <row r="2266" spans="5:6" x14ac:dyDescent="0.25">
      <c r="E2266" s="175" t="str">
        <f>IFERROR((IF(VLOOKUP($C2266,'Agent List'!$A:$D,2,0)=0,"",VLOOKUP($C2266,'Agent List'!$A:$D,2,0))),"")</f>
        <v/>
      </c>
      <c r="F2266" t="str">
        <f>IFERROR((IF(VLOOKUP(C2266,'Agent List'!A:C,3,0)=0,"",VLOOKUP(C2266,'Agent List'!A:C,3,0))),"")</f>
        <v/>
      </c>
    </row>
    <row r="2267" spans="5:6" x14ac:dyDescent="0.25">
      <c r="E2267" s="175" t="str">
        <f>IFERROR((IF(VLOOKUP($C2267,'Agent List'!$A:$D,2,0)=0,"",VLOOKUP($C2267,'Agent List'!$A:$D,2,0))),"")</f>
        <v/>
      </c>
      <c r="F2267" t="str">
        <f>IFERROR((IF(VLOOKUP(C2267,'Agent List'!A:C,3,0)=0,"",VLOOKUP(C2267,'Agent List'!A:C,3,0))),"")</f>
        <v/>
      </c>
    </row>
    <row r="2268" spans="5:6" x14ac:dyDescent="0.25">
      <c r="E2268" s="175" t="str">
        <f>IFERROR((IF(VLOOKUP($C2268,'Agent List'!$A:$D,2,0)=0,"",VLOOKUP($C2268,'Agent List'!$A:$D,2,0))),"")</f>
        <v/>
      </c>
      <c r="F2268" t="str">
        <f>IFERROR((IF(VLOOKUP(C2268,'Agent List'!A:C,3,0)=0,"",VLOOKUP(C2268,'Agent List'!A:C,3,0))),"")</f>
        <v/>
      </c>
    </row>
    <row r="2269" spans="5:6" x14ac:dyDescent="0.25">
      <c r="E2269" s="175" t="str">
        <f>IFERROR((IF(VLOOKUP($C2269,'Agent List'!$A:$D,2,0)=0,"",VLOOKUP($C2269,'Agent List'!$A:$D,2,0))),"")</f>
        <v/>
      </c>
      <c r="F2269" t="str">
        <f>IFERROR((IF(VLOOKUP(C2269,'Agent List'!A:C,3,0)=0,"",VLOOKUP(C2269,'Agent List'!A:C,3,0))),"")</f>
        <v/>
      </c>
    </row>
    <row r="2270" spans="5:6" x14ac:dyDescent="0.25">
      <c r="E2270" s="175" t="str">
        <f>IFERROR((IF(VLOOKUP($C2270,'Agent List'!$A:$D,2,0)=0,"",VLOOKUP($C2270,'Agent List'!$A:$D,2,0))),"")</f>
        <v/>
      </c>
      <c r="F2270" t="str">
        <f>IFERROR((IF(VLOOKUP(C2270,'Agent List'!A:C,3,0)=0,"",VLOOKUP(C2270,'Agent List'!A:C,3,0))),"")</f>
        <v/>
      </c>
    </row>
    <row r="2271" spans="5:6" x14ac:dyDescent="0.25">
      <c r="E2271" s="175" t="str">
        <f>IFERROR((IF(VLOOKUP($C2271,'Agent List'!$A:$D,2,0)=0,"",VLOOKUP($C2271,'Agent List'!$A:$D,2,0))),"")</f>
        <v/>
      </c>
      <c r="F2271" t="str">
        <f>IFERROR((IF(VLOOKUP(C2271,'Agent List'!A:C,3,0)=0,"",VLOOKUP(C2271,'Agent List'!A:C,3,0))),"")</f>
        <v/>
      </c>
    </row>
    <row r="2272" spans="5:6" x14ac:dyDescent="0.25">
      <c r="E2272" s="175" t="str">
        <f>IFERROR((IF(VLOOKUP($C2272,'Agent List'!$A:$D,2,0)=0,"",VLOOKUP($C2272,'Agent List'!$A:$D,2,0))),"")</f>
        <v/>
      </c>
      <c r="F2272" t="str">
        <f>IFERROR((IF(VLOOKUP(C2272,'Agent List'!A:C,3,0)=0,"",VLOOKUP(C2272,'Agent List'!A:C,3,0))),"")</f>
        <v/>
      </c>
    </row>
    <row r="2273" spans="5:6" x14ac:dyDescent="0.25">
      <c r="E2273" s="175" t="str">
        <f>IFERROR((IF(VLOOKUP($C2273,'Agent List'!$A:$D,2,0)=0,"",VLOOKUP($C2273,'Agent List'!$A:$D,2,0))),"")</f>
        <v/>
      </c>
      <c r="F2273" t="str">
        <f>IFERROR((IF(VLOOKUP(C2273,'Agent List'!A:C,3,0)=0,"",VLOOKUP(C2273,'Agent List'!A:C,3,0))),"")</f>
        <v/>
      </c>
    </row>
    <row r="2274" spans="5:6" x14ac:dyDescent="0.25">
      <c r="E2274" s="175" t="str">
        <f>IFERROR((IF(VLOOKUP($C2274,'Agent List'!$A:$D,2,0)=0,"",VLOOKUP($C2274,'Agent List'!$A:$D,2,0))),"")</f>
        <v/>
      </c>
      <c r="F2274" t="str">
        <f>IFERROR((IF(VLOOKUP(C2274,'Agent List'!A:C,3,0)=0,"",VLOOKUP(C2274,'Agent List'!A:C,3,0))),"")</f>
        <v/>
      </c>
    </row>
    <row r="2275" spans="5:6" x14ac:dyDescent="0.25">
      <c r="E2275" s="175" t="str">
        <f>IFERROR((IF(VLOOKUP($C2275,'Agent List'!$A:$D,2,0)=0,"",VLOOKUP($C2275,'Agent List'!$A:$D,2,0))),"")</f>
        <v/>
      </c>
      <c r="F2275" t="str">
        <f>IFERROR((IF(VLOOKUP(C2275,'Agent List'!A:C,3,0)=0,"",VLOOKUP(C2275,'Agent List'!A:C,3,0))),"")</f>
        <v/>
      </c>
    </row>
    <row r="2276" spans="5:6" x14ac:dyDescent="0.25">
      <c r="E2276" s="175" t="str">
        <f>IFERROR((IF(VLOOKUP($C2276,'Agent List'!$A:$D,2,0)=0,"",VLOOKUP($C2276,'Agent List'!$A:$D,2,0))),"")</f>
        <v/>
      </c>
      <c r="F2276" t="str">
        <f>IFERROR((IF(VLOOKUP(C2276,'Agent List'!A:C,3,0)=0,"",VLOOKUP(C2276,'Agent List'!A:C,3,0))),"")</f>
        <v/>
      </c>
    </row>
    <row r="2277" spans="5:6" x14ac:dyDescent="0.25">
      <c r="E2277" s="175" t="str">
        <f>IFERROR((IF(VLOOKUP($C2277,'Agent List'!$A:$D,2,0)=0,"",VLOOKUP($C2277,'Agent List'!$A:$D,2,0))),"")</f>
        <v/>
      </c>
      <c r="F2277" t="str">
        <f>IFERROR((IF(VLOOKUP(C2277,'Agent List'!A:C,3,0)=0,"",VLOOKUP(C2277,'Agent List'!A:C,3,0))),"")</f>
        <v/>
      </c>
    </row>
    <row r="2278" spans="5:6" x14ac:dyDescent="0.25">
      <c r="E2278" s="175" t="str">
        <f>IFERROR((IF(VLOOKUP($C2278,'Agent List'!$A:$D,2,0)=0,"",VLOOKUP($C2278,'Agent List'!$A:$D,2,0))),"")</f>
        <v/>
      </c>
      <c r="F2278" t="str">
        <f>IFERROR((IF(VLOOKUP(C2278,'Agent List'!A:C,3,0)=0,"",VLOOKUP(C2278,'Agent List'!A:C,3,0))),"")</f>
        <v/>
      </c>
    </row>
    <row r="2279" spans="5:6" x14ac:dyDescent="0.25">
      <c r="E2279" s="175" t="str">
        <f>IFERROR((IF(VLOOKUP($C2279,'Agent List'!$A:$D,2,0)=0,"",VLOOKUP($C2279,'Agent List'!$A:$D,2,0))),"")</f>
        <v/>
      </c>
      <c r="F2279" t="str">
        <f>IFERROR((IF(VLOOKUP(C2279,'Agent List'!A:C,3,0)=0,"",VLOOKUP(C2279,'Agent List'!A:C,3,0))),"")</f>
        <v/>
      </c>
    </row>
    <row r="2280" spans="5:6" x14ac:dyDescent="0.25">
      <c r="E2280" s="175" t="str">
        <f>IFERROR((IF(VLOOKUP($C2280,'Agent List'!$A:$D,2,0)=0,"",VLOOKUP($C2280,'Agent List'!$A:$D,2,0))),"")</f>
        <v/>
      </c>
      <c r="F2280" t="str">
        <f>IFERROR((IF(VLOOKUP(C2280,'Agent List'!A:C,3,0)=0,"",VLOOKUP(C2280,'Agent List'!A:C,3,0))),"")</f>
        <v/>
      </c>
    </row>
    <row r="2281" spans="5:6" x14ac:dyDescent="0.25">
      <c r="E2281" s="175" t="str">
        <f>IFERROR((IF(VLOOKUP($C2281,'Agent List'!$A:$D,2,0)=0,"",VLOOKUP($C2281,'Agent List'!$A:$D,2,0))),"")</f>
        <v/>
      </c>
      <c r="F2281" t="str">
        <f>IFERROR((IF(VLOOKUP(C2281,'Agent List'!A:C,3,0)=0,"",VLOOKUP(C2281,'Agent List'!A:C,3,0))),"")</f>
        <v/>
      </c>
    </row>
    <row r="2282" spans="5:6" x14ac:dyDescent="0.25">
      <c r="E2282" s="175" t="str">
        <f>IFERROR((IF(VLOOKUP($C2282,'Agent List'!$A:$D,2,0)=0,"",VLOOKUP($C2282,'Agent List'!$A:$D,2,0))),"")</f>
        <v/>
      </c>
      <c r="F2282" t="str">
        <f>IFERROR((IF(VLOOKUP(C2282,'Agent List'!A:C,3,0)=0,"",VLOOKUP(C2282,'Agent List'!A:C,3,0))),"")</f>
        <v/>
      </c>
    </row>
    <row r="2283" spans="5:6" x14ac:dyDescent="0.25">
      <c r="E2283" s="175" t="str">
        <f>IFERROR((IF(VLOOKUP($C2283,'Agent List'!$A:$D,2,0)=0,"",VLOOKUP($C2283,'Agent List'!$A:$D,2,0))),"")</f>
        <v/>
      </c>
      <c r="F2283" t="str">
        <f>IFERROR((IF(VLOOKUP(C2283,'Agent List'!A:C,3,0)=0,"",VLOOKUP(C2283,'Agent List'!A:C,3,0))),"")</f>
        <v/>
      </c>
    </row>
    <row r="2284" spans="5:6" x14ac:dyDescent="0.25">
      <c r="E2284" s="175" t="str">
        <f>IFERROR((IF(VLOOKUP($C2284,'Agent List'!$A:$D,2,0)=0,"",VLOOKUP($C2284,'Agent List'!$A:$D,2,0))),"")</f>
        <v/>
      </c>
      <c r="F2284" t="str">
        <f>IFERROR((IF(VLOOKUP(C2284,'Agent List'!A:C,3,0)=0,"",VLOOKUP(C2284,'Agent List'!A:C,3,0))),"")</f>
        <v/>
      </c>
    </row>
    <row r="2285" spans="5:6" x14ac:dyDescent="0.25">
      <c r="E2285" s="175" t="str">
        <f>IFERROR((IF(VLOOKUP($C2285,'Agent List'!$A:$D,2,0)=0,"",VLOOKUP($C2285,'Agent List'!$A:$D,2,0))),"")</f>
        <v/>
      </c>
      <c r="F2285" t="str">
        <f>IFERROR((IF(VLOOKUP(C2285,'Agent List'!A:C,3,0)=0,"",VLOOKUP(C2285,'Agent List'!A:C,3,0))),"")</f>
        <v/>
      </c>
    </row>
    <row r="2286" spans="5:6" x14ac:dyDescent="0.25">
      <c r="E2286" s="175" t="str">
        <f>IFERROR((IF(VLOOKUP($C2286,'Agent List'!$A:$D,2,0)=0,"",VLOOKUP($C2286,'Agent List'!$A:$D,2,0))),"")</f>
        <v/>
      </c>
      <c r="F2286" t="str">
        <f>IFERROR((IF(VLOOKUP(C2286,'Agent List'!A:C,3,0)=0,"",VLOOKUP(C2286,'Agent List'!A:C,3,0))),"")</f>
        <v/>
      </c>
    </row>
    <row r="2287" spans="5:6" x14ac:dyDescent="0.25">
      <c r="E2287" s="175" t="str">
        <f>IFERROR((IF(VLOOKUP($C2287,'Agent List'!$A:$D,2,0)=0,"",VLOOKUP($C2287,'Agent List'!$A:$D,2,0))),"")</f>
        <v/>
      </c>
      <c r="F2287" t="str">
        <f>IFERROR((IF(VLOOKUP(C2287,'Agent List'!A:C,3,0)=0,"",VLOOKUP(C2287,'Agent List'!A:C,3,0))),"")</f>
        <v/>
      </c>
    </row>
    <row r="2288" spans="5:6" x14ac:dyDescent="0.25">
      <c r="E2288" s="175" t="str">
        <f>IFERROR((IF(VLOOKUP($C2288,'Agent List'!$A:$D,2,0)=0,"",VLOOKUP($C2288,'Agent List'!$A:$D,2,0))),"")</f>
        <v/>
      </c>
      <c r="F2288" t="str">
        <f>IFERROR((IF(VLOOKUP(C2288,'Agent List'!A:C,3,0)=0,"",VLOOKUP(C2288,'Agent List'!A:C,3,0))),"")</f>
        <v/>
      </c>
    </row>
    <row r="2289" spans="5:6" x14ac:dyDescent="0.25">
      <c r="E2289" s="175" t="str">
        <f>IFERROR((IF(VLOOKUP($C2289,'Agent List'!$A:$D,2,0)=0,"",VLOOKUP($C2289,'Agent List'!$A:$D,2,0))),"")</f>
        <v/>
      </c>
      <c r="F2289" t="str">
        <f>IFERROR((IF(VLOOKUP(C2289,'Agent List'!A:C,3,0)=0,"",VLOOKUP(C2289,'Agent List'!A:C,3,0))),"")</f>
        <v/>
      </c>
    </row>
    <row r="2290" spans="5:6" x14ac:dyDescent="0.25">
      <c r="E2290" s="175" t="str">
        <f>IFERROR((IF(VLOOKUP($C2290,'Agent List'!$A:$D,2,0)=0,"",VLOOKUP($C2290,'Agent List'!$A:$D,2,0))),"")</f>
        <v/>
      </c>
      <c r="F2290" t="str">
        <f>IFERROR((IF(VLOOKUP(C2290,'Agent List'!A:C,3,0)=0,"",VLOOKUP(C2290,'Agent List'!A:C,3,0))),"")</f>
        <v/>
      </c>
    </row>
    <row r="2291" spans="5:6" x14ac:dyDescent="0.25">
      <c r="E2291" s="175" t="str">
        <f>IFERROR((IF(VLOOKUP($C2291,'Agent List'!$A:$D,2,0)=0,"",VLOOKUP($C2291,'Agent List'!$A:$D,2,0))),"")</f>
        <v/>
      </c>
      <c r="F2291" t="str">
        <f>IFERROR((IF(VLOOKUP(C2291,'Agent List'!A:C,3,0)=0,"",VLOOKUP(C2291,'Agent List'!A:C,3,0))),"")</f>
        <v/>
      </c>
    </row>
    <row r="2292" spans="5:6" x14ac:dyDescent="0.25">
      <c r="E2292" s="175" t="str">
        <f>IFERROR((IF(VLOOKUP($C2292,'Agent List'!$A:$D,2,0)=0,"",VLOOKUP($C2292,'Agent List'!$A:$D,2,0))),"")</f>
        <v/>
      </c>
      <c r="F2292" t="str">
        <f>IFERROR((IF(VLOOKUP(C2292,'Agent List'!A:C,3,0)=0,"",VLOOKUP(C2292,'Agent List'!A:C,3,0))),"")</f>
        <v/>
      </c>
    </row>
    <row r="2293" spans="5:6" x14ac:dyDescent="0.25">
      <c r="E2293" s="175" t="str">
        <f>IFERROR((IF(VLOOKUP($C2293,'Agent List'!$A:$D,2,0)=0,"",VLOOKUP($C2293,'Agent List'!$A:$D,2,0))),"")</f>
        <v/>
      </c>
      <c r="F2293" t="str">
        <f>IFERROR((IF(VLOOKUP(C2293,'Agent List'!A:C,3,0)=0,"",VLOOKUP(C2293,'Agent List'!A:C,3,0))),"")</f>
        <v/>
      </c>
    </row>
    <row r="2294" spans="5:6" x14ac:dyDescent="0.25">
      <c r="E2294" s="175" t="str">
        <f>IFERROR((IF(VLOOKUP($C2294,'Agent List'!$A:$D,2,0)=0,"",VLOOKUP($C2294,'Agent List'!$A:$D,2,0))),"")</f>
        <v/>
      </c>
      <c r="F2294" t="str">
        <f>IFERROR((IF(VLOOKUP(C2294,'Agent List'!A:C,3,0)=0,"",VLOOKUP(C2294,'Agent List'!A:C,3,0))),"")</f>
        <v/>
      </c>
    </row>
    <row r="2295" spans="5:6" x14ac:dyDescent="0.25">
      <c r="E2295" s="175" t="str">
        <f>IFERROR((IF(VLOOKUP($C2295,'Agent List'!$A:$D,2,0)=0,"",VLOOKUP($C2295,'Agent List'!$A:$D,2,0))),"")</f>
        <v/>
      </c>
      <c r="F2295" t="str">
        <f>IFERROR((IF(VLOOKUP(C2295,'Agent List'!A:C,3,0)=0,"",VLOOKUP(C2295,'Agent List'!A:C,3,0))),"")</f>
        <v/>
      </c>
    </row>
    <row r="2296" spans="5:6" x14ac:dyDescent="0.25">
      <c r="E2296" s="175" t="str">
        <f>IFERROR((IF(VLOOKUP($C2296,'Agent List'!$A:$D,2,0)=0,"",VLOOKUP($C2296,'Agent List'!$A:$D,2,0))),"")</f>
        <v/>
      </c>
      <c r="F2296" t="str">
        <f>IFERROR((IF(VLOOKUP(C2296,'Agent List'!A:C,3,0)=0,"",VLOOKUP(C2296,'Agent List'!A:C,3,0))),"")</f>
        <v/>
      </c>
    </row>
    <row r="2297" spans="5:6" x14ac:dyDescent="0.25">
      <c r="E2297" s="175" t="str">
        <f>IFERROR((IF(VLOOKUP($C2297,'Agent List'!$A:$D,2,0)=0,"",VLOOKUP($C2297,'Agent List'!$A:$D,2,0))),"")</f>
        <v/>
      </c>
      <c r="F2297" t="str">
        <f>IFERROR((IF(VLOOKUP(C2297,'Agent List'!A:C,3,0)=0,"",VLOOKUP(C2297,'Agent List'!A:C,3,0))),"")</f>
        <v/>
      </c>
    </row>
    <row r="2298" spans="5:6" x14ac:dyDescent="0.25">
      <c r="E2298" s="175" t="str">
        <f>IFERROR((IF(VLOOKUP($C2298,'Agent List'!$A:$D,2,0)=0,"",VLOOKUP($C2298,'Agent List'!$A:$D,2,0))),"")</f>
        <v/>
      </c>
      <c r="F2298" t="str">
        <f>IFERROR((IF(VLOOKUP(C2298,'Agent List'!A:C,3,0)=0,"",VLOOKUP(C2298,'Agent List'!A:C,3,0))),"")</f>
        <v/>
      </c>
    </row>
    <row r="2299" spans="5:6" x14ac:dyDescent="0.25">
      <c r="E2299" s="175" t="str">
        <f>IFERROR((IF(VLOOKUP($C2299,'Agent List'!$A:$D,2,0)=0,"",VLOOKUP($C2299,'Agent List'!$A:$D,2,0))),"")</f>
        <v/>
      </c>
      <c r="F2299" t="str">
        <f>IFERROR((IF(VLOOKUP(C2299,'Agent List'!A:C,3,0)=0,"",VLOOKUP(C2299,'Agent List'!A:C,3,0))),"")</f>
        <v/>
      </c>
    </row>
    <row r="2300" spans="5:6" x14ac:dyDescent="0.25">
      <c r="E2300" s="175" t="str">
        <f>IFERROR((IF(VLOOKUP($C2300,'Agent List'!$A:$D,2,0)=0,"",VLOOKUP($C2300,'Agent List'!$A:$D,2,0))),"")</f>
        <v/>
      </c>
      <c r="F2300" t="str">
        <f>IFERROR((IF(VLOOKUP(C2300,'Agent List'!A:C,3,0)=0,"",VLOOKUP(C2300,'Agent List'!A:C,3,0))),"")</f>
        <v/>
      </c>
    </row>
    <row r="2301" spans="5:6" x14ac:dyDescent="0.25">
      <c r="E2301" s="175" t="str">
        <f>IFERROR((IF(VLOOKUP($C2301,'Agent List'!$A:$D,2,0)=0,"",VLOOKUP($C2301,'Agent List'!$A:$D,2,0))),"")</f>
        <v/>
      </c>
      <c r="F2301" t="str">
        <f>IFERROR((IF(VLOOKUP(C2301,'Agent List'!A:C,3,0)=0,"",VLOOKUP(C2301,'Agent List'!A:C,3,0))),"")</f>
        <v/>
      </c>
    </row>
    <row r="2302" spans="5:6" x14ac:dyDescent="0.25">
      <c r="E2302" s="175" t="str">
        <f>IFERROR((IF(VLOOKUP($C2302,'Agent List'!$A:$D,2,0)=0,"",VLOOKUP($C2302,'Agent List'!$A:$D,2,0))),"")</f>
        <v/>
      </c>
      <c r="F2302" t="str">
        <f>IFERROR((IF(VLOOKUP(C2302,'Agent List'!A:C,3,0)=0,"",VLOOKUP(C2302,'Agent List'!A:C,3,0))),"")</f>
        <v/>
      </c>
    </row>
    <row r="2303" spans="5:6" x14ac:dyDescent="0.25">
      <c r="E2303" s="175" t="str">
        <f>IFERROR((IF(VLOOKUP($C2303,'Agent List'!$A:$D,2,0)=0,"",VLOOKUP($C2303,'Agent List'!$A:$D,2,0))),"")</f>
        <v/>
      </c>
      <c r="F2303" t="str">
        <f>IFERROR((IF(VLOOKUP(C2303,'Agent List'!A:C,3,0)=0,"",VLOOKUP(C2303,'Agent List'!A:C,3,0))),"")</f>
        <v/>
      </c>
    </row>
    <row r="2304" spans="5:6" x14ac:dyDescent="0.25">
      <c r="E2304" s="175" t="str">
        <f>IFERROR((IF(VLOOKUP($C2304,'Agent List'!$A:$D,2,0)=0,"",VLOOKUP($C2304,'Agent List'!$A:$D,2,0))),"")</f>
        <v/>
      </c>
      <c r="F2304" t="str">
        <f>IFERROR((IF(VLOOKUP(C2304,'Agent List'!A:C,3,0)=0,"",VLOOKUP(C2304,'Agent List'!A:C,3,0))),"")</f>
        <v/>
      </c>
    </row>
    <row r="2305" spans="5:6" x14ac:dyDescent="0.25">
      <c r="E2305" s="175" t="str">
        <f>IFERROR((IF(VLOOKUP($C2305,'Agent List'!$A:$D,2,0)=0,"",VLOOKUP($C2305,'Agent List'!$A:$D,2,0))),"")</f>
        <v/>
      </c>
      <c r="F2305" t="str">
        <f>IFERROR((IF(VLOOKUP(C2305,'Agent List'!A:C,3,0)=0,"",VLOOKUP(C2305,'Agent List'!A:C,3,0))),"")</f>
        <v/>
      </c>
    </row>
    <row r="2306" spans="5:6" x14ac:dyDescent="0.25">
      <c r="E2306" s="175" t="str">
        <f>IFERROR((IF(VLOOKUP($C2306,'Agent List'!$A:$D,2,0)=0,"",VLOOKUP($C2306,'Agent List'!$A:$D,2,0))),"")</f>
        <v/>
      </c>
      <c r="F2306" t="str">
        <f>IFERROR((IF(VLOOKUP(C2306,'Agent List'!A:C,3,0)=0,"",VLOOKUP(C2306,'Agent List'!A:C,3,0))),"")</f>
        <v/>
      </c>
    </row>
    <row r="2307" spans="5:6" x14ac:dyDescent="0.25">
      <c r="E2307" s="175" t="str">
        <f>IFERROR((IF(VLOOKUP($C2307,'Agent List'!$A:$D,2,0)=0,"",VLOOKUP($C2307,'Agent List'!$A:$D,2,0))),"")</f>
        <v/>
      </c>
      <c r="F2307" t="str">
        <f>IFERROR((IF(VLOOKUP(C2307,'Agent List'!A:C,3,0)=0,"",VLOOKUP(C2307,'Agent List'!A:C,3,0))),"")</f>
        <v/>
      </c>
    </row>
    <row r="2308" spans="5:6" x14ac:dyDescent="0.25">
      <c r="E2308" s="175" t="str">
        <f>IFERROR((IF(VLOOKUP($C2308,'Agent List'!$A:$D,2,0)=0,"",VLOOKUP($C2308,'Agent List'!$A:$D,2,0))),"")</f>
        <v/>
      </c>
      <c r="F2308" t="str">
        <f>IFERROR((IF(VLOOKUP(C2308,'Agent List'!A:C,3,0)=0,"",VLOOKUP(C2308,'Agent List'!A:C,3,0))),"")</f>
        <v/>
      </c>
    </row>
    <row r="2309" spans="5:6" x14ac:dyDescent="0.25">
      <c r="E2309" s="175" t="str">
        <f>IFERROR((IF(VLOOKUP($C2309,'Agent List'!$A:$D,2,0)=0,"",VLOOKUP($C2309,'Agent List'!$A:$D,2,0))),"")</f>
        <v/>
      </c>
      <c r="F2309" t="str">
        <f>IFERROR((IF(VLOOKUP(C2309,'Agent List'!A:C,3,0)=0,"",VLOOKUP(C2309,'Agent List'!A:C,3,0))),"")</f>
        <v/>
      </c>
    </row>
    <row r="2310" spans="5:6" x14ac:dyDescent="0.25">
      <c r="E2310" s="175" t="str">
        <f>IFERROR((IF(VLOOKUP($C2310,'Agent List'!$A:$D,2,0)=0,"",VLOOKUP($C2310,'Agent List'!$A:$D,2,0))),"")</f>
        <v/>
      </c>
      <c r="F2310" t="str">
        <f>IFERROR((IF(VLOOKUP(C2310,'Agent List'!A:C,3,0)=0,"",VLOOKUP(C2310,'Agent List'!A:C,3,0))),"")</f>
        <v/>
      </c>
    </row>
    <row r="2311" spans="5:6" x14ac:dyDescent="0.25">
      <c r="E2311" s="175" t="str">
        <f>IFERROR((IF(VLOOKUP($C2311,'Agent List'!$A:$D,2,0)=0,"",VLOOKUP($C2311,'Agent List'!$A:$D,2,0))),"")</f>
        <v/>
      </c>
      <c r="F2311" t="str">
        <f>IFERROR((IF(VLOOKUP(C2311,'Agent List'!A:C,3,0)=0,"",VLOOKUP(C2311,'Agent List'!A:C,3,0))),"")</f>
        <v/>
      </c>
    </row>
    <row r="2312" spans="5:6" x14ac:dyDescent="0.25">
      <c r="E2312" s="175" t="str">
        <f>IFERROR((IF(VLOOKUP($C2312,'Agent List'!$A:$D,2,0)=0,"",VLOOKUP($C2312,'Agent List'!$A:$D,2,0))),"")</f>
        <v/>
      </c>
      <c r="F2312" t="str">
        <f>IFERROR((IF(VLOOKUP(C2312,'Agent List'!A:C,3,0)=0,"",VLOOKUP(C2312,'Agent List'!A:C,3,0))),"")</f>
        <v/>
      </c>
    </row>
    <row r="2313" spans="5:6" x14ac:dyDescent="0.25">
      <c r="E2313" s="175" t="str">
        <f>IFERROR((IF(VLOOKUP($C2313,'Agent List'!$A:$D,2,0)=0,"",VLOOKUP($C2313,'Agent List'!$A:$D,2,0))),"")</f>
        <v/>
      </c>
      <c r="F2313" t="str">
        <f>IFERROR((IF(VLOOKUP(C2313,'Agent List'!A:C,3,0)=0,"",VLOOKUP(C2313,'Agent List'!A:C,3,0))),"")</f>
        <v/>
      </c>
    </row>
    <row r="2314" spans="5:6" x14ac:dyDescent="0.25">
      <c r="E2314" s="175" t="str">
        <f>IFERROR((IF(VLOOKUP($C2314,'Agent List'!$A:$D,2,0)=0,"",VLOOKUP($C2314,'Agent List'!$A:$D,2,0))),"")</f>
        <v/>
      </c>
      <c r="F2314" t="str">
        <f>IFERROR((IF(VLOOKUP(C2314,'Agent List'!A:C,3,0)=0,"",VLOOKUP(C2314,'Agent List'!A:C,3,0))),"")</f>
        <v/>
      </c>
    </row>
    <row r="2315" spans="5:6" x14ac:dyDescent="0.25">
      <c r="E2315" s="175" t="str">
        <f>IFERROR((IF(VLOOKUP($C2315,'Agent List'!$A:$D,2,0)=0,"",VLOOKUP($C2315,'Agent List'!$A:$D,2,0))),"")</f>
        <v/>
      </c>
      <c r="F2315" t="str">
        <f>IFERROR((IF(VLOOKUP(C2315,'Agent List'!A:C,3,0)=0,"",VLOOKUP(C2315,'Agent List'!A:C,3,0))),"")</f>
        <v/>
      </c>
    </row>
    <row r="2316" spans="5:6" x14ac:dyDescent="0.25">
      <c r="E2316" s="175" t="str">
        <f>IFERROR((IF(VLOOKUP($C2316,'Agent List'!$A:$D,2,0)=0,"",VLOOKUP($C2316,'Agent List'!$A:$D,2,0))),"")</f>
        <v/>
      </c>
      <c r="F2316" t="str">
        <f>IFERROR((IF(VLOOKUP(C2316,'Agent List'!A:C,3,0)=0,"",VLOOKUP(C2316,'Agent List'!A:C,3,0))),"")</f>
        <v/>
      </c>
    </row>
    <row r="2317" spans="5:6" x14ac:dyDescent="0.25">
      <c r="E2317" s="175" t="str">
        <f>IFERROR((IF(VLOOKUP($C2317,'Agent List'!$A:$D,2,0)=0,"",VLOOKUP($C2317,'Agent List'!$A:$D,2,0))),"")</f>
        <v/>
      </c>
      <c r="F2317" t="str">
        <f>IFERROR((IF(VLOOKUP(C2317,'Agent List'!A:C,3,0)=0,"",VLOOKUP(C2317,'Agent List'!A:C,3,0))),"")</f>
        <v/>
      </c>
    </row>
    <row r="2318" spans="5:6" x14ac:dyDescent="0.25">
      <c r="E2318" s="175" t="str">
        <f>IFERROR((IF(VLOOKUP($C2318,'Agent List'!$A:$D,2,0)=0,"",VLOOKUP($C2318,'Agent List'!$A:$D,2,0))),"")</f>
        <v/>
      </c>
      <c r="F2318" t="str">
        <f>IFERROR((IF(VLOOKUP(C2318,'Agent List'!A:C,3,0)=0,"",VLOOKUP(C2318,'Agent List'!A:C,3,0))),"")</f>
        <v/>
      </c>
    </row>
    <row r="2319" spans="5:6" x14ac:dyDescent="0.25">
      <c r="E2319" s="175" t="str">
        <f>IFERROR((IF(VLOOKUP($C2319,'Agent List'!$A:$D,2,0)=0,"",VLOOKUP($C2319,'Agent List'!$A:$D,2,0))),"")</f>
        <v/>
      </c>
      <c r="F2319" t="str">
        <f>IFERROR((IF(VLOOKUP(C2319,'Agent List'!A:C,3,0)=0,"",VLOOKUP(C2319,'Agent List'!A:C,3,0))),"")</f>
        <v/>
      </c>
    </row>
    <row r="2320" spans="5:6" x14ac:dyDescent="0.25">
      <c r="E2320" s="175" t="str">
        <f>IFERROR((IF(VLOOKUP($C2320,'Agent List'!$A:$D,2,0)=0,"",VLOOKUP($C2320,'Agent List'!$A:$D,2,0))),"")</f>
        <v/>
      </c>
      <c r="F2320" t="str">
        <f>IFERROR((IF(VLOOKUP(C2320,'Agent List'!A:C,3,0)=0,"",VLOOKUP(C2320,'Agent List'!A:C,3,0))),"")</f>
        <v/>
      </c>
    </row>
    <row r="2321" spans="5:6" x14ac:dyDescent="0.25">
      <c r="E2321" s="175" t="str">
        <f>IFERROR((IF(VLOOKUP($C2321,'Agent List'!$A:$D,2,0)=0,"",VLOOKUP($C2321,'Agent List'!$A:$D,2,0))),"")</f>
        <v/>
      </c>
      <c r="F2321" t="str">
        <f>IFERROR((IF(VLOOKUP(C2321,'Agent List'!A:C,3,0)=0,"",VLOOKUP(C2321,'Agent List'!A:C,3,0))),"")</f>
        <v/>
      </c>
    </row>
    <row r="2322" spans="5:6" x14ac:dyDescent="0.25">
      <c r="E2322" s="175" t="str">
        <f>IFERROR((IF(VLOOKUP($C2322,'Agent List'!$A:$D,2,0)=0,"",VLOOKUP($C2322,'Agent List'!$A:$D,2,0))),"")</f>
        <v/>
      </c>
      <c r="F2322" t="str">
        <f>IFERROR((IF(VLOOKUP(C2322,'Agent List'!A:C,3,0)=0,"",VLOOKUP(C2322,'Agent List'!A:C,3,0))),"")</f>
        <v/>
      </c>
    </row>
    <row r="2323" spans="5:6" x14ac:dyDescent="0.25">
      <c r="E2323" s="175" t="str">
        <f>IFERROR((IF(VLOOKUP($C2323,'Agent List'!$A:$D,2,0)=0,"",VLOOKUP($C2323,'Agent List'!$A:$D,2,0))),"")</f>
        <v/>
      </c>
      <c r="F2323" t="str">
        <f>IFERROR((IF(VLOOKUP(C2323,'Agent List'!A:C,3,0)=0,"",VLOOKUP(C2323,'Agent List'!A:C,3,0))),"")</f>
        <v/>
      </c>
    </row>
    <row r="2324" spans="5:6" x14ac:dyDescent="0.25">
      <c r="E2324" s="175" t="str">
        <f>IFERROR((IF(VLOOKUP($C2324,'Agent List'!$A:$D,2,0)=0,"",VLOOKUP($C2324,'Agent List'!$A:$D,2,0))),"")</f>
        <v/>
      </c>
      <c r="F2324" t="str">
        <f>IFERROR((IF(VLOOKUP(C2324,'Agent List'!A:C,3,0)=0,"",VLOOKUP(C2324,'Agent List'!A:C,3,0))),"")</f>
        <v/>
      </c>
    </row>
    <row r="2325" spans="5:6" x14ac:dyDescent="0.25">
      <c r="E2325" s="175" t="str">
        <f>IFERROR((IF(VLOOKUP($C2325,'Agent List'!$A:$D,2,0)=0,"",VLOOKUP($C2325,'Agent List'!$A:$D,2,0))),"")</f>
        <v/>
      </c>
      <c r="F2325" t="str">
        <f>IFERROR((IF(VLOOKUP(C2325,'Agent List'!A:C,3,0)=0,"",VLOOKUP(C2325,'Agent List'!A:C,3,0))),"")</f>
        <v/>
      </c>
    </row>
    <row r="2326" spans="5:6" x14ac:dyDescent="0.25">
      <c r="E2326" s="175" t="str">
        <f>IFERROR((IF(VLOOKUP($C2326,'Agent List'!$A:$D,2,0)=0,"",VLOOKUP($C2326,'Agent List'!$A:$D,2,0))),"")</f>
        <v/>
      </c>
      <c r="F2326" t="str">
        <f>IFERROR((IF(VLOOKUP(C2326,'Agent List'!A:C,3,0)=0,"",VLOOKUP(C2326,'Agent List'!A:C,3,0))),"")</f>
        <v/>
      </c>
    </row>
    <row r="2327" spans="5:6" x14ac:dyDescent="0.25">
      <c r="E2327" s="175" t="str">
        <f>IFERROR((IF(VLOOKUP($C2327,'Agent List'!$A:$D,2,0)=0,"",VLOOKUP($C2327,'Agent List'!$A:$D,2,0))),"")</f>
        <v/>
      </c>
      <c r="F2327" t="str">
        <f>IFERROR((IF(VLOOKUP(C2327,'Agent List'!A:C,3,0)=0,"",VLOOKUP(C2327,'Agent List'!A:C,3,0))),"")</f>
        <v/>
      </c>
    </row>
    <row r="2328" spans="5:6" x14ac:dyDescent="0.25">
      <c r="E2328" s="175" t="str">
        <f>IFERROR((IF(VLOOKUP($C2328,'Agent List'!$A:$D,2,0)=0,"",VLOOKUP($C2328,'Agent List'!$A:$D,2,0))),"")</f>
        <v/>
      </c>
      <c r="F2328" t="str">
        <f>IFERROR((IF(VLOOKUP(C2328,'Agent List'!A:C,3,0)=0,"",VLOOKUP(C2328,'Agent List'!A:C,3,0))),"")</f>
        <v/>
      </c>
    </row>
    <row r="2329" spans="5:6" x14ac:dyDescent="0.25">
      <c r="E2329" s="175" t="str">
        <f>IFERROR((IF(VLOOKUP($C2329,'Agent List'!$A:$D,2,0)=0,"",VLOOKUP($C2329,'Agent List'!$A:$D,2,0))),"")</f>
        <v/>
      </c>
      <c r="F2329" t="str">
        <f>IFERROR((IF(VLOOKUP(C2329,'Agent List'!A:C,3,0)=0,"",VLOOKUP(C2329,'Agent List'!A:C,3,0))),"")</f>
        <v/>
      </c>
    </row>
    <row r="2330" spans="5:6" x14ac:dyDescent="0.25">
      <c r="E2330" s="175" t="str">
        <f>IFERROR((IF(VLOOKUP($C2330,'Agent List'!$A:$D,2,0)=0,"",VLOOKUP($C2330,'Agent List'!$A:$D,2,0))),"")</f>
        <v/>
      </c>
      <c r="F2330" t="str">
        <f>IFERROR((IF(VLOOKUP(C2330,'Agent List'!A:C,3,0)=0,"",VLOOKUP(C2330,'Agent List'!A:C,3,0))),"")</f>
        <v/>
      </c>
    </row>
    <row r="2331" spans="5:6" x14ac:dyDescent="0.25">
      <c r="E2331" s="175" t="str">
        <f>IFERROR((IF(VLOOKUP($C2331,'Agent List'!$A:$D,2,0)=0,"",VLOOKUP($C2331,'Agent List'!$A:$D,2,0))),"")</f>
        <v/>
      </c>
      <c r="F2331" t="str">
        <f>IFERROR((IF(VLOOKUP(C2331,'Agent List'!A:C,3,0)=0,"",VLOOKUP(C2331,'Agent List'!A:C,3,0))),"")</f>
        <v/>
      </c>
    </row>
    <row r="2332" spans="5:6" x14ac:dyDescent="0.25">
      <c r="E2332" s="175" t="str">
        <f>IFERROR((IF(VLOOKUP($C2332,'Agent List'!$A:$D,2,0)=0,"",VLOOKUP($C2332,'Agent List'!$A:$D,2,0))),"")</f>
        <v/>
      </c>
      <c r="F2332" t="str">
        <f>IFERROR((IF(VLOOKUP(C2332,'Agent List'!A:C,3,0)=0,"",VLOOKUP(C2332,'Agent List'!A:C,3,0))),"")</f>
        <v/>
      </c>
    </row>
    <row r="2333" spans="5:6" x14ac:dyDescent="0.25">
      <c r="E2333" s="175" t="str">
        <f>IFERROR((IF(VLOOKUP($C2333,'Agent List'!$A:$D,2,0)=0,"",VLOOKUP($C2333,'Agent List'!$A:$D,2,0))),"")</f>
        <v/>
      </c>
      <c r="F2333" t="str">
        <f>IFERROR((IF(VLOOKUP(C2333,'Agent List'!A:C,3,0)=0,"",VLOOKUP(C2333,'Agent List'!A:C,3,0))),"")</f>
        <v/>
      </c>
    </row>
    <row r="2334" spans="5:6" x14ac:dyDescent="0.25">
      <c r="E2334" s="175" t="str">
        <f>IFERROR((IF(VLOOKUP($C2334,'Agent List'!$A:$D,2,0)=0,"",VLOOKUP($C2334,'Agent List'!$A:$D,2,0))),"")</f>
        <v/>
      </c>
      <c r="F2334" t="str">
        <f>IFERROR((IF(VLOOKUP(C2334,'Agent List'!A:C,3,0)=0,"",VLOOKUP(C2334,'Agent List'!A:C,3,0))),"")</f>
        <v/>
      </c>
    </row>
    <row r="2335" spans="5:6" x14ac:dyDescent="0.25">
      <c r="E2335" s="175" t="str">
        <f>IFERROR((IF(VLOOKUP($C2335,'Agent List'!$A:$D,2,0)=0,"",VLOOKUP($C2335,'Agent List'!$A:$D,2,0))),"")</f>
        <v/>
      </c>
      <c r="F2335" t="str">
        <f>IFERROR((IF(VLOOKUP(C2335,'Agent List'!A:C,3,0)=0,"",VLOOKUP(C2335,'Agent List'!A:C,3,0))),"")</f>
        <v/>
      </c>
    </row>
    <row r="2336" spans="5:6" x14ac:dyDescent="0.25">
      <c r="E2336" s="175" t="str">
        <f>IFERROR((IF(VLOOKUP($C2336,'Agent List'!$A:$D,2,0)=0,"",VLOOKUP($C2336,'Agent List'!$A:$D,2,0))),"")</f>
        <v/>
      </c>
      <c r="F2336" t="str">
        <f>IFERROR((IF(VLOOKUP(C2336,'Agent List'!A:C,3,0)=0,"",VLOOKUP(C2336,'Agent List'!A:C,3,0))),"")</f>
        <v/>
      </c>
    </row>
    <row r="2337" spans="5:6" x14ac:dyDescent="0.25">
      <c r="E2337" s="175" t="str">
        <f>IFERROR((IF(VLOOKUP($C2337,'Agent List'!$A:$D,2,0)=0,"",VLOOKUP($C2337,'Agent List'!$A:$D,2,0))),"")</f>
        <v/>
      </c>
      <c r="F2337" t="str">
        <f>IFERROR((IF(VLOOKUP(C2337,'Agent List'!A:C,3,0)=0,"",VLOOKUP(C2337,'Agent List'!A:C,3,0))),"")</f>
        <v/>
      </c>
    </row>
    <row r="2338" spans="5:6" x14ac:dyDescent="0.25">
      <c r="E2338" s="175" t="str">
        <f>IFERROR((IF(VLOOKUP($C2338,'Agent List'!$A:$D,2,0)=0,"",VLOOKUP($C2338,'Agent List'!$A:$D,2,0))),"")</f>
        <v/>
      </c>
      <c r="F2338" t="str">
        <f>IFERROR((IF(VLOOKUP(C2338,'Agent List'!A:C,3,0)=0,"",VLOOKUP(C2338,'Agent List'!A:C,3,0))),"")</f>
        <v/>
      </c>
    </row>
    <row r="2339" spans="5:6" x14ac:dyDescent="0.25">
      <c r="E2339" s="175" t="str">
        <f>IFERROR((IF(VLOOKUP($C2339,'Agent List'!$A:$D,2,0)=0,"",VLOOKUP($C2339,'Agent List'!$A:$D,2,0))),"")</f>
        <v/>
      </c>
      <c r="F2339" t="str">
        <f>IFERROR((IF(VLOOKUP(C2339,'Agent List'!A:C,3,0)=0,"",VLOOKUP(C2339,'Agent List'!A:C,3,0))),"")</f>
        <v/>
      </c>
    </row>
    <row r="2340" spans="5:6" x14ac:dyDescent="0.25">
      <c r="E2340" s="175" t="str">
        <f>IFERROR((IF(VLOOKUP($C2340,'Agent List'!$A:$D,2,0)=0,"",VLOOKUP($C2340,'Agent List'!$A:$D,2,0))),"")</f>
        <v/>
      </c>
      <c r="F2340" t="str">
        <f>IFERROR((IF(VLOOKUP(C2340,'Agent List'!A:C,3,0)=0,"",VLOOKUP(C2340,'Agent List'!A:C,3,0))),"")</f>
        <v/>
      </c>
    </row>
    <row r="2341" spans="5:6" x14ac:dyDescent="0.25">
      <c r="E2341" s="175" t="str">
        <f>IFERROR((IF(VLOOKUP($C2341,'Agent List'!$A:$D,2,0)=0,"",VLOOKUP($C2341,'Agent List'!$A:$D,2,0))),"")</f>
        <v/>
      </c>
      <c r="F2341" t="str">
        <f>IFERROR((IF(VLOOKUP(C2341,'Agent List'!A:C,3,0)=0,"",VLOOKUP(C2341,'Agent List'!A:C,3,0))),"")</f>
        <v/>
      </c>
    </row>
    <row r="2342" spans="5:6" x14ac:dyDescent="0.25">
      <c r="E2342" s="175" t="str">
        <f>IFERROR((IF(VLOOKUP($C2342,'Agent List'!$A:$D,2,0)=0,"",VLOOKUP($C2342,'Agent List'!$A:$D,2,0))),"")</f>
        <v/>
      </c>
      <c r="F2342" t="str">
        <f>IFERROR((IF(VLOOKUP(C2342,'Agent List'!A:C,3,0)=0,"",VLOOKUP(C2342,'Agent List'!A:C,3,0))),"")</f>
        <v/>
      </c>
    </row>
    <row r="2343" spans="5:6" x14ac:dyDescent="0.25">
      <c r="E2343" s="175" t="str">
        <f>IFERROR((IF(VLOOKUP($C2343,'Agent List'!$A:$D,2,0)=0,"",VLOOKUP($C2343,'Agent List'!$A:$D,2,0))),"")</f>
        <v/>
      </c>
      <c r="F2343" t="str">
        <f>IFERROR((IF(VLOOKUP(C2343,'Agent List'!A:C,3,0)=0,"",VLOOKUP(C2343,'Agent List'!A:C,3,0))),"")</f>
        <v/>
      </c>
    </row>
    <row r="2344" spans="5:6" x14ac:dyDescent="0.25">
      <c r="E2344" s="175" t="str">
        <f>IFERROR((IF(VLOOKUP($C2344,'Agent List'!$A:$D,2,0)=0,"",VLOOKUP($C2344,'Agent List'!$A:$D,2,0))),"")</f>
        <v/>
      </c>
      <c r="F2344" t="str">
        <f>IFERROR((IF(VLOOKUP(C2344,'Agent List'!A:C,3,0)=0,"",VLOOKUP(C2344,'Agent List'!A:C,3,0))),"")</f>
        <v/>
      </c>
    </row>
    <row r="2345" spans="5:6" x14ac:dyDescent="0.25">
      <c r="E2345" s="175" t="str">
        <f>IFERROR((IF(VLOOKUP($C2345,'Agent List'!$A:$D,2,0)=0,"",VLOOKUP($C2345,'Agent List'!$A:$D,2,0))),"")</f>
        <v/>
      </c>
      <c r="F2345" t="str">
        <f>IFERROR((IF(VLOOKUP(C2345,'Agent List'!A:C,3,0)=0,"",VLOOKUP(C2345,'Agent List'!A:C,3,0))),"")</f>
        <v/>
      </c>
    </row>
    <row r="2346" spans="5:6" x14ac:dyDescent="0.25">
      <c r="E2346" s="175" t="str">
        <f>IFERROR((IF(VLOOKUP($C2346,'Agent List'!$A:$D,2,0)=0,"",VLOOKUP($C2346,'Agent List'!$A:$D,2,0))),"")</f>
        <v/>
      </c>
      <c r="F2346" t="str">
        <f>IFERROR((IF(VLOOKUP(C2346,'Agent List'!A:C,3,0)=0,"",VLOOKUP(C2346,'Agent List'!A:C,3,0))),"")</f>
        <v/>
      </c>
    </row>
    <row r="2347" spans="5:6" x14ac:dyDescent="0.25">
      <c r="E2347" s="175" t="str">
        <f>IFERROR((IF(VLOOKUP($C2347,'Agent List'!$A:$D,2,0)=0,"",VLOOKUP($C2347,'Agent List'!$A:$D,2,0))),"")</f>
        <v/>
      </c>
      <c r="F2347" t="str">
        <f>IFERROR((IF(VLOOKUP(C2347,'Agent List'!A:C,3,0)=0,"",VLOOKUP(C2347,'Agent List'!A:C,3,0))),"")</f>
        <v/>
      </c>
    </row>
    <row r="2348" spans="5:6" x14ac:dyDescent="0.25">
      <c r="E2348" s="175" t="str">
        <f>IFERROR((IF(VLOOKUP($C2348,'Agent List'!$A:$D,2,0)=0,"",VLOOKUP($C2348,'Agent List'!$A:$D,2,0))),"")</f>
        <v/>
      </c>
      <c r="F2348" t="str">
        <f>IFERROR((IF(VLOOKUP(C2348,'Agent List'!A:C,3,0)=0,"",VLOOKUP(C2348,'Agent List'!A:C,3,0))),"")</f>
        <v/>
      </c>
    </row>
    <row r="2349" spans="5:6" x14ac:dyDescent="0.25">
      <c r="E2349" s="175" t="str">
        <f>IFERROR((IF(VLOOKUP($C2349,'Agent List'!$A:$D,2,0)=0,"",VLOOKUP($C2349,'Agent List'!$A:$D,2,0))),"")</f>
        <v/>
      </c>
      <c r="F2349" t="str">
        <f>IFERROR((IF(VLOOKUP(C2349,'Agent List'!A:C,3,0)=0,"",VLOOKUP(C2349,'Agent List'!A:C,3,0))),"")</f>
        <v/>
      </c>
    </row>
    <row r="2350" spans="5:6" x14ac:dyDescent="0.25">
      <c r="E2350" s="175" t="str">
        <f>IFERROR((IF(VLOOKUP($C2350,'Agent List'!$A:$D,2,0)=0,"",VLOOKUP($C2350,'Agent List'!$A:$D,2,0))),"")</f>
        <v/>
      </c>
      <c r="F2350" t="str">
        <f>IFERROR((IF(VLOOKUP(C2350,'Agent List'!A:C,3,0)=0,"",VLOOKUP(C2350,'Agent List'!A:C,3,0))),"")</f>
        <v/>
      </c>
    </row>
    <row r="2351" spans="5:6" x14ac:dyDescent="0.25">
      <c r="E2351" s="175" t="str">
        <f>IFERROR((IF(VLOOKUP($C2351,'Agent List'!$A:$D,2,0)=0,"",VLOOKUP($C2351,'Agent List'!$A:$D,2,0))),"")</f>
        <v/>
      </c>
      <c r="F2351" t="str">
        <f>IFERROR((IF(VLOOKUP(C2351,'Agent List'!A:C,3,0)=0,"",VLOOKUP(C2351,'Agent List'!A:C,3,0))),"")</f>
        <v/>
      </c>
    </row>
    <row r="2352" spans="5:6" x14ac:dyDescent="0.25">
      <c r="E2352" s="175" t="str">
        <f>IFERROR((IF(VLOOKUP($C2352,'Agent List'!$A:$D,2,0)=0,"",VLOOKUP($C2352,'Agent List'!$A:$D,2,0))),"")</f>
        <v/>
      </c>
      <c r="F2352" t="str">
        <f>IFERROR((IF(VLOOKUP(C2352,'Agent List'!A:C,3,0)=0,"",VLOOKUP(C2352,'Agent List'!A:C,3,0))),"")</f>
        <v/>
      </c>
    </row>
    <row r="2353" spans="5:6" x14ac:dyDescent="0.25">
      <c r="E2353" s="175" t="str">
        <f>IFERROR((IF(VLOOKUP($C2353,'Agent List'!$A:$D,2,0)=0,"",VLOOKUP($C2353,'Agent List'!$A:$D,2,0))),"")</f>
        <v/>
      </c>
      <c r="F2353" t="str">
        <f>IFERROR((IF(VLOOKUP(C2353,'Agent List'!A:C,3,0)=0,"",VLOOKUP(C2353,'Agent List'!A:C,3,0))),"")</f>
        <v/>
      </c>
    </row>
    <row r="2354" spans="5:6" x14ac:dyDescent="0.25">
      <c r="E2354" s="175" t="str">
        <f>IFERROR((IF(VLOOKUP($C2354,'Agent List'!$A:$D,2,0)=0,"",VLOOKUP($C2354,'Agent List'!$A:$D,2,0))),"")</f>
        <v/>
      </c>
      <c r="F2354" t="str">
        <f>IFERROR((IF(VLOOKUP(C2354,'Agent List'!A:C,3,0)=0,"",VLOOKUP(C2354,'Agent List'!A:C,3,0))),"")</f>
        <v/>
      </c>
    </row>
    <row r="2355" spans="5:6" x14ac:dyDescent="0.25">
      <c r="E2355" s="175" t="str">
        <f>IFERROR((IF(VLOOKUP($C2355,'Agent List'!$A:$D,2,0)=0,"",VLOOKUP($C2355,'Agent List'!$A:$D,2,0))),"")</f>
        <v/>
      </c>
      <c r="F2355" t="str">
        <f>IFERROR((IF(VLOOKUP(C2355,'Agent List'!A:C,3,0)=0,"",VLOOKUP(C2355,'Agent List'!A:C,3,0))),"")</f>
        <v/>
      </c>
    </row>
    <row r="2356" spans="5:6" x14ac:dyDescent="0.25">
      <c r="E2356" s="175" t="str">
        <f>IFERROR((IF(VLOOKUP($C2356,'Agent List'!$A:$D,2,0)=0,"",VLOOKUP($C2356,'Agent List'!$A:$D,2,0))),"")</f>
        <v/>
      </c>
      <c r="F2356" t="str">
        <f>IFERROR((IF(VLOOKUP(C2356,'Agent List'!A:C,3,0)=0,"",VLOOKUP(C2356,'Agent List'!A:C,3,0))),"")</f>
        <v/>
      </c>
    </row>
    <row r="2357" spans="5:6" x14ac:dyDescent="0.25">
      <c r="E2357" s="175" t="str">
        <f>IFERROR((IF(VLOOKUP($C2357,'Agent List'!$A:$D,2,0)=0,"",VLOOKUP($C2357,'Agent List'!$A:$D,2,0))),"")</f>
        <v/>
      </c>
      <c r="F2357" t="str">
        <f>IFERROR((IF(VLOOKUP(C2357,'Agent List'!A:C,3,0)=0,"",VLOOKUP(C2357,'Agent List'!A:C,3,0))),"")</f>
        <v/>
      </c>
    </row>
    <row r="2358" spans="5:6" x14ac:dyDescent="0.25">
      <c r="E2358" s="175" t="str">
        <f>IFERROR((IF(VLOOKUP($C2358,'Agent List'!$A:$D,2,0)=0,"",VLOOKUP($C2358,'Agent List'!$A:$D,2,0))),"")</f>
        <v/>
      </c>
      <c r="F2358" t="str">
        <f>IFERROR((IF(VLOOKUP(C2358,'Agent List'!A:C,3,0)=0,"",VLOOKUP(C2358,'Agent List'!A:C,3,0))),"")</f>
        <v/>
      </c>
    </row>
    <row r="2359" spans="5:6" x14ac:dyDescent="0.25">
      <c r="E2359" s="175" t="str">
        <f>IFERROR((IF(VLOOKUP($C2359,'Agent List'!$A:$D,2,0)=0,"",VLOOKUP($C2359,'Agent List'!$A:$D,2,0))),"")</f>
        <v/>
      </c>
      <c r="F2359" t="str">
        <f>IFERROR((IF(VLOOKUP(C2359,'Agent List'!A:C,3,0)=0,"",VLOOKUP(C2359,'Agent List'!A:C,3,0))),"")</f>
        <v/>
      </c>
    </row>
    <row r="2360" spans="5:6" x14ac:dyDescent="0.25">
      <c r="E2360" s="175" t="str">
        <f>IFERROR((IF(VLOOKUP($C2360,'Agent List'!$A:$D,2,0)=0,"",VLOOKUP($C2360,'Agent List'!$A:$D,2,0))),"")</f>
        <v/>
      </c>
      <c r="F2360" t="str">
        <f>IFERROR((IF(VLOOKUP(C2360,'Agent List'!A:C,3,0)=0,"",VLOOKUP(C2360,'Agent List'!A:C,3,0))),"")</f>
        <v/>
      </c>
    </row>
    <row r="2361" spans="5:6" x14ac:dyDescent="0.25">
      <c r="E2361" s="175" t="str">
        <f>IFERROR((IF(VLOOKUP($C2361,'Agent List'!$A:$D,2,0)=0,"",VLOOKUP($C2361,'Agent List'!$A:$D,2,0))),"")</f>
        <v/>
      </c>
      <c r="F2361" t="str">
        <f>IFERROR((IF(VLOOKUP(C2361,'Agent List'!A:C,3,0)=0,"",VLOOKUP(C2361,'Agent List'!A:C,3,0))),"")</f>
        <v/>
      </c>
    </row>
    <row r="2362" spans="5:6" x14ac:dyDescent="0.25">
      <c r="E2362" s="175" t="str">
        <f>IFERROR((IF(VLOOKUP($C2362,'Agent List'!$A:$D,2,0)=0,"",VLOOKUP($C2362,'Agent List'!$A:$D,2,0))),"")</f>
        <v/>
      </c>
      <c r="F2362" t="str">
        <f>IFERROR((IF(VLOOKUP(C2362,'Agent List'!A:C,3,0)=0,"",VLOOKUP(C2362,'Agent List'!A:C,3,0))),"")</f>
        <v/>
      </c>
    </row>
    <row r="2363" spans="5:6" x14ac:dyDescent="0.25">
      <c r="E2363" s="175" t="str">
        <f>IFERROR((IF(VLOOKUP($C2363,'Agent List'!$A:$D,2,0)=0,"",VLOOKUP($C2363,'Agent List'!$A:$D,2,0))),"")</f>
        <v/>
      </c>
      <c r="F2363" t="str">
        <f>IFERROR((IF(VLOOKUP(C2363,'Agent List'!A:C,3,0)=0,"",VLOOKUP(C2363,'Agent List'!A:C,3,0))),"")</f>
        <v/>
      </c>
    </row>
    <row r="2364" spans="5:6" x14ac:dyDescent="0.25">
      <c r="E2364" s="175" t="str">
        <f>IFERROR((IF(VLOOKUP($C2364,'Agent List'!$A:$D,2,0)=0,"",VLOOKUP($C2364,'Agent List'!$A:$D,2,0))),"")</f>
        <v/>
      </c>
      <c r="F2364" t="str">
        <f>IFERROR((IF(VLOOKUP(C2364,'Agent List'!A:C,3,0)=0,"",VLOOKUP(C2364,'Agent List'!A:C,3,0))),"")</f>
        <v/>
      </c>
    </row>
    <row r="2365" spans="5:6" x14ac:dyDescent="0.25">
      <c r="E2365" s="175" t="str">
        <f>IFERROR((IF(VLOOKUP($C2365,'Agent List'!$A:$D,2,0)=0,"",VLOOKUP($C2365,'Agent List'!$A:$D,2,0))),"")</f>
        <v/>
      </c>
      <c r="F2365" t="str">
        <f>IFERROR((IF(VLOOKUP(C2365,'Agent List'!A:C,3,0)=0,"",VLOOKUP(C2365,'Agent List'!A:C,3,0))),"")</f>
        <v/>
      </c>
    </row>
    <row r="2366" spans="5:6" x14ac:dyDescent="0.25">
      <c r="E2366" s="175" t="str">
        <f>IFERROR((IF(VLOOKUP($C2366,'Agent List'!$A:$D,2,0)=0,"",VLOOKUP($C2366,'Agent List'!$A:$D,2,0))),"")</f>
        <v/>
      </c>
      <c r="F2366" t="str">
        <f>IFERROR((IF(VLOOKUP(C2366,'Agent List'!A:C,3,0)=0,"",VLOOKUP(C2366,'Agent List'!A:C,3,0))),"")</f>
        <v/>
      </c>
    </row>
    <row r="2367" spans="5:6" x14ac:dyDescent="0.25">
      <c r="E2367" s="175" t="str">
        <f>IFERROR((IF(VLOOKUP($C2367,'Agent List'!$A:$D,2,0)=0,"",VLOOKUP($C2367,'Agent List'!$A:$D,2,0))),"")</f>
        <v/>
      </c>
      <c r="F2367" t="str">
        <f>IFERROR((IF(VLOOKUP(C2367,'Agent List'!A:C,3,0)=0,"",VLOOKUP(C2367,'Agent List'!A:C,3,0))),"")</f>
        <v/>
      </c>
    </row>
    <row r="2368" spans="5:6" x14ac:dyDescent="0.25">
      <c r="E2368" s="175" t="str">
        <f>IFERROR((IF(VLOOKUP($C2368,'Agent List'!$A:$D,2,0)=0,"",VLOOKUP($C2368,'Agent List'!$A:$D,2,0))),"")</f>
        <v/>
      </c>
      <c r="F2368" t="str">
        <f>IFERROR((IF(VLOOKUP(C2368,'Agent List'!A:C,3,0)=0,"",VLOOKUP(C2368,'Agent List'!A:C,3,0))),"")</f>
        <v/>
      </c>
    </row>
    <row r="2369" spans="5:6" x14ac:dyDescent="0.25">
      <c r="E2369" s="175" t="str">
        <f>IFERROR((IF(VLOOKUP($C2369,'Agent List'!$A:$D,2,0)=0,"",VLOOKUP($C2369,'Agent List'!$A:$D,2,0))),"")</f>
        <v/>
      </c>
      <c r="F2369" t="str">
        <f>IFERROR((IF(VLOOKUP(C2369,'Agent List'!A:C,3,0)=0,"",VLOOKUP(C2369,'Agent List'!A:C,3,0))),"")</f>
        <v/>
      </c>
    </row>
    <row r="2370" spans="5:6" x14ac:dyDescent="0.25">
      <c r="E2370" s="175" t="str">
        <f>IFERROR((IF(VLOOKUP($C2370,'Agent List'!$A:$D,2,0)=0,"",VLOOKUP($C2370,'Agent List'!$A:$D,2,0))),"")</f>
        <v/>
      </c>
      <c r="F2370" t="str">
        <f>IFERROR((IF(VLOOKUP(C2370,'Agent List'!A:C,3,0)=0,"",VLOOKUP(C2370,'Agent List'!A:C,3,0))),"")</f>
        <v/>
      </c>
    </row>
    <row r="2371" spans="5:6" x14ac:dyDescent="0.25">
      <c r="E2371" s="175" t="str">
        <f>IFERROR((IF(VLOOKUP($C2371,'Agent List'!$A:$D,2,0)=0,"",VLOOKUP($C2371,'Agent List'!$A:$D,2,0))),"")</f>
        <v/>
      </c>
      <c r="F2371" t="str">
        <f>IFERROR((IF(VLOOKUP(C2371,'Agent List'!A:C,3,0)=0,"",VLOOKUP(C2371,'Agent List'!A:C,3,0))),"")</f>
        <v/>
      </c>
    </row>
    <row r="2372" spans="5:6" x14ac:dyDescent="0.25">
      <c r="E2372" s="175" t="str">
        <f>IFERROR((IF(VLOOKUP($C2372,'Agent List'!$A:$D,2,0)=0,"",VLOOKUP($C2372,'Agent List'!$A:$D,2,0))),"")</f>
        <v/>
      </c>
      <c r="F2372" t="str">
        <f>IFERROR((IF(VLOOKUP(C2372,'Agent List'!A:C,3,0)=0,"",VLOOKUP(C2372,'Agent List'!A:C,3,0))),"")</f>
        <v/>
      </c>
    </row>
    <row r="2373" spans="5:6" x14ac:dyDescent="0.25">
      <c r="E2373" s="175" t="str">
        <f>IFERROR((IF(VLOOKUP($C2373,'Agent List'!$A:$D,2,0)=0,"",VLOOKUP($C2373,'Agent List'!$A:$D,2,0))),"")</f>
        <v/>
      </c>
      <c r="F2373" t="str">
        <f>IFERROR((IF(VLOOKUP(C2373,'Agent List'!A:C,3,0)=0,"",VLOOKUP(C2373,'Agent List'!A:C,3,0))),"")</f>
        <v/>
      </c>
    </row>
    <row r="2374" spans="5:6" x14ac:dyDescent="0.25">
      <c r="E2374" s="175" t="str">
        <f>IFERROR((IF(VLOOKUP($C2374,'Agent List'!$A:$D,2,0)=0,"",VLOOKUP($C2374,'Agent List'!$A:$D,2,0))),"")</f>
        <v/>
      </c>
      <c r="F2374" t="str">
        <f>IFERROR((IF(VLOOKUP(C2374,'Agent List'!A:C,3,0)=0,"",VLOOKUP(C2374,'Agent List'!A:C,3,0))),"")</f>
        <v/>
      </c>
    </row>
    <row r="2375" spans="5:6" x14ac:dyDescent="0.25">
      <c r="E2375" s="175" t="str">
        <f>IFERROR((IF(VLOOKUP($C2375,'Agent List'!$A:$D,2,0)=0,"",VLOOKUP($C2375,'Agent List'!$A:$D,2,0))),"")</f>
        <v/>
      </c>
      <c r="F2375" t="str">
        <f>IFERROR((IF(VLOOKUP(C2375,'Agent List'!A:C,3,0)=0,"",VLOOKUP(C2375,'Agent List'!A:C,3,0))),"")</f>
        <v/>
      </c>
    </row>
    <row r="2376" spans="5:6" x14ac:dyDescent="0.25">
      <c r="E2376" s="175" t="str">
        <f>IFERROR((IF(VLOOKUP($C2376,'Agent List'!$A:$D,2,0)=0,"",VLOOKUP($C2376,'Agent List'!$A:$D,2,0))),"")</f>
        <v/>
      </c>
      <c r="F2376" t="str">
        <f>IFERROR((IF(VLOOKUP(C2376,'Agent List'!A:C,3,0)=0,"",VLOOKUP(C2376,'Agent List'!A:C,3,0))),"")</f>
        <v/>
      </c>
    </row>
    <row r="2377" spans="5:6" x14ac:dyDescent="0.25">
      <c r="E2377" s="175" t="str">
        <f>IFERROR((IF(VLOOKUP($C2377,'Agent List'!$A:$D,2,0)=0,"",VLOOKUP($C2377,'Agent List'!$A:$D,2,0))),"")</f>
        <v/>
      </c>
      <c r="F2377" t="str">
        <f>IFERROR((IF(VLOOKUP(C2377,'Agent List'!A:C,3,0)=0,"",VLOOKUP(C2377,'Agent List'!A:C,3,0))),"")</f>
        <v/>
      </c>
    </row>
    <row r="2378" spans="5:6" x14ac:dyDescent="0.25">
      <c r="E2378" s="175" t="str">
        <f>IFERROR((IF(VLOOKUP($C2378,'Agent List'!$A:$D,2,0)=0,"",VLOOKUP($C2378,'Agent List'!$A:$D,2,0))),"")</f>
        <v/>
      </c>
      <c r="F2378" t="str">
        <f>IFERROR((IF(VLOOKUP(C2378,'Agent List'!A:C,3,0)=0,"",VLOOKUP(C2378,'Agent List'!A:C,3,0))),"")</f>
        <v/>
      </c>
    </row>
    <row r="2379" spans="5:6" x14ac:dyDescent="0.25">
      <c r="E2379" s="175" t="str">
        <f>IFERROR((IF(VLOOKUP($C2379,'Agent List'!$A:$D,2,0)=0,"",VLOOKUP($C2379,'Agent List'!$A:$D,2,0))),"")</f>
        <v/>
      </c>
      <c r="F2379" t="str">
        <f>IFERROR((IF(VLOOKUP(C2379,'Agent List'!A:C,3,0)=0,"",VLOOKUP(C2379,'Agent List'!A:C,3,0))),"")</f>
        <v/>
      </c>
    </row>
    <row r="2380" spans="5:6" x14ac:dyDescent="0.25">
      <c r="E2380" s="175" t="str">
        <f>IFERROR((IF(VLOOKUP($C2380,'Agent List'!$A:$D,2,0)=0,"",VLOOKUP($C2380,'Agent List'!$A:$D,2,0))),"")</f>
        <v/>
      </c>
      <c r="F2380" t="str">
        <f>IFERROR((IF(VLOOKUP(C2380,'Agent List'!A:C,3,0)=0,"",VLOOKUP(C2380,'Agent List'!A:C,3,0))),"")</f>
        <v/>
      </c>
    </row>
    <row r="2381" spans="5:6" x14ac:dyDescent="0.25">
      <c r="E2381" s="175" t="str">
        <f>IFERROR((IF(VLOOKUP($C2381,'Agent List'!$A:$D,2,0)=0,"",VLOOKUP($C2381,'Agent List'!$A:$D,2,0))),"")</f>
        <v/>
      </c>
      <c r="F2381" t="str">
        <f>IFERROR((IF(VLOOKUP(C2381,'Agent List'!A:C,3,0)=0,"",VLOOKUP(C2381,'Agent List'!A:C,3,0))),"")</f>
        <v/>
      </c>
    </row>
    <row r="2382" spans="5:6" x14ac:dyDescent="0.25">
      <c r="E2382" s="175" t="str">
        <f>IFERROR((IF(VLOOKUP($C2382,'Agent List'!$A:$D,2,0)=0,"",VLOOKUP($C2382,'Agent List'!$A:$D,2,0))),"")</f>
        <v/>
      </c>
      <c r="F2382" t="str">
        <f>IFERROR((IF(VLOOKUP(C2382,'Agent List'!A:C,3,0)=0,"",VLOOKUP(C2382,'Agent List'!A:C,3,0))),"")</f>
        <v/>
      </c>
    </row>
    <row r="2383" spans="5:6" x14ac:dyDescent="0.25">
      <c r="E2383" s="175" t="str">
        <f>IFERROR((IF(VLOOKUP($C2383,'Agent List'!$A:$D,2,0)=0,"",VLOOKUP($C2383,'Agent List'!$A:$D,2,0))),"")</f>
        <v/>
      </c>
      <c r="F2383" t="str">
        <f>IFERROR((IF(VLOOKUP(C2383,'Agent List'!A:C,3,0)=0,"",VLOOKUP(C2383,'Agent List'!A:C,3,0))),"")</f>
        <v/>
      </c>
    </row>
    <row r="2384" spans="5:6" x14ac:dyDescent="0.25">
      <c r="E2384" s="175" t="str">
        <f>IFERROR((IF(VLOOKUP($C2384,'Agent List'!$A:$D,2,0)=0,"",VLOOKUP($C2384,'Agent List'!$A:$D,2,0))),"")</f>
        <v/>
      </c>
      <c r="F2384" t="str">
        <f>IFERROR((IF(VLOOKUP(C2384,'Agent List'!A:C,3,0)=0,"",VLOOKUP(C2384,'Agent List'!A:C,3,0))),"")</f>
        <v/>
      </c>
    </row>
    <row r="2385" spans="5:6" x14ac:dyDescent="0.25">
      <c r="E2385" s="175" t="str">
        <f>IFERROR((IF(VLOOKUP($C2385,'Agent List'!$A:$D,2,0)=0,"",VLOOKUP($C2385,'Agent List'!$A:$D,2,0))),"")</f>
        <v/>
      </c>
      <c r="F2385" t="str">
        <f>IFERROR((IF(VLOOKUP(C2385,'Agent List'!A:C,3,0)=0,"",VLOOKUP(C2385,'Agent List'!A:C,3,0))),"")</f>
        <v/>
      </c>
    </row>
    <row r="2386" spans="5:6" x14ac:dyDescent="0.25">
      <c r="E2386" s="175" t="str">
        <f>IFERROR((IF(VLOOKUP($C2386,'Agent List'!$A:$D,2,0)=0,"",VLOOKUP($C2386,'Agent List'!$A:$D,2,0))),"")</f>
        <v/>
      </c>
      <c r="F2386" t="str">
        <f>IFERROR((IF(VLOOKUP(C2386,'Agent List'!A:C,3,0)=0,"",VLOOKUP(C2386,'Agent List'!A:C,3,0))),"")</f>
        <v/>
      </c>
    </row>
    <row r="2387" spans="5:6" x14ac:dyDescent="0.25">
      <c r="E2387" s="175" t="str">
        <f>IFERROR((IF(VLOOKUP($C2387,'Agent List'!$A:$D,2,0)=0,"",VLOOKUP($C2387,'Agent List'!$A:$D,2,0))),"")</f>
        <v/>
      </c>
      <c r="F2387" t="str">
        <f>IFERROR((IF(VLOOKUP(C2387,'Agent List'!A:C,3,0)=0,"",VLOOKUP(C2387,'Agent List'!A:C,3,0))),"")</f>
        <v/>
      </c>
    </row>
    <row r="2388" spans="5:6" x14ac:dyDescent="0.25">
      <c r="E2388" s="175" t="str">
        <f>IFERROR((IF(VLOOKUP($C2388,'Agent List'!$A:$D,2,0)=0,"",VLOOKUP($C2388,'Agent List'!$A:$D,2,0))),"")</f>
        <v/>
      </c>
      <c r="F2388" t="str">
        <f>IFERROR((IF(VLOOKUP(C2388,'Agent List'!A:C,3,0)=0,"",VLOOKUP(C2388,'Agent List'!A:C,3,0))),"")</f>
        <v/>
      </c>
    </row>
    <row r="2389" spans="5:6" x14ac:dyDescent="0.25">
      <c r="E2389" s="175" t="str">
        <f>IFERROR((IF(VLOOKUP($C2389,'Agent List'!$A:$D,2,0)=0,"",VLOOKUP($C2389,'Agent List'!$A:$D,2,0))),"")</f>
        <v/>
      </c>
      <c r="F2389" t="str">
        <f>IFERROR((IF(VLOOKUP(C2389,'Agent List'!A:C,3,0)=0,"",VLOOKUP(C2389,'Agent List'!A:C,3,0))),"")</f>
        <v/>
      </c>
    </row>
    <row r="2390" spans="5:6" x14ac:dyDescent="0.25">
      <c r="E2390" s="175" t="str">
        <f>IFERROR((IF(VLOOKUP($C2390,'Agent List'!$A:$D,2,0)=0,"",VLOOKUP($C2390,'Agent List'!$A:$D,2,0))),"")</f>
        <v/>
      </c>
      <c r="F2390" t="str">
        <f>IFERROR((IF(VLOOKUP(C2390,'Agent List'!A:C,3,0)=0,"",VLOOKUP(C2390,'Agent List'!A:C,3,0))),"")</f>
        <v/>
      </c>
    </row>
    <row r="2391" spans="5:6" x14ac:dyDescent="0.25">
      <c r="E2391" s="175" t="str">
        <f>IFERROR((IF(VLOOKUP($C2391,'Agent List'!$A:$D,2,0)=0,"",VLOOKUP($C2391,'Agent List'!$A:$D,2,0))),"")</f>
        <v/>
      </c>
      <c r="F2391" t="str">
        <f>IFERROR((IF(VLOOKUP(C2391,'Agent List'!A:C,3,0)=0,"",VLOOKUP(C2391,'Agent List'!A:C,3,0))),"")</f>
        <v/>
      </c>
    </row>
    <row r="2392" spans="5:6" x14ac:dyDescent="0.25">
      <c r="E2392" s="175" t="str">
        <f>IFERROR((IF(VLOOKUP($C2392,'Agent List'!$A:$D,2,0)=0,"",VLOOKUP($C2392,'Agent List'!$A:$D,2,0))),"")</f>
        <v/>
      </c>
      <c r="F2392" t="str">
        <f>IFERROR((IF(VLOOKUP(C2392,'Agent List'!A:C,3,0)=0,"",VLOOKUP(C2392,'Agent List'!A:C,3,0))),"")</f>
        <v/>
      </c>
    </row>
    <row r="2393" spans="5:6" x14ac:dyDescent="0.25">
      <c r="E2393" s="175" t="str">
        <f>IFERROR((IF(VLOOKUP($C2393,'Agent List'!$A:$D,2,0)=0,"",VLOOKUP($C2393,'Agent List'!$A:$D,2,0))),"")</f>
        <v/>
      </c>
      <c r="F2393" t="str">
        <f>IFERROR((IF(VLOOKUP(C2393,'Agent List'!A:C,3,0)=0,"",VLOOKUP(C2393,'Agent List'!A:C,3,0))),"")</f>
        <v/>
      </c>
    </row>
    <row r="2394" spans="5:6" x14ac:dyDescent="0.25">
      <c r="E2394" s="175" t="str">
        <f>IFERROR((IF(VLOOKUP($C2394,'Agent List'!$A:$D,2,0)=0,"",VLOOKUP($C2394,'Agent List'!$A:$D,2,0))),"")</f>
        <v/>
      </c>
      <c r="F2394" t="str">
        <f>IFERROR((IF(VLOOKUP(C2394,'Agent List'!A:C,3,0)=0,"",VLOOKUP(C2394,'Agent List'!A:C,3,0))),"")</f>
        <v/>
      </c>
    </row>
    <row r="2395" spans="5:6" x14ac:dyDescent="0.25">
      <c r="E2395" s="175" t="str">
        <f>IFERROR((IF(VLOOKUP($C2395,'Agent List'!$A:$D,2,0)=0,"",VLOOKUP($C2395,'Agent List'!$A:$D,2,0))),"")</f>
        <v/>
      </c>
      <c r="F2395" t="str">
        <f>IFERROR((IF(VLOOKUP(C2395,'Agent List'!A:C,3,0)=0,"",VLOOKUP(C2395,'Agent List'!A:C,3,0))),"")</f>
        <v/>
      </c>
    </row>
    <row r="2396" spans="5:6" x14ac:dyDescent="0.25">
      <c r="E2396" s="175" t="str">
        <f>IFERROR((IF(VLOOKUP($C2396,'Agent List'!$A:$D,2,0)=0,"",VLOOKUP($C2396,'Agent List'!$A:$D,2,0))),"")</f>
        <v/>
      </c>
      <c r="F2396" t="str">
        <f>IFERROR((IF(VLOOKUP(C2396,'Agent List'!A:C,3,0)=0,"",VLOOKUP(C2396,'Agent List'!A:C,3,0))),"")</f>
        <v/>
      </c>
    </row>
    <row r="2397" spans="5:6" x14ac:dyDescent="0.25">
      <c r="E2397" s="175" t="str">
        <f>IFERROR((IF(VLOOKUP($C2397,'Agent List'!$A:$D,2,0)=0,"",VLOOKUP($C2397,'Agent List'!$A:$D,2,0))),"")</f>
        <v/>
      </c>
      <c r="F2397" t="str">
        <f>IFERROR((IF(VLOOKUP(C2397,'Agent List'!A:C,3,0)=0,"",VLOOKUP(C2397,'Agent List'!A:C,3,0))),"")</f>
        <v/>
      </c>
    </row>
    <row r="2398" spans="5:6" x14ac:dyDescent="0.25">
      <c r="E2398" s="175" t="str">
        <f>IFERROR((IF(VLOOKUP($C2398,'Agent List'!$A:$D,2,0)=0,"",VLOOKUP($C2398,'Agent List'!$A:$D,2,0))),"")</f>
        <v/>
      </c>
      <c r="F2398" t="str">
        <f>IFERROR((IF(VLOOKUP(C2398,'Agent List'!A:C,3,0)=0,"",VLOOKUP(C2398,'Agent List'!A:C,3,0))),"")</f>
        <v/>
      </c>
    </row>
    <row r="2399" spans="5:6" x14ac:dyDescent="0.25">
      <c r="E2399" s="175" t="str">
        <f>IFERROR((IF(VLOOKUP($C2399,'Agent List'!$A:$D,2,0)=0,"",VLOOKUP($C2399,'Agent List'!$A:$D,2,0))),"")</f>
        <v/>
      </c>
      <c r="F2399" t="str">
        <f>IFERROR((IF(VLOOKUP(C2399,'Agent List'!A:C,3,0)=0,"",VLOOKUP(C2399,'Agent List'!A:C,3,0))),"")</f>
        <v/>
      </c>
    </row>
    <row r="2400" spans="5:6" x14ac:dyDescent="0.25">
      <c r="E2400" s="175" t="str">
        <f>IFERROR((IF(VLOOKUP($C2400,'Agent List'!$A:$D,2,0)=0,"",VLOOKUP($C2400,'Agent List'!$A:$D,2,0))),"")</f>
        <v/>
      </c>
      <c r="F2400" t="str">
        <f>IFERROR((IF(VLOOKUP(C2400,'Agent List'!A:C,3,0)=0,"",VLOOKUP(C2400,'Agent List'!A:C,3,0))),"")</f>
        <v/>
      </c>
    </row>
    <row r="2401" spans="5:6" x14ac:dyDescent="0.25">
      <c r="E2401" s="175" t="str">
        <f>IFERROR((IF(VLOOKUP($C2401,'Agent List'!$A:$D,2,0)=0,"",VLOOKUP($C2401,'Agent List'!$A:$D,2,0))),"")</f>
        <v/>
      </c>
      <c r="F2401" t="str">
        <f>IFERROR((IF(VLOOKUP(C2401,'Agent List'!A:C,3,0)=0,"",VLOOKUP(C2401,'Agent List'!A:C,3,0))),"")</f>
        <v/>
      </c>
    </row>
    <row r="2402" spans="5:6" x14ac:dyDescent="0.25">
      <c r="E2402" s="175" t="str">
        <f>IFERROR((IF(VLOOKUP($C2402,'Agent List'!$A:$D,2,0)=0,"",VLOOKUP($C2402,'Agent List'!$A:$D,2,0))),"")</f>
        <v/>
      </c>
      <c r="F2402" t="str">
        <f>IFERROR((IF(VLOOKUP(C2402,'Agent List'!A:C,3,0)=0,"",VLOOKUP(C2402,'Agent List'!A:C,3,0))),"")</f>
        <v/>
      </c>
    </row>
    <row r="2403" spans="5:6" x14ac:dyDescent="0.25">
      <c r="E2403" s="175" t="str">
        <f>IFERROR((IF(VLOOKUP($C2403,'Agent List'!$A:$D,2,0)=0,"",VLOOKUP($C2403,'Agent List'!$A:$D,2,0))),"")</f>
        <v/>
      </c>
      <c r="F2403" t="str">
        <f>IFERROR((IF(VLOOKUP(C2403,'Agent List'!A:C,3,0)=0,"",VLOOKUP(C2403,'Agent List'!A:C,3,0))),"")</f>
        <v/>
      </c>
    </row>
    <row r="2404" spans="5:6" x14ac:dyDescent="0.25">
      <c r="E2404" s="175" t="str">
        <f>IFERROR((IF(VLOOKUP($C2404,'Agent List'!$A:$D,2,0)=0,"",VLOOKUP($C2404,'Agent List'!$A:$D,2,0))),"")</f>
        <v/>
      </c>
      <c r="F2404" t="str">
        <f>IFERROR((IF(VLOOKUP(C2404,'Agent List'!A:C,3,0)=0,"",VLOOKUP(C2404,'Agent List'!A:C,3,0))),"")</f>
        <v/>
      </c>
    </row>
    <row r="2405" spans="5:6" x14ac:dyDescent="0.25">
      <c r="E2405" s="175" t="str">
        <f>IFERROR((IF(VLOOKUP($C2405,'Agent List'!$A:$D,2,0)=0,"",VLOOKUP($C2405,'Agent List'!$A:$D,2,0))),"")</f>
        <v/>
      </c>
      <c r="F2405" t="str">
        <f>IFERROR((IF(VLOOKUP(C2405,'Agent List'!A:C,3,0)=0,"",VLOOKUP(C2405,'Agent List'!A:C,3,0))),"")</f>
        <v/>
      </c>
    </row>
    <row r="2406" spans="5:6" x14ac:dyDescent="0.25">
      <c r="E2406" s="175" t="str">
        <f>IFERROR((IF(VLOOKUP($C2406,'Agent List'!$A:$D,2,0)=0,"",VLOOKUP($C2406,'Agent List'!$A:$D,2,0))),"")</f>
        <v/>
      </c>
      <c r="F2406" t="str">
        <f>IFERROR((IF(VLOOKUP(C2406,'Agent List'!A:C,3,0)=0,"",VLOOKUP(C2406,'Agent List'!A:C,3,0))),"")</f>
        <v/>
      </c>
    </row>
    <row r="2407" spans="5:6" x14ac:dyDescent="0.25">
      <c r="E2407" s="175" t="str">
        <f>IFERROR((IF(VLOOKUP($C2407,'Agent List'!$A:$D,2,0)=0,"",VLOOKUP($C2407,'Agent List'!$A:$D,2,0))),"")</f>
        <v/>
      </c>
      <c r="F2407" t="str">
        <f>IFERROR((IF(VLOOKUP(C2407,'Agent List'!A:C,3,0)=0,"",VLOOKUP(C2407,'Agent List'!A:C,3,0))),"")</f>
        <v/>
      </c>
    </row>
    <row r="2408" spans="5:6" x14ac:dyDescent="0.25">
      <c r="E2408" s="175" t="str">
        <f>IFERROR((IF(VLOOKUP($C2408,'Agent List'!$A:$D,2,0)=0,"",VLOOKUP($C2408,'Agent List'!$A:$D,2,0))),"")</f>
        <v/>
      </c>
      <c r="F2408" t="str">
        <f>IFERROR((IF(VLOOKUP(C2408,'Agent List'!A:C,3,0)=0,"",VLOOKUP(C2408,'Agent List'!A:C,3,0))),"")</f>
        <v/>
      </c>
    </row>
    <row r="2409" spans="5:6" x14ac:dyDescent="0.25">
      <c r="E2409" s="175" t="str">
        <f>IFERROR((IF(VLOOKUP($C2409,'Agent List'!$A:$D,2,0)=0,"",VLOOKUP($C2409,'Agent List'!$A:$D,2,0))),"")</f>
        <v/>
      </c>
      <c r="F2409" t="str">
        <f>IFERROR((IF(VLOOKUP(C2409,'Agent List'!A:C,3,0)=0,"",VLOOKUP(C2409,'Agent List'!A:C,3,0))),"")</f>
        <v/>
      </c>
    </row>
    <row r="2410" spans="5:6" x14ac:dyDescent="0.25">
      <c r="E2410" s="175" t="str">
        <f>IFERROR((IF(VLOOKUP($C2410,'Agent List'!$A:$D,2,0)=0,"",VLOOKUP($C2410,'Agent List'!$A:$D,2,0))),"")</f>
        <v/>
      </c>
      <c r="F2410" t="str">
        <f>IFERROR((IF(VLOOKUP(C2410,'Agent List'!A:C,3,0)=0,"",VLOOKUP(C2410,'Agent List'!A:C,3,0))),"")</f>
        <v/>
      </c>
    </row>
    <row r="2411" spans="5:6" x14ac:dyDescent="0.25">
      <c r="E2411" s="175" t="str">
        <f>IFERROR((IF(VLOOKUP($C2411,'Agent List'!$A:$D,2,0)=0,"",VLOOKUP($C2411,'Agent List'!$A:$D,2,0))),"")</f>
        <v/>
      </c>
      <c r="F2411" t="str">
        <f>IFERROR((IF(VLOOKUP(C2411,'Agent List'!A:C,3,0)=0,"",VLOOKUP(C2411,'Agent List'!A:C,3,0))),"")</f>
        <v/>
      </c>
    </row>
    <row r="2412" spans="5:6" x14ac:dyDescent="0.25">
      <c r="E2412" s="175" t="str">
        <f>IFERROR((IF(VLOOKUP($C2412,'Agent List'!$A:$D,2,0)=0,"",VLOOKUP($C2412,'Agent List'!$A:$D,2,0))),"")</f>
        <v/>
      </c>
      <c r="F2412" t="str">
        <f>IFERROR((IF(VLOOKUP(C2412,'Agent List'!A:C,3,0)=0,"",VLOOKUP(C2412,'Agent List'!A:C,3,0))),"")</f>
        <v/>
      </c>
    </row>
    <row r="2413" spans="5:6" x14ac:dyDescent="0.25">
      <c r="E2413" s="175" t="str">
        <f>IFERROR((IF(VLOOKUP($C2413,'Agent List'!$A:$D,2,0)=0,"",VLOOKUP($C2413,'Agent List'!$A:$D,2,0))),"")</f>
        <v/>
      </c>
      <c r="F2413" t="str">
        <f>IFERROR((IF(VLOOKUP(C2413,'Agent List'!A:C,3,0)=0,"",VLOOKUP(C2413,'Agent List'!A:C,3,0))),"")</f>
        <v/>
      </c>
    </row>
    <row r="2414" spans="5:6" x14ac:dyDescent="0.25">
      <c r="E2414" s="175" t="str">
        <f>IFERROR((IF(VLOOKUP($C2414,'Agent List'!$A:$D,2,0)=0,"",VLOOKUP($C2414,'Agent List'!$A:$D,2,0))),"")</f>
        <v/>
      </c>
      <c r="F2414" t="str">
        <f>IFERROR((IF(VLOOKUP(C2414,'Agent List'!A:C,3,0)=0,"",VLOOKUP(C2414,'Agent List'!A:C,3,0))),"")</f>
        <v/>
      </c>
    </row>
    <row r="2415" spans="5:6" x14ac:dyDescent="0.25">
      <c r="E2415" s="175" t="str">
        <f>IFERROR((IF(VLOOKUP($C2415,'Agent List'!$A:$D,2,0)=0,"",VLOOKUP($C2415,'Agent List'!$A:$D,2,0))),"")</f>
        <v/>
      </c>
      <c r="F2415" t="str">
        <f>IFERROR((IF(VLOOKUP(C2415,'Agent List'!A:C,3,0)=0,"",VLOOKUP(C2415,'Agent List'!A:C,3,0))),"")</f>
        <v/>
      </c>
    </row>
    <row r="2416" spans="5:6" x14ac:dyDescent="0.25">
      <c r="E2416" s="175" t="str">
        <f>IFERROR((IF(VLOOKUP($C2416,'Agent List'!$A:$D,2,0)=0,"",VLOOKUP($C2416,'Agent List'!$A:$D,2,0))),"")</f>
        <v/>
      </c>
      <c r="F2416" t="str">
        <f>IFERROR((IF(VLOOKUP(C2416,'Agent List'!A:C,3,0)=0,"",VLOOKUP(C2416,'Agent List'!A:C,3,0))),"")</f>
        <v/>
      </c>
    </row>
    <row r="2417" spans="5:6" x14ac:dyDescent="0.25">
      <c r="E2417" s="175" t="str">
        <f>IFERROR((IF(VLOOKUP($C2417,'Agent List'!$A:$D,2,0)=0,"",VLOOKUP($C2417,'Agent List'!$A:$D,2,0))),"")</f>
        <v/>
      </c>
      <c r="F2417" t="str">
        <f>IFERROR((IF(VLOOKUP(C2417,'Agent List'!A:C,3,0)=0,"",VLOOKUP(C2417,'Agent List'!A:C,3,0))),"")</f>
        <v/>
      </c>
    </row>
    <row r="2418" spans="5:6" x14ac:dyDescent="0.25">
      <c r="E2418" s="175" t="str">
        <f>IFERROR((IF(VLOOKUP($C2418,'Agent List'!$A:$D,2,0)=0,"",VLOOKUP($C2418,'Agent List'!$A:$D,2,0))),"")</f>
        <v/>
      </c>
      <c r="F2418" t="str">
        <f>IFERROR((IF(VLOOKUP(C2418,'Agent List'!A:C,3,0)=0,"",VLOOKUP(C2418,'Agent List'!A:C,3,0))),"")</f>
        <v/>
      </c>
    </row>
    <row r="2419" spans="5:6" x14ac:dyDescent="0.25">
      <c r="E2419" s="175" t="str">
        <f>IFERROR((IF(VLOOKUP($C2419,'Agent List'!$A:$D,2,0)=0,"",VLOOKUP($C2419,'Agent List'!$A:$D,2,0))),"")</f>
        <v/>
      </c>
      <c r="F2419" t="str">
        <f>IFERROR((IF(VLOOKUP(C2419,'Agent List'!A:C,3,0)=0,"",VLOOKUP(C2419,'Agent List'!A:C,3,0))),"")</f>
        <v/>
      </c>
    </row>
    <row r="2420" spans="5:6" x14ac:dyDescent="0.25">
      <c r="E2420" s="175" t="str">
        <f>IFERROR((IF(VLOOKUP($C2420,'Agent List'!$A:$D,2,0)=0,"",VLOOKUP($C2420,'Agent List'!$A:$D,2,0))),"")</f>
        <v/>
      </c>
      <c r="F2420" t="str">
        <f>IFERROR((IF(VLOOKUP(C2420,'Agent List'!A:C,3,0)=0,"",VLOOKUP(C2420,'Agent List'!A:C,3,0))),"")</f>
        <v/>
      </c>
    </row>
    <row r="2421" spans="5:6" x14ac:dyDescent="0.25">
      <c r="E2421" s="175" t="str">
        <f>IFERROR((IF(VLOOKUP($C2421,'Agent List'!$A:$D,2,0)=0,"",VLOOKUP($C2421,'Agent List'!$A:$D,2,0))),"")</f>
        <v/>
      </c>
      <c r="F2421" t="str">
        <f>IFERROR((IF(VLOOKUP(C2421,'Agent List'!A:C,3,0)=0,"",VLOOKUP(C2421,'Agent List'!A:C,3,0))),"")</f>
        <v/>
      </c>
    </row>
    <row r="2422" spans="5:6" x14ac:dyDescent="0.25">
      <c r="E2422" s="175" t="str">
        <f>IFERROR((IF(VLOOKUP($C2422,'Agent List'!$A:$D,2,0)=0,"",VLOOKUP($C2422,'Agent List'!$A:$D,2,0))),"")</f>
        <v/>
      </c>
      <c r="F2422" t="str">
        <f>IFERROR((IF(VLOOKUP(C2422,'Agent List'!A:C,3,0)=0,"",VLOOKUP(C2422,'Agent List'!A:C,3,0))),"")</f>
        <v/>
      </c>
    </row>
    <row r="2423" spans="5:6" x14ac:dyDescent="0.25">
      <c r="E2423" s="175" t="str">
        <f>IFERROR((IF(VLOOKUP($C2423,'Agent List'!$A:$D,2,0)=0,"",VLOOKUP($C2423,'Agent List'!$A:$D,2,0))),"")</f>
        <v/>
      </c>
      <c r="F2423" t="str">
        <f>IFERROR((IF(VLOOKUP(C2423,'Agent List'!A:C,3,0)=0,"",VLOOKUP(C2423,'Agent List'!A:C,3,0))),"")</f>
        <v/>
      </c>
    </row>
    <row r="2424" spans="5:6" x14ac:dyDescent="0.25">
      <c r="E2424" s="175" t="str">
        <f>IFERROR((IF(VLOOKUP($C2424,'Agent List'!$A:$D,2,0)=0,"",VLOOKUP($C2424,'Agent List'!$A:$D,2,0))),"")</f>
        <v/>
      </c>
      <c r="F2424" t="str">
        <f>IFERROR((IF(VLOOKUP(C2424,'Agent List'!A:C,3,0)=0,"",VLOOKUP(C2424,'Agent List'!A:C,3,0))),"")</f>
        <v/>
      </c>
    </row>
    <row r="2425" spans="5:6" x14ac:dyDescent="0.25">
      <c r="E2425" s="175" t="str">
        <f>IFERROR((IF(VLOOKUP($C2425,'Agent List'!$A:$D,2,0)=0,"",VLOOKUP($C2425,'Agent List'!$A:$D,2,0))),"")</f>
        <v/>
      </c>
      <c r="F2425" t="str">
        <f>IFERROR((IF(VLOOKUP(C2425,'Agent List'!A:C,3,0)=0,"",VLOOKUP(C2425,'Agent List'!A:C,3,0))),"")</f>
        <v/>
      </c>
    </row>
    <row r="2426" spans="5:6" x14ac:dyDescent="0.25">
      <c r="E2426" s="175" t="str">
        <f>IFERROR((IF(VLOOKUP($C2426,'Agent List'!$A:$D,2,0)=0,"",VLOOKUP($C2426,'Agent List'!$A:$D,2,0))),"")</f>
        <v/>
      </c>
      <c r="F2426" t="str">
        <f>IFERROR((IF(VLOOKUP(C2426,'Agent List'!A:C,3,0)=0,"",VLOOKUP(C2426,'Agent List'!A:C,3,0))),"")</f>
        <v/>
      </c>
    </row>
    <row r="2427" spans="5:6" x14ac:dyDescent="0.25">
      <c r="E2427" s="175" t="str">
        <f>IFERROR((IF(VLOOKUP($C2427,'Agent List'!$A:$D,2,0)=0,"",VLOOKUP($C2427,'Agent List'!$A:$D,2,0))),"")</f>
        <v/>
      </c>
      <c r="F2427" t="str">
        <f>IFERROR((IF(VLOOKUP(C2427,'Agent List'!A:C,3,0)=0,"",VLOOKUP(C2427,'Agent List'!A:C,3,0))),"")</f>
        <v/>
      </c>
    </row>
    <row r="2428" spans="5:6" x14ac:dyDescent="0.25">
      <c r="E2428" s="175" t="str">
        <f>IFERROR((IF(VLOOKUP($C2428,'Agent List'!$A:$D,2,0)=0,"",VLOOKUP($C2428,'Agent List'!$A:$D,2,0))),"")</f>
        <v/>
      </c>
      <c r="F2428" t="str">
        <f>IFERROR((IF(VLOOKUP(C2428,'Agent List'!A:C,3,0)=0,"",VLOOKUP(C2428,'Agent List'!A:C,3,0))),"")</f>
        <v/>
      </c>
    </row>
    <row r="2429" spans="5:6" x14ac:dyDescent="0.25">
      <c r="E2429" s="175" t="str">
        <f>IFERROR((IF(VLOOKUP($C2429,'Agent List'!$A:$D,2,0)=0,"",VLOOKUP($C2429,'Agent List'!$A:$D,2,0))),"")</f>
        <v/>
      </c>
      <c r="F2429" t="str">
        <f>IFERROR((IF(VLOOKUP(C2429,'Agent List'!A:C,3,0)=0,"",VLOOKUP(C2429,'Agent List'!A:C,3,0))),"")</f>
        <v/>
      </c>
    </row>
    <row r="2430" spans="5:6" x14ac:dyDescent="0.25">
      <c r="E2430" s="175" t="str">
        <f>IFERROR((IF(VLOOKUP($C2430,'Agent List'!$A:$D,2,0)=0,"",VLOOKUP($C2430,'Agent List'!$A:$D,2,0))),"")</f>
        <v/>
      </c>
      <c r="F2430" t="str">
        <f>IFERROR((IF(VLOOKUP(C2430,'Agent List'!A:C,3,0)=0,"",VLOOKUP(C2430,'Agent List'!A:C,3,0))),"")</f>
        <v/>
      </c>
    </row>
    <row r="2431" spans="5:6" x14ac:dyDescent="0.25">
      <c r="E2431" s="175" t="str">
        <f>IFERROR((IF(VLOOKUP($C2431,'Agent List'!$A:$D,2,0)=0,"",VLOOKUP($C2431,'Agent List'!$A:$D,2,0))),"")</f>
        <v/>
      </c>
      <c r="F2431" t="str">
        <f>IFERROR((IF(VLOOKUP(C2431,'Agent List'!A:C,3,0)=0,"",VLOOKUP(C2431,'Agent List'!A:C,3,0))),"")</f>
        <v/>
      </c>
    </row>
    <row r="2432" spans="5:6" x14ac:dyDescent="0.25">
      <c r="E2432" s="175" t="str">
        <f>IFERROR((IF(VLOOKUP($C2432,'Agent List'!$A:$D,2,0)=0,"",VLOOKUP($C2432,'Agent List'!$A:$D,2,0))),"")</f>
        <v/>
      </c>
      <c r="F2432" t="str">
        <f>IFERROR((IF(VLOOKUP(C2432,'Agent List'!A:C,3,0)=0,"",VLOOKUP(C2432,'Agent List'!A:C,3,0))),"")</f>
        <v/>
      </c>
    </row>
    <row r="2433" spans="5:6" x14ac:dyDescent="0.25">
      <c r="E2433" s="175" t="str">
        <f>IFERROR((IF(VLOOKUP($C2433,'Agent List'!$A:$D,2,0)=0,"",VLOOKUP($C2433,'Agent List'!$A:$D,2,0))),"")</f>
        <v/>
      </c>
      <c r="F2433" t="str">
        <f>IFERROR((IF(VLOOKUP(C2433,'Agent List'!A:C,3,0)=0,"",VLOOKUP(C2433,'Agent List'!A:C,3,0))),"")</f>
        <v/>
      </c>
    </row>
    <row r="2434" spans="5:6" x14ac:dyDescent="0.25">
      <c r="E2434" s="175" t="str">
        <f>IFERROR((IF(VLOOKUP($C2434,'Agent List'!$A:$D,2,0)=0,"",VLOOKUP($C2434,'Agent List'!$A:$D,2,0))),"")</f>
        <v/>
      </c>
      <c r="F2434" t="str">
        <f>IFERROR((IF(VLOOKUP(C2434,'Agent List'!A:C,3,0)=0,"",VLOOKUP(C2434,'Agent List'!A:C,3,0))),"")</f>
        <v/>
      </c>
    </row>
    <row r="2435" spans="5:6" x14ac:dyDescent="0.25">
      <c r="E2435" s="175" t="str">
        <f>IFERROR((IF(VLOOKUP($C2435,'Agent List'!$A:$D,2,0)=0,"",VLOOKUP($C2435,'Agent List'!$A:$D,2,0))),"")</f>
        <v/>
      </c>
      <c r="F2435" t="str">
        <f>IFERROR((IF(VLOOKUP(C2435,'Agent List'!A:C,3,0)=0,"",VLOOKUP(C2435,'Agent List'!A:C,3,0))),"")</f>
        <v/>
      </c>
    </row>
    <row r="2436" spans="5:6" x14ac:dyDescent="0.25">
      <c r="E2436" s="175" t="str">
        <f>IFERROR((IF(VLOOKUP($C2436,'Agent List'!$A:$D,2,0)=0,"",VLOOKUP($C2436,'Agent List'!$A:$D,2,0))),"")</f>
        <v/>
      </c>
      <c r="F2436" t="str">
        <f>IFERROR((IF(VLOOKUP(C2436,'Agent List'!A:C,3,0)=0,"",VLOOKUP(C2436,'Agent List'!A:C,3,0))),"")</f>
        <v/>
      </c>
    </row>
    <row r="2437" spans="5:6" x14ac:dyDescent="0.25">
      <c r="E2437" s="175" t="str">
        <f>IFERROR((IF(VLOOKUP($C2437,'Agent List'!$A:$D,2,0)=0,"",VLOOKUP($C2437,'Agent List'!$A:$D,2,0))),"")</f>
        <v/>
      </c>
      <c r="F2437" t="str">
        <f>IFERROR((IF(VLOOKUP(C2437,'Agent List'!A:C,3,0)=0,"",VLOOKUP(C2437,'Agent List'!A:C,3,0))),"")</f>
        <v/>
      </c>
    </row>
    <row r="2438" spans="5:6" x14ac:dyDescent="0.25">
      <c r="E2438" s="175" t="str">
        <f>IFERROR((IF(VLOOKUP($C2438,'Agent List'!$A:$D,2,0)=0,"",VLOOKUP($C2438,'Agent List'!$A:$D,2,0))),"")</f>
        <v/>
      </c>
      <c r="F2438" t="str">
        <f>IFERROR((IF(VLOOKUP(C2438,'Agent List'!A:C,3,0)=0,"",VLOOKUP(C2438,'Agent List'!A:C,3,0))),"")</f>
        <v/>
      </c>
    </row>
    <row r="2439" spans="5:6" x14ac:dyDescent="0.25">
      <c r="E2439" s="175" t="str">
        <f>IFERROR((IF(VLOOKUP($C2439,'Agent List'!$A:$D,2,0)=0,"",VLOOKUP($C2439,'Agent List'!$A:$D,2,0))),"")</f>
        <v/>
      </c>
      <c r="F2439" t="str">
        <f>IFERROR((IF(VLOOKUP(C2439,'Agent List'!A:C,3,0)=0,"",VLOOKUP(C2439,'Agent List'!A:C,3,0))),"")</f>
        <v/>
      </c>
    </row>
    <row r="2440" spans="5:6" x14ac:dyDescent="0.25">
      <c r="E2440" s="175" t="str">
        <f>IFERROR((IF(VLOOKUP($C2440,'Agent List'!$A:$D,2,0)=0,"",VLOOKUP($C2440,'Agent List'!$A:$D,2,0))),"")</f>
        <v/>
      </c>
      <c r="F2440" t="str">
        <f>IFERROR((IF(VLOOKUP(C2440,'Agent List'!A:C,3,0)=0,"",VLOOKUP(C2440,'Agent List'!A:C,3,0))),"")</f>
        <v/>
      </c>
    </row>
    <row r="2441" spans="5:6" x14ac:dyDescent="0.25">
      <c r="E2441" s="175" t="str">
        <f>IFERROR((IF(VLOOKUP($C2441,'Agent List'!$A:$D,2,0)=0,"",VLOOKUP($C2441,'Agent List'!$A:$D,2,0))),"")</f>
        <v/>
      </c>
      <c r="F2441" t="str">
        <f>IFERROR((IF(VLOOKUP(C2441,'Agent List'!A:C,3,0)=0,"",VLOOKUP(C2441,'Agent List'!A:C,3,0))),"")</f>
        <v/>
      </c>
    </row>
    <row r="2442" spans="5:6" x14ac:dyDescent="0.25">
      <c r="E2442" s="175" t="str">
        <f>IFERROR((IF(VLOOKUP($C2442,'Agent List'!$A:$D,2,0)=0,"",VLOOKUP($C2442,'Agent List'!$A:$D,2,0))),"")</f>
        <v/>
      </c>
      <c r="F2442" t="str">
        <f>IFERROR((IF(VLOOKUP(C2442,'Agent List'!A:C,3,0)=0,"",VLOOKUP(C2442,'Agent List'!A:C,3,0))),"")</f>
        <v/>
      </c>
    </row>
    <row r="2443" spans="5:6" x14ac:dyDescent="0.25">
      <c r="E2443" s="175" t="str">
        <f>IFERROR((IF(VLOOKUP($C2443,'Agent List'!$A:$D,2,0)=0,"",VLOOKUP($C2443,'Agent List'!$A:$D,2,0))),"")</f>
        <v/>
      </c>
      <c r="F2443" t="str">
        <f>IFERROR((IF(VLOOKUP(C2443,'Agent List'!A:C,3,0)=0,"",VLOOKUP(C2443,'Agent List'!A:C,3,0))),"")</f>
        <v/>
      </c>
    </row>
    <row r="2444" spans="5:6" x14ac:dyDescent="0.25">
      <c r="E2444" s="175" t="str">
        <f>IFERROR((IF(VLOOKUP($C2444,'Agent List'!$A:$D,2,0)=0,"",VLOOKUP($C2444,'Agent List'!$A:$D,2,0))),"")</f>
        <v/>
      </c>
      <c r="F2444" t="str">
        <f>IFERROR((IF(VLOOKUP(C2444,'Agent List'!A:C,3,0)=0,"",VLOOKUP(C2444,'Agent List'!A:C,3,0))),"")</f>
        <v/>
      </c>
    </row>
    <row r="2445" spans="5:6" x14ac:dyDescent="0.25">
      <c r="E2445" s="175" t="str">
        <f>IFERROR((IF(VLOOKUP($C2445,'Agent List'!$A:$D,2,0)=0,"",VLOOKUP($C2445,'Agent List'!$A:$D,2,0))),"")</f>
        <v/>
      </c>
      <c r="F2445" t="str">
        <f>IFERROR((IF(VLOOKUP(C2445,'Agent List'!A:C,3,0)=0,"",VLOOKUP(C2445,'Agent List'!A:C,3,0))),"")</f>
        <v/>
      </c>
    </row>
    <row r="2446" spans="5:6" x14ac:dyDescent="0.25">
      <c r="E2446" s="175" t="str">
        <f>IFERROR((IF(VLOOKUP($C2446,'Agent List'!$A:$D,2,0)=0,"",VLOOKUP($C2446,'Agent List'!$A:$D,2,0))),"")</f>
        <v/>
      </c>
      <c r="F2446" t="str">
        <f>IFERROR((IF(VLOOKUP(C2446,'Agent List'!A:C,3,0)=0,"",VLOOKUP(C2446,'Agent List'!A:C,3,0))),"")</f>
        <v/>
      </c>
    </row>
    <row r="2447" spans="5:6" x14ac:dyDescent="0.25">
      <c r="E2447" s="175" t="str">
        <f>IFERROR((IF(VLOOKUP($C2447,'Agent List'!$A:$D,2,0)=0,"",VLOOKUP($C2447,'Agent List'!$A:$D,2,0))),"")</f>
        <v/>
      </c>
      <c r="F2447" t="str">
        <f>IFERROR((IF(VLOOKUP(C2447,'Agent List'!A:C,3,0)=0,"",VLOOKUP(C2447,'Agent List'!A:C,3,0))),"")</f>
        <v/>
      </c>
    </row>
    <row r="2448" spans="5:6" x14ac:dyDescent="0.25">
      <c r="E2448" s="175" t="str">
        <f>IFERROR((IF(VLOOKUP($C2448,'Agent List'!$A:$D,2,0)=0,"",VLOOKUP($C2448,'Agent List'!$A:$D,2,0))),"")</f>
        <v/>
      </c>
      <c r="F2448" t="str">
        <f>IFERROR((IF(VLOOKUP(C2448,'Agent List'!A:C,3,0)=0,"",VLOOKUP(C2448,'Agent List'!A:C,3,0))),"")</f>
        <v/>
      </c>
    </row>
    <row r="2449" spans="5:6" x14ac:dyDescent="0.25">
      <c r="E2449" s="175" t="str">
        <f>IFERROR((IF(VLOOKUP($C2449,'Agent List'!$A:$D,2,0)=0,"",VLOOKUP($C2449,'Agent List'!$A:$D,2,0))),"")</f>
        <v/>
      </c>
      <c r="F2449" t="str">
        <f>IFERROR((IF(VLOOKUP(C2449,'Agent List'!A:C,3,0)=0,"",VLOOKUP(C2449,'Agent List'!A:C,3,0))),"")</f>
        <v/>
      </c>
    </row>
    <row r="2450" spans="5:6" x14ac:dyDescent="0.25">
      <c r="E2450" s="175" t="str">
        <f>IFERROR((IF(VLOOKUP($C2450,'Agent List'!$A:$D,2,0)=0,"",VLOOKUP($C2450,'Agent List'!$A:$D,2,0))),"")</f>
        <v/>
      </c>
      <c r="F2450" t="str">
        <f>IFERROR((IF(VLOOKUP(C2450,'Agent List'!A:C,3,0)=0,"",VLOOKUP(C2450,'Agent List'!A:C,3,0))),"")</f>
        <v/>
      </c>
    </row>
    <row r="2451" spans="5:6" x14ac:dyDescent="0.25">
      <c r="E2451" s="175" t="str">
        <f>IFERROR((IF(VLOOKUP($C2451,'Agent List'!$A:$D,2,0)=0,"",VLOOKUP($C2451,'Agent List'!$A:$D,2,0))),"")</f>
        <v/>
      </c>
      <c r="F2451" t="str">
        <f>IFERROR((IF(VLOOKUP(C2451,'Agent List'!A:C,3,0)=0,"",VLOOKUP(C2451,'Agent List'!A:C,3,0))),"")</f>
        <v/>
      </c>
    </row>
    <row r="2452" spans="5:6" x14ac:dyDescent="0.25">
      <c r="E2452" s="175" t="str">
        <f>IFERROR((IF(VLOOKUP($C2452,'Agent List'!$A:$D,2,0)=0,"",VLOOKUP($C2452,'Agent List'!$A:$D,2,0))),"")</f>
        <v/>
      </c>
      <c r="F2452" t="str">
        <f>IFERROR((IF(VLOOKUP(C2452,'Agent List'!A:C,3,0)=0,"",VLOOKUP(C2452,'Agent List'!A:C,3,0))),"")</f>
        <v/>
      </c>
    </row>
    <row r="2453" spans="5:6" x14ac:dyDescent="0.25">
      <c r="E2453" s="175" t="str">
        <f>IFERROR((IF(VLOOKUP($C2453,'Agent List'!$A:$D,2,0)=0,"",VLOOKUP($C2453,'Agent List'!$A:$D,2,0))),"")</f>
        <v/>
      </c>
      <c r="F2453" t="str">
        <f>IFERROR((IF(VLOOKUP(C2453,'Agent List'!A:C,3,0)=0,"",VLOOKUP(C2453,'Agent List'!A:C,3,0))),"")</f>
        <v/>
      </c>
    </row>
    <row r="2454" spans="5:6" x14ac:dyDescent="0.25">
      <c r="E2454" s="175" t="str">
        <f>IFERROR((IF(VLOOKUP($C2454,'Agent List'!$A:$D,2,0)=0,"",VLOOKUP($C2454,'Agent List'!$A:$D,2,0))),"")</f>
        <v/>
      </c>
      <c r="F2454" t="str">
        <f>IFERROR((IF(VLOOKUP(C2454,'Agent List'!A:C,3,0)=0,"",VLOOKUP(C2454,'Agent List'!A:C,3,0))),"")</f>
        <v/>
      </c>
    </row>
    <row r="2455" spans="5:6" x14ac:dyDescent="0.25">
      <c r="E2455" s="175" t="str">
        <f>IFERROR((IF(VLOOKUP($C2455,'Agent List'!$A:$D,2,0)=0,"",VLOOKUP($C2455,'Agent List'!$A:$D,2,0))),"")</f>
        <v/>
      </c>
      <c r="F2455" t="str">
        <f>IFERROR((IF(VLOOKUP(C2455,'Agent List'!A:C,3,0)=0,"",VLOOKUP(C2455,'Agent List'!A:C,3,0))),"")</f>
        <v/>
      </c>
    </row>
    <row r="2456" spans="5:6" x14ac:dyDescent="0.25">
      <c r="E2456" s="175" t="str">
        <f>IFERROR((IF(VLOOKUP($C2456,'Agent List'!$A:$D,2,0)=0,"",VLOOKUP($C2456,'Agent List'!$A:$D,2,0))),"")</f>
        <v/>
      </c>
      <c r="F2456" t="str">
        <f>IFERROR((IF(VLOOKUP(C2456,'Agent List'!A:C,3,0)=0,"",VLOOKUP(C2456,'Agent List'!A:C,3,0))),"")</f>
        <v/>
      </c>
    </row>
    <row r="2457" spans="5:6" x14ac:dyDescent="0.25">
      <c r="E2457" s="175" t="str">
        <f>IFERROR((IF(VLOOKUP($C2457,'Agent List'!$A:$D,2,0)=0,"",VLOOKUP($C2457,'Agent List'!$A:$D,2,0))),"")</f>
        <v/>
      </c>
      <c r="F2457" t="str">
        <f>IFERROR((IF(VLOOKUP(C2457,'Agent List'!A:C,3,0)=0,"",VLOOKUP(C2457,'Agent List'!A:C,3,0))),"")</f>
        <v/>
      </c>
    </row>
    <row r="2458" spans="5:6" x14ac:dyDescent="0.25">
      <c r="E2458" s="175" t="str">
        <f>IFERROR((IF(VLOOKUP($C2458,'Agent List'!$A:$D,2,0)=0,"",VLOOKUP($C2458,'Agent List'!$A:$D,2,0))),"")</f>
        <v/>
      </c>
      <c r="F2458" t="str">
        <f>IFERROR((IF(VLOOKUP(C2458,'Agent List'!A:C,3,0)=0,"",VLOOKUP(C2458,'Agent List'!A:C,3,0))),"")</f>
        <v/>
      </c>
    </row>
    <row r="2459" spans="5:6" x14ac:dyDescent="0.25">
      <c r="E2459" s="175" t="str">
        <f>IFERROR((IF(VLOOKUP($C2459,'Agent List'!$A:$D,2,0)=0,"",VLOOKUP($C2459,'Agent List'!$A:$D,2,0))),"")</f>
        <v/>
      </c>
      <c r="F2459" t="str">
        <f>IFERROR((IF(VLOOKUP(C2459,'Agent List'!A:C,3,0)=0,"",VLOOKUP(C2459,'Agent List'!A:C,3,0))),"")</f>
        <v/>
      </c>
    </row>
    <row r="2460" spans="5:6" x14ac:dyDescent="0.25">
      <c r="E2460" s="175" t="str">
        <f>IFERROR((IF(VLOOKUP($C2460,'Agent List'!$A:$D,2,0)=0,"",VLOOKUP($C2460,'Agent List'!$A:$D,2,0))),"")</f>
        <v/>
      </c>
      <c r="F2460" t="str">
        <f>IFERROR((IF(VLOOKUP(C2460,'Agent List'!A:C,3,0)=0,"",VLOOKUP(C2460,'Agent List'!A:C,3,0))),"")</f>
        <v/>
      </c>
    </row>
    <row r="2461" spans="5:6" x14ac:dyDescent="0.25">
      <c r="E2461" s="175" t="str">
        <f>IFERROR((IF(VLOOKUP($C2461,'Agent List'!$A:$D,2,0)=0,"",VLOOKUP($C2461,'Agent List'!$A:$D,2,0))),"")</f>
        <v/>
      </c>
      <c r="F2461" t="str">
        <f>IFERROR((IF(VLOOKUP(C2461,'Agent List'!A:C,3,0)=0,"",VLOOKUP(C2461,'Agent List'!A:C,3,0))),"")</f>
        <v/>
      </c>
    </row>
    <row r="2462" spans="5:6" x14ac:dyDescent="0.25">
      <c r="E2462" s="175" t="str">
        <f>IFERROR((IF(VLOOKUP($C2462,'Agent List'!$A:$D,2,0)=0,"",VLOOKUP($C2462,'Agent List'!$A:$D,2,0))),"")</f>
        <v/>
      </c>
      <c r="F2462" t="str">
        <f>IFERROR((IF(VLOOKUP(C2462,'Agent List'!A:C,3,0)=0,"",VLOOKUP(C2462,'Agent List'!A:C,3,0))),"")</f>
        <v/>
      </c>
    </row>
    <row r="2463" spans="5:6" x14ac:dyDescent="0.25">
      <c r="E2463" s="175" t="str">
        <f>IFERROR((IF(VLOOKUP($C2463,'Agent List'!$A:$D,2,0)=0,"",VLOOKUP($C2463,'Agent List'!$A:$D,2,0))),"")</f>
        <v/>
      </c>
      <c r="F2463" t="str">
        <f>IFERROR((IF(VLOOKUP(C2463,'Agent List'!A:C,3,0)=0,"",VLOOKUP(C2463,'Agent List'!A:C,3,0))),"")</f>
        <v/>
      </c>
    </row>
    <row r="2464" spans="5:6" x14ac:dyDescent="0.25">
      <c r="E2464" s="175" t="str">
        <f>IFERROR((IF(VLOOKUP($C2464,'Agent List'!$A:$D,2,0)=0,"",VLOOKUP($C2464,'Agent List'!$A:$D,2,0))),"")</f>
        <v/>
      </c>
      <c r="F2464" t="str">
        <f>IFERROR((IF(VLOOKUP(C2464,'Agent List'!A:C,3,0)=0,"",VLOOKUP(C2464,'Agent List'!A:C,3,0))),"")</f>
        <v/>
      </c>
    </row>
    <row r="2465" spans="5:6" x14ac:dyDescent="0.25">
      <c r="E2465" s="175" t="str">
        <f>IFERROR((IF(VLOOKUP($C2465,'Agent List'!$A:$D,2,0)=0,"",VLOOKUP($C2465,'Agent List'!$A:$D,2,0))),"")</f>
        <v/>
      </c>
      <c r="F2465" t="str">
        <f>IFERROR((IF(VLOOKUP(C2465,'Agent List'!A:C,3,0)=0,"",VLOOKUP(C2465,'Agent List'!A:C,3,0))),"")</f>
        <v/>
      </c>
    </row>
    <row r="2466" spans="5:6" x14ac:dyDescent="0.25">
      <c r="E2466" s="175" t="str">
        <f>IFERROR((IF(VLOOKUP($C2466,'Agent List'!$A:$D,2,0)=0,"",VLOOKUP($C2466,'Agent List'!$A:$D,2,0))),"")</f>
        <v/>
      </c>
      <c r="F2466" t="str">
        <f>IFERROR((IF(VLOOKUP(C2466,'Agent List'!A:C,3,0)=0,"",VLOOKUP(C2466,'Agent List'!A:C,3,0))),"")</f>
        <v/>
      </c>
    </row>
    <row r="2467" spans="5:6" x14ac:dyDescent="0.25">
      <c r="E2467" s="175" t="str">
        <f>IFERROR((IF(VLOOKUP($C2467,'Agent List'!$A:$D,2,0)=0,"",VLOOKUP($C2467,'Agent List'!$A:$D,2,0))),"")</f>
        <v/>
      </c>
      <c r="F2467" t="str">
        <f>IFERROR((IF(VLOOKUP(C2467,'Agent List'!A:C,3,0)=0,"",VLOOKUP(C2467,'Agent List'!A:C,3,0))),"")</f>
        <v/>
      </c>
    </row>
    <row r="2468" spans="5:6" x14ac:dyDescent="0.25">
      <c r="E2468" s="175" t="str">
        <f>IFERROR((IF(VLOOKUP($C2468,'Agent List'!$A:$D,2,0)=0,"",VLOOKUP($C2468,'Agent List'!$A:$D,2,0))),"")</f>
        <v/>
      </c>
      <c r="F2468" t="str">
        <f>IFERROR((IF(VLOOKUP(C2468,'Agent List'!A:C,3,0)=0,"",VLOOKUP(C2468,'Agent List'!A:C,3,0))),"")</f>
        <v/>
      </c>
    </row>
    <row r="2469" spans="5:6" x14ac:dyDescent="0.25">
      <c r="E2469" s="175" t="str">
        <f>IFERROR((IF(VLOOKUP($C2469,'Agent List'!$A:$D,2,0)=0,"",VLOOKUP($C2469,'Agent List'!$A:$D,2,0))),"")</f>
        <v/>
      </c>
      <c r="F2469" t="str">
        <f>IFERROR((IF(VLOOKUP(C2469,'Agent List'!A:C,3,0)=0,"",VLOOKUP(C2469,'Agent List'!A:C,3,0))),"")</f>
        <v/>
      </c>
    </row>
    <row r="2470" spans="5:6" x14ac:dyDescent="0.25">
      <c r="E2470" s="175" t="str">
        <f>IFERROR((IF(VLOOKUP($C2470,'Agent List'!$A:$D,2,0)=0,"",VLOOKUP($C2470,'Agent List'!$A:$D,2,0))),"")</f>
        <v/>
      </c>
      <c r="F2470" t="str">
        <f>IFERROR((IF(VLOOKUP(C2470,'Agent List'!A:C,3,0)=0,"",VLOOKUP(C2470,'Agent List'!A:C,3,0))),"")</f>
        <v/>
      </c>
    </row>
    <row r="2471" spans="5:6" x14ac:dyDescent="0.25">
      <c r="E2471" s="175" t="str">
        <f>IFERROR((IF(VLOOKUP($C2471,'Agent List'!$A:$D,2,0)=0,"",VLOOKUP($C2471,'Agent List'!$A:$D,2,0))),"")</f>
        <v/>
      </c>
      <c r="F2471" t="str">
        <f>IFERROR((IF(VLOOKUP(C2471,'Agent List'!A:C,3,0)=0,"",VLOOKUP(C2471,'Agent List'!A:C,3,0))),"")</f>
        <v/>
      </c>
    </row>
    <row r="2472" spans="5:6" x14ac:dyDescent="0.25">
      <c r="E2472" s="175" t="str">
        <f>IFERROR((IF(VLOOKUP($C2472,'Agent List'!$A:$D,2,0)=0,"",VLOOKUP($C2472,'Agent List'!$A:$D,2,0))),"")</f>
        <v/>
      </c>
      <c r="F2472" t="str">
        <f>IFERROR((IF(VLOOKUP(C2472,'Agent List'!A:C,3,0)=0,"",VLOOKUP(C2472,'Agent List'!A:C,3,0))),"")</f>
        <v/>
      </c>
    </row>
    <row r="2473" spans="5:6" x14ac:dyDescent="0.25">
      <c r="E2473" s="175" t="str">
        <f>IFERROR((IF(VLOOKUP($C2473,'Agent List'!$A:$D,2,0)=0,"",VLOOKUP($C2473,'Agent List'!$A:$D,2,0))),"")</f>
        <v/>
      </c>
      <c r="F2473" t="str">
        <f>IFERROR((IF(VLOOKUP(C2473,'Agent List'!A:C,3,0)=0,"",VLOOKUP(C2473,'Agent List'!A:C,3,0))),"")</f>
        <v/>
      </c>
    </row>
    <row r="2474" spans="5:6" x14ac:dyDescent="0.25">
      <c r="E2474" s="175" t="str">
        <f>IFERROR((IF(VLOOKUP($C2474,'Agent List'!$A:$D,2,0)=0,"",VLOOKUP($C2474,'Agent List'!$A:$D,2,0))),"")</f>
        <v/>
      </c>
      <c r="F2474" t="str">
        <f>IFERROR((IF(VLOOKUP(C2474,'Agent List'!A:C,3,0)=0,"",VLOOKUP(C2474,'Agent List'!A:C,3,0))),"")</f>
        <v/>
      </c>
    </row>
    <row r="2475" spans="5:6" x14ac:dyDescent="0.25">
      <c r="E2475" s="175" t="str">
        <f>IFERROR((IF(VLOOKUP($C2475,'Agent List'!$A:$D,2,0)=0,"",VLOOKUP($C2475,'Agent List'!$A:$D,2,0))),"")</f>
        <v/>
      </c>
      <c r="F2475" t="str">
        <f>IFERROR((IF(VLOOKUP(C2475,'Agent List'!A:C,3,0)=0,"",VLOOKUP(C2475,'Agent List'!A:C,3,0))),"")</f>
        <v/>
      </c>
    </row>
    <row r="2476" spans="5:6" x14ac:dyDescent="0.25">
      <c r="E2476" s="175" t="str">
        <f>IFERROR((IF(VLOOKUP($C2476,'Agent List'!$A:$D,2,0)=0,"",VLOOKUP($C2476,'Agent List'!$A:$D,2,0))),"")</f>
        <v/>
      </c>
      <c r="F2476" t="str">
        <f>IFERROR((IF(VLOOKUP(C2476,'Agent List'!A:C,3,0)=0,"",VLOOKUP(C2476,'Agent List'!A:C,3,0))),"")</f>
        <v/>
      </c>
    </row>
    <row r="2477" spans="5:6" x14ac:dyDescent="0.25">
      <c r="E2477" s="175" t="str">
        <f>IFERROR((IF(VLOOKUP($C2477,'Agent List'!$A:$D,2,0)=0,"",VLOOKUP($C2477,'Agent List'!$A:$D,2,0))),"")</f>
        <v/>
      </c>
      <c r="F2477" t="str">
        <f>IFERROR((IF(VLOOKUP(C2477,'Agent List'!A:C,3,0)=0,"",VLOOKUP(C2477,'Agent List'!A:C,3,0))),"")</f>
        <v/>
      </c>
    </row>
    <row r="2478" spans="5:6" x14ac:dyDescent="0.25">
      <c r="E2478" s="175" t="str">
        <f>IFERROR((IF(VLOOKUP($C2478,'Agent List'!$A:$D,2,0)=0,"",VLOOKUP($C2478,'Agent List'!$A:$D,2,0))),"")</f>
        <v/>
      </c>
      <c r="F2478" t="str">
        <f>IFERROR((IF(VLOOKUP(C2478,'Agent List'!A:C,3,0)=0,"",VLOOKUP(C2478,'Agent List'!A:C,3,0))),"")</f>
        <v/>
      </c>
    </row>
    <row r="2479" spans="5:6" x14ac:dyDescent="0.25">
      <c r="E2479" s="175" t="str">
        <f>IFERROR((IF(VLOOKUP($C2479,'Agent List'!$A:$D,2,0)=0,"",VLOOKUP($C2479,'Agent List'!$A:$D,2,0))),"")</f>
        <v/>
      </c>
      <c r="F2479" t="str">
        <f>IFERROR((IF(VLOOKUP(C2479,'Agent List'!A:C,3,0)=0,"",VLOOKUP(C2479,'Agent List'!A:C,3,0))),"")</f>
        <v/>
      </c>
    </row>
    <row r="2480" spans="5:6" x14ac:dyDescent="0.25">
      <c r="E2480" s="175" t="str">
        <f>IFERROR((IF(VLOOKUP($C2480,'Agent List'!$A:$D,2,0)=0,"",VLOOKUP($C2480,'Agent List'!$A:$D,2,0))),"")</f>
        <v/>
      </c>
      <c r="F2480" t="str">
        <f>IFERROR((IF(VLOOKUP(C2480,'Agent List'!A:C,3,0)=0,"",VLOOKUP(C2480,'Agent List'!A:C,3,0))),"")</f>
        <v/>
      </c>
    </row>
    <row r="2481" spans="5:6" x14ac:dyDescent="0.25">
      <c r="E2481" s="175" t="str">
        <f>IFERROR((IF(VLOOKUP($C2481,'Agent List'!$A:$D,2,0)=0,"",VLOOKUP($C2481,'Agent List'!$A:$D,2,0))),"")</f>
        <v/>
      </c>
      <c r="F2481" t="str">
        <f>IFERROR((IF(VLOOKUP(C2481,'Agent List'!A:C,3,0)=0,"",VLOOKUP(C2481,'Agent List'!A:C,3,0))),"")</f>
        <v/>
      </c>
    </row>
    <row r="2482" spans="5:6" x14ac:dyDescent="0.25">
      <c r="E2482" s="175" t="str">
        <f>IFERROR((IF(VLOOKUP($C2482,'Agent List'!$A:$D,2,0)=0,"",VLOOKUP($C2482,'Agent List'!$A:$D,2,0))),"")</f>
        <v/>
      </c>
      <c r="F2482" t="str">
        <f>IFERROR((IF(VLOOKUP(C2482,'Agent List'!A:C,3,0)=0,"",VLOOKUP(C2482,'Agent List'!A:C,3,0))),"")</f>
        <v/>
      </c>
    </row>
    <row r="2483" spans="5:6" x14ac:dyDescent="0.25">
      <c r="E2483" s="175" t="str">
        <f>IFERROR((IF(VLOOKUP($C2483,'Agent List'!$A:$D,2,0)=0,"",VLOOKUP($C2483,'Agent List'!$A:$D,2,0))),"")</f>
        <v/>
      </c>
      <c r="F2483" t="str">
        <f>IFERROR((IF(VLOOKUP(C2483,'Agent List'!A:C,3,0)=0,"",VLOOKUP(C2483,'Agent List'!A:C,3,0))),"")</f>
        <v/>
      </c>
    </row>
    <row r="2484" spans="5:6" x14ac:dyDescent="0.25">
      <c r="E2484" s="175" t="str">
        <f>IFERROR((IF(VLOOKUP($C2484,'Agent List'!$A:$D,2,0)=0,"",VLOOKUP($C2484,'Agent List'!$A:$D,2,0))),"")</f>
        <v/>
      </c>
      <c r="F2484" t="str">
        <f>IFERROR((IF(VLOOKUP(C2484,'Agent List'!A:C,3,0)=0,"",VLOOKUP(C2484,'Agent List'!A:C,3,0))),"")</f>
        <v/>
      </c>
    </row>
    <row r="2485" spans="5:6" x14ac:dyDescent="0.25">
      <c r="E2485" s="175" t="str">
        <f>IFERROR((IF(VLOOKUP($C2485,'Agent List'!$A:$D,2,0)=0,"",VLOOKUP($C2485,'Agent List'!$A:$D,2,0))),"")</f>
        <v/>
      </c>
      <c r="F2485" t="str">
        <f>IFERROR((IF(VLOOKUP(C2485,'Agent List'!A:C,3,0)=0,"",VLOOKUP(C2485,'Agent List'!A:C,3,0))),"")</f>
        <v/>
      </c>
    </row>
    <row r="2486" spans="5:6" x14ac:dyDescent="0.25">
      <c r="E2486" s="175" t="str">
        <f>IFERROR((IF(VLOOKUP($C2486,'Agent List'!$A:$D,2,0)=0,"",VLOOKUP($C2486,'Agent List'!$A:$D,2,0))),"")</f>
        <v/>
      </c>
      <c r="F2486" t="str">
        <f>IFERROR((IF(VLOOKUP(C2486,'Agent List'!A:C,3,0)=0,"",VLOOKUP(C2486,'Agent List'!A:C,3,0))),"")</f>
        <v/>
      </c>
    </row>
    <row r="2487" spans="5:6" x14ac:dyDescent="0.25">
      <c r="E2487" s="175" t="str">
        <f>IFERROR((IF(VLOOKUP($C2487,'Agent List'!$A:$D,2,0)=0,"",VLOOKUP($C2487,'Agent List'!$A:$D,2,0))),"")</f>
        <v/>
      </c>
      <c r="F2487" t="str">
        <f>IFERROR((IF(VLOOKUP(C2487,'Agent List'!A:C,3,0)=0,"",VLOOKUP(C2487,'Agent List'!A:C,3,0))),"")</f>
        <v/>
      </c>
    </row>
    <row r="2488" spans="5:6" x14ac:dyDescent="0.25">
      <c r="E2488" s="175" t="str">
        <f>IFERROR((IF(VLOOKUP($C2488,'Agent List'!$A:$D,2,0)=0,"",VLOOKUP($C2488,'Agent List'!$A:$D,2,0))),"")</f>
        <v/>
      </c>
      <c r="F2488" t="str">
        <f>IFERROR((IF(VLOOKUP(C2488,'Agent List'!A:C,3,0)=0,"",VLOOKUP(C2488,'Agent List'!A:C,3,0))),"")</f>
        <v/>
      </c>
    </row>
    <row r="2489" spans="5:6" x14ac:dyDescent="0.25">
      <c r="E2489" s="175" t="str">
        <f>IFERROR((IF(VLOOKUP($C2489,'Agent List'!$A:$D,2,0)=0,"",VLOOKUP($C2489,'Agent List'!$A:$D,2,0))),"")</f>
        <v/>
      </c>
      <c r="F2489" t="str">
        <f>IFERROR((IF(VLOOKUP(C2489,'Agent List'!A:C,3,0)=0,"",VLOOKUP(C2489,'Agent List'!A:C,3,0))),"")</f>
        <v/>
      </c>
    </row>
    <row r="2490" spans="5:6" x14ac:dyDescent="0.25">
      <c r="E2490" s="175" t="str">
        <f>IFERROR((IF(VLOOKUP($C2490,'Agent List'!$A:$D,2,0)=0,"",VLOOKUP($C2490,'Agent List'!$A:$D,2,0))),"")</f>
        <v/>
      </c>
      <c r="F2490" t="str">
        <f>IFERROR((IF(VLOOKUP(C2490,'Agent List'!A:C,3,0)=0,"",VLOOKUP(C2490,'Agent List'!A:C,3,0))),"")</f>
        <v/>
      </c>
    </row>
    <row r="2491" spans="5:6" x14ac:dyDescent="0.25">
      <c r="E2491" s="175" t="str">
        <f>IFERROR((IF(VLOOKUP($C2491,'Agent List'!$A:$D,2,0)=0,"",VLOOKUP($C2491,'Agent List'!$A:$D,2,0))),"")</f>
        <v/>
      </c>
      <c r="F2491" t="str">
        <f>IFERROR((IF(VLOOKUP(C2491,'Agent List'!A:C,3,0)=0,"",VLOOKUP(C2491,'Agent List'!A:C,3,0))),"")</f>
        <v/>
      </c>
    </row>
    <row r="2492" spans="5:6" x14ac:dyDescent="0.25">
      <c r="E2492" s="175" t="str">
        <f>IFERROR((IF(VLOOKUP($C2492,'Agent List'!$A:$D,2,0)=0,"",VLOOKUP($C2492,'Agent List'!$A:$D,2,0))),"")</f>
        <v/>
      </c>
      <c r="F2492" t="str">
        <f>IFERROR((IF(VLOOKUP(C2492,'Agent List'!A:C,3,0)=0,"",VLOOKUP(C2492,'Agent List'!A:C,3,0))),"")</f>
        <v/>
      </c>
    </row>
    <row r="2493" spans="5:6" x14ac:dyDescent="0.25">
      <c r="E2493" s="175" t="str">
        <f>IFERROR((IF(VLOOKUP($C2493,'Agent List'!$A:$D,2,0)=0,"",VLOOKUP($C2493,'Agent List'!$A:$D,2,0))),"")</f>
        <v/>
      </c>
      <c r="F2493" t="str">
        <f>IFERROR((IF(VLOOKUP(C2493,'Agent List'!A:C,3,0)=0,"",VLOOKUP(C2493,'Agent List'!A:C,3,0))),"")</f>
        <v/>
      </c>
    </row>
    <row r="2494" spans="5:6" x14ac:dyDescent="0.25">
      <c r="E2494" s="175" t="str">
        <f>IFERROR((IF(VLOOKUP($C2494,'Agent List'!$A:$D,2,0)=0,"",VLOOKUP($C2494,'Agent List'!$A:$D,2,0))),"")</f>
        <v/>
      </c>
      <c r="F2494" t="str">
        <f>IFERROR((IF(VLOOKUP(C2494,'Agent List'!A:C,3,0)=0,"",VLOOKUP(C2494,'Agent List'!A:C,3,0))),"")</f>
        <v/>
      </c>
    </row>
    <row r="2495" spans="5:6" x14ac:dyDescent="0.25">
      <c r="E2495" s="175" t="str">
        <f>IFERROR((IF(VLOOKUP($C2495,'Agent List'!$A:$D,2,0)=0,"",VLOOKUP($C2495,'Agent List'!$A:$D,2,0))),"")</f>
        <v/>
      </c>
      <c r="F2495" t="str">
        <f>IFERROR((IF(VLOOKUP(C2495,'Agent List'!A:C,3,0)=0,"",VLOOKUP(C2495,'Agent List'!A:C,3,0))),"")</f>
        <v/>
      </c>
    </row>
    <row r="2496" spans="5:6" x14ac:dyDescent="0.25">
      <c r="E2496" s="175" t="str">
        <f>IFERROR((IF(VLOOKUP($C2496,'Agent List'!$A:$D,2,0)=0,"",VLOOKUP($C2496,'Agent List'!$A:$D,2,0))),"")</f>
        <v/>
      </c>
      <c r="F2496" t="str">
        <f>IFERROR((IF(VLOOKUP(C2496,'Agent List'!A:C,3,0)=0,"",VLOOKUP(C2496,'Agent List'!A:C,3,0))),"")</f>
        <v/>
      </c>
    </row>
    <row r="2497" spans="5:6" x14ac:dyDescent="0.25">
      <c r="E2497" s="175" t="str">
        <f>IFERROR((IF(VLOOKUP($C2497,'Agent List'!$A:$D,2,0)=0,"",VLOOKUP($C2497,'Agent List'!$A:$D,2,0))),"")</f>
        <v/>
      </c>
      <c r="F2497" t="str">
        <f>IFERROR((IF(VLOOKUP(C2497,'Agent List'!A:C,3,0)=0,"",VLOOKUP(C2497,'Agent List'!A:C,3,0))),"")</f>
        <v/>
      </c>
    </row>
    <row r="2498" spans="5:6" x14ac:dyDescent="0.25">
      <c r="E2498" s="175" t="str">
        <f>IFERROR((IF(VLOOKUP($C2498,'Agent List'!$A:$D,2,0)=0,"",VLOOKUP($C2498,'Agent List'!$A:$D,2,0))),"")</f>
        <v/>
      </c>
      <c r="F2498" t="str">
        <f>IFERROR((IF(VLOOKUP(C2498,'Agent List'!A:C,3,0)=0,"",VLOOKUP(C2498,'Agent List'!A:C,3,0))),"")</f>
        <v/>
      </c>
    </row>
    <row r="2499" spans="5:6" x14ac:dyDescent="0.25">
      <c r="E2499" s="175" t="str">
        <f>IFERROR((IF(VLOOKUP($C2499,'Agent List'!$A:$D,2,0)=0,"",VLOOKUP($C2499,'Agent List'!$A:$D,2,0))),"")</f>
        <v/>
      </c>
      <c r="F2499" t="str">
        <f>IFERROR((IF(VLOOKUP(C2499,'Agent List'!A:C,3,0)=0,"",VLOOKUP(C2499,'Agent List'!A:C,3,0))),"")</f>
        <v/>
      </c>
    </row>
    <row r="2500" spans="5:6" x14ac:dyDescent="0.25">
      <c r="E2500" s="175" t="str">
        <f>IFERROR((IF(VLOOKUP($C2500,'Agent List'!$A:$D,2,0)=0,"",VLOOKUP($C2500,'Agent List'!$A:$D,2,0))),"")</f>
        <v/>
      </c>
      <c r="F2500" t="str">
        <f>IFERROR((IF(VLOOKUP(C2500,'Agent List'!A:C,3,0)=0,"",VLOOKUP(C2500,'Agent List'!A:C,3,0))),"")</f>
        <v/>
      </c>
    </row>
    <row r="2501" spans="5:6" x14ac:dyDescent="0.25">
      <c r="E2501" s="175" t="str">
        <f>IFERROR((IF(VLOOKUP($C2501,'Agent List'!$A:$D,2,0)=0,"",VLOOKUP($C2501,'Agent List'!$A:$D,2,0))),"")</f>
        <v/>
      </c>
      <c r="F2501" t="str">
        <f>IFERROR((IF(VLOOKUP(C2501,'Agent List'!A:C,3,0)=0,"",VLOOKUP(C2501,'Agent List'!A:C,3,0))),"")</f>
        <v/>
      </c>
    </row>
    <row r="2502" spans="5:6" x14ac:dyDescent="0.25">
      <c r="E2502" s="175" t="str">
        <f>IFERROR((IF(VLOOKUP($C2502,'Agent List'!$A:$D,2,0)=0,"",VLOOKUP($C2502,'Agent List'!$A:$D,2,0))),"")</f>
        <v/>
      </c>
      <c r="F2502" t="str">
        <f>IFERROR((IF(VLOOKUP(C2502,'Agent List'!A:C,3,0)=0,"",VLOOKUP(C2502,'Agent List'!A:C,3,0))),"")</f>
        <v/>
      </c>
    </row>
    <row r="2503" spans="5:6" x14ac:dyDescent="0.25">
      <c r="E2503" s="175" t="str">
        <f>IFERROR((IF(VLOOKUP($C2503,'Agent List'!$A:$D,2,0)=0,"",VLOOKUP($C2503,'Agent List'!$A:$D,2,0))),"")</f>
        <v/>
      </c>
      <c r="F2503" t="str">
        <f>IFERROR((IF(VLOOKUP(C2503,'Agent List'!A:C,3,0)=0,"",VLOOKUP(C2503,'Agent List'!A:C,3,0))),"")</f>
        <v/>
      </c>
    </row>
    <row r="2504" spans="5:6" x14ac:dyDescent="0.25">
      <c r="E2504" s="175" t="str">
        <f>IFERROR((IF(VLOOKUP($C2504,'Agent List'!$A:$D,2,0)=0,"",VLOOKUP($C2504,'Agent List'!$A:$D,2,0))),"")</f>
        <v/>
      </c>
      <c r="F2504" t="str">
        <f>IFERROR((IF(VLOOKUP(C2504,'Agent List'!A:C,3,0)=0,"",VLOOKUP(C2504,'Agent List'!A:C,3,0))),"")</f>
        <v/>
      </c>
    </row>
    <row r="2505" spans="5:6" x14ac:dyDescent="0.25">
      <c r="E2505" s="175" t="str">
        <f>IFERROR((IF(VLOOKUP($C2505,'Agent List'!$A:$D,2,0)=0,"",VLOOKUP($C2505,'Agent List'!$A:$D,2,0))),"")</f>
        <v/>
      </c>
      <c r="F2505" t="str">
        <f>IFERROR((IF(VLOOKUP(C2505,'Agent List'!A:C,3,0)=0,"",VLOOKUP(C2505,'Agent List'!A:C,3,0))),"")</f>
        <v/>
      </c>
    </row>
    <row r="2506" spans="5:6" x14ac:dyDescent="0.25">
      <c r="E2506" s="175" t="str">
        <f>IFERROR((IF(VLOOKUP($C2506,'Agent List'!$A:$D,2,0)=0,"",VLOOKUP($C2506,'Agent List'!$A:$D,2,0))),"")</f>
        <v/>
      </c>
      <c r="F2506" t="str">
        <f>IFERROR((IF(VLOOKUP(C2506,'Agent List'!A:C,3,0)=0,"",VLOOKUP(C2506,'Agent List'!A:C,3,0))),"")</f>
        <v/>
      </c>
    </row>
    <row r="2507" spans="5:6" x14ac:dyDescent="0.25">
      <c r="E2507" s="175" t="str">
        <f>IFERROR((IF(VLOOKUP($C2507,'Agent List'!$A:$D,2,0)=0,"",VLOOKUP($C2507,'Agent List'!$A:$D,2,0))),"")</f>
        <v/>
      </c>
      <c r="F2507" t="str">
        <f>IFERROR((IF(VLOOKUP(C2507,'Agent List'!A:C,3,0)=0,"",VLOOKUP(C2507,'Agent List'!A:C,3,0))),"")</f>
        <v/>
      </c>
    </row>
    <row r="2508" spans="5:6" x14ac:dyDescent="0.25">
      <c r="E2508" s="175" t="str">
        <f>IFERROR((IF(VLOOKUP($C2508,'Agent List'!$A:$D,2,0)=0,"",VLOOKUP($C2508,'Agent List'!$A:$D,2,0))),"")</f>
        <v/>
      </c>
      <c r="F2508" t="str">
        <f>IFERROR((IF(VLOOKUP(C2508,'Agent List'!A:C,3,0)=0,"",VLOOKUP(C2508,'Agent List'!A:C,3,0))),"")</f>
        <v/>
      </c>
    </row>
    <row r="2509" spans="5:6" x14ac:dyDescent="0.25">
      <c r="E2509" s="175" t="str">
        <f>IFERROR((IF(VLOOKUP($C2509,'Agent List'!$A:$D,2,0)=0,"",VLOOKUP($C2509,'Agent List'!$A:$D,2,0))),"")</f>
        <v/>
      </c>
      <c r="F2509" t="str">
        <f>IFERROR((IF(VLOOKUP(C2509,'Agent List'!A:C,3,0)=0,"",VLOOKUP(C2509,'Agent List'!A:C,3,0))),"")</f>
        <v/>
      </c>
    </row>
    <row r="2510" spans="5:6" x14ac:dyDescent="0.25">
      <c r="E2510" s="175" t="str">
        <f>IFERROR((IF(VLOOKUP($C2510,'Agent List'!$A:$D,2,0)=0,"",VLOOKUP($C2510,'Agent List'!$A:$D,2,0))),"")</f>
        <v/>
      </c>
      <c r="F2510" t="str">
        <f>IFERROR((IF(VLOOKUP(C2510,'Agent List'!A:C,3,0)=0,"",VLOOKUP(C2510,'Agent List'!A:C,3,0))),"")</f>
        <v/>
      </c>
    </row>
    <row r="2511" spans="5:6" x14ac:dyDescent="0.25">
      <c r="E2511" s="175" t="str">
        <f>IFERROR((IF(VLOOKUP($C2511,'Agent List'!$A:$D,2,0)=0,"",VLOOKUP($C2511,'Agent List'!$A:$D,2,0))),"")</f>
        <v/>
      </c>
      <c r="F2511" t="str">
        <f>IFERROR((IF(VLOOKUP(C2511,'Agent List'!A:C,3,0)=0,"",VLOOKUP(C2511,'Agent List'!A:C,3,0))),"")</f>
        <v/>
      </c>
    </row>
    <row r="2512" spans="5:6" x14ac:dyDescent="0.25">
      <c r="E2512" s="175" t="str">
        <f>IFERROR((IF(VLOOKUP($C2512,'Agent List'!$A:$D,2,0)=0,"",VLOOKUP($C2512,'Agent List'!$A:$D,2,0))),"")</f>
        <v/>
      </c>
      <c r="F2512" t="str">
        <f>IFERROR((IF(VLOOKUP(C2512,'Agent List'!A:C,3,0)=0,"",VLOOKUP(C2512,'Agent List'!A:C,3,0))),"")</f>
        <v/>
      </c>
    </row>
    <row r="2513" spans="5:6" x14ac:dyDescent="0.25">
      <c r="E2513" s="175" t="str">
        <f>IFERROR((IF(VLOOKUP($C2513,'Agent List'!$A:$D,2,0)=0,"",VLOOKUP($C2513,'Agent List'!$A:$D,2,0))),"")</f>
        <v/>
      </c>
      <c r="F2513" t="str">
        <f>IFERROR((IF(VLOOKUP(C2513,'Agent List'!A:C,3,0)=0,"",VLOOKUP(C2513,'Agent List'!A:C,3,0))),"")</f>
        <v/>
      </c>
    </row>
    <row r="2514" spans="5:6" x14ac:dyDescent="0.25">
      <c r="E2514" s="175" t="str">
        <f>IFERROR((IF(VLOOKUP($C2514,'Agent List'!$A:$D,2,0)=0,"",VLOOKUP($C2514,'Agent List'!$A:$D,2,0))),"")</f>
        <v/>
      </c>
      <c r="F2514" t="str">
        <f>IFERROR((IF(VLOOKUP(C2514,'Agent List'!A:C,3,0)=0,"",VLOOKUP(C2514,'Agent List'!A:C,3,0))),"")</f>
        <v/>
      </c>
    </row>
    <row r="2515" spans="5:6" x14ac:dyDescent="0.25">
      <c r="E2515" s="175" t="str">
        <f>IFERROR((IF(VLOOKUP($C2515,'Agent List'!$A:$D,2,0)=0,"",VLOOKUP($C2515,'Agent List'!$A:$D,2,0))),"")</f>
        <v/>
      </c>
      <c r="F2515" t="str">
        <f>IFERROR((IF(VLOOKUP(C2515,'Agent List'!A:C,3,0)=0,"",VLOOKUP(C2515,'Agent List'!A:C,3,0))),"")</f>
        <v/>
      </c>
    </row>
    <row r="2516" spans="5:6" x14ac:dyDescent="0.25">
      <c r="E2516" s="175" t="str">
        <f>IFERROR((IF(VLOOKUP($C2516,'Agent List'!$A:$D,2,0)=0,"",VLOOKUP($C2516,'Agent List'!$A:$D,2,0))),"")</f>
        <v/>
      </c>
      <c r="F2516" t="str">
        <f>IFERROR((IF(VLOOKUP(C2516,'Agent List'!A:C,3,0)=0,"",VLOOKUP(C2516,'Agent List'!A:C,3,0))),"")</f>
        <v/>
      </c>
    </row>
    <row r="2517" spans="5:6" x14ac:dyDescent="0.25">
      <c r="E2517" s="175" t="str">
        <f>IFERROR((IF(VLOOKUP($C2517,'Agent List'!$A:$D,2,0)=0,"",VLOOKUP($C2517,'Agent List'!$A:$D,2,0))),"")</f>
        <v/>
      </c>
      <c r="F2517" t="str">
        <f>IFERROR((IF(VLOOKUP(C2517,'Agent List'!A:C,3,0)=0,"",VLOOKUP(C2517,'Agent List'!A:C,3,0))),"")</f>
        <v/>
      </c>
    </row>
    <row r="2518" spans="5:6" x14ac:dyDescent="0.25">
      <c r="E2518" s="175" t="str">
        <f>IFERROR((IF(VLOOKUP($C2518,'Agent List'!$A:$D,2,0)=0,"",VLOOKUP($C2518,'Agent List'!$A:$D,2,0))),"")</f>
        <v/>
      </c>
      <c r="F2518" t="str">
        <f>IFERROR((IF(VLOOKUP(C2518,'Agent List'!A:C,3,0)=0,"",VLOOKUP(C2518,'Agent List'!A:C,3,0))),"")</f>
        <v/>
      </c>
    </row>
    <row r="2519" spans="5:6" x14ac:dyDescent="0.25">
      <c r="E2519" s="175" t="str">
        <f>IFERROR((IF(VLOOKUP($C2519,'Agent List'!$A:$D,2,0)=0,"",VLOOKUP($C2519,'Agent List'!$A:$D,2,0))),"")</f>
        <v/>
      </c>
      <c r="F2519" t="str">
        <f>IFERROR((IF(VLOOKUP(C2519,'Agent List'!A:C,3,0)=0,"",VLOOKUP(C2519,'Agent List'!A:C,3,0))),"")</f>
        <v/>
      </c>
    </row>
    <row r="2520" spans="5:6" x14ac:dyDescent="0.25">
      <c r="E2520" s="175" t="str">
        <f>IFERROR((IF(VLOOKUP($C2520,'Agent List'!$A:$D,2,0)=0,"",VLOOKUP($C2520,'Agent List'!$A:$D,2,0))),"")</f>
        <v/>
      </c>
      <c r="F2520" t="str">
        <f>IFERROR((IF(VLOOKUP(C2520,'Agent List'!A:C,3,0)=0,"",VLOOKUP(C2520,'Agent List'!A:C,3,0))),"")</f>
        <v/>
      </c>
    </row>
    <row r="2521" spans="5:6" x14ac:dyDescent="0.25">
      <c r="E2521" s="175" t="str">
        <f>IFERROR((IF(VLOOKUP($C2521,'Agent List'!$A:$D,2,0)=0,"",VLOOKUP($C2521,'Agent List'!$A:$D,2,0))),"")</f>
        <v/>
      </c>
      <c r="F2521" t="str">
        <f>IFERROR((IF(VLOOKUP(C2521,'Agent List'!A:C,3,0)=0,"",VLOOKUP(C2521,'Agent List'!A:C,3,0))),"")</f>
        <v/>
      </c>
    </row>
    <row r="2522" spans="5:6" x14ac:dyDescent="0.25">
      <c r="E2522" s="175" t="str">
        <f>IFERROR((IF(VLOOKUP($C2522,'Agent List'!$A:$D,2,0)=0,"",VLOOKUP($C2522,'Agent List'!$A:$D,2,0))),"")</f>
        <v/>
      </c>
      <c r="F2522" t="str">
        <f>IFERROR((IF(VLOOKUP(C2522,'Agent List'!A:C,3,0)=0,"",VLOOKUP(C2522,'Agent List'!A:C,3,0))),"")</f>
        <v/>
      </c>
    </row>
    <row r="2523" spans="5:6" x14ac:dyDescent="0.25">
      <c r="E2523" s="175" t="str">
        <f>IFERROR((IF(VLOOKUP($C2523,'Agent List'!$A:$D,2,0)=0,"",VLOOKUP($C2523,'Agent List'!$A:$D,2,0))),"")</f>
        <v/>
      </c>
      <c r="F2523" t="str">
        <f>IFERROR((IF(VLOOKUP(C2523,'Agent List'!A:C,3,0)=0,"",VLOOKUP(C2523,'Agent List'!A:C,3,0))),"")</f>
        <v/>
      </c>
    </row>
    <row r="2524" spans="5:6" x14ac:dyDescent="0.25">
      <c r="E2524" s="175" t="str">
        <f>IFERROR((IF(VLOOKUP($C2524,'Agent List'!$A:$D,2,0)=0,"",VLOOKUP($C2524,'Agent List'!$A:$D,2,0))),"")</f>
        <v/>
      </c>
      <c r="F2524" t="str">
        <f>IFERROR((IF(VLOOKUP(C2524,'Agent List'!A:C,3,0)=0,"",VLOOKUP(C2524,'Agent List'!A:C,3,0))),"")</f>
        <v/>
      </c>
    </row>
    <row r="2525" spans="5:6" x14ac:dyDescent="0.25">
      <c r="E2525" s="175" t="str">
        <f>IFERROR((IF(VLOOKUP($C2525,'Agent List'!$A:$D,2,0)=0,"",VLOOKUP($C2525,'Agent List'!$A:$D,2,0))),"")</f>
        <v/>
      </c>
      <c r="F2525" t="str">
        <f>IFERROR((IF(VLOOKUP(C2525,'Agent List'!A:C,3,0)=0,"",VLOOKUP(C2525,'Agent List'!A:C,3,0))),"")</f>
        <v/>
      </c>
    </row>
    <row r="2526" spans="5:6" x14ac:dyDescent="0.25">
      <c r="E2526" s="175" t="str">
        <f>IFERROR((IF(VLOOKUP($C2526,'Agent List'!$A:$D,2,0)=0,"",VLOOKUP($C2526,'Agent List'!$A:$D,2,0))),"")</f>
        <v/>
      </c>
      <c r="F2526" t="str">
        <f>IFERROR((IF(VLOOKUP(C2526,'Agent List'!A:C,3,0)=0,"",VLOOKUP(C2526,'Agent List'!A:C,3,0))),"")</f>
        <v/>
      </c>
    </row>
    <row r="2527" spans="5:6" x14ac:dyDescent="0.25">
      <c r="E2527" s="175" t="str">
        <f>IFERROR((IF(VLOOKUP($C2527,'Agent List'!$A:$D,2,0)=0,"",VLOOKUP($C2527,'Agent List'!$A:$D,2,0))),"")</f>
        <v/>
      </c>
      <c r="F2527" t="str">
        <f>IFERROR((IF(VLOOKUP(C2527,'Agent List'!A:C,3,0)=0,"",VLOOKUP(C2527,'Agent List'!A:C,3,0))),"")</f>
        <v/>
      </c>
    </row>
    <row r="2528" spans="5:6" x14ac:dyDescent="0.25">
      <c r="E2528" s="175" t="str">
        <f>IFERROR((IF(VLOOKUP($C2528,'Agent List'!$A:$D,2,0)=0,"",VLOOKUP($C2528,'Agent List'!$A:$D,2,0))),"")</f>
        <v/>
      </c>
      <c r="F2528" t="str">
        <f>IFERROR((IF(VLOOKUP(C2528,'Agent List'!A:C,3,0)=0,"",VLOOKUP(C2528,'Agent List'!A:C,3,0))),"")</f>
        <v/>
      </c>
    </row>
    <row r="2529" spans="5:6" x14ac:dyDescent="0.25">
      <c r="E2529" s="175" t="str">
        <f>IFERROR((IF(VLOOKUP($C2529,'Agent List'!$A:$D,2,0)=0,"",VLOOKUP($C2529,'Agent List'!$A:$D,2,0))),"")</f>
        <v/>
      </c>
      <c r="F2529" t="str">
        <f>IFERROR((IF(VLOOKUP(C2529,'Agent List'!A:C,3,0)=0,"",VLOOKUP(C2529,'Agent List'!A:C,3,0))),"")</f>
        <v/>
      </c>
    </row>
    <row r="2530" spans="5:6" x14ac:dyDescent="0.25">
      <c r="E2530" s="175" t="str">
        <f>IFERROR((IF(VLOOKUP($C2530,'Agent List'!$A:$D,2,0)=0,"",VLOOKUP($C2530,'Agent List'!$A:$D,2,0))),"")</f>
        <v/>
      </c>
      <c r="F2530" t="str">
        <f>IFERROR((IF(VLOOKUP(C2530,'Agent List'!A:C,3,0)=0,"",VLOOKUP(C2530,'Agent List'!A:C,3,0))),"")</f>
        <v/>
      </c>
    </row>
    <row r="2531" spans="5:6" x14ac:dyDescent="0.25">
      <c r="E2531" s="175" t="str">
        <f>IFERROR((IF(VLOOKUP($C2531,'Agent List'!$A:$D,2,0)=0,"",VLOOKUP($C2531,'Agent List'!$A:$D,2,0))),"")</f>
        <v/>
      </c>
      <c r="F2531" t="str">
        <f>IFERROR((IF(VLOOKUP(C2531,'Agent List'!A:C,3,0)=0,"",VLOOKUP(C2531,'Agent List'!A:C,3,0))),"")</f>
        <v/>
      </c>
    </row>
    <row r="2532" spans="5:6" x14ac:dyDescent="0.25">
      <c r="E2532" s="175" t="str">
        <f>IFERROR((IF(VLOOKUP($C2532,'Agent List'!$A:$D,2,0)=0,"",VLOOKUP($C2532,'Agent List'!$A:$D,2,0))),"")</f>
        <v/>
      </c>
      <c r="F2532" t="str">
        <f>IFERROR((IF(VLOOKUP(C2532,'Agent List'!A:C,3,0)=0,"",VLOOKUP(C2532,'Agent List'!A:C,3,0))),"")</f>
        <v/>
      </c>
    </row>
    <row r="2533" spans="5:6" x14ac:dyDescent="0.25">
      <c r="E2533" s="175" t="str">
        <f>IFERROR((IF(VLOOKUP($C2533,'Agent List'!$A:$D,2,0)=0,"",VLOOKUP($C2533,'Agent List'!$A:$D,2,0))),"")</f>
        <v/>
      </c>
      <c r="F2533" t="str">
        <f>IFERROR((IF(VLOOKUP(C2533,'Agent List'!A:C,3,0)=0,"",VLOOKUP(C2533,'Agent List'!A:C,3,0))),"")</f>
        <v/>
      </c>
    </row>
    <row r="2534" spans="5:6" x14ac:dyDescent="0.25">
      <c r="E2534" s="175" t="str">
        <f>IFERROR((IF(VLOOKUP($C2534,'Agent List'!$A:$D,2,0)=0,"",VLOOKUP($C2534,'Agent List'!$A:$D,2,0))),"")</f>
        <v/>
      </c>
      <c r="F2534" t="str">
        <f>IFERROR((IF(VLOOKUP(C2534,'Agent List'!A:C,3,0)=0,"",VLOOKUP(C2534,'Agent List'!A:C,3,0))),"")</f>
        <v/>
      </c>
    </row>
    <row r="2535" spans="5:6" x14ac:dyDescent="0.25">
      <c r="E2535" s="175" t="str">
        <f>IFERROR((IF(VLOOKUP($C2535,'Agent List'!$A:$D,2,0)=0,"",VLOOKUP($C2535,'Agent List'!$A:$D,2,0))),"")</f>
        <v/>
      </c>
      <c r="F2535" t="str">
        <f>IFERROR((IF(VLOOKUP(C2535,'Agent List'!A:C,3,0)=0,"",VLOOKUP(C2535,'Agent List'!A:C,3,0))),"")</f>
        <v/>
      </c>
    </row>
    <row r="2536" spans="5:6" x14ac:dyDescent="0.25">
      <c r="E2536" s="175" t="str">
        <f>IFERROR((IF(VLOOKUP($C2536,'Agent List'!$A:$D,2,0)=0,"",VLOOKUP($C2536,'Agent List'!$A:$D,2,0))),"")</f>
        <v/>
      </c>
      <c r="F2536" t="str">
        <f>IFERROR((IF(VLOOKUP(C2536,'Agent List'!A:C,3,0)=0,"",VLOOKUP(C2536,'Agent List'!A:C,3,0))),"")</f>
        <v/>
      </c>
    </row>
    <row r="2537" spans="5:6" x14ac:dyDescent="0.25">
      <c r="E2537" s="175" t="str">
        <f>IFERROR((IF(VLOOKUP($C2537,'Agent List'!$A:$D,2,0)=0,"",VLOOKUP($C2537,'Agent List'!$A:$D,2,0))),"")</f>
        <v/>
      </c>
      <c r="F2537" t="str">
        <f>IFERROR((IF(VLOOKUP(C2537,'Agent List'!A:C,3,0)=0,"",VLOOKUP(C2537,'Agent List'!A:C,3,0))),"")</f>
        <v/>
      </c>
    </row>
    <row r="2538" spans="5:6" x14ac:dyDescent="0.25">
      <c r="E2538" s="175" t="str">
        <f>IFERROR((IF(VLOOKUP($C2538,'Agent List'!$A:$D,2,0)=0,"",VLOOKUP($C2538,'Agent List'!$A:$D,2,0))),"")</f>
        <v/>
      </c>
      <c r="F2538" t="str">
        <f>IFERROR((IF(VLOOKUP(C2538,'Agent List'!A:C,3,0)=0,"",VLOOKUP(C2538,'Agent List'!A:C,3,0))),"")</f>
        <v/>
      </c>
    </row>
    <row r="2539" spans="5:6" x14ac:dyDescent="0.25">
      <c r="E2539" s="175" t="str">
        <f>IFERROR((IF(VLOOKUP($C2539,'Agent List'!$A:$D,2,0)=0,"",VLOOKUP($C2539,'Agent List'!$A:$D,2,0))),"")</f>
        <v/>
      </c>
      <c r="F2539" t="str">
        <f>IFERROR((IF(VLOOKUP(C2539,'Agent List'!A:C,3,0)=0,"",VLOOKUP(C2539,'Agent List'!A:C,3,0))),"")</f>
        <v/>
      </c>
    </row>
    <row r="2540" spans="5:6" x14ac:dyDescent="0.25">
      <c r="E2540" s="175" t="str">
        <f>IFERROR((IF(VLOOKUP($C2540,'Agent List'!$A:$D,2,0)=0,"",VLOOKUP($C2540,'Agent List'!$A:$D,2,0))),"")</f>
        <v/>
      </c>
      <c r="F2540" t="str">
        <f>IFERROR((IF(VLOOKUP(C2540,'Agent List'!A:C,3,0)=0,"",VLOOKUP(C2540,'Agent List'!A:C,3,0))),"")</f>
        <v/>
      </c>
    </row>
    <row r="2541" spans="5:6" x14ac:dyDescent="0.25">
      <c r="E2541" s="175" t="str">
        <f>IFERROR((IF(VLOOKUP($C2541,'Agent List'!$A:$D,2,0)=0,"",VLOOKUP($C2541,'Agent List'!$A:$D,2,0))),"")</f>
        <v/>
      </c>
      <c r="F2541" t="str">
        <f>IFERROR((IF(VLOOKUP(C2541,'Agent List'!A:C,3,0)=0,"",VLOOKUP(C2541,'Agent List'!A:C,3,0))),"")</f>
        <v/>
      </c>
    </row>
    <row r="2542" spans="5:6" x14ac:dyDescent="0.25">
      <c r="E2542" s="175" t="str">
        <f>IFERROR((IF(VLOOKUP($C2542,'Agent List'!$A:$D,2,0)=0,"",VLOOKUP($C2542,'Agent List'!$A:$D,2,0))),"")</f>
        <v/>
      </c>
      <c r="F2542" t="str">
        <f>IFERROR((IF(VLOOKUP(C2542,'Agent List'!A:C,3,0)=0,"",VLOOKUP(C2542,'Agent List'!A:C,3,0))),"")</f>
        <v/>
      </c>
    </row>
    <row r="2543" spans="5:6" x14ac:dyDescent="0.25">
      <c r="E2543" s="175" t="str">
        <f>IFERROR((IF(VLOOKUP($C2543,'Agent List'!$A:$D,2,0)=0,"",VLOOKUP($C2543,'Agent List'!$A:$D,2,0))),"")</f>
        <v/>
      </c>
      <c r="F2543" t="str">
        <f>IFERROR((IF(VLOOKUP(C2543,'Agent List'!A:C,3,0)=0,"",VLOOKUP(C2543,'Agent List'!A:C,3,0))),"")</f>
        <v/>
      </c>
    </row>
    <row r="2544" spans="5:6" x14ac:dyDescent="0.25">
      <c r="E2544" s="175" t="str">
        <f>IFERROR((IF(VLOOKUP($C2544,'Agent List'!$A:$D,2,0)=0,"",VLOOKUP($C2544,'Agent List'!$A:$D,2,0))),"")</f>
        <v/>
      </c>
      <c r="F2544" t="str">
        <f>IFERROR((IF(VLOOKUP(C2544,'Agent List'!A:C,3,0)=0,"",VLOOKUP(C2544,'Agent List'!A:C,3,0))),"")</f>
        <v/>
      </c>
    </row>
    <row r="2545" spans="5:6" x14ac:dyDescent="0.25">
      <c r="E2545" s="175" t="str">
        <f>IFERROR((IF(VLOOKUP($C2545,'Agent List'!$A:$D,2,0)=0,"",VLOOKUP($C2545,'Agent List'!$A:$D,2,0))),"")</f>
        <v/>
      </c>
      <c r="F2545" t="str">
        <f>IFERROR((IF(VLOOKUP(C2545,'Agent List'!A:C,3,0)=0,"",VLOOKUP(C2545,'Agent List'!A:C,3,0))),"")</f>
        <v/>
      </c>
    </row>
    <row r="2546" spans="5:6" x14ac:dyDescent="0.25">
      <c r="E2546" s="175" t="str">
        <f>IFERROR((IF(VLOOKUP($C2546,'Agent List'!$A:$D,2,0)=0,"",VLOOKUP($C2546,'Agent List'!$A:$D,2,0))),"")</f>
        <v/>
      </c>
      <c r="F2546" t="str">
        <f>IFERROR((IF(VLOOKUP(C2546,'Agent List'!A:C,3,0)=0,"",VLOOKUP(C2546,'Agent List'!A:C,3,0))),"")</f>
        <v/>
      </c>
    </row>
    <row r="2547" spans="5:6" x14ac:dyDescent="0.25">
      <c r="E2547" s="175" t="str">
        <f>IFERROR((IF(VLOOKUP($C2547,'Agent List'!$A:$D,2,0)=0,"",VLOOKUP($C2547,'Agent List'!$A:$D,2,0))),"")</f>
        <v/>
      </c>
      <c r="F2547" t="str">
        <f>IFERROR((IF(VLOOKUP(C2547,'Agent List'!A:C,3,0)=0,"",VLOOKUP(C2547,'Agent List'!A:C,3,0))),"")</f>
        <v/>
      </c>
    </row>
    <row r="2548" spans="5:6" x14ac:dyDescent="0.25">
      <c r="E2548" s="175" t="str">
        <f>IFERROR((IF(VLOOKUP($C2548,'Agent List'!$A:$D,2,0)=0,"",VLOOKUP($C2548,'Agent List'!$A:$D,2,0))),"")</f>
        <v/>
      </c>
      <c r="F2548" t="str">
        <f>IFERROR((IF(VLOOKUP(C2548,'Agent List'!A:C,3,0)=0,"",VLOOKUP(C2548,'Agent List'!A:C,3,0))),"")</f>
        <v/>
      </c>
    </row>
    <row r="2549" spans="5:6" x14ac:dyDescent="0.25">
      <c r="E2549" s="175" t="str">
        <f>IFERROR((IF(VLOOKUP($C2549,'Agent List'!$A:$D,2,0)=0,"",VLOOKUP($C2549,'Agent List'!$A:$D,2,0))),"")</f>
        <v/>
      </c>
      <c r="F2549" t="str">
        <f>IFERROR((IF(VLOOKUP(C2549,'Agent List'!A:C,3,0)=0,"",VLOOKUP(C2549,'Agent List'!A:C,3,0))),"")</f>
        <v/>
      </c>
    </row>
    <row r="2550" spans="5:6" x14ac:dyDescent="0.25">
      <c r="E2550" s="175" t="str">
        <f>IFERROR((IF(VLOOKUP($C2550,'Agent List'!$A:$D,2,0)=0,"",VLOOKUP($C2550,'Agent List'!$A:$D,2,0))),"")</f>
        <v/>
      </c>
      <c r="F2550" t="str">
        <f>IFERROR((IF(VLOOKUP(C2550,'Agent List'!A:C,3,0)=0,"",VLOOKUP(C2550,'Agent List'!A:C,3,0))),"")</f>
        <v/>
      </c>
    </row>
    <row r="2551" spans="5:6" x14ac:dyDescent="0.25">
      <c r="E2551" s="175" t="str">
        <f>IFERROR((IF(VLOOKUP($C2551,'Agent List'!$A:$D,2,0)=0,"",VLOOKUP($C2551,'Agent List'!$A:$D,2,0))),"")</f>
        <v/>
      </c>
      <c r="F2551" t="str">
        <f>IFERROR((IF(VLOOKUP(C2551,'Agent List'!A:C,3,0)=0,"",VLOOKUP(C2551,'Agent List'!A:C,3,0))),"")</f>
        <v/>
      </c>
    </row>
    <row r="2552" spans="5:6" x14ac:dyDescent="0.25">
      <c r="E2552" s="175" t="str">
        <f>IFERROR((IF(VLOOKUP($C2552,'Agent List'!$A:$D,2,0)=0,"",VLOOKUP($C2552,'Agent List'!$A:$D,2,0))),"")</f>
        <v/>
      </c>
      <c r="F2552" t="str">
        <f>IFERROR((IF(VLOOKUP(C2552,'Agent List'!A:C,3,0)=0,"",VLOOKUP(C2552,'Agent List'!A:C,3,0))),"")</f>
        <v/>
      </c>
    </row>
    <row r="2553" spans="5:6" x14ac:dyDescent="0.25">
      <c r="E2553" s="175" t="str">
        <f>IFERROR((IF(VLOOKUP($C2553,'Agent List'!$A:$D,2,0)=0,"",VLOOKUP($C2553,'Agent List'!$A:$D,2,0))),"")</f>
        <v/>
      </c>
      <c r="F2553" t="str">
        <f>IFERROR((IF(VLOOKUP(C2553,'Agent List'!A:C,3,0)=0,"",VLOOKUP(C2553,'Agent List'!A:C,3,0))),"")</f>
        <v/>
      </c>
    </row>
    <row r="2554" spans="5:6" x14ac:dyDescent="0.25">
      <c r="E2554" s="175" t="str">
        <f>IFERROR((IF(VLOOKUP($C2554,'Agent List'!$A:$D,2,0)=0,"",VLOOKUP($C2554,'Agent List'!$A:$D,2,0))),"")</f>
        <v/>
      </c>
      <c r="F2554" t="str">
        <f>IFERROR((IF(VLOOKUP(C2554,'Agent List'!A:C,3,0)=0,"",VLOOKUP(C2554,'Agent List'!A:C,3,0))),"")</f>
        <v/>
      </c>
    </row>
    <row r="2555" spans="5:6" x14ac:dyDescent="0.25">
      <c r="E2555" s="175" t="str">
        <f>IFERROR((IF(VLOOKUP($C2555,'Agent List'!$A:$D,2,0)=0,"",VLOOKUP($C2555,'Agent List'!$A:$D,2,0))),"")</f>
        <v/>
      </c>
      <c r="F2555" t="str">
        <f>IFERROR((IF(VLOOKUP(C2555,'Agent List'!A:C,3,0)=0,"",VLOOKUP(C2555,'Agent List'!A:C,3,0))),"")</f>
        <v/>
      </c>
    </row>
    <row r="2556" spans="5:6" x14ac:dyDescent="0.25">
      <c r="E2556" s="175" t="str">
        <f>IFERROR((IF(VLOOKUP($C2556,'Agent List'!$A:$D,2,0)=0,"",VLOOKUP($C2556,'Agent List'!$A:$D,2,0))),"")</f>
        <v/>
      </c>
      <c r="F2556" t="str">
        <f>IFERROR((IF(VLOOKUP(C2556,'Agent List'!A:C,3,0)=0,"",VLOOKUP(C2556,'Agent List'!A:C,3,0))),"")</f>
        <v/>
      </c>
    </row>
    <row r="2557" spans="5:6" x14ac:dyDescent="0.25">
      <c r="E2557" s="175" t="str">
        <f>IFERROR((IF(VLOOKUP($C2557,'Agent List'!$A:$D,2,0)=0,"",VLOOKUP($C2557,'Agent List'!$A:$D,2,0))),"")</f>
        <v/>
      </c>
      <c r="F2557" t="str">
        <f>IFERROR((IF(VLOOKUP(C2557,'Agent List'!A:C,3,0)=0,"",VLOOKUP(C2557,'Agent List'!A:C,3,0))),"")</f>
        <v/>
      </c>
    </row>
    <row r="2558" spans="5:6" x14ac:dyDescent="0.25">
      <c r="E2558" s="175" t="str">
        <f>IFERROR((IF(VLOOKUP($C2558,'Agent List'!$A:$D,2,0)=0,"",VLOOKUP($C2558,'Agent List'!$A:$D,2,0))),"")</f>
        <v/>
      </c>
      <c r="F2558" t="str">
        <f>IFERROR((IF(VLOOKUP(C2558,'Agent List'!A:C,3,0)=0,"",VLOOKUP(C2558,'Agent List'!A:C,3,0))),"")</f>
        <v/>
      </c>
    </row>
    <row r="2559" spans="5:6" x14ac:dyDescent="0.25">
      <c r="E2559" s="175" t="str">
        <f>IFERROR((IF(VLOOKUP($C2559,'Agent List'!$A:$D,2,0)=0,"",VLOOKUP($C2559,'Agent List'!$A:$D,2,0))),"")</f>
        <v/>
      </c>
      <c r="F2559" t="str">
        <f>IFERROR((IF(VLOOKUP(C2559,'Agent List'!A:C,3,0)=0,"",VLOOKUP(C2559,'Agent List'!A:C,3,0))),"")</f>
        <v/>
      </c>
    </row>
    <row r="2560" spans="5:6" x14ac:dyDescent="0.25">
      <c r="E2560" s="175" t="str">
        <f>IFERROR((IF(VLOOKUP($C2560,'Agent List'!$A:$D,2,0)=0,"",VLOOKUP($C2560,'Agent List'!$A:$D,2,0))),"")</f>
        <v/>
      </c>
      <c r="F2560" t="str">
        <f>IFERROR((IF(VLOOKUP(C2560,'Agent List'!A:C,3,0)=0,"",VLOOKUP(C2560,'Agent List'!A:C,3,0))),"")</f>
        <v/>
      </c>
    </row>
    <row r="2561" spans="5:6" x14ac:dyDescent="0.25">
      <c r="E2561" s="175" t="str">
        <f>IFERROR((IF(VLOOKUP($C2561,'Agent List'!$A:$D,2,0)=0,"",VLOOKUP($C2561,'Agent List'!$A:$D,2,0))),"")</f>
        <v/>
      </c>
      <c r="F2561" t="str">
        <f>IFERROR((IF(VLOOKUP(C2561,'Agent List'!A:C,3,0)=0,"",VLOOKUP(C2561,'Agent List'!A:C,3,0))),"")</f>
        <v/>
      </c>
    </row>
    <row r="2562" spans="5:6" x14ac:dyDescent="0.25">
      <c r="E2562" s="175" t="str">
        <f>IFERROR((IF(VLOOKUP($C2562,'Agent List'!$A:$D,2,0)=0,"",VLOOKUP($C2562,'Agent List'!$A:$D,2,0))),"")</f>
        <v/>
      </c>
      <c r="F2562" t="str">
        <f>IFERROR((IF(VLOOKUP(C2562,'Agent List'!A:C,3,0)=0,"",VLOOKUP(C2562,'Agent List'!A:C,3,0))),"")</f>
        <v/>
      </c>
    </row>
    <row r="2563" spans="5:6" x14ac:dyDescent="0.25">
      <c r="E2563" s="175" t="str">
        <f>IFERROR((IF(VLOOKUP($C2563,'Agent List'!$A:$D,2,0)=0,"",VLOOKUP($C2563,'Agent List'!$A:$D,2,0))),"")</f>
        <v/>
      </c>
      <c r="F2563" t="str">
        <f>IFERROR((IF(VLOOKUP(C2563,'Agent List'!A:C,3,0)=0,"",VLOOKUP(C2563,'Agent List'!A:C,3,0))),"")</f>
        <v/>
      </c>
    </row>
    <row r="2564" spans="5:6" x14ac:dyDescent="0.25">
      <c r="E2564" s="175" t="str">
        <f>IFERROR((IF(VLOOKUP($C2564,'Agent List'!$A:$D,2,0)=0,"",VLOOKUP($C2564,'Agent List'!$A:$D,2,0))),"")</f>
        <v/>
      </c>
      <c r="F2564" t="str">
        <f>IFERROR((IF(VLOOKUP(C2564,'Agent List'!A:C,3,0)=0,"",VLOOKUP(C2564,'Agent List'!A:C,3,0))),"")</f>
        <v/>
      </c>
    </row>
    <row r="2565" spans="5:6" x14ac:dyDescent="0.25">
      <c r="E2565" s="175" t="str">
        <f>IFERROR((IF(VLOOKUP($C2565,'Agent List'!$A:$D,2,0)=0,"",VLOOKUP($C2565,'Agent List'!$A:$D,2,0))),"")</f>
        <v/>
      </c>
      <c r="F2565" t="str">
        <f>IFERROR((IF(VLOOKUP(C2565,'Agent List'!A:C,3,0)=0,"",VLOOKUP(C2565,'Agent List'!A:C,3,0))),"")</f>
        <v/>
      </c>
    </row>
    <row r="2566" spans="5:6" x14ac:dyDescent="0.25">
      <c r="E2566" s="175" t="str">
        <f>IFERROR((IF(VLOOKUP($C2566,'Agent List'!$A:$D,2,0)=0,"",VLOOKUP($C2566,'Agent List'!$A:$D,2,0))),"")</f>
        <v/>
      </c>
      <c r="F2566" t="str">
        <f>IFERROR((IF(VLOOKUP(C2566,'Agent List'!A:C,3,0)=0,"",VLOOKUP(C2566,'Agent List'!A:C,3,0))),"")</f>
        <v/>
      </c>
    </row>
    <row r="2567" spans="5:6" x14ac:dyDescent="0.25">
      <c r="E2567" s="175" t="str">
        <f>IFERROR((IF(VLOOKUP($C2567,'Agent List'!$A:$D,2,0)=0,"",VLOOKUP($C2567,'Agent List'!$A:$D,2,0))),"")</f>
        <v/>
      </c>
      <c r="F2567" t="str">
        <f>IFERROR((IF(VLOOKUP(C2567,'Agent List'!A:C,3,0)=0,"",VLOOKUP(C2567,'Agent List'!A:C,3,0))),"")</f>
        <v/>
      </c>
    </row>
    <row r="2568" spans="5:6" x14ac:dyDescent="0.25">
      <c r="E2568" s="175" t="str">
        <f>IFERROR((IF(VLOOKUP($C2568,'Agent List'!$A:$D,2,0)=0,"",VLOOKUP($C2568,'Agent List'!$A:$D,2,0))),"")</f>
        <v/>
      </c>
      <c r="F2568" t="str">
        <f>IFERROR((IF(VLOOKUP(C2568,'Agent List'!A:C,3,0)=0,"",VLOOKUP(C2568,'Agent List'!A:C,3,0))),"")</f>
        <v/>
      </c>
    </row>
    <row r="2569" spans="5:6" x14ac:dyDescent="0.25">
      <c r="E2569" s="175" t="str">
        <f>IFERROR((IF(VLOOKUP($C2569,'Agent List'!$A:$D,2,0)=0,"",VLOOKUP($C2569,'Agent List'!$A:$D,2,0))),"")</f>
        <v/>
      </c>
      <c r="F2569" t="str">
        <f>IFERROR((IF(VLOOKUP(C2569,'Agent List'!A:C,3,0)=0,"",VLOOKUP(C2569,'Agent List'!A:C,3,0))),"")</f>
        <v/>
      </c>
    </row>
    <row r="2570" spans="5:6" x14ac:dyDescent="0.25">
      <c r="E2570" s="175" t="str">
        <f>IFERROR((IF(VLOOKUP($C2570,'Agent List'!$A:$D,2,0)=0,"",VLOOKUP($C2570,'Agent List'!$A:$D,2,0))),"")</f>
        <v/>
      </c>
      <c r="F2570" t="str">
        <f>IFERROR((IF(VLOOKUP(C2570,'Agent List'!A:C,3,0)=0,"",VLOOKUP(C2570,'Agent List'!A:C,3,0))),"")</f>
        <v/>
      </c>
    </row>
    <row r="2571" spans="5:6" x14ac:dyDescent="0.25">
      <c r="E2571" s="175" t="str">
        <f>IFERROR((IF(VLOOKUP($C2571,'Agent List'!$A:$D,2,0)=0,"",VLOOKUP($C2571,'Agent List'!$A:$D,2,0))),"")</f>
        <v/>
      </c>
      <c r="F2571" t="str">
        <f>IFERROR((IF(VLOOKUP(C2571,'Agent List'!A:C,3,0)=0,"",VLOOKUP(C2571,'Agent List'!A:C,3,0))),"")</f>
        <v/>
      </c>
    </row>
    <row r="2572" spans="5:6" x14ac:dyDescent="0.25">
      <c r="E2572" s="175" t="str">
        <f>IFERROR((IF(VLOOKUP($C2572,'Agent List'!$A:$D,2,0)=0,"",VLOOKUP($C2572,'Agent List'!$A:$D,2,0))),"")</f>
        <v/>
      </c>
      <c r="F2572" t="str">
        <f>IFERROR((IF(VLOOKUP(C2572,'Agent List'!A:C,3,0)=0,"",VLOOKUP(C2572,'Agent List'!A:C,3,0))),"")</f>
        <v/>
      </c>
    </row>
    <row r="2573" spans="5:6" x14ac:dyDescent="0.25">
      <c r="E2573" s="175" t="str">
        <f>IFERROR((IF(VLOOKUP($C2573,'Agent List'!$A:$D,2,0)=0,"",VLOOKUP($C2573,'Agent List'!$A:$D,2,0))),"")</f>
        <v/>
      </c>
      <c r="F2573" t="str">
        <f>IFERROR((IF(VLOOKUP(C2573,'Agent List'!A:C,3,0)=0,"",VLOOKUP(C2573,'Agent List'!A:C,3,0))),"")</f>
        <v/>
      </c>
    </row>
    <row r="2574" spans="5:6" x14ac:dyDescent="0.25">
      <c r="E2574" s="175" t="str">
        <f>IFERROR((IF(VLOOKUP($C2574,'Agent List'!$A:$D,2,0)=0,"",VLOOKUP($C2574,'Agent List'!$A:$D,2,0))),"")</f>
        <v/>
      </c>
      <c r="F2574" t="str">
        <f>IFERROR((IF(VLOOKUP(C2574,'Agent List'!A:C,3,0)=0,"",VLOOKUP(C2574,'Agent List'!A:C,3,0))),"")</f>
        <v/>
      </c>
    </row>
    <row r="2575" spans="5:6" x14ac:dyDescent="0.25">
      <c r="E2575" s="175" t="str">
        <f>IFERROR((IF(VLOOKUP($C2575,'Agent List'!$A:$D,2,0)=0,"",VLOOKUP($C2575,'Agent List'!$A:$D,2,0))),"")</f>
        <v/>
      </c>
      <c r="F2575" t="str">
        <f>IFERROR((IF(VLOOKUP(C2575,'Agent List'!A:C,3,0)=0,"",VLOOKUP(C2575,'Agent List'!A:C,3,0))),"")</f>
        <v/>
      </c>
    </row>
    <row r="2576" spans="5:6" x14ac:dyDescent="0.25">
      <c r="E2576" s="175" t="str">
        <f>IFERROR((IF(VLOOKUP($C2576,'Agent List'!$A:$D,2,0)=0,"",VLOOKUP($C2576,'Agent List'!$A:$D,2,0))),"")</f>
        <v/>
      </c>
      <c r="F2576" t="str">
        <f>IFERROR((IF(VLOOKUP(C2576,'Agent List'!A:C,3,0)=0,"",VLOOKUP(C2576,'Agent List'!A:C,3,0))),"")</f>
        <v/>
      </c>
    </row>
    <row r="2577" spans="5:6" x14ac:dyDescent="0.25">
      <c r="E2577" s="175" t="str">
        <f>IFERROR((IF(VLOOKUP($C2577,'Agent List'!$A:$D,2,0)=0,"",VLOOKUP($C2577,'Agent List'!$A:$D,2,0))),"")</f>
        <v/>
      </c>
      <c r="F2577" t="str">
        <f>IFERROR((IF(VLOOKUP(C2577,'Agent List'!A:C,3,0)=0,"",VLOOKUP(C2577,'Agent List'!A:C,3,0))),"")</f>
        <v/>
      </c>
    </row>
    <row r="2578" spans="5:6" x14ac:dyDescent="0.25">
      <c r="E2578" s="175" t="str">
        <f>IFERROR((IF(VLOOKUP($C2578,'Agent List'!$A:$D,2,0)=0,"",VLOOKUP($C2578,'Agent List'!$A:$D,2,0))),"")</f>
        <v/>
      </c>
      <c r="F2578" t="str">
        <f>IFERROR((IF(VLOOKUP(C2578,'Agent List'!A:C,3,0)=0,"",VLOOKUP(C2578,'Agent List'!A:C,3,0))),"")</f>
        <v/>
      </c>
    </row>
    <row r="2579" spans="5:6" x14ac:dyDescent="0.25">
      <c r="E2579" s="175" t="str">
        <f>IFERROR((IF(VLOOKUP($C2579,'Agent List'!$A:$D,2,0)=0,"",VLOOKUP($C2579,'Agent List'!$A:$D,2,0))),"")</f>
        <v/>
      </c>
      <c r="F2579" t="str">
        <f>IFERROR((IF(VLOOKUP(C2579,'Agent List'!A:C,3,0)=0,"",VLOOKUP(C2579,'Agent List'!A:C,3,0))),"")</f>
        <v/>
      </c>
    </row>
    <row r="2580" spans="5:6" x14ac:dyDescent="0.25">
      <c r="E2580" s="175" t="str">
        <f>IFERROR((IF(VLOOKUP($C2580,'Agent List'!$A:$D,2,0)=0,"",VLOOKUP($C2580,'Agent List'!$A:$D,2,0))),"")</f>
        <v/>
      </c>
      <c r="F2580" t="str">
        <f>IFERROR((IF(VLOOKUP(C2580,'Agent List'!A:C,3,0)=0,"",VLOOKUP(C2580,'Agent List'!A:C,3,0))),"")</f>
        <v/>
      </c>
    </row>
    <row r="2581" spans="5:6" x14ac:dyDescent="0.25">
      <c r="E2581" s="175" t="str">
        <f>IFERROR((IF(VLOOKUP($C2581,'Agent List'!$A:$D,2,0)=0,"",VLOOKUP($C2581,'Agent List'!$A:$D,2,0))),"")</f>
        <v/>
      </c>
      <c r="F2581" t="str">
        <f>IFERROR((IF(VLOOKUP(C2581,'Agent List'!A:C,3,0)=0,"",VLOOKUP(C2581,'Agent List'!A:C,3,0))),"")</f>
        <v/>
      </c>
    </row>
    <row r="2582" spans="5:6" x14ac:dyDescent="0.25">
      <c r="E2582" s="175" t="str">
        <f>IFERROR((IF(VLOOKUP($C2582,'Agent List'!$A:$D,2,0)=0,"",VLOOKUP($C2582,'Agent List'!$A:$D,2,0))),"")</f>
        <v/>
      </c>
      <c r="F2582" t="str">
        <f>IFERROR((IF(VLOOKUP(C2582,'Agent List'!A:C,3,0)=0,"",VLOOKUP(C2582,'Agent List'!A:C,3,0))),"")</f>
        <v/>
      </c>
    </row>
    <row r="2583" spans="5:6" x14ac:dyDescent="0.25">
      <c r="E2583" s="175" t="str">
        <f>IFERROR((IF(VLOOKUP($C2583,'Agent List'!$A:$D,2,0)=0,"",VLOOKUP($C2583,'Agent List'!$A:$D,2,0))),"")</f>
        <v/>
      </c>
      <c r="F2583" t="str">
        <f>IFERROR((IF(VLOOKUP(C2583,'Agent List'!A:C,3,0)=0,"",VLOOKUP(C2583,'Agent List'!A:C,3,0))),"")</f>
        <v/>
      </c>
    </row>
    <row r="2584" spans="5:6" x14ac:dyDescent="0.25">
      <c r="E2584" s="175" t="str">
        <f>IFERROR((IF(VLOOKUP($C2584,'Agent List'!$A:$D,2,0)=0,"",VLOOKUP($C2584,'Agent List'!$A:$D,2,0))),"")</f>
        <v/>
      </c>
      <c r="F2584" t="str">
        <f>IFERROR((IF(VLOOKUP(C2584,'Agent List'!A:C,3,0)=0,"",VLOOKUP(C2584,'Agent List'!A:C,3,0))),"")</f>
        <v/>
      </c>
    </row>
    <row r="2585" spans="5:6" x14ac:dyDescent="0.25">
      <c r="E2585" s="175" t="str">
        <f>IFERROR((IF(VLOOKUP($C2585,'Agent List'!$A:$D,2,0)=0,"",VLOOKUP($C2585,'Agent List'!$A:$D,2,0))),"")</f>
        <v/>
      </c>
      <c r="F2585" t="str">
        <f>IFERROR((IF(VLOOKUP(C2585,'Agent List'!A:C,3,0)=0,"",VLOOKUP(C2585,'Agent List'!A:C,3,0))),"")</f>
        <v/>
      </c>
    </row>
    <row r="2586" spans="5:6" x14ac:dyDescent="0.25">
      <c r="E2586" s="175" t="str">
        <f>IFERROR((IF(VLOOKUP($C2586,'Agent List'!$A:$D,2,0)=0,"",VLOOKUP($C2586,'Agent List'!$A:$D,2,0))),"")</f>
        <v/>
      </c>
      <c r="F2586" t="str">
        <f>IFERROR((IF(VLOOKUP(C2586,'Agent List'!A:C,3,0)=0,"",VLOOKUP(C2586,'Agent List'!A:C,3,0))),"")</f>
        <v/>
      </c>
    </row>
    <row r="2587" spans="5:6" x14ac:dyDescent="0.25">
      <c r="E2587" s="175" t="str">
        <f>IFERROR((IF(VLOOKUP($C2587,'Agent List'!$A:$D,2,0)=0,"",VLOOKUP($C2587,'Agent List'!$A:$D,2,0))),"")</f>
        <v/>
      </c>
      <c r="F2587" t="str">
        <f>IFERROR((IF(VLOOKUP(C2587,'Agent List'!A:C,3,0)=0,"",VLOOKUP(C2587,'Agent List'!A:C,3,0))),"")</f>
        <v/>
      </c>
    </row>
    <row r="2588" spans="5:6" x14ac:dyDescent="0.25">
      <c r="E2588" s="175" t="str">
        <f>IFERROR((IF(VLOOKUP($C2588,'Agent List'!$A:$D,2,0)=0,"",VLOOKUP($C2588,'Agent List'!$A:$D,2,0))),"")</f>
        <v/>
      </c>
      <c r="F2588" t="str">
        <f>IFERROR((IF(VLOOKUP(C2588,'Agent List'!A:C,3,0)=0,"",VLOOKUP(C2588,'Agent List'!A:C,3,0))),"")</f>
        <v/>
      </c>
    </row>
    <row r="2589" spans="5:6" x14ac:dyDescent="0.25">
      <c r="E2589" s="175" t="str">
        <f>IFERROR((IF(VLOOKUP($C2589,'Agent List'!$A:$D,2,0)=0,"",VLOOKUP($C2589,'Agent List'!$A:$D,2,0))),"")</f>
        <v/>
      </c>
      <c r="F2589" t="str">
        <f>IFERROR((IF(VLOOKUP(C2589,'Agent List'!A:C,3,0)=0,"",VLOOKUP(C2589,'Agent List'!A:C,3,0))),"")</f>
        <v/>
      </c>
    </row>
    <row r="2590" spans="5:6" x14ac:dyDescent="0.25">
      <c r="E2590" s="175" t="str">
        <f>IFERROR((IF(VLOOKUP($C2590,'Agent List'!$A:$D,2,0)=0,"",VLOOKUP($C2590,'Agent List'!$A:$D,2,0))),"")</f>
        <v/>
      </c>
      <c r="F2590" t="str">
        <f>IFERROR((IF(VLOOKUP(C2590,'Agent List'!A:C,3,0)=0,"",VLOOKUP(C2590,'Agent List'!A:C,3,0))),"")</f>
        <v/>
      </c>
    </row>
    <row r="2591" spans="5:6" x14ac:dyDescent="0.25">
      <c r="E2591" s="175" t="str">
        <f>IFERROR((IF(VLOOKUP($C2591,'Agent List'!$A:$D,2,0)=0,"",VLOOKUP($C2591,'Agent List'!$A:$D,2,0))),"")</f>
        <v/>
      </c>
      <c r="F2591" t="str">
        <f>IFERROR((IF(VLOOKUP(C2591,'Agent List'!A:C,3,0)=0,"",VLOOKUP(C2591,'Agent List'!A:C,3,0))),"")</f>
        <v/>
      </c>
    </row>
    <row r="2592" spans="5:6" x14ac:dyDescent="0.25">
      <c r="E2592" s="175" t="str">
        <f>IFERROR((IF(VLOOKUP($C2592,'Agent List'!$A:$D,2,0)=0,"",VLOOKUP($C2592,'Agent List'!$A:$D,2,0))),"")</f>
        <v/>
      </c>
      <c r="F2592" t="str">
        <f>IFERROR((IF(VLOOKUP(C2592,'Agent List'!A:C,3,0)=0,"",VLOOKUP(C2592,'Agent List'!A:C,3,0))),"")</f>
        <v/>
      </c>
    </row>
    <row r="2593" spans="5:6" x14ac:dyDescent="0.25">
      <c r="E2593" s="175" t="str">
        <f>IFERROR((IF(VLOOKUP($C2593,'Agent List'!$A:$D,2,0)=0,"",VLOOKUP($C2593,'Agent List'!$A:$D,2,0))),"")</f>
        <v/>
      </c>
      <c r="F2593" t="str">
        <f>IFERROR((IF(VLOOKUP(C2593,'Agent List'!A:C,3,0)=0,"",VLOOKUP(C2593,'Agent List'!A:C,3,0))),"")</f>
        <v/>
      </c>
    </row>
    <row r="2594" spans="5:6" x14ac:dyDescent="0.25">
      <c r="E2594" s="175" t="str">
        <f>IFERROR((IF(VLOOKUP($C2594,'Agent List'!$A:$D,2,0)=0,"",VLOOKUP($C2594,'Agent List'!$A:$D,2,0))),"")</f>
        <v/>
      </c>
      <c r="F2594" t="str">
        <f>IFERROR((IF(VLOOKUP(C2594,'Agent List'!A:C,3,0)=0,"",VLOOKUP(C2594,'Agent List'!A:C,3,0))),"")</f>
        <v/>
      </c>
    </row>
    <row r="2595" spans="5:6" x14ac:dyDescent="0.25">
      <c r="E2595" s="175" t="str">
        <f>IFERROR((IF(VLOOKUP($C2595,'Agent List'!$A:$D,2,0)=0,"",VLOOKUP($C2595,'Agent List'!$A:$D,2,0))),"")</f>
        <v/>
      </c>
      <c r="F2595" t="str">
        <f>IFERROR((IF(VLOOKUP(C2595,'Agent List'!A:C,3,0)=0,"",VLOOKUP(C2595,'Agent List'!A:C,3,0))),"")</f>
        <v/>
      </c>
    </row>
    <row r="2596" spans="5:6" x14ac:dyDescent="0.25">
      <c r="E2596" s="175" t="str">
        <f>IFERROR((IF(VLOOKUP($C2596,'Agent List'!$A:$D,2,0)=0,"",VLOOKUP($C2596,'Agent List'!$A:$D,2,0))),"")</f>
        <v/>
      </c>
      <c r="F2596" t="str">
        <f>IFERROR((IF(VLOOKUP(C2596,'Agent List'!A:C,3,0)=0,"",VLOOKUP(C2596,'Agent List'!A:C,3,0))),"")</f>
        <v/>
      </c>
    </row>
    <row r="2597" spans="5:6" x14ac:dyDescent="0.25">
      <c r="E2597" s="175" t="str">
        <f>IFERROR((IF(VLOOKUP($C2597,'Agent List'!$A:$D,2,0)=0,"",VLOOKUP($C2597,'Agent List'!$A:$D,2,0))),"")</f>
        <v/>
      </c>
      <c r="F2597" t="str">
        <f>IFERROR((IF(VLOOKUP(C2597,'Agent List'!A:C,3,0)=0,"",VLOOKUP(C2597,'Agent List'!A:C,3,0))),"")</f>
        <v/>
      </c>
    </row>
    <row r="2598" spans="5:6" x14ac:dyDescent="0.25">
      <c r="E2598" s="175" t="str">
        <f>IFERROR((IF(VLOOKUP($C2598,'Agent List'!$A:$D,2,0)=0,"",VLOOKUP($C2598,'Agent List'!$A:$D,2,0))),"")</f>
        <v/>
      </c>
      <c r="F2598" t="str">
        <f>IFERROR((IF(VLOOKUP(C2598,'Agent List'!A:C,3,0)=0,"",VLOOKUP(C2598,'Agent List'!A:C,3,0))),"")</f>
        <v/>
      </c>
    </row>
    <row r="2599" spans="5:6" x14ac:dyDescent="0.25">
      <c r="E2599" s="175" t="str">
        <f>IFERROR((IF(VLOOKUP($C2599,'Agent List'!$A:$D,2,0)=0,"",VLOOKUP($C2599,'Agent List'!$A:$D,2,0))),"")</f>
        <v/>
      </c>
      <c r="F2599" t="str">
        <f>IFERROR((IF(VLOOKUP(C2599,'Agent List'!A:C,3,0)=0,"",VLOOKUP(C2599,'Agent List'!A:C,3,0))),"")</f>
        <v/>
      </c>
    </row>
    <row r="2600" spans="5:6" x14ac:dyDescent="0.25">
      <c r="E2600" s="175" t="str">
        <f>IFERROR((IF(VLOOKUP($C2600,'Agent List'!$A:$D,2,0)=0,"",VLOOKUP($C2600,'Agent List'!$A:$D,2,0))),"")</f>
        <v/>
      </c>
      <c r="F2600" t="str">
        <f>IFERROR((IF(VLOOKUP(C2600,'Agent List'!A:C,3,0)=0,"",VLOOKUP(C2600,'Agent List'!A:C,3,0))),"")</f>
        <v/>
      </c>
    </row>
    <row r="2601" spans="5:6" x14ac:dyDescent="0.25">
      <c r="E2601" s="175" t="str">
        <f>IFERROR((IF(VLOOKUP($C2601,'Agent List'!$A:$D,2,0)=0,"",VLOOKUP($C2601,'Agent List'!$A:$D,2,0))),"")</f>
        <v/>
      </c>
      <c r="F2601" t="str">
        <f>IFERROR((IF(VLOOKUP(C2601,'Agent List'!A:C,3,0)=0,"",VLOOKUP(C2601,'Agent List'!A:C,3,0))),"")</f>
        <v/>
      </c>
    </row>
    <row r="2602" spans="5:6" x14ac:dyDescent="0.25">
      <c r="E2602" s="175" t="str">
        <f>IFERROR((IF(VLOOKUP($C2602,'Agent List'!$A:$D,2,0)=0,"",VLOOKUP($C2602,'Agent List'!$A:$D,2,0))),"")</f>
        <v/>
      </c>
      <c r="F2602" t="str">
        <f>IFERROR((IF(VLOOKUP(C2602,'Agent List'!A:C,3,0)=0,"",VLOOKUP(C2602,'Agent List'!A:C,3,0))),"")</f>
        <v/>
      </c>
    </row>
    <row r="2603" spans="5:6" x14ac:dyDescent="0.25">
      <c r="E2603" s="175" t="str">
        <f>IFERROR((IF(VLOOKUP($C2603,'Agent List'!$A:$D,2,0)=0,"",VLOOKUP($C2603,'Agent List'!$A:$D,2,0))),"")</f>
        <v/>
      </c>
      <c r="F2603" t="str">
        <f>IFERROR((IF(VLOOKUP(C2603,'Agent List'!A:C,3,0)=0,"",VLOOKUP(C2603,'Agent List'!A:C,3,0))),"")</f>
        <v/>
      </c>
    </row>
    <row r="2604" spans="5:6" x14ac:dyDescent="0.25">
      <c r="E2604" s="175" t="str">
        <f>IFERROR((IF(VLOOKUP($C2604,'Agent List'!$A:$D,2,0)=0,"",VLOOKUP($C2604,'Agent List'!$A:$D,2,0))),"")</f>
        <v/>
      </c>
      <c r="F2604" t="str">
        <f>IFERROR((IF(VLOOKUP(C2604,'Agent List'!A:C,3,0)=0,"",VLOOKUP(C2604,'Agent List'!A:C,3,0))),"")</f>
        <v/>
      </c>
    </row>
    <row r="2605" spans="5:6" x14ac:dyDescent="0.25">
      <c r="E2605" s="175" t="str">
        <f>IFERROR((IF(VLOOKUP($C2605,'Agent List'!$A:$D,2,0)=0,"",VLOOKUP($C2605,'Agent List'!$A:$D,2,0))),"")</f>
        <v/>
      </c>
      <c r="F2605" t="str">
        <f>IFERROR((IF(VLOOKUP(C2605,'Agent List'!A:C,3,0)=0,"",VLOOKUP(C2605,'Agent List'!A:C,3,0))),"")</f>
        <v/>
      </c>
    </row>
    <row r="2606" spans="5:6" x14ac:dyDescent="0.25">
      <c r="E2606" s="175" t="str">
        <f>IFERROR((IF(VLOOKUP($C2606,'Agent List'!$A:$D,2,0)=0,"",VLOOKUP($C2606,'Agent List'!$A:$D,2,0))),"")</f>
        <v/>
      </c>
      <c r="F2606" t="str">
        <f>IFERROR((IF(VLOOKUP(C2606,'Agent List'!A:C,3,0)=0,"",VLOOKUP(C2606,'Agent List'!A:C,3,0))),"")</f>
        <v/>
      </c>
    </row>
    <row r="2607" spans="5:6" x14ac:dyDescent="0.25">
      <c r="E2607" s="175" t="str">
        <f>IFERROR((IF(VLOOKUP($C2607,'Agent List'!$A:$D,2,0)=0,"",VLOOKUP($C2607,'Agent List'!$A:$D,2,0))),"")</f>
        <v/>
      </c>
      <c r="F2607" t="str">
        <f>IFERROR((IF(VLOOKUP(C2607,'Agent List'!A:C,3,0)=0,"",VLOOKUP(C2607,'Agent List'!A:C,3,0))),"")</f>
        <v/>
      </c>
    </row>
    <row r="2608" spans="5:6" x14ac:dyDescent="0.25">
      <c r="E2608" s="175" t="str">
        <f>IFERROR((IF(VLOOKUP($C2608,'Agent List'!$A:$D,2,0)=0,"",VLOOKUP($C2608,'Agent List'!$A:$D,2,0))),"")</f>
        <v/>
      </c>
      <c r="F2608" t="str">
        <f>IFERROR((IF(VLOOKUP(C2608,'Agent List'!A:C,3,0)=0,"",VLOOKUP(C2608,'Agent List'!A:C,3,0))),"")</f>
        <v/>
      </c>
    </row>
    <row r="2609" spans="5:6" x14ac:dyDescent="0.25">
      <c r="E2609" s="175" t="str">
        <f>IFERROR((IF(VLOOKUP($C2609,'Agent List'!$A:$D,2,0)=0,"",VLOOKUP($C2609,'Agent List'!$A:$D,2,0))),"")</f>
        <v/>
      </c>
      <c r="F2609" t="str">
        <f>IFERROR((IF(VLOOKUP(C2609,'Agent List'!A:C,3,0)=0,"",VLOOKUP(C2609,'Agent List'!A:C,3,0))),"")</f>
        <v/>
      </c>
    </row>
    <row r="2610" spans="5:6" x14ac:dyDescent="0.25">
      <c r="E2610" s="175" t="str">
        <f>IFERROR((IF(VLOOKUP($C2610,'Agent List'!$A:$D,2,0)=0,"",VLOOKUP($C2610,'Agent List'!$A:$D,2,0))),"")</f>
        <v/>
      </c>
      <c r="F2610" t="str">
        <f>IFERROR((IF(VLOOKUP(C2610,'Agent List'!A:C,3,0)=0,"",VLOOKUP(C2610,'Agent List'!A:C,3,0))),"")</f>
        <v/>
      </c>
    </row>
    <row r="2611" spans="5:6" x14ac:dyDescent="0.25">
      <c r="E2611" s="175" t="str">
        <f>IFERROR((IF(VLOOKUP($C2611,'Agent List'!$A:$D,2,0)=0,"",VLOOKUP($C2611,'Agent List'!$A:$D,2,0))),"")</f>
        <v/>
      </c>
      <c r="F2611" t="str">
        <f>IFERROR((IF(VLOOKUP(C2611,'Agent List'!A:C,3,0)=0,"",VLOOKUP(C2611,'Agent List'!A:C,3,0))),"")</f>
        <v/>
      </c>
    </row>
    <row r="2612" spans="5:6" x14ac:dyDescent="0.25">
      <c r="E2612" s="175" t="str">
        <f>IFERROR((IF(VLOOKUP($C2612,'Agent List'!$A:$D,2,0)=0,"",VLOOKUP($C2612,'Agent List'!$A:$D,2,0))),"")</f>
        <v/>
      </c>
      <c r="F2612" t="str">
        <f>IFERROR((IF(VLOOKUP(C2612,'Agent List'!A:C,3,0)=0,"",VLOOKUP(C2612,'Agent List'!A:C,3,0))),"")</f>
        <v/>
      </c>
    </row>
    <row r="2613" spans="5:6" x14ac:dyDescent="0.25">
      <c r="E2613" s="175" t="str">
        <f>IFERROR((IF(VLOOKUP($C2613,'Agent List'!$A:$D,2,0)=0,"",VLOOKUP($C2613,'Agent List'!$A:$D,2,0))),"")</f>
        <v/>
      </c>
      <c r="F2613" t="str">
        <f>IFERROR((IF(VLOOKUP(C2613,'Agent List'!A:C,3,0)=0,"",VLOOKUP(C2613,'Agent List'!A:C,3,0))),"")</f>
        <v/>
      </c>
    </row>
    <row r="2614" spans="5:6" x14ac:dyDescent="0.25">
      <c r="E2614" s="175" t="str">
        <f>IFERROR((IF(VLOOKUP($C2614,'Agent List'!$A:$D,2,0)=0,"",VLOOKUP($C2614,'Agent List'!$A:$D,2,0))),"")</f>
        <v/>
      </c>
      <c r="F2614" t="str">
        <f>IFERROR((IF(VLOOKUP(C2614,'Agent List'!A:C,3,0)=0,"",VLOOKUP(C2614,'Agent List'!A:C,3,0))),"")</f>
        <v/>
      </c>
    </row>
    <row r="2615" spans="5:6" x14ac:dyDescent="0.25">
      <c r="E2615" s="175" t="str">
        <f>IFERROR((IF(VLOOKUP($C2615,'Agent List'!$A:$D,2,0)=0,"",VLOOKUP($C2615,'Agent List'!$A:$D,2,0))),"")</f>
        <v/>
      </c>
      <c r="F2615" t="str">
        <f>IFERROR((IF(VLOOKUP(C2615,'Agent List'!A:C,3,0)=0,"",VLOOKUP(C2615,'Agent List'!A:C,3,0))),"")</f>
        <v/>
      </c>
    </row>
    <row r="2616" spans="5:6" x14ac:dyDescent="0.25">
      <c r="E2616" s="175" t="str">
        <f>IFERROR((IF(VLOOKUP($C2616,'Agent List'!$A:$D,2,0)=0,"",VLOOKUP($C2616,'Agent List'!$A:$D,2,0))),"")</f>
        <v/>
      </c>
      <c r="F2616" t="str">
        <f>IFERROR((IF(VLOOKUP(C2616,'Agent List'!A:C,3,0)=0,"",VLOOKUP(C2616,'Agent List'!A:C,3,0))),"")</f>
        <v/>
      </c>
    </row>
    <row r="2617" spans="5:6" x14ac:dyDescent="0.25">
      <c r="E2617" s="175" t="str">
        <f>IFERROR((IF(VLOOKUP($C2617,'Agent List'!$A:$D,2,0)=0,"",VLOOKUP($C2617,'Agent List'!$A:$D,2,0))),"")</f>
        <v/>
      </c>
      <c r="F2617" t="str">
        <f>IFERROR((IF(VLOOKUP(C2617,'Agent List'!A:C,3,0)=0,"",VLOOKUP(C2617,'Agent List'!A:C,3,0))),"")</f>
        <v/>
      </c>
    </row>
    <row r="2618" spans="5:6" x14ac:dyDescent="0.25">
      <c r="E2618" s="175" t="str">
        <f>IFERROR((IF(VLOOKUP($C2618,'Agent List'!$A:$D,2,0)=0,"",VLOOKUP($C2618,'Agent List'!$A:$D,2,0))),"")</f>
        <v/>
      </c>
      <c r="F2618" t="str">
        <f>IFERROR((IF(VLOOKUP(C2618,'Agent List'!A:C,3,0)=0,"",VLOOKUP(C2618,'Agent List'!A:C,3,0))),"")</f>
        <v/>
      </c>
    </row>
    <row r="2619" spans="5:6" x14ac:dyDescent="0.25">
      <c r="E2619" s="175" t="str">
        <f>IFERROR((IF(VLOOKUP($C2619,'Agent List'!$A:$D,2,0)=0,"",VLOOKUP($C2619,'Agent List'!$A:$D,2,0))),"")</f>
        <v/>
      </c>
      <c r="F2619" t="str">
        <f>IFERROR((IF(VLOOKUP(C2619,'Agent List'!A:C,3,0)=0,"",VLOOKUP(C2619,'Agent List'!A:C,3,0))),"")</f>
        <v/>
      </c>
    </row>
    <row r="2620" spans="5:6" x14ac:dyDescent="0.25">
      <c r="E2620" s="175" t="str">
        <f>IFERROR((IF(VLOOKUP($C2620,'Agent List'!$A:$D,2,0)=0,"",VLOOKUP($C2620,'Agent List'!$A:$D,2,0))),"")</f>
        <v/>
      </c>
      <c r="F2620" t="str">
        <f>IFERROR((IF(VLOOKUP(C2620,'Agent List'!A:C,3,0)=0,"",VLOOKUP(C2620,'Agent List'!A:C,3,0))),"")</f>
        <v/>
      </c>
    </row>
    <row r="2621" spans="5:6" x14ac:dyDescent="0.25">
      <c r="E2621" s="175" t="str">
        <f>IFERROR((IF(VLOOKUP($C2621,'Agent List'!$A:$D,2,0)=0,"",VLOOKUP($C2621,'Agent List'!$A:$D,2,0))),"")</f>
        <v/>
      </c>
      <c r="F2621" t="str">
        <f>IFERROR((IF(VLOOKUP(C2621,'Agent List'!A:C,3,0)=0,"",VLOOKUP(C2621,'Agent List'!A:C,3,0))),"")</f>
        <v/>
      </c>
    </row>
    <row r="2622" spans="5:6" x14ac:dyDescent="0.25">
      <c r="E2622" s="175" t="str">
        <f>IFERROR((IF(VLOOKUP($C2622,'Agent List'!$A:$D,2,0)=0,"",VLOOKUP($C2622,'Agent List'!$A:$D,2,0))),"")</f>
        <v/>
      </c>
      <c r="F2622" t="str">
        <f>IFERROR((IF(VLOOKUP(C2622,'Agent List'!A:C,3,0)=0,"",VLOOKUP(C2622,'Agent List'!A:C,3,0))),"")</f>
        <v/>
      </c>
    </row>
    <row r="2623" spans="5:6" x14ac:dyDescent="0.25">
      <c r="E2623" s="175" t="str">
        <f>IFERROR((IF(VLOOKUP($C2623,'Agent List'!$A:$D,2,0)=0,"",VLOOKUP($C2623,'Agent List'!$A:$D,2,0))),"")</f>
        <v/>
      </c>
      <c r="F2623" t="str">
        <f>IFERROR((IF(VLOOKUP(C2623,'Agent List'!A:C,3,0)=0,"",VLOOKUP(C2623,'Agent List'!A:C,3,0))),"")</f>
        <v/>
      </c>
    </row>
    <row r="2624" spans="5:6" x14ac:dyDescent="0.25">
      <c r="E2624" s="175" t="str">
        <f>IFERROR((IF(VLOOKUP($C2624,'Agent List'!$A:$D,2,0)=0,"",VLOOKUP($C2624,'Agent List'!$A:$D,2,0))),"")</f>
        <v/>
      </c>
      <c r="F2624" t="str">
        <f>IFERROR((IF(VLOOKUP(C2624,'Agent List'!A:C,3,0)=0,"",VLOOKUP(C2624,'Agent List'!A:C,3,0))),"")</f>
        <v/>
      </c>
    </row>
    <row r="2625" spans="5:6" x14ac:dyDescent="0.25">
      <c r="E2625" s="175" t="str">
        <f>IFERROR((IF(VLOOKUP($C2625,'Agent List'!$A:$D,2,0)=0,"",VLOOKUP($C2625,'Agent List'!$A:$D,2,0))),"")</f>
        <v/>
      </c>
      <c r="F2625" t="str">
        <f>IFERROR((IF(VLOOKUP(C2625,'Agent List'!A:C,3,0)=0,"",VLOOKUP(C2625,'Agent List'!A:C,3,0))),"")</f>
        <v/>
      </c>
    </row>
    <row r="2626" spans="5:6" x14ac:dyDescent="0.25">
      <c r="E2626" s="175" t="str">
        <f>IFERROR((IF(VLOOKUP($C2626,'Agent List'!$A:$D,2,0)=0,"",VLOOKUP($C2626,'Agent List'!$A:$D,2,0))),"")</f>
        <v/>
      </c>
      <c r="F2626" t="str">
        <f>IFERROR((IF(VLOOKUP(C2626,'Agent List'!A:C,3,0)=0,"",VLOOKUP(C2626,'Agent List'!A:C,3,0))),"")</f>
        <v/>
      </c>
    </row>
    <row r="2627" spans="5:6" x14ac:dyDescent="0.25">
      <c r="E2627" s="175" t="str">
        <f>IFERROR((IF(VLOOKUP($C2627,'Agent List'!$A:$D,2,0)=0,"",VLOOKUP($C2627,'Agent List'!$A:$D,2,0))),"")</f>
        <v/>
      </c>
      <c r="F2627" t="str">
        <f>IFERROR((IF(VLOOKUP(C2627,'Agent List'!A:C,3,0)=0,"",VLOOKUP(C2627,'Agent List'!A:C,3,0))),"")</f>
        <v/>
      </c>
    </row>
    <row r="2628" spans="5:6" x14ac:dyDescent="0.25">
      <c r="E2628" s="175" t="str">
        <f>IFERROR((IF(VLOOKUP($C2628,'Agent List'!$A:$D,2,0)=0,"",VLOOKUP($C2628,'Agent List'!$A:$D,2,0))),"")</f>
        <v/>
      </c>
      <c r="F2628" t="str">
        <f>IFERROR((IF(VLOOKUP(C2628,'Agent List'!A:C,3,0)=0,"",VLOOKUP(C2628,'Agent List'!A:C,3,0))),"")</f>
        <v/>
      </c>
    </row>
    <row r="2629" spans="5:6" x14ac:dyDescent="0.25">
      <c r="E2629" s="175" t="str">
        <f>IFERROR((IF(VLOOKUP($C2629,'Agent List'!$A:$D,2,0)=0,"",VLOOKUP($C2629,'Agent List'!$A:$D,2,0))),"")</f>
        <v/>
      </c>
      <c r="F2629" t="str">
        <f>IFERROR((IF(VLOOKUP(C2629,'Agent List'!A:C,3,0)=0,"",VLOOKUP(C2629,'Agent List'!A:C,3,0))),"")</f>
        <v/>
      </c>
    </row>
    <row r="2630" spans="5:6" x14ac:dyDescent="0.25">
      <c r="E2630" s="175" t="str">
        <f>IFERROR((IF(VLOOKUP($C2630,'Agent List'!$A:$D,2,0)=0,"",VLOOKUP($C2630,'Agent List'!$A:$D,2,0))),"")</f>
        <v/>
      </c>
      <c r="F2630" t="str">
        <f>IFERROR((IF(VLOOKUP(C2630,'Agent List'!A:C,3,0)=0,"",VLOOKUP(C2630,'Agent List'!A:C,3,0))),"")</f>
        <v/>
      </c>
    </row>
    <row r="2631" spans="5:6" x14ac:dyDescent="0.25">
      <c r="E2631" s="175" t="str">
        <f>IFERROR((IF(VLOOKUP($C2631,'Agent List'!$A:$D,2,0)=0,"",VLOOKUP($C2631,'Agent List'!$A:$D,2,0))),"")</f>
        <v/>
      </c>
      <c r="F2631" t="str">
        <f>IFERROR((IF(VLOOKUP(C2631,'Agent List'!A:C,3,0)=0,"",VLOOKUP(C2631,'Agent List'!A:C,3,0))),"")</f>
        <v/>
      </c>
    </row>
    <row r="2632" spans="5:6" x14ac:dyDescent="0.25">
      <c r="E2632" s="175" t="str">
        <f>IFERROR((IF(VLOOKUP($C2632,'Agent List'!$A:$D,2,0)=0,"",VLOOKUP($C2632,'Agent List'!$A:$D,2,0))),"")</f>
        <v/>
      </c>
      <c r="F2632" t="str">
        <f>IFERROR((IF(VLOOKUP(C2632,'Agent List'!A:C,3,0)=0,"",VLOOKUP(C2632,'Agent List'!A:C,3,0))),"")</f>
        <v/>
      </c>
    </row>
    <row r="2633" spans="5:6" x14ac:dyDescent="0.25">
      <c r="E2633" s="175" t="str">
        <f>IFERROR((IF(VLOOKUP($C2633,'Agent List'!$A:$D,2,0)=0,"",VLOOKUP($C2633,'Agent List'!$A:$D,2,0))),"")</f>
        <v/>
      </c>
      <c r="F2633" t="str">
        <f>IFERROR((IF(VLOOKUP(C2633,'Agent List'!A:C,3,0)=0,"",VLOOKUP(C2633,'Agent List'!A:C,3,0))),"")</f>
        <v/>
      </c>
    </row>
    <row r="2634" spans="5:6" x14ac:dyDescent="0.25">
      <c r="E2634" s="175" t="str">
        <f>IFERROR((IF(VLOOKUP($C2634,'Agent List'!$A:$D,2,0)=0,"",VLOOKUP($C2634,'Agent List'!$A:$D,2,0))),"")</f>
        <v/>
      </c>
      <c r="F2634" t="str">
        <f>IFERROR((IF(VLOOKUP(C2634,'Agent List'!A:C,3,0)=0,"",VLOOKUP(C2634,'Agent List'!A:C,3,0))),"")</f>
        <v/>
      </c>
    </row>
    <row r="2635" spans="5:6" x14ac:dyDescent="0.25">
      <c r="E2635" s="175" t="str">
        <f>IFERROR((IF(VLOOKUP($C2635,'Agent List'!$A:$D,2,0)=0,"",VLOOKUP($C2635,'Agent List'!$A:$D,2,0))),"")</f>
        <v/>
      </c>
      <c r="F2635" t="str">
        <f>IFERROR((IF(VLOOKUP(C2635,'Agent List'!A:C,3,0)=0,"",VLOOKUP(C2635,'Agent List'!A:C,3,0))),"")</f>
        <v/>
      </c>
    </row>
    <row r="2636" spans="5:6" x14ac:dyDescent="0.25">
      <c r="E2636" s="175" t="str">
        <f>IFERROR((IF(VLOOKUP($C2636,'Agent List'!$A:$D,2,0)=0,"",VLOOKUP($C2636,'Agent List'!$A:$D,2,0))),"")</f>
        <v/>
      </c>
      <c r="F2636" t="str">
        <f>IFERROR((IF(VLOOKUP(C2636,'Agent List'!A:C,3,0)=0,"",VLOOKUP(C2636,'Agent List'!A:C,3,0))),"")</f>
        <v/>
      </c>
    </row>
    <row r="2637" spans="5:6" x14ac:dyDescent="0.25">
      <c r="E2637" s="175" t="str">
        <f>IFERROR((IF(VLOOKUP($C2637,'Agent List'!$A:$D,2,0)=0,"",VLOOKUP($C2637,'Agent List'!$A:$D,2,0))),"")</f>
        <v/>
      </c>
      <c r="F2637" t="str">
        <f>IFERROR((IF(VLOOKUP(C2637,'Agent List'!A:C,3,0)=0,"",VLOOKUP(C2637,'Agent List'!A:C,3,0))),"")</f>
        <v/>
      </c>
    </row>
    <row r="2638" spans="5:6" x14ac:dyDescent="0.25">
      <c r="E2638" s="175" t="str">
        <f>IFERROR((IF(VLOOKUP($C2638,'Agent List'!$A:$D,2,0)=0,"",VLOOKUP($C2638,'Agent List'!$A:$D,2,0))),"")</f>
        <v/>
      </c>
      <c r="F2638" t="str">
        <f>IFERROR((IF(VLOOKUP(C2638,'Agent List'!A:C,3,0)=0,"",VLOOKUP(C2638,'Agent List'!A:C,3,0))),"")</f>
        <v/>
      </c>
    </row>
    <row r="2639" spans="5:6" x14ac:dyDescent="0.25">
      <c r="E2639" s="175" t="str">
        <f>IFERROR((IF(VLOOKUP($C2639,'Agent List'!$A:$D,2,0)=0,"",VLOOKUP($C2639,'Agent List'!$A:$D,2,0))),"")</f>
        <v/>
      </c>
      <c r="F2639" t="str">
        <f>IFERROR((IF(VLOOKUP(C2639,'Agent List'!A:C,3,0)=0,"",VLOOKUP(C2639,'Agent List'!A:C,3,0))),"")</f>
        <v/>
      </c>
    </row>
    <row r="2640" spans="5:6" x14ac:dyDescent="0.25">
      <c r="E2640" s="175" t="str">
        <f>IFERROR((IF(VLOOKUP($C2640,'Agent List'!$A:$D,2,0)=0,"",VLOOKUP($C2640,'Agent List'!$A:$D,2,0))),"")</f>
        <v/>
      </c>
      <c r="F2640" t="str">
        <f>IFERROR((IF(VLOOKUP(C2640,'Agent List'!A:C,3,0)=0,"",VLOOKUP(C2640,'Agent List'!A:C,3,0))),"")</f>
        <v/>
      </c>
    </row>
    <row r="2641" spans="5:6" x14ac:dyDescent="0.25">
      <c r="E2641" s="175" t="str">
        <f>IFERROR((IF(VLOOKUP($C2641,'Agent List'!$A:$D,2,0)=0,"",VLOOKUP($C2641,'Agent List'!$A:$D,2,0))),"")</f>
        <v/>
      </c>
      <c r="F2641" t="str">
        <f>IFERROR((IF(VLOOKUP(C2641,'Agent List'!A:C,3,0)=0,"",VLOOKUP(C2641,'Agent List'!A:C,3,0))),"")</f>
        <v/>
      </c>
    </row>
    <row r="2642" spans="5:6" x14ac:dyDescent="0.25">
      <c r="E2642" s="175" t="str">
        <f>IFERROR((IF(VLOOKUP($C2642,'Agent List'!$A:$D,2,0)=0,"",VLOOKUP($C2642,'Agent List'!$A:$D,2,0))),"")</f>
        <v/>
      </c>
      <c r="F2642" t="str">
        <f>IFERROR((IF(VLOOKUP(C2642,'Agent List'!A:C,3,0)=0,"",VLOOKUP(C2642,'Agent List'!A:C,3,0))),"")</f>
        <v/>
      </c>
    </row>
    <row r="2643" spans="5:6" x14ac:dyDescent="0.25">
      <c r="E2643" s="175" t="str">
        <f>IFERROR((IF(VLOOKUP($C2643,'Agent List'!$A:$D,2,0)=0,"",VLOOKUP($C2643,'Agent List'!$A:$D,2,0))),"")</f>
        <v/>
      </c>
      <c r="F2643" t="str">
        <f>IFERROR((IF(VLOOKUP(C2643,'Agent List'!A:C,3,0)=0,"",VLOOKUP(C2643,'Agent List'!A:C,3,0))),"")</f>
        <v/>
      </c>
    </row>
    <row r="2644" spans="5:6" x14ac:dyDescent="0.25">
      <c r="E2644" s="175" t="str">
        <f>IFERROR((IF(VLOOKUP($C2644,'Agent List'!$A:$D,2,0)=0,"",VLOOKUP($C2644,'Agent List'!$A:$D,2,0))),"")</f>
        <v/>
      </c>
      <c r="F2644" t="str">
        <f>IFERROR((IF(VLOOKUP(C2644,'Agent List'!A:C,3,0)=0,"",VLOOKUP(C2644,'Agent List'!A:C,3,0))),"")</f>
        <v/>
      </c>
    </row>
    <row r="2645" spans="5:6" x14ac:dyDescent="0.25">
      <c r="E2645" s="175" t="str">
        <f>IFERROR((IF(VLOOKUP($C2645,'Agent List'!$A:$D,2,0)=0,"",VLOOKUP($C2645,'Agent List'!$A:$D,2,0))),"")</f>
        <v/>
      </c>
      <c r="F2645" t="str">
        <f>IFERROR((IF(VLOOKUP(C2645,'Agent List'!A:C,3,0)=0,"",VLOOKUP(C2645,'Agent List'!A:C,3,0))),"")</f>
        <v/>
      </c>
    </row>
    <row r="2646" spans="5:6" x14ac:dyDescent="0.25">
      <c r="E2646" s="175" t="str">
        <f>IFERROR((IF(VLOOKUP($C2646,'Agent List'!$A:$D,2,0)=0,"",VLOOKUP($C2646,'Agent List'!$A:$D,2,0))),"")</f>
        <v/>
      </c>
      <c r="F2646" t="str">
        <f>IFERROR((IF(VLOOKUP(C2646,'Agent List'!A:C,3,0)=0,"",VLOOKUP(C2646,'Agent List'!A:C,3,0))),"")</f>
        <v/>
      </c>
    </row>
    <row r="2647" spans="5:6" x14ac:dyDescent="0.25">
      <c r="E2647" s="175" t="str">
        <f>IFERROR((IF(VLOOKUP($C2647,'Agent List'!$A:$D,2,0)=0,"",VLOOKUP($C2647,'Agent List'!$A:$D,2,0))),"")</f>
        <v/>
      </c>
      <c r="F2647" t="str">
        <f>IFERROR((IF(VLOOKUP(C2647,'Agent List'!A:C,3,0)=0,"",VLOOKUP(C2647,'Agent List'!A:C,3,0))),"")</f>
        <v/>
      </c>
    </row>
    <row r="2648" spans="5:6" x14ac:dyDescent="0.25">
      <c r="E2648" s="175" t="str">
        <f>IFERROR((IF(VLOOKUP($C2648,'Agent List'!$A:$D,2,0)=0,"",VLOOKUP($C2648,'Agent List'!$A:$D,2,0))),"")</f>
        <v/>
      </c>
      <c r="F2648" t="str">
        <f>IFERROR((IF(VLOOKUP(C2648,'Agent List'!A:C,3,0)=0,"",VLOOKUP(C2648,'Agent List'!A:C,3,0))),"")</f>
        <v/>
      </c>
    </row>
    <row r="2649" spans="5:6" x14ac:dyDescent="0.25">
      <c r="E2649" s="175" t="str">
        <f>IFERROR((IF(VLOOKUP($C2649,'Agent List'!$A:$D,2,0)=0,"",VLOOKUP($C2649,'Agent List'!$A:$D,2,0))),"")</f>
        <v/>
      </c>
      <c r="F2649" t="str">
        <f>IFERROR((IF(VLOOKUP(C2649,'Agent List'!A:C,3,0)=0,"",VLOOKUP(C2649,'Agent List'!A:C,3,0))),"")</f>
        <v/>
      </c>
    </row>
    <row r="2650" spans="5:6" x14ac:dyDescent="0.25">
      <c r="E2650" s="175" t="str">
        <f>IFERROR((IF(VLOOKUP($C2650,'Agent List'!$A:$D,2,0)=0,"",VLOOKUP($C2650,'Agent List'!$A:$D,2,0))),"")</f>
        <v/>
      </c>
      <c r="F2650" t="str">
        <f>IFERROR((IF(VLOOKUP(C2650,'Agent List'!A:C,3,0)=0,"",VLOOKUP(C2650,'Agent List'!A:C,3,0))),"")</f>
        <v/>
      </c>
    </row>
    <row r="2651" spans="5:6" x14ac:dyDescent="0.25">
      <c r="E2651" s="175" t="str">
        <f>IFERROR((IF(VLOOKUP($C2651,'Agent List'!$A:$D,2,0)=0,"",VLOOKUP($C2651,'Agent List'!$A:$D,2,0))),"")</f>
        <v/>
      </c>
      <c r="F2651" t="str">
        <f>IFERROR((IF(VLOOKUP(C2651,'Agent List'!A:C,3,0)=0,"",VLOOKUP(C2651,'Agent List'!A:C,3,0))),"")</f>
        <v/>
      </c>
    </row>
    <row r="2652" spans="5:6" x14ac:dyDescent="0.25">
      <c r="E2652" s="175" t="str">
        <f>IFERROR((IF(VLOOKUP($C2652,'Agent List'!$A:$D,2,0)=0,"",VLOOKUP($C2652,'Agent List'!$A:$D,2,0))),"")</f>
        <v/>
      </c>
      <c r="F2652" t="str">
        <f>IFERROR((IF(VLOOKUP(C2652,'Agent List'!A:C,3,0)=0,"",VLOOKUP(C2652,'Agent List'!A:C,3,0))),"")</f>
        <v/>
      </c>
    </row>
    <row r="2653" spans="5:6" x14ac:dyDescent="0.25">
      <c r="E2653" s="175" t="str">
        <f>IFERROR((IF(VLOOKUP($C2653,'Agent List'!$A:$D,2,0)=0,"",VLOOKUP($C2653,'Agent List'!$A:$D,2,0))),"")</f>
        <v/>
      </c>
      <c r="F2653" t="str">
        <f>IFERROR((IF(VLOOKUP(C2653,'Agent List'!A:C,3,0)=0,"",VLOOKUP(C2653,'Agent List'!A:C,3,0))),"")</f>
        <v/>
      </c>
    </row>
    <row r="2654" spans="5:6" x14ac:dyDescent="0.25">
      <c r="E2654" s="175" t="str">
        <f>IFERROR((IF(VLOOKUP($C2654,'Agent List'!$A:$D,2,0)=0,"",VLOOKUP($C2654,'Agent List'!$A:$D,2,0))),"")</f>
        <v/>
      </c>
      <c r="F2654" t="str">
        <f>IFERROR((IF(VLOOKUP(C2654,'Agent List'!A:C,3,0)=0,"",VLOOKUP(C2654,'Agent List'!A:C,3,0))),"")</f>
        <v/>
      </c>
    </row>
    <row r="2655" spans="5:6" x14ac:dyDescent="0.25">
      <c r="E2655" s="175" t="str">
        <f>IFERROR((IF(VLOOKUP($C2655,'Agent List'!$A:$D,2,0)=0,"",VLOOKUP($C2655,'Agent List'!$A:$D,2,0))),"")</f>
        <v/>
      </c>
      <c r="F2655" t="str">
        <f>IFERROR((IF(VLOOKUP(C2655,'Agent List'!A:C,3,0)=0,"",VLOOKUP(C2655,'Agent List'!A:C,3,0))),"")</f>
        <v/>
      </c>
    </row>
    <row r="2656" spans="5:6" x14ac:dyDescent="0.25">
      <c r="E2656" s="175" t="str">
        <f>IFERROR((IF(VLOOKUP($C2656,'Agent List'!$A:$D,2,0)=0,"",VLOOKUP($C2656,'Agent List'!$A:$D,2,0))),"")</f>
        <v/>
      </c>
      <c r="F2656" t="str">
        <f>IFERROR((IF(VLOOKUP(C2656,'Agent List'!A:C,3,0)=0,"",VLOOKUP(C2656,'Agent List'!A:C,3,0))),"")</f>
        <v/>
      </c>
    </row>
    <row r="2657" spans="5:6" x14ac:dyDescent="0.25">
      <c r="E2657" s="175" t="str">
        <f>IFERROR((IF(VLOOKUP($C2657,'Agent List'!$A:$D,2,0)=0,"",VLOOKUP($C2657,'Agent List'!$A:$D,2,0))),"")</f>
        <v/>
      </c>
      <c r="F2657" t="str">
        <f>IFERROR((IF(VLOOKUP(C2657,'Agent List'!A:C,3,0)=0,"",VLOOKUP(C2657,'Agent List'!A:C,3,0))),"")</f>
        <v/>
      </c>
    </row>
    <row r="2658" spans="5:6" x14ac:dyDescent="0.25">
      <c r="E2658" s="175" t="str">
        <f>IFERROR((IF(VLOOKUP($C2658,'Agent List'!$A:$D,2,0)=0,"",VLOOKUP($C2658,'Agent List'!$A:$D,2,0))),"")</f>
        <v/>
      </c>
      <c r="F2658" t="str">
        <f>IFERROR((IF(VLOOKUP(C2658,'Agent List'!A:C,3,0)=0,"",VLOOKUP(C2658,'Agent List'!A:C,3,0))),"")</f>
        <v/>
      </c>
    </row>
    <row r="2659" spans="5:6" x14ac:dyDescent="0.25">
      <c r="E2659" s="175" t="str">
        <f>IFERROR((IF(VLOOKUP($C2659,'Agent List'!$A:$D,2,0)=0,"",VLOOKUP($C2659,'Agent List'!$A:$D,2,0))),"")</f>
        <v/>
      </c>
      <c r="F2659" t="str">
        <f>IFERROR((IF(VLOOKUP(C2659,'Agent List'!A:C,3,0)=0,"",VLOOKUP(C2659,'Agent List'!A:C,3,0))),"")</f>
        <v/>
      </c>
    </row>
    <row r="2660" spans="5:6" x14ac:dyDescent="0.25">
      <c r="E2660" s="175" t="str">
        <f>IFERROR((IF(VLOOKUP($C2660,'Agent List'!$A:$D,2,0)=0,"",VLOOKUP($C2660,'Agent List'!$A:$D,2,0))),"")</f>
        <v/>
      </c>
      <c r="F2660" t="str">
        <f>IFERROR((IF(VLOOKUP(C2660,'Agent List'!A:C,3,0)=0,"",VLOOKUP(C2660,'Agent List'!A:C,3,0))),"")</f>
        <v/>
      </c>
    </row>
    <row r="2661" spans="5:6" x14ac:dyDescent="0.25">
      <c r="E2661" s="175" t="str">
        <f>IFERROR((IF(VLOOKUP($C2661,'Agent List'!$A:$D,2,0)=0,"",VLOOKUP($C2661,'Agent List'!$A:$D,2,0))),"")</f>
        <v/>
      </c>
      <c r="F2661" t="str">
        <f>IFERROR((IF(VLOOKUP(C2661,'Agent List'!A:C,3,0)=0,"",VLOOKUP(C2661,'Agent List'!A:C,3,0))),"")</f>
        <v/>
      </c>
    </row>
    <row r="2662" spans="5:6" x14ac:dyDescent="0.25">
      <c r="E2662" s="175" t="str">
        <f>IFERROR((IF(VLOOKUP($C2662,'Agent List'!$A:$D,2,0)=0,"",VLOOKUP($C2662,'Agent List'!$A:$D,2,0))),"")</f>
        <v/>
      </c>
      <c r="F2662" t="str">
        <f>IFERROR((IF(VLOOKUP(C2662,'Agent List'!A:C,3,0)=0,"",VLOOKUP(C2662,'Agent List'!A:C,3,0))),"")</f>
        <v/>
      </c>
    </row>
    <row r="2663" spans="5:6" x14ac:dyDescent="0.25">
      <c r="E2663" s="175" t="str">
        <f>IFERROR((IF(VLOOKUP($C2663,'Agent List'!$A:$D,2,0)=0,"",VLOOKUP($C2663,'Agent List'!$A:$D,2,0))),"")</f>
        <v/>
      </c>
      <c r="F2663" t="str">
        <f>IFERROR((IF(VLOOKUP(C2663,'Agent List'!A:C,3,0)=0,"",VLOOKUP(C2663,'Agent List'!A:C,3,0))),"")</f>
        <v/>
      </c>
    </row>
    <row r="2664" spans="5:6" x14ac:dyDescent="0.25">
      <c r="E2664" s="175" t="str">
        <f>IFERROR((IF(VLOOKUP($C2664,'Agent List'!$A:$D,2,0)=0,"",VLOOKUP($C2664,'Agent List'!$A:$D,2,0))),"")</f>
        <v/>
      </c>
      <c r="F2664" t="str">
        <f>IFERROR((IF(VLOOKUP(C2664,'Agent List'!A:C,3,0)=0,"",VLOOKUP(C2664,'Agent List'!A:C,3,0))),"")</f>
        <v/>
      </c>
    </row>
    <row r="2665" spans="5:6" x14ac:dyDescent="0.25">
      <c r="E2665" s="175" t="str">
        <f>IFERROR((IF(VLOOKUP($C2665,'Agent List'!$A:$D,2,0)=0,"",VLOOKUP($C2665,'Agent List'!$A:$D,2,0))),"")</f>
        <v/>
      </c>
      <c r="F2665" t="str">
        <f>IFERROR((IF(VLOOKUP(C2665,'Agent List'!A:C,3,0)=0,"",VLOOKUP(C2665,'Agent List'!A:C,3,0))),"")</f>
        <v/>
      </c>
    </row>
    <row r="2666" spans="5:6" x14ac:dyDescent="0.25">
      <c r="E2666" s="175" t="str">
        <f>IFERROR((IF(VLOOKUP($C2666,'Agent List'!$A:$D,2,0)=0,"",VLOOKUP($C2666,'Agent List'!$A:$D,2,0))),"")</f>
        <v/>
      </c>
      <c r="F2666" t="str">
        <f>IFERROR((IF(VLOOKUP(C2666,'Agent List'!A:C,3,0)=0,"",VLOOKUP(C2666,'Agent List'!A:C,3,0))),"")</f>
        <v/>
      </c>
    </row>
    <row r="2667" spans="5:6" x14ac:dyDescent="0.25">
      <c r="E2667" s="175" t="str">
        <f>IFERROR((IF(VLOOKUP($C2667,'Agent List'!$A:$D,2,0)=0,"",VLOOKUP($C2667,'Agent List'!$A:$D,2,0))),"")</f>
        <v/>
      </c>
      <c r="F2667" t="str">
        <f>IFERROR((IF(VLOOKUP(C2667,'Agent List'!A:C,3,0)=0,"",VLOOKUP(C2667,'Agent List'!A:C,3,0))),"")</f>
        <v/>
      </c>
    </row>
    <row r="2668" spans="5:6" x14ac:dyDescent="0.25">
      <c r="E2668" s="175" t="str">
        <f>IFERROR((IF(VLOOKUP($C2668,'Agent List'!$A:$D,2,0)=0,"",VLOOKUP($C2668,'Agent List'!$A:$D,2,0))),"")</f>
        <v/>
      </c>
      <c r="F2668" t="str">
        <f>IFERROR((IF(VLOOKUP(C2668,'Agent List'!A:C,3,0)=0,"",VLOOKUP(C2668,'Agent List'!A:C,3,0))),"")</f>
        <v/>
      </c>
    </row>
    <row r="2669" spans="5:6" x14ac:dyDescent="0.25">
      <c r="E2669" s="175" t="str">
        <f>IFERROR((IF(VLOOKUP($C2669,'Agent List'!$A:$D,2,0)=0,"",VLOOKUP($C2669,'Agent List'!$A:$D,2,0))),"")</f>
        <v/>
      </c>
      <c r="F2669" t="str">
        <f>IFERROR((IF(VLOOKUP(C2669,'Agent List'!A:C,3,0)=0,"",VLOOKUP(C2669,'Agent List'!A:C,3,0))),"")</f>
        <v/>
      </c>
    </row>
    <row r="2670" spans="5:6" x14ac:dyDescent="0.25">
      <c r="E2670" s="175" t="str">
        <f>IFERROR((IF(VLOOKUP($C2670,'Agent List'!$A:$D,2,0)=0,"",VLOOKUP($C2670,'Agent List'!$A:$D,2,0))),"")</f>
        <v/>
      </c>
      <c r="F2670" t="str">
        <f>IFERROR((IF(VLOOKUP(C2670,'Agent List'!A:C,3,0)=0,"",VLOOKUP(C2670,'Agent List'!A:C,3,0))),"")</f>
        <v/>
      </c>
    </row>
    <row r="2671" spans="5:6" x14ac:dyDescent="0.25">
      <c r="E2671" s="175" t="str">
        <f>IFERROR((IF(VLOOKUP($C2671,'Agent List'!$A:$D,2,0)=0,"",VLOOKUP($C2671,'Agent List'!$A:$D,2,0))),"")</f>
        <v/>
      </c>
      <c r="F2671" t="str">
        <f>IFERROR((IF(VLOOKUP(C2671,'Agent List'!A:C,3,0)=0,"",VLOOKUP(C2671,'Agent List'!A:C,3,0))),"")</f>
        <v/>
      </c>
    </row>
    <row r="2672" spans="5:6" x14ac:dyDescent="0.25">
      <c r="E2672" s="175" t="str">
        <f>IFERROR((IF(VLOOKUP($C2672,'Agent List'!$A:$D,2,0)=0,"",VLOOKUP($C2672,'Agent List'!$A:$D,2,0))),"")</f>
        <v/>
      </c>
      <c r="F2672" t="str">
        <f>IFERROR((IF(VLOOKUP(C2672,'Agent List'!A:C,3,0)=0,"",VLOOKUP(C2672,'Agent List'!A:C,3,0))),"")</f>
        <v/>
      </c>
    </row>
    <row r="2673" spans="5:6" x14ac:dyDescent="0.25">
      <c r="E2673" s="175" t="str">
        <f>IFERROR((IF(VLOOKUP($C2673,'Agent List'!$A:$D,2,0)=0,"",VLOOKUP($C2673,'Agent List'!$A:$D,2,0))),"")</f>
        <v/>
      </c>
      <c r="F2673" t="str">
        <f>IFERROR((IF(VLOOKUP(C2673,'Agent List'!A:C,3,0)=0,"",VLOOKUP(C2673,'Agent List'!A:C,3,0))),"")</f>
        <v/>
      </c>
    </row>
    <row r="2674" spans="5:6" x14ac:dyDescent="0.25">
      <c r="E2674" s="175" t="str">
        <f>IFERROR((IF(VLOOKUP($C2674,'Agent List'!$A:$D,2,0)=0,"",VLOOKUP($C2674,'Agent List'!$A:$D,2,0))),"")</f>
        <v/>
      </c>
      <c r="F2674" t="str">
        <f>IFERROR((IF(VLOOKUP(C2674,'Agent List'!A:C,3,0)=0,"",VLOOKUP(C2674,'Agent List'!A:C,3,0))),"")</f>
        <v/>
      </c>
    </row>
    <row r="2675" spans="5:6" x14ac:dyDescent="0.25">
      <c r="E2675" s="175" t="str">
        <f>IFERROR((IF(VLOOKUP($C2675,'Agent List'!$A:$D,2,0)=0,"",VLOOKUP($C2675,'Agent List'!$A:$D,2,0))),"")</f>
        <v/>
      </c>
      <c r="F2675" t="str">
        <f>IFERROR((IF(VLOOKUP(C2675,'Agent List'!A:C,3,0)=0,"",VLOOKUP(C2675,'Agent List'!A:C,3,0))),"")</f>
        <v/>
      </c>
    </row>
    <row r="2676" spans="5:6" x14ac:dyDescent="0.25">
      <c r="E2676" s="175" t="str">
        <f>IFERROR((IF(VLOOKUP($C2676,'Agent List'!$A:$D,2,0)=0,"",VLOOKUP($C2676,'Agent List'!$A:$D,2,0))),"")</f>
        <v/>
      </c>
      <c r="F2676" t="str">
        <f>IFERROR((IF(VLOOKUP(C2676,'Agent List'!A:C,3,0)=0,"",VLOOKUP(C2676,'Agent List'!A:C,3,0))),"")</f>
        <v/>
      </c>
    </row>
    <row r="2677" spans="5:6" x14ac:dyDescent="0.25">
      <c r="E2677" s="175" t="str">
        <f>IFERROR((IF(VLOOKUP($C2677,'Agent List'!$A:$D,2,0)=0,"",VLOOKUP($C2677,'Agent List'!$A:$D,2,0))),"")</f>
        <v/>
      </c>
      <c r="F2677" t="str">
        <f>IFERROR((IF(VLOOKUP(C2677,'Agent List'!A:C,3,0)=0,"",VLOOKUP(C2677,'Agent List'!A:C,3,0))),"")</f>
        <v/>
      </c>
    </row>
    <row r="2678" spans="5:6" x14ac:dyDescent="0.25">
      <c r="E2678" s="175" t="str">
        <f>IFERROR((IF(VLOOKUP($C2678,'Agent List'!$A:$D,2,0)=0,"",VLOOKUP($C2678,'Agent List'!$A:$D,2,0))),"")</f>
        <v/>
      </c>
      <c r="F2678" t="str">
        <f>IFERROR((IF(VLOOKUP(C2678,'Agent List'!A:C,3,0)=0,"",VLOOKUP(C2678,'Agent List'!A:C,3,0))),"")</f>
        <v/>
      </c>
    </row>
    <row r="2679" spans="5:6" x14ac:dyDescent="0.25">
      <c r="E2679" s="175" t="str">
        <f>IFERROR((IF(VLOOKUP($C2679,'Agent List'!$A:$D,2,0)=0,"",VLOOKUP($C2679,'Agent List'!$A:$D,2,0))),"")</f>
        <v/>
      </c>
      <c r="F2679" t="str">
        <f>IFERROR((IF(VLOOKUP(C2679,'Agent List'!A:C,3,0)=0,"",VLOOKUP(C2679,'Agent List'!A:C,3,0))),"")</f>
        <v/>
      </c>
    </row>
    <row r="2680" spans="5:6" x14ac:dyDescent="0.25">
      <c r="E2680" s="175" t="str">
        <f>IFERROR((IF(VLOOKUP($C2680,'Agent List'!$A:$D,2,0)=0,"",VLOOKUP($C2680,'Agent List'!$A:$D,2,0))),"")</f>
        <v/>
      </c>
      <c r="F2680" t="str">
        <f>IFERROR((IF(VLOOKUP(C2680,'Agent List'!A:C,3,0)=0,"",VLOOKUP(C2680,'Agent List'!A:C,3,0))),"")</f>
        <v/>
      </c>
    </row>
    <row r="2681" spans="5:6" x14ac:dyDescent="0.25">
      <c r="E2681" s="175" t="str">
        <f>IFERROR((IF(VLOOKUP($C2681,'Agent List'!$A:$D,2,0)=0,"",VLOOKUP($C2681,'Agent List'!$A:$D,2,0))),"")</f>
        <v/>
      </c>
      <c r="F2681" t="str">
        <f>IFERROR((IF(VLOOKUP(C2681,'Agent List'!A:C,3,0)=0,"",VLOOKUP(C2681,'Agent List'!A:C,3,0))),"")</f>
        <v/>
      </c>
    </row>
    <row r="2682" spans="5:6" x14ac:dyDescent="0.25">
      <c r="E2682" s="175" t="str">
        <f>IFERROR((IF(VLOOKUP($C2682,'Agent List'!$A:$D,2,0)=0,"",VLOOKUP($C2682,'Agent List'!$A:$D,2,0))),"")</f>
        <v/>
      </c>
      <c r="F2682" t="str">
        <f>IFERROR((IF(VLOOKUP(C2682,'Agent List'!A:C,3,0)=0,"",VLOOKUP(C2682,'Agent List'!A:C,3,0))),"")</f>
        <v/>
      </c>
    </row>
    <row r="2683" spans="5:6" x14ac:dyDescent="0.25">
      <c r="E2683" s="175" t="str">
        <f>IFERROR((IF(VLOOKUP($C2683,'Agent List'!$A:$D,2,0)=0,"",VLOOKUP($C2683,'Agent List'!$A:$D,2,0))),"")</f>
        <v/>
      </c>
      <c r="F2683" t="str">
        <f>IFERROR((IF(VLOOKUP(C2683,'Agent List'!A:C,3,0)=0,"",VLOOKUP(C2683,'Agent List'!A:C,3,0))),"")</f>
        <v/>
      </c>
    </row>
    <row r="2684" spans="5:6" x14ac:dyDescent="0.25">
      <c r="E2684" s="175" t="str">
        <f>IFERROR((IF(VLOOKUP($C2684,'Agent List'!$A:$D,2,0)=0,"",VLOOKUP($C2684,'Agent List'!$A:$D,2,0))),"")</f>
        <v/>
      </c>
      <c r="F2684" t="str">
        <f>IFERROR((IF(VLOOKUP(C2684,'Agent List'!A:C,3,0)=0,"",VLOOKUP(C2684,'Agent List'!A:C,3,0))),"")</f>
        <v/>
      </c>
    </row>
    <row r="2685" spans="5:6" x14ac:dyDescent="0.25">
      <c r="E2685" s="175" t="str">
        <f>IFERROR((IF(VLOOKUP($C2685,'Agent List'!$A:$D,2,0)=0,"",VLOOKUP($C2685,'Agent List'!$A:$D,2,0))),"")</f>
        <v/>
      </c>
      <c r="F2685" t="str">
        <f>IFERROR((IF(VLOOKUP(C2685,'Agent List'!A:C,3,0)=0,"",VLOOKUP(C2685,'Agent List'!A:C,3,0))),"")</f>
        <v/>
      </c>
    </row>
    <row r="2686" spans="5:6" x14ac:dyDescent="0.25">
      <c r="E2686" s="175" t="str">
        <f>IFERROR((IF(VLOOKUP($C2686,'Agent List'!$A:$D,2,0)=0,"",VLOOKUP($C2686,'Agent List'!$A:$D,2,0))),"")</f>
        <v/>
      </c>
      <c r="F2686" t="str">
        <f>IFERROR((IF(VLOOKUP(C2686,'Agent List'!A:C,3,0)=0,"",VLOOKUP(C2686,'Agent List'!A:C,3,0))),"")</f>
        <v/>
      </c>
    </row>
    <row r="2687" spans="5:6" x14ac:dyDescent="0.25">
      <c r="E2687" s="175" t="str">
        <f>IFERROR((IF(VLOOKUP($C2687,'Agent List'!$A:$D,2,0)=0,"",VLOOKUP($C2687,'Agent List'!$A:$D,2,0))),"")</f>
        <v/>
      </c>
      <c r="F2687" t="str">
        <f>IFERROR((IF(VLOOKUP(C2687,'Agent List'!A:C,3,0)=0,"",VLOOKUP(C2687,'Agent List'!A:C,3,0))),"")</f>
        <v/>
      </c>
    </row>
    <row r="2688" spans="5:6" x14ac:dyDescent="0.25">
      <c r="E2688" s="175" t="str">
        <f>IFERROR((IF(VLOOKUP($C2688,'Agent List'!$A:$D,2,0)=0,"",VLOOKUP($C2688,'Agent List'!$A:$D,2,0))),"")</f>
        <v/>
      </c>
      <c r="F2688" t="str">
        <f>IFERROR((IF(VLOOKUP(C2688,'Agent List'!A:C,3,0)=0,"",VLOOKUP(C2688,'Agent List'!A:C,3,0))),"")</f>
        <v/>
      </c>
    </row>
    <row r="2689" spans="5:6" x14ac:dyDescent="0.25">
      <c r="E2689" s="175" t="str">
        <f>IFERROR((IF(VLOOKUP($C2689,'Agent List'!$A:$D,2,0)=0,"",VLOOKUP($C2689,'Agent List'!$A:$D,2,0))),"")</f>
        <v/>
      </c>
      <c r="F2689" t="str">
        <f>IFERROR((IF(VLOOKUP(C2689,'Agent List'!A:C,3,0)=0,"",VLOOKUP(C2689,'Agent List'!A:C,3,0))),"")</f>
        <v/>
      </c>
    </row>
    <row r="2690" spans="5:6" x14ac:dyDescent="0.25">
      <c r="E2690" s="175" t="str">
        <f>IFERROR((IF(VLOOKUP($C2690,'Agent List'!$A:$D,2,0)=0,"",VLOOKUP($C2690,'Agent List'!$A:$D,2,0))),"")</f>
        <v/>
      </c>
      <c r="F2690" t="str">
        <f>IFERROR((IF(VLOOKUP(C2690,'Agent List'!A:C,3,0)=0,"",VLOOKUP(C2690,'Agent List'!A:C,3,0))),"")</f>
        <v/>
      </c>
    </row>
    <row r="2691" spans="5:6" x14ac:dyDescent="0.25">
      <c r="E2691" s="175" t="str">
        <f>IFERROR((IF(VLOOKUP($C2691,'Agent List'!$A:$D,2,0)=0,"",VLOOKUP($C2691,'Agent List'!$A:$D,2,0))),"")</f>
        <v/>
      </c>
      <c r="F2691" t="str">
        <f>IFERROR((IF(VLOOKUP(C2691,'Agent List'!A:C,3,0)=0,"",VLOOKUP(C2691,'Agent List'!A:C,3,0))),"")</f>
        <v/>
      </c>
    </row>
    <row r="2692" spans="5:6" x14ac:dyDescent="0.25">
      <c r="E2692" s="175" t="str">
        <f>IFERROR((IF(VLOOKUP($C2692,'Agent List'!$A:$D,2,0)=0,"",VLOOKUP($C2692,'Agent List'!$A:$D,2,0))),"")</f>
        <v/>
      </c>
      <c r="F2692" t="str">
        <f>IFERROR((IF(VLOOKUP(C2692,'Agent List'!A:C,3,0)=0,"",VLOOKUP(C2692,'Agent List'!A:C,3,0))),"")</f>
        <v/>
      </c>
    </row>
    <row r="2693" spans="5:6" x14ac:dyDescent="0.25">
      <c r="E2693" s="175" t="str">
        <f>IFERROR((IF(VLOOKUP($C2693,'Agent List'!$A:$D,2,0)=0,"",VLOOKUP($C2693,'Agent List'!$A:$D,2,0))),"")</f>
        <v/>
      </c>
      <c r="F2693" t="str">
        <f>IFERROR((IF(VLOOKUP(C2693,'Agent List'!A:C,3,0)=0,"",VLOOKUP(C2693,'Agent List'!A:C,3,0))),"")</f>
        <v/>
      </c>
    </row>
    <row r="2694" spans="5:6" x14ac:dyDescent="0.25">
      <c r="E2694" s="175" t="str">
        <f>IFERROR((IF(VLOOKUP($C2694,'Agent List'!$A:$D,2,0)=0,"",VLOOKUP($C2694,'Agent List'!$A:$D,2,0))),"")</f>
        <v/>
      </c>
      <c r="F2694" t="str">
        <f>IFERROR((IF(VLOOKUP(C2694,'Agent List'!A:C,3,0)=0,"",VLOOKUP(C2694,'Agent List'!A:C,3,0))),"")</f>
        <v/>
      </c>
    </row>
    <row r="2695" spans="5:6" x14ac:dyDescent="0.25">
      <c r="E2695" s="175" t="str">
        <f>IFERROR((IF(VLOOKUP($C2695,'Agent List'!$A:$D,2,0)=0,"",VLOOKUP($C2695,'Agent List'!$A:$D,2,0))),"")</f>
        <v/>
      </c>
      <c r="F2695" t="str">
        <f>IFERROR((IF(VLOOKUP(C2695,'Agent List'!A:C,3,0)=0,"",VLOOKUP(C2695,'Agent List'!A:C,3,0))),"")</f>
        <v/>
      </c>
    </row>
    <row r="2696" spans="5:6" x14ac:dyDescent="0.25">
      <c r="E2696" s="175" t="str">
        <f>IFERROR((IF(VLOOKUP($C2696,'Agent List'!$A:$D,2,0)=0,"",VLOOKUP($C2696,'Agent List'!$A:$D,2,0))),"")</f>
        <v/>
      </c>
      <c r="F2696" t="str">
        <f>IFERROR((IF(VLOOKUP(C2696,'Agent List'!A:C,3,0)=0,"",VLOOKUP(C2696,'Agent List'!A:C,3,0))),"")</f>
        <v/>
      </c>
    </row>
    <row r="2697" spans="5:6" x14ac:dyDescent="0.25">
      <c r="E2697" s="175" t="str">
        <f>IFERROR((IF(VLOOKUP($C2697,'Agent List'!$A:$D,2,0)=0,"",VLOOKUP($C2697,'Agent List'!$A:$D,2,0))),"")</f>
        <v/>
      </c>
      <c r="F2697" t="str">
        <f>IFERROR((IF(VLOOKUP(C2697,'Agent List'!A:C,3,0)=0,"",VLOOKUP(C2697,'Agent List'!A:C,3,0))),"")</f>
        <v/>
      </c>
    </row>
    <row r="2698" spans="5:6" x14ac:dyDescent="0.25">
      <c r="E2698" s="175" t="str">
        <f>IFERROR((IF(VLOOKUP($C2698,'Agent List'!$A:$D,2,0)=0,"",VLOOKUP($C2698,'Agent List'!$A:$D,2,0))),"")</f>
        <v/>
      </c>
      <c r="F2698" t="str">
        <f>IFERROR((IF(VLOOKUP(C2698,'Agent List'!A:C,3,0)=0,"",VLOOKUP(C2698,'Agent List'!A:C,3,0))),"")</f>
        <v/>
      </c>
    </row>
    <row r="2699" spans="5:6" x14ac:dyDescent="0.25">
      <c r="E2699" s="175" t="str">
        <f>IFERROR((IF(VLOOKUP($C2699,'Agent List'!$A:$D,2,0)=0,"",VLOOKUP($C2699,'Agent List'!$A:$D,2,0))),"")</f>
        <v/>
      </c>
      <c r="F2699" t="str">
        <f>IFERROR((IF(VLOOKUP(C2699,'Agent List'!A:C,3,0)=0,"",VLOOKUP(C2699,'Agent List'!A:C,3,0))),"")</f>
        <v/>
      </c>
    </row>
    <row r="2700" spans="5:6" x14ac:dyDescent="0.25">
      <c r="E2700" s="175" t="str">
        <f>IFERROR((IF(VLOOKUP($C2700,'Agent List'!$A:$D,2,0)=0,"",VLOOKUP($C2700,'Agent List'!$A:$D,2,0))),"")</f>
        <v/>
      </c>
      <c r="F2700" t="str">
        <f>IFERROR((IF(VLOOKUP(C2700,'Agent List'!A:C,3,0)=0,"",VLOOKUP(C2700,'Agent List'!A:C,3,0))),"")</f>
        <v/>
      </c>
    </row>
    <row r="2701" spans="5:6" x14ac:dyDescent="0.25">
      <c r="E2701" s="175" t="str">
        <f>IFERROR((IF(VLOOKUP($C2701,'Agent List'!$A:$D,2,0)=0,"",VLOOKUP($C2701,'Agent List'!$A:$D,2,0))),"")</f>
        <v/>
      </c>
      <c r="F2701" t="str">
        <f>IFERROR((IF(VLOOKUP(C2701,'Agent List'!A:C,3,0)=0,"",VLOOKUP(C2701,'Agent List'!A:C,3,0))),"")</f>
        <v/>
      </c>
    </row>
    <row r="2702" spans="5:6" x14ac:dyDescent="0.25">
      <c r="E2702" s="175" t="str">
        <f>IFERROR((IF(VLOOKUP($C2702,'Agent List'!$A:$D,2,0)=0,"",VLOOKUP($C2702,'Agent List'!$A:$D,2,0))),"")</f>
        <v/>
      </c>
      <c r="F2702" t="str">
        <f>IFERROR((IF(VLOOKUP(C2702,'Agent List'!A:C,3,0)=0,"",VLOOKUP(C2702,'Agent List'!A:C,3,0))),"")</f>
        <v/>
      </c>
    </row>
    <row r="2703" spans="5:6" x14ac:dyDescent="0.25">
      <c r="E2703" s="175" t="str">
        <f>IFERROR((IF(VLOOKUP($C2703,'Agent List'!$A:$D,2,0)=0,"",VLOOKUP($C2703,'Agent List'!$A:$D,2,0))),"")</f>
        <v/>
      </c>
      <c r="F2703" t="str">
        <f>IFERROR((IF(VLOOKUP(C2703,'Agent List'!A:C,3,0)=0,"",VLOOKUP(C2703,'Agent List'!A:C,3,0))),"")</f>
        <v/>
      </c>
    </row>
    <row r="2704" spans="5:6" x14ac:dyDescent="0.25">
      <c r="E2704" s="175" t="str">
        <f>IFERROR((IF(VLOOKUP($C2704,'Agent List'!$A:$D,2,0)=0,"",VLOOKUP($C2704,'Agent List'!$A:$D,2,0))),"")</f>
        <v/>
      </c>
      <c r="F2704" t="str">
        <f>IFERROR((IF(VLOOKUP(C2704,'Agent List'!A:C,3,0)=0,"",VLOOKUP(C2704,'Agent List'!A:C,3,0))),"")</f>
        <v/>
      </c>
    </row>
    <row r="2705" spans="5:6" x14ac:dyDescent="0.25">
      <c r="E2705" s="175" t="str">
        <f>IFERROR((IF(VLOOKUP($C2705,'Agent List'!$A:$D,2,0)=0,"",VLOOKUP($C2705,'Agent List'!$A:$D,2,0))),"")</f>
        <v/>
      </c>
      <c r="F2705" t="str">
        <f>IFERROR((IF(VLOOKUP(C2705,'Agent List'!A:C,3,0)=0,"",VLOOKUP(C2705,'Agent List'!A:C,3,0))),"")</f>
        <v/>
      </c>
    </row>
    <row r="2706" spans="5:6" x14ac:dyDescent="0.25">
      <c r="E2706" s="175" t="str">
        <f>IFERROR((IF(VLOOKUP($C2706,'Agent List'!$A:$D,2,0)=0,"",VLOOKUP($C2706,'Agent List'!$A:$D,2,0))),"")</f>
        <v/>
      </c>
      <c r="F2706" t="str">
        <f>IFERROR((IF(VLOOKUP(C2706,'Agent List'!A:C,3,0)=0,"",VLOOKUP(C2706,'Agent List'!A:C,3,0))),"")</f>
        <v/>
      </c>
    </row>
    <row r="2707" spans="5:6" x14ac:dyDescent="0.25">
      <c r="E2707" s="175" t="str">
        <f>IFERROR((IF(VLOOKUP($C2707,'Agent List'!$A:$D,2,0)=0,"",VLOOKUP($C2707,'Agent List'!$A:$D,2,0))),"")</f>
        <v/>
      </c>
      <c r="F2707" t="str">
        <f>IFERROR((IF(VLOOKUP(C2707,'Agent List'!A:C,3,0)=0,"",VLOOKUP(C2707,'Agent List'!A:C,3,0))),"")</f>
        <v/>
      </c>
    </row>
    <row r="2708" spans="5:6" x14ac:dyDescent="0.25">
      <c r="E2708" s="175" t="str">
        <f>IFERROR((IF(VLOOKUP($C2708,'Agent List'!$A:$D,2,0)=0,"",VLOOKUP($C2708,'Agent List'!$A:$D,2,0))),"")</f>
        <v/>
      </c>
      <c r="F2708" t="str">
        <f>IFERROR((IF(VLOOKUP(C2708,'Agent List'!A:C,3,0)=0,"",VLOOKUP(C2708,'Agent List'!A:C,3,0))),"")</f>
        <v/>
      </c>
    </row>
    <row r="2709" spans="5:6" x14ac:dyDescent="0.25">
      <c r="E2709" s="175" t="str">
        <f>IFERROR((IF(VLOOKUP($C2709,'Agent List'!$A:$D,2,0)=0,"",VLOOKUP($C2709,'Agent List'!$A:$D,2,0))),"")</f>
        <v/>
      </c>
      <c r="F2709" t="str">
        <f>IFERROR((IF(VLOOKUP(C2709,'Agent List'!A:C,3,0)=0,"",VLOOKUP(C2709,'Agent List'!A:C,3,0))),"")</f>
        <v/>
      </c>
    </row>
    <row r="2710" spans="5:6" x14ac:dyDescent="0.25">
      <c r="E2710" s="175" t="str">
        <f>IFERROR((IF(VLOOKUP($C2710,'Agent List'!$A:$D,2,0)=0,"",VLOOKUP($C2710,'Agent List'!$A:$D,2,0))),"")</f>
        <v/>
      </c>
      <c r="F2710" t="str">
        <f>IFERROR((IF(VLOOKUP(C2710,'Agent List'!A:C,3,0)=0,"",VLOOKUP(C2710,'Agent List'!A:C,3,0))),"")</f>
        <v/>
      </c>
    </row>
    <row r="2711" spans="5:6" x14ac:dyDescent="0.25">
      <c r="E2711" s="175" t="str">
        <f>IFERROR((IF(VLOOKUP($C2711,'Agent List'!$A:$D,2,0)=0,"",VLOOKUP($C2711,'Agent List'!$A:$D,2,0))),"")</f>
        <v/>
      </c>
      <c r="F2711" t="str">
        <f>IFERROR((IF(VLOOKUP(C2711,'Agent List'!A:C,3,0)=0,"",VLOOKUP(C2711,'Agent List'!A:C,3,0))),"")</f>
        <v/>
      </c>
    </row>
    <row r="2712" spans="5:6" x14ac:dyDescent="0.25">
      <c r="E2712" s="175" t="str">
        <f>IFERROR((IF(VLOOKUP($C2712,'Agent List'!$A:$D,2,0)=0,"",VLOOKUP($C2712,'Agent List'!$A:$D,2,0))),"")</f>
        <v/>
      </c>
      <c r="F2712" t="str">
        <f>IFERROR((IF(VLOOKUP(C2712,'Agent List'!A:C,3,0)=0,"",VLOOKUP(C2712,'Agent List'!A:C,3,0))),"")</f>
        <v/>
      </c>
    </row>
    <row r="2713" spans="5:6" x14ac:dyDescent="0.25">
      <c r="E2713" s="175" t="str">
        <f>IFERROR((IF(VLOOKUP($C2713,'Agent List'!$A:$D,2,0)=0,"",VLOOKUP($C2713,'Agent List'!$A:$D,2,0))),"")</f>
        <v/>
      </c>
      <c r="F2713" t="str">
        <f>IFERROR((IF(VLOOKUP(C2713,'Agent List'!A:C,3,0)=0,"",VLOOKUP(C2713,'Agent List'!A:C,3,0))),"")</f>
        <v/>
      </c>
    </row>
    <row r="2714" spans="5:6" x14ac:dyDescent="0.25">
      <c r="E2714" s="175" t="str">
        <f>IFERROR((IF(VLOOKUP($C2714,'Agent List'!$A:$D,2,0)=0,"",VLOOKUP($C2714,'Agent List'!$A:$D,2,0))),"")</f>
        <v/>
      </c>
      <c r="F2714" t="str">
        <f>IFERROR((IF(VLOOKUP(C2714,'Agent List'!A:C,3,0)=0,"",VLOOKUP(C2714,'Agent List'!A:C,3,0))),"")</f>
        <v/>
      </c>
    </row>
    <row r="2715" spans="5:6" x14ac:dyDescent="0.25">
      <c r="E2715" s="175" t="str">
        <f>IFERROR((IF(VLOOKUP($C2715,'Agent List'!$A:$D,2,0)=0,"",VLOOKUP($C2715,'Agent List'!$A:$D,2,0))),"")</f>
        <v/>
      </c>
      <c r="F2715" t="str">
        <f>IFERROR((IF(VLOOKUP(C2715,'Agent List'!A:C,3,0)=0,"",VLOOKUP(C2715,'Agent List'!A:C,3,0))),"")</f>
        <v/>
      </c>
    </row>
    <row r="2716" spans="5:6" x14ac:dyDescent="0.25">
      <c r="E2716" s="175" t="str">
        <f>IFERROR((IF(VLOOKUP($C2716,'Agent List'!$A:$D,2,0)=0,"",VLOOKUP($C2716,'Agent List'!$A:$D,2,0))),"")</f>
        <v/>
      </c>
      <c r="F2716" t="str">
        <f>IFERROR((IF(VLOOKUP(C2716,'Agent List'!A:C,3,0)=0,"",VLOOKUP(C2716,'Agent List'!A:C,3,0))),"")</f>
        <v/>
      </c>
    </row>
    <row r="2717" spans="5:6" x14ac:dyDescent="0.25">
      <c r="E2717" s="175" t="str">
        <f>IFERROR((IF(VLOOKUP($C2717,'Agent List'!$A:$D,2,0)=0,"",VLOOKUP($C2717,'Agent List'!$A:$D,2,0))),"")</f>
        <v/>
      </c>
      <c r="F2717" t="str">
        <f>IFERROR((IF(VLOOKUP(C2717,'Agent List'!A:C,3,0)=0,"",VLOOKUP(C2717,'Agent List'!A:C,3,0))),"")</f>
        <v/>
      </c>
    </row>
    <row r="2718" spans="5:6" x14ac:dyDescent="0.25">
      <c r="E2718" s="175" t="str">
        <f>IFERROR((IF(VLOOKUP($C2718,'Agent List'!$A:$D,2,0)=0,"",VLOOKUP($C2718,'Agent List'!$A:$D,2,0))),"")</f>
        <v/>
      </c>
      <c r="F2718" t="str">
        <f>IFERROR((IF(VLOOKUP(C2718,'Agent List'!A:C,3,0)=0,"",VLOOKUP(C2718,'Agent List'!A:C,3,0))),"")</f>
        <v/>
      </c>
    </row>
    <row r="2719" spans="5:6" x14ac:dyDescent="0.25">
      <c r="E2719" s="175" t="str">
        <f>IFERROR((IF(VLOOKUP($C2719,'Agent List'!$A:$D,2,0)=0,"",VLOOKUP($C2719,'Agent List'!$A:$D,2,0))),"")</f>
        <v/>
      </c>
      <c r="F2719" t="str">
        <f>IFERROR((IF(VLOOKUP(C2719,'Agent List'!A:C,3,0)=0,"",VLOOKUP(C2719,'Agent List'!A:C,3,0))),"")</f>
        <v/>
      </c>
    </row>
    <row r="2720" spans="5:6" x14ac:dyDescent="0.25">
      <c r="E2720" s="175" t="str">
        <f>IFERROR((IF(VLOOKUP($C2720,'Agent List'!$A:$D,2,0)=0,"",VLOOKUP($C2720,'Agent List'!$A:$D,2,0))),"")</f>
        <v/>
      </c>
      <c r="F2720" t="str">
        <f>IFERROR((IF(VLOOKUP(C2720,'Agent List'!A:C,3,0)=0,"",VLOOKUP(C2720,'Agent List'!A:C,3,0))),"")</f>
        <v/>
      </c>
    </row>
    <row r="2721" spans="5:6" x14ac:dyDescent="0.25">
      <c r="E2721" s="175" t="str">
        <f>IFERROR((IF(VLOOKUP($C2721,'Agent List'!$A:$D,2,0)=0,"",VLOOKUP($C2721,'Agent List'!$A:$D,2,0))),"")</f>
        <v/>
      </c>
      <c r="F2721" t="str">
        <f>IFERROR((IF(VLOOKUP(C2721,'Agent List'!A:C,3,0)=0,"",VLOOKUP(C2721,'Agent List'!A:C,3,0))),"")</f>
        <v/>
      </c>
    </row>
    <row r="2722" spans="5:6" x14ac:dyDescent="0.25">
      <c r="E2722" s="175" t="str">
        <f>IFERROR((IF(VLOOKUP($C2722,'Agent List'!$A:$D,2,0)=0,"",VLOOKUP($C2722,'Agent List'!$A:$D,2,0))),"")</f>
        <v/>
      </c>
      <c r="F2722" t="str">
        <f>IFERROR((IF(VLOOKUP(C2722,'Agent List'!A:C,3,0)=0,"",VLOOKUP(C2722,'Agent List'!A:C,3,0))),"")</f>
        <v/>
      </c>
    </row>
    <row r="2723" spans="5:6" x14ac:dyDescent="0.25">
      <c r="E2723" s="175" t="str">
        <f>IFERROR((IF(VLOOKUP($C2723,'Agent List'!$A:$D,2,0)=0,"",VLOOKUP($C2723,'Agent List'!$A:$D,2,0))),"")</f>
        <v/>
      </c>
      <c r="F2723" t="str">
        <f>IFERROR((IF(VLOOKUP(C2723,'Agent List'!A:C,3,0)=0,"",VLOOKUP(C2723,'Agent List'!A:C,3,0))),"")</f>
        <v/>
      </c>
    </row>
    <row r="2724" spans="5:6" x14ac:dyDescent="0.25">
      <c r="E2724" s="175" t="str">
        <f>IFERROR((IF(VLOOKUP($C2724,'Agent List'!$A:$D,2,0)=0,"",VLOOKUP($C2724,'Agent List'!$A:$D,2,0))),"")</f>
        <v/>
      </c>
      <c r="F2724" t="str">
        <f>IFERROR((IF(VLOOKUP(C2724,'Agent List'!A:C,3,0)=0,"",VLOOKUP(C2724,'Agent List'!A:C,3,0))),"")</f>
        <v/>
      </c>
    </row>
    <row r="2725" spans="5:6" x14ac:dyDescent="0.25">
      <c r="E2725" s="175" t="str">
        <f>IFERROR((IF(VLOOKUP($C2725,'Agent List'!$A:$D,2,0)=0,"",VLOOKUP($C2725,'Agent List'!$A:$D,2,0))),"")</f>
        <v/>
      </c>
      <c r="F2725" t="str">
        <f>IFERROR((IF(VLOOKUP(C2725,'Agent List'!A:C,3,0)=0,"",VLOOKUP(C2725,'Agent List'!A:C,3,0))),"")</f>
        <v/>
      </c>
    </row>
    <row r="2726" spans="5:6" x14ac:dyDescent="0.25">
      <c r="E2726" s="175" t="str">
        <f>IFERROR((IF(VLOOKUP($C2726,'Agent List'!$A:$D,2,0)=0,"",VLOOKUP($C2726,'Agent List'!$A:$D,2,0))),"")</f>
        <v/>
      </c>
      <c r="F2726" t="str">
        <f>IFERROR((IF(VLOOKUP(C2726,'Agent List'!A:C,3,0)=0,"",VLOOKUP(C2726,'Agent List'!A:C,3,0))),"")</f>
        <v/>
      </c>
    </row>
    <row r="2727" spans="5:6" x14ac:dyDescent="0.25">
      <c r="E2727" s="175" t="str">
        <f>IFERROR((IF(VLOOKUP($C2727,'Agent List'!$A:$D,2,0)=0,"",VLOOKUP($C2727,'Agent List'!$A:$D,2,0))),"")</f>
        <v/>
      </c>
      <c r="F2727" t="str">
        <f>IFERROR((IF(VLOOKUP(C2727,'Agent List'!A:C,3,0)=0,"",VLOOKUP(C2727,'Agent List'!A:C,3,0))),"")</f>
        <v/>
      </c>
    </row>
    <row r="2728" spans="5:6" x14ac:dyDescent="0.25">
      <c r="E2728" s="175" t="str">
        <f>IFERROR((IF(VLOOKUP($C2728,'Agent List'!$A:$D,2,0)=0,"",VLOOKUP($C2728,'Agent List'!$A:$D,2,0))),"")</f>
        <v/>
      </c>
      <c r="F2728" t="str">
        <f>IFERROR((IF(VLOOKUP(C2728,'Agent List'!A:C,3,0)=0,"",VLOOKUP(C2728,'Agent List'!A:C,3,0))),"")</f>
        <v/>
      </c>
    </row>
    <row r="2729" spans="5:6" x14ac:dyDescent="0.25">
      <c r="E2729" s="175" t="str">
        <f>IFERROR((IF(VLOOKUP($C2729,'Agent List'!$A:$D,2,0)=0,"",VLOOKUP($C2729,'Agent List'!$A:$D,2,0))),"")</f>
        <v/>
      </c>
      <c r="F2729" t="str">
        <f>IFERROR((IF(VLOOKUP(C2729,'Agent List'!A:C,3,0)=0,"",VLOOKUP(C2729,'Agent List'!A:C,3,0))),"")</f>
        <v/>
      </c>
    </row>
    <row r="2730" spans="5:6" x14ac:dyDescent="0.25">
      <c r="E2730" s="175" t="str">
        <f>IFERROR((IF(VLOOKUP($C2730,'Agent List'!$A:$D,2,0)=0,"",VLOOKUP($C2730,'Agent List'!$A:$D,2,0))),"")</f>
        <v/>
      </c>
      <c r="F2730" t="str">
        <f>IFERROR((IF(VLOOKUP(C2730,'Agent List'!A:C,3,0)=0,"",VLOOKUP(C2730,'Agent List'!A:C,3,0))),"")</f>
        <v/>
      </c>
    </row>
    <row r="2731" spans="5:6" x14ac:dyDescent="0.25">
      <c r="E2731" s="175" t="str">
        <f>IFERROR((IF(VLOOKUP($C2731,'Agent List'!$A:$D,2,0)=0,"",VLOOKUP($C2731,'Agent List'!$A:$D,2,0))),"")</f>
        <v/>
      </c>
      <c r="F2731" t="str">
        <f>IFERROR((IF(VLOOKUP(C2731,'Agent List'!A:C,3,0)=0,"",VLOOKUP(C2731,'Agent List'!A:C,3,0))),"")</f>
        <v/>
      </c>
    </row>
    <row r="2732" spans="5:6" x14ac:dyDescent="0.25">
      <c r="E2732" s="175" t="str">
        <f>IFERROR((IF(VLOOKUP($C2732,'Agent List'!$A:$D,2,0)=0,"",VLOOKUP($C2732,'Agent List'!$A:$D,2,0))),"")</f>
        <v/>
      </c>
      <c r="F2732" t="str">
        <f>IFERROR((IF(VLOOKUP(C2732,'Agent List'!A:C,3,0)=0,"",VLOOKUP(C2732,'Agent List'!A:C,3,0))),"")</f>
        <v/>
      </c>
    </row>
    <row r="2733" spans="5:6" x14ac:dyDescent="0.25">
      <c r="E2733" s="175" t="str">
        <f>IFERROR((IF(VLOOKUP($C2733,'Agent List'!$A:$D,2,0)=0,"",VLOOKUP($C2733,'Agent List'!$A:$D,2,0))),"")</f>
        <v/>
      </c>
      <c r="F2733" t="str">
        <f>IFERROR((IF(VLOOKUP(C2733,'Agent List'!A:C,3,0)=0,"",VLOOKUP(C2733,'Agent List'!A:C,3,0))),"")</f>
        <v/>
      </c>
    </row>
    <row r="2734" spans="5:6" x14ac:dyDescent="0.25">
      <c r="E2734" s="175" t="str">
        <f>IFERROR((IF(VLOOKUP($C2734,'Agent List'!$A:$D,2,0)=0,"",VLOOKUP($C2734,'Agent List'!$A:$D,2,0))),"")</f>
        <v/>
      </c>
      <c r="F2734" t="str">
        <f>IFERROR((IF(VLOOKUP(C2734,'Agent List'!A:C,3,0)=0,"",VLOOKUP(C2734,'Agent List'!A:C,3,0))),"")</f>
        <v/>
      </c>
    </row>
    <row r="2735" spans="5:6" x14ac:dyDescent="0.25">
      <c r="E2735" s="175" t="str">
        <f>IFERROR((IF(VLOOKUP($C2735,'Agent List'!$A:$D,2,0)=0,"",VLOOKUP($C2735,'Agent List'!$A:$D,2,0))),"")</f>
        <v/>
      </c>
      <c r="F2735" t="str">
        <f>IFERROR((IF(VLOOKUP(C2735,'Agent List'!A:C,3,0)=0,"",VLOOKUP(C2735,'Agent List'!A:C,3,0))),"")</f>
        <v/>
      </c>
    </row>
    <row r="2736" spans="5:6" x14ac:dyDescent="0.25">
      <c r="E2736" s="175" t="str">
        <f>IFERROR((IF(VLOOKUP($C2736,'Agent List'!$A:$D,2,0)=0,"",VLOOKUP($C2736,'Agent List'!$A:$D,2,0))),"")</f>
        <v/>
      </c>
      <c r="F2736" t="str">
        <f>IFERROR((IF(VLOOKUP(C2736,'Agent List'!A:C,3,0)=0,"",VLOOKUP(C2736,'Agent List'!A:C,3,0))),"")</f>
        <v/>
      </c>
    </row>
    <row r="2737" spans="5:6" x14ac:dyDescent="0.25">
      <c r="E2737" s="175" t="str">
        <f>IFERROR((IF(VLOOKUP($C2737,'Agent List'!$A:$D,2,0)=0,"",VLOOKUP($C2737,'Agent List'!$A:$D,2,0))),"")</f>
        <v/>
      </c>
      <c r="F2737" t="str">
        <f>IFERROR((IF(VLOOKUP(C2737,'Agent List'!A:C,3,0)=0,"",VLOOKUP(C2737,'Agent List'!A:C,3,0))),"")</f>
        <v/>
      </c>
    </row>
    <row r="2738" spans="5:6" x14ac:dyDescent="0.25">
      <c r="E2738" s="175" t="str">
        <f>IFERROR((IF(VLOOKUP($C2738,'Agent List'!$A:$D,2,0)=0,"",VLOOKUP($C2738,'Agent List'!$A:$D,2,0))),"")</f>
        <v/>
      </c>
      <c r="F2738" t="str">
        <f>IFERROR((IF(VLOOKUP(C2738,'Agent List'!A:C,3,0)=0,"",VLOOKUP(C2738,'Agent List'!A:C,3,0))),"")</f>
        <v/>
      </c>
    </row>
    <row r="2739" spans="5:6" x14ac:dyDescent="0.25">
      <c r="E2739" s="175" t="str">
        <f>IFERROR((IF(VLOOKUP($C2739,'Agent List'!$A:$D,2,0)=0,"",VLOOKUP($C2739,'Agent List'!$A:$D,2,0))),"")</f>
        <v/>
      </c>
      <c r="F2739" t="str">
        <f>IFERROR((IF(VLOOKUP(C2739,'Agent List'!A:C,3,0)=0,"",VLOOKUP(C2739,'Agent List'!A:C,3,0))),"")</f>
        <v/>
      </c>
    </row>
    <row r="2740" spans="5:6" x14ac:dyDescent="0.25">
      <c r="E2740" s="175" t="str">
        <f>IFERROR((IF(VLOOKUP($C2740,'Agent List'!$A:$D,2,0)=0,"",VLOOKUP($C2740,'Agent List'!$A:$D,2,0))),"")</f>
        <v/>
      </c>
      <c r="F2740" t="str">
        <f>IFERROR((IF(VLOOKUP(C2740,'Agent List'!A:C,3,0)=0,"",VLOOKUP(C2740,'Agent List'!A:C,3,0))),"")</f>
        <v/>
      </c>
    </row>
    <row r="2741" spans="5:6" x14ac:dyDescent="0.25">
      <c r="E2741" s="175" t="str">
        <f>IFERROR((IF(VLOOKUP($C2741,'Agent List'!$A:$D,2,0)=0,"",VLOOKUP($C2741,'Agent List'!$A:$D,2,0))),"")</f>
        <v/>
      </c>
      <c r="F2741" t="str">
        <f>IFERROR((IF(VLOOKUP(C2741,'Agent List'!A:C,3,0)=0,"",VLOOKUP(C2741,'Agent List'!A:C,3,0))),"")</f>
        <v/>
      </c>
    </row>
    <row r="2742" spans="5:6" x14ac:dyDescent="0.25">
      <c r="E2742" s="175" t="str">
        <f>IFERROR((IF(VLOOKUP($C2742,'Agent List'!$A:$D,2,0)=0,"",VLOOKUP($C2742,'Agent List'!$A:$D,2,0))),"")</f>
        <v/>
      </c>
      <c r="F2742" t="str">
        <f>IFERROR((IF(VLOOKUP(C2742,'Agent List'!A:C,3,0)=0,"",VLOOKUP(C2742,'Agent List'!A:C,3,0))),"")</f>
        <v/>
      </c>
    </row>
    <row r="2743" spans="5:6" x14ac:dyDescent="0.25">
      <c r="E2743" s="175" t="str">
        <f>IFERROR((IF(VLOOKUP($C2743,'Agent List'!$A:$D,2,0)=0,"",VLOOKUP($C2743,'Agent List'!$A:$D,2,0))),"")</f>
        <v/>
      </c>
      <c r="F2743" t="str">
        <f>IFERROR((IF(VLOOKUP(C2743,'Agent List'!A:C,3,0)=0,"",VLOOKUP(C2743,'Agent List'!A:C,3,0))),"")</f>
        <v/>
      </c>
    </row>
    <row r="2744" spans="5:6" x14ac:dyDescent="0.25">
      <c r="E2744" s="175" t="str">
        <f>IFERROR((IF(VLOOKUP($C2744,'Agent List'!$A:$D,2,0)=0,"",VLOOKUP($C2744,'Agent List'!$A:$D,2,0))),"")</f>
        <v/>
      </c>
      <c r="F2744" t="str">
        <f>IFERROR((IF(VLOOKUP(C2744,'Agent List'!A:C,3,0)=0,"",VLOOKUP(C2744,'Agent List'!A:C,3,0))),"")</f>
        <v/>
      </c>
    </row>
    <row r="2745" spans="5:6" x14ac:dyDescent="0.25">
      <c r="E2745" s="175" t="str">
        <f>IFERROR((IF(VLOOKUP($C2745,'Agent List'!$A:$D,2,0)=0,"",VLOOKUP($C2745,'Agent List'!$A:$D,2,0))),"")</f>
        <v/>
      </c>
      <c r="F2745" t="str">
        <f>IFERROR((IF(VLOOKUP(C2745,'Agent List'!A:C,3,0)=0,"",VLOOKUP(C2745,'Agent List'!A:C,3,0))),"")</f>
        <v/>
      </c>
    </row>
    <row r="2746" spans="5:6" x14ac:dyDescent="0.25">
      <c r="E2746" s="175" t="str">
        <f>IFERROR((IF(VLOOKUP($C2746,'Agent List'!$A:$D,2,0)=0,"",VLOOKUP($C2746,'Agent List'!$A:$D,2,0))),"")</f>
        <v/>
      </c>
      <c r="F2746" t="str">
        <f>IFERROR((IF(VLOOKUP(C2746,'Agent List'!A:C,3,0)=0,"",VLOOKUP(C2746,'Agent List'!A:C,3,0))),"")</f>
        <v/>
      </c>
    </row>
    <row r="2747" spans="5:6" x14ac:dyDescent="0.25">
      <c r="E2747" s="175" t="str">
        <f>IFERROR((IF(VLOOKUP($C2747,'Agent List'!$A:$D,2,0)=0,"",VLOOKUP($C2747,'Agent List'!$A:$D,2,0))),"")</f>
        <v/>
      </c>
      <c r="F2747" t="str">
        <f>IFERROR((IF(VLOOKUP(C2747,'Agent List'!A:C,3,0)=0,"",VLOOKUP(C2747,'Agent List'!A:C,3,0))),"")</f>
        <v/>
      </c>
    </row>
    <row r="2748" spans="5:6" x14ac:dyDescent="0.25">
      <c r="E2748" s="175" t="str">
        <f>IFERROR((IF(VLOOKUP($C2748,'Agent List'!$A:$D,2,0)=0,"",VLOOKUP($C2748,'Agent List'!$A:$D,2,0))),"")</f>
        <v/>
      </c>
      <c r="F2748" t="str">
        <f>IFERROR((IF(VLOOKUP(C2748,'Agent List'!A:C,3,0)=0,"",VLOOKUP(C2748,'Agent List'!A:C,3,0))),"")</f>
        <v/>
      </c>
    </row>
    <row r="2749" spans="5:6" x14ac:dyDescent="0.25">
      <c r="E2749" s="175" t="str">
        <f>IFERROR((IF(VLOOKUP($C2749,'Agent List'!$A:$D,2,0)=0,"",VLOOKUP($C2749,'Agent List'!$A:$D,2,0))),"")</f>
        <v/>
      </c>
      <c r="F2749" t="str">
        <f>IFERROR((IF(VLOOKUP(C2749,'Agent List'!A:C,3,0)=0,"",VLOOKUP(C2749,'Agent List'!A:C,3,0))),"")</f>
        <v/>
      </c>
    </row>
    <row r="2750" spans="5:6" x14ac:dyDescent="0.25">
      <c r="E2750" s="175" t="str">
        <f>IFERROR((IF(VLOOKUP($C2750,'Agent List'!$A:$D,2,0)=0,"",VLOOKUP($C2750,'Agent List'!$A:$D,2,0))),"")</f>
        <v/>
      </c>
      <c r="F2750" t="str">
        <f>IFERROR((IF(VLOOKUP(C2750,'Agent List'!A:C,3,0)=0,"",VLOOKUP(C2750,'Agent List'!A:C,3,0))),"")</f>
        <v/>
      </c>
    </row>
    <row r="2751" spans="5:6" x14ac:dyDescent="0.25">
      <c r="E2751" s="175" t="str">
        <f>IFERROR((IF(VLOOKUP($C2751,'Agent List'!$A:$D,2,0)=0,"",VLOOKUP($C2751,'Agent List'!$A:$D,2,0))),"")</f>
        <v/>
      </c>
      <c r="F2751" t="str">
        <f>IFERROR((IF(VLOOKUP(C2751,'Agent List'!A:C,3,0)=0,"",VLOOKUP(C2751,'Agent List'!A:C,3,0))),"")</f>
        <v/>
      </c>
    </row>
    <row r="2752" spans="5:6" x14ac:dyDescent="0.25">
      <c r="E2752" s="175" t="str">
        <f>IFERROR((IF(VLOOKUP($C2752,'Agent List'!$A:$D,2,0)=0,"",VLOOKUP($C2752,'Agent List'!$A:$D,2,0))),"")</f>
        <v/>
      </c>
      <c r="F2752" t="str">
        <f>IFERROR((IF(VLOOKUP(C2752,'Agent List'!A:C,3,0)=0,"",VLOOKUP(C2752,'Agent List'!A:C,3,0))),"")</f>
        <v/>
      </c>
    </row>
    <row r="2753" spans="5:6" x14ac:dyDescent="0.25">
      <c r="E2753" s="175" t="str">
        <f>IFERROR((IF(VLOOKUP($C2753,'Agent List'!$A:$D,2,0)=0,"",VLOOKUP($C2753,'Agent List'!$A:$D,2,0))),"")</f>
        <v/>
      </c>
      <c r="F2753" t="str">
        <f>IFERROR((IF(VLOOKUP(C2753,'Agent List'!A:C,3,0)=0,"",VLOOKUP(C2753,'Agent List'!A:C,3,0))),"")</f>
        <v/>
      </c>
    </row>
    <row r="2754" spans="5:6" x14ac:dyDescent="0.25">
      <c r="E2754" s="175" t="str">
        <f>IFERROR((IF(VLOOKUP($C2754,'Agent List'!$A:$D,2,0)=0,"",VLOOKUP($C2754,'Agent List'!$A:$D,2,0))),"")</f>
        <v/>
      </c>
      <c r="F2754" t="str">
        <f>IFERROR((IF(VLOOKUP(C2754,'Agent List'!A:C,3,0)=0,"",VLOOKUP(C2754,'Agent List'!A:C,3,0))),"")</f>
        <v/>
      </c>
    </row>
    <row r="2755" spans="5:6" x14ac:dyDescent="0.25">
      <c r="E2755" s="175" t="str">
        <f>IFERROR((IF(VLOOKUP($C2755,'Agent List'!$A:$D,2,0)=0,"",VLOOKUP($C2755,'Agent List'!$A:$D,2,0))),"")</f>
        <v/>
      </c>
      <c r="F2755" t="str">
        <f>IFERROR((IF(VLOOKUP(C2755,'Agent List'!A:C,3,0)=0,"",VLOOKUP(C2755,'Agent List'!A:C,3,0))),"")</f>
        <v/>
      </c>
    </row>
    <row r="2756" spans="5:6" x14ac:dyDescent="0.25">
      <c r="E2756" s="175" t="str">
        <f>IFERROR((IF(VLOOKUP($C2756,'Agent List'!$A:$D,2,0)=0,"",VLOOKUP($C2756,'Agent List'!$A:$D,2,0))),"")</f>
        <v/>
      </c>
      <c r="F2756" t="str">
        <f>IFERROR((IF(VLOOKUP(C2756,'Agent List'!A:C,3,0)=0,"",VLOOKUP(C2756,'Agent List'!A:C,3,0))),"")</f>
        <v/>
      </c>
    </row>
    <row r="2757" spans="5:6" x14ac:dyDescent="0.25">
      <c r="E2757" s="175" t="str">
        <f>IFERROR((IF(VLOOKUP($C2757,'Agent List'!$A:$D,2,0)=0,"",VLOOKUP($C2757,'Agent List'!$A:$D,2,0))),"")</f>
        <v/>
      </c>
      <c r="F2757" t="str">
        <f>IFERROR((IF(VLOOKUP(C2757,'Agent List'!A:C,3,0)=0,"",VLOOKUP(C2757,'Agent List'!A:C,3,0))),"")</f>
        <v/>
      </c>
    </row>
    <row r="2758" spans="5:6" x14ac:dyDescent="0.25">
      <c r="E2758" s="175" t="str">
        <f>IFERROR((IF(VLOOKUP($C2758,'Agent List'!$A:$D,2,0)=0,"",VLOOKUP($C2758,'Agent List'!$A:$D,2,0))),"")</f>
        <v/>
      </c>
      <c r="F2758" t="str">
        <f>IFERROR((IF(VLOOKUP(C2758,'Agent List'!A:C,3,0)=0,"",VLOOKUP(C2758,'Agent List'!A:C,3,0))),"")</f>
        <v/>
      </c>
    </row>
    <row r="2759" spans="5:6" x14ac:dyDescent="0.25">
      <c r="E2759" s="175" t="str">
        <f>IFERROR((IF(VLOOKUP($C2759,'Agent List'!$A:$D,2,0)=0,"",VLOOKUP($C2759,'Agent List'!$A:$D,2,0))),"")</f>
        <v/>
      </c>
      <c r="F2759" t="str">
        <f>IFERROR((IF(VLOOKUP(C2759,'Agent List'!A:C,3,0)=0,"",VLOOKUP(C2759,'Agent List'!A:C,3,0))),"")</f>
        <v/>
      </c>
    </row>
    <row r="2760" spans="5:6" x14ac:dyDescent="0.25">
      <c r="E2760" s="175" t="str">
        <f>IFERROR((IF(VLOOKUP($C2760,'Agent List'!$A:$D,2,0)=0,"",VLOOKUP($C2760,'Agent List'!$A:$D,2,0))),"")</f>
        <v/>
      </c>
      <c r="F2760" t="str">
        <f>IFERROR((IF(VLOOKUP(C2760,'Agent List'!A:C,3,0)=0,"",VLOOKUP(C2760,'Agent List'!A:C,3,0))),"")</f>
        <v/>
      </c>
    </row>
    <row r="2761" spans="5:6" x14ac:dyDescent="0.25">
      <c r="E2761" s="175" t="str">
        <f>IFERROR((IF(VLOOKUP($C2761,'Agent List'!$A:$D,2,0)=0,"",VLOOKUP($C2761,'Agent List'!$A:$D,2,0))),"")</f>
        <v/>
      </c>
      <c r="F2761" t="str">
        <f>IFERROR((IF(VLOOKUP(C2761,'Agent List'!A:C,3,0)=0,"",VLOOKUP(C2761,'Agent List'!A:C,3,0))),"")</f>
        <v/>
      </c>
    </row>
    <row r="2762" spans="5:6" x14ac:dyDescent="0.25">
      <c r="E2762" s="175" t="str">
        <f>IFERROR((IF(VLOOKUP($C2762,'Agent List'!$A:$D,2,0)=0,"",VLOOKUP($C2762,'Agent List'!$A:$D,2,0))),"")</f>
        <v/>
      </c>
      <c r="F2762" t="str">
        <f>IFERROR((IF(VLOOKUP(C2762,'Agent List'!A:C,3,0)=0,"",VLOOKUP(C2762,'Agent List'!A:C,3,0))),"")</f>
        <v/>
      </c>
    </row>
    <row r="2763" spans="5:6" x14ac:dyDescent="0.25">
      <c r="E2763" s="175" t="str">
        <f>IFERROR((IF(VLOOKUP($C2763,'Agent List'!$A:$D,2,0)=0,"",VLOOKUP($C2763,'Agent List'!$A:$D,2,0))),"")</f>
        <v/>
      </c>
      <c r="F2763" t="str">
        <f>IFERROR((IF(VLOOKUP(C2763,'Agent List'!A:C,3,0)=0,"",VLOOKUP(C2763,'Agent List'!A:C,3,0))),"")</f>
        <v/>
      </c>
    </row>
    <row r="2764" spans="5:6" x14ac:dyDescent="0.25">
      <c r="E2764" s="175" t="str">
        <f>IFERROR((IF(VLOOKUP($C2764,'Agent List'!$A:$D,2,0)=0,"",VLOOKUP($C2764,'Agent List'!$A:$D,2,0))),"")</f>
        <v/>
      </c>
      <c r="F2764" t="str">
        <f>IFERROR((IF(VLOOKUP(C2764,'Agent List'!A:C,3,0)=0,"",VLOOKUP(C2764,'Agent List'!A:C,3,0))),"")</f>
        <v/>
      </c>
    </row>
    <row r="2765" spans="5:6" x14ac:dyDescent="0.25">
      <c r="E2765" s="175" t="str">
        <f>IFERROR((IF(VLOOKUP($C2765,'Agent List'!$A:$D,2,0)=0,"",VLOOKUP($C2765,'Agent List'!$A:$D,2,0))),"")</f>
        <v/>
      </c>
      <c r="F2765" t="str">
        <f>IFERROR((IF(VLOOKUP(C2765,'Agent List'!A:C,3,0)=0,"",VLOOKUP(C2765,'Agent List'!A:C,3,0))),"")</f>
        <v/>
      </c>
    </row>
    <row r="2766" spans="5:6" x14ac:dyDescent="0.25">
      <c r="E2766" s="175" t="str">
        <f>IFERROR((IF(VLOOKUP($C2766,'Agent List'!$A:$D,2,0)=0,"",VLOOKUP($C2766,'Agent List'!$A:$D,2,0))),"")</f>
        <v/>
      </c>
      <c r="F2766" t="str">
        <f>IFERROR((IF(VLOOKUP(C2766,'Agent List'!A:C,3,0)=0,"",VLOOKUP(C2766,'Agent List'!A:C,3,0))),"")</f>
        <v/>
      </c>
    </row>
    <row r="2767" spans="5:6" x14ac:dyDescent="0.25">
      <c r="E2767" s="175" t="str">
        <f>IFERROR((IF(VLOOKUP($C2767,'Agent List'!$A:$D,2,0)=0,"",VLOOKUP($C2767,'Agent List'!$A:$D,2,0))),"")</f>
        <v/>
      </c>
      <c r="F2767" t="str">
        <f>IFERROR((IF(VLOOKUP(C2767,'Agent List'!A:C,3,0)=0,"",VLOOKUP(C2767,'Agent List'!A:C,3,0))),"")</f>
        <v/>
      </c>
    </row>
    <row r="2768" spans="5:6" x14ac:dyDescent="0.25">
      <c r="E2768" s="175" t="str">
        <f>IFERROR((IF(VLOOKUP($C2768,'Agent List'!$A:$D,2,0)=0,"",VLOOKUP($C2768,'Agent List'!$A:$D,2,0))),"")</f>
        <v/>
      </c>
      <c r="F2768" t="str">
        <f>IFERROR((IF(VLOOKUP(C2768,'Agent List'!A:C,3,0)=0,"",VLOOKUP(C2768,'Agent List'!A:C,3,0))),"")</f>
        <v/>
      </c>
    </row>
    <row r="2769" spans="5:6" x14ac:dyDescent="0.25">
      <c r="E2769" s="175" t="str">
        <f>IFERROR((IF(VLOOKUP($C2769,'Agent List'!$A:$D,2,0)=0,"",VLOOKUP($C2769,'Agent List'!$A:$D,2,0))),"")</f>
        <v/>
      </c>
      <c r="F2769" t="str">
        <f>IFERROR((IF(VLOOKUP(C2769,'Agent List'!A:C,3,0)=0,"",VLOOKUP(C2769,'Agent List'!A:C,3,0))),"")</f>
        <v/>
      </c>
    </row>
    <row r="2770" spans="5:6" x14ac:dyDescent="0.25">
      <c r="E2770" s="175" t="str">
        <f>IFERROR((IF(VLOOKUP($C2770,'Agent List'!$A:$D,2,0)=0,"",VLOOKUP($C2770,'Agent List'!$A:$D,2,0))),"")</f>
        <v/>
      </c>
      <c r="F2770" t="str">
        <f>IFERROR((IF(VLOOKUP(C2770,'Agent List'!A:C,3,0)=0,"",VLOOKUP(C2770,'Agent List'!A:C,3,0))),"")</f>
        <v/>
      </c>
    </row>
    <row r="2771" spans="5:6" x14ac:dyDescent="0.25">
      <c r="E2771" s="175" t="str">
        <f>IFERROR((IF(VLOOKUP($C2771,'Agent List'!$A:$D,2,0)=0,"",VLOOKUP($C2771,'Agent List'!$A:$D,2,0))),"")</f>
        <v/>
      </c>
      <c r="F2771" t="str">
        <f>IFERROR((IF(VLOOKUP(C2771,'Agent List'!A:C,3,0)=0,"",VLOOKUP(C2771,'Agent List'!A:C,3,0))),"")</f>
        <v/>
      </c>
    </row>
    <row r="2772" spans="5:6" x14ac:dyDescent="0.25">
      <c r="E2772" s="175" t="str">
        <f>IFERROR((IF(VLOOKUP($C2772,'Agent List'!$A:$D,2,0)=0,"",VLOOKUP($C2772,'Agent List'!$A:$D,2,0))),"")</f>
        <v/>
      </c>
      <c r="F2772" t="str">
        <f>IFERROR((IF(VLOOKUP(C2772,'Agent List'!A:C,3,0)=0,"",VLOOKUP(C2772,'Agent List'!A:C,3,0))),"")</f>
        <v/>
      </c>
    </row>
    <row r="2773" spans="5:6" x14ac:dyDescent="0.25">
      <c r="E2773" s="175" t="str">
        <f>IFERROR((IF(VLOOKUP($C2773,'Agent List'!$A:$D,2,0)=0,"",VLOOKUP($C2773,'Agent List'!$A:$D,2,0))),"")</f>
        <v/>
      </c>
      <c r="F2773" t="str">
        <f>IFERROR((IF(VLOOKUP(C2773,'Agent List'!A:C,3,0)=0,"",VLOOKUP(C2773,'Agent List'!A:C,3,0))),"")</f>
        <v/>
      </c>
    </row>
    <row r="2774" spans="5:6" x14ac:dyDescent="0.25">
      <c r="E2774" s="175" t="str">
        <f>IFERROR((IF(VLOOKUP($C2774,'Agent List'!$A:$D,2,0)=0,"",VLOOKUP($C2774,'Agent List'!$A:$D,2,0))),"")</f>
        <v/>
      </c>
      <c r="F2774" t="str">
        <f>IFERROR((IF(VLOOKUP(C2774,'Agent List'!A:C,3,0)=0,"",VLOOKUP(C2774,'Agent List'!A:C,3,0))),"")</f>
        <v/>
      </c>
    </row>
    <row r="2775" spans="5:6" x14ac:dyDescent="0.25">
      <c r="E2775" s="175" t="str">
        <f>IFERROR((IF(VLOOKUP($C2775,'Agent List'!$A:$D,2,0)=0,"",VLOOKUP($C2775,'Agent List'!$A:$D,2,0))),"")</f>
        <v/>
      </c>
      <c r="F2775" t="str">
        <f>IFERROR((IF(VLOOKUP(C2775,'Agent List'!A:C,3,0)=0,"",VLOOKUP(C2775,'Agent List'!A:C,3,0))),"")</f>
        <v/>
      </c>
    </row>
    <row r="2776" spans="5:6" x14ac:dyDescent="0.25">
      <c r="E2776" s="175" t="str">
        <f>IFERROR((IF(VLOOKUP($C2776,'Agent List'!$A:$D,2,0)=0,"",VLOOKUP($C2776,'Agent List'!$A:$D,2,0))),"")</f>
        <v/>
      </c>
      <c r="F2776" t="str">
        <f>IFERROR((IF(VLOOKUP(C2776,'Agent List'!A:C,3,0)=0,"",VLOOKUP(C2776,'Agent List'!A:C,3,0))),"")</f>
        <v/>
      </c>
    </row>
    <row r="2777" spans="5:6" x14ac:dyDescent="0.25">
      <c r="E2777" s="175" t="str">
        <f>IFERROR((IF(VLOOKUP($C2777,'Agent List'!$A:$D,2,0)=0,"",VLOOKUP($C2777,'Agent List'!$A:$D,2,0))),"")</f>
        <v/>
      </c>
      <c r="F2777" t="str">
        <f>IFERROR((IF(VLOOKUP(C2777,'Agent List'!A:C,3,0)=0,"",VLOOKUP(C2777,'Agent List'!A:C,3,0))),"")</f>
        <v/>
      </c>
    </row>
    <row r="2778" spans="5:6" x14ac:dyDescent="0.25">
      <c r="E2778" s="175" t="str">
        <f>IFERROR((IF(VLOOKUP($C2778,'Agent List'!$A:$D,2,0)=0,"",VLOOKUP($C2778,'Agent List'!$A:$D,2,0))),"")</f>
        <v/>
      </c>
      <c r="F2778" t="str">
        <f>IFERROR((IF(VLOOKUP(C2778,'Agent List'!A:C,3,0)=0,"",VLOOKUP(C2778,'Agent List'!A:C,3,0))),"")</f>
        <v/>
      </c>
    </row>
    <row r="2779" spans="5:6" x14ac:dyDescent="0.25">
      <c r="E2779" s="175" t="str">
        <f>IFERROR((IF(VLOOKUP($C2779,'Agent List'!$A:$D,2,0)=0,"",VLOOKUP($C2779,'Agent List'!$A:$D,2,0))),"")</f>
        <v/>
      </c>
      <c r="F2779" t="str">
        <f>IFERROR((IF(VLOOKUP(C2779,'Agent List'!A:C,3,0)=0,"",VLOOKUP(C2779,'Agent List'!A:C,3,0))),"")</f>
        <v/>
      </c>
    </row>
    <row r="2780" spans="5:6" x14ac:dyDescent="0.25">
      <c r="E2780" s="175" t="str">
        <f>IFERROR((IF(VLOOKUP($C2780,'Agent List'!$A:$D,2,0)=0,"",VLOOKUP($C2780,'Agent List'!$A:$D,2,0))),"")</f>
        <v/>
      </c>
      <c r="F2780" t="str">
        <f>IFERROR((IF(VLOOKUP(C2780,'Agent List'!A:C,3,0)=0,"",VLOOKUP(C2780,'Agent List'!A:C,3,0))),"")</f>
        <v/>
      </c>
    </row>
    <row r="2781" spans="5:6" x14ac:dyDescent="0.25">
      <c r="E2781" s="175" t="str">
        <f>IFERROR((IF(VLOOKUP($C2781,'Agent List'!$A:$D,2,0)=0,"",VLOOKUP($C2781,'Agent List'!$A:$D,2,0))),"")</f>
        <v/>
      </c>
      <c r="F2781" t="str">
        <f>IFERROR((IF(VLOOKUP(C2781,'Agent List'!A:C,3,0)=0,"",VLOOKUP(C2781,'Agent List'!A:C,3,0))),"")</f>
        <v/>
      </c>
    </row>
    <row r="2782" spans="5:6" x14ac:dyDescent="0.25">
      <c r="E2782" s="175" t="str">
        <f>IFERROR((IF(VLOOKUP($C2782,'Agent List'!$A:$D,2,0)=0,"",VLOOKUP($C2782,'Agent List'!$A:$D,2,0))),"")</f>
        <v/>
      </c>
      <c r="F2782" t="str">
        <f>IFERROR((IF(VLOOKUP(C2782,'Agent List'!A:C,3,0)=0,"",VLOOKUP(C2782,'Agent List'!A:C,3,0))),"")</f>
        <v/>
      </c>
    </row>
    <row r="2783" spans="5:6" x14ac:dyDescent="0.25">
      <c r="E2783" s="175" t="str">
        <f>IFERROR((IF(VLOOKUP($C2783,'Agent List'!$A:$D,2,0)=0,"",VLOOKUP($C2783,'Agent List'!$A:$D,2,0))),"")</f>
        <v/>
      </c>
      <c r="F2783" t="str">
        <f>IFERROR((IF(VLOOKUP(C2783,'Agent List'!A:C,3,0)=0,"",VLOOKUP(C2783,'Agent List'!A:C,3,0))),"")</f>
        <v/>
      </c>
    </row>
    <row r="2784" spans="5:6" x14ac:dyDescent="0.25">
      <c r="E2784" s="175" t="str">
        <f>IFERROR((IF(VLOOKUP($C2784,'Agent List'!$A:$D,2,0)=0,"",VLOOKUP($C2784,'Agent List'!$A:$D,2,0))),"")</f>
        <v/>
      </c>
      <c r="F2784" t="str">
        <f>IFERROR((IF(VLOOKUP(C2784,'Agent List'!A:C,3,0)=0,"",VLOOKUP(C2784,'Agent List'!A:C,3,0))),"")</f>
        <v/>
      </c>
    </row>
    <row r="2785" spans="5:6" x14ac:dyDescent="0.25">
      <c r="E2785" s="175" t="str">
        <f>IFERROR((IF(VLOOKUP($C2785,'Agent List'!$A:$D,2,0)=0,"",VLOOKUP($C2785,'Agent List'!$A:$D,2,0))),"")</f>
        <v/>
      </c>
      <c r="F2785" t="str">
        <f>IFERROR((IF(VLOOKUP(C2785,'Agent List'!A:C,3,0)=0,"",VLOOKUP(C2785,'Agent List'!A:C,3,0))),"")</f>
        <v/>
      </c>
    </row>
    <row r="2786" spans="5:6" x14ac:dyDescent="0.25">
      <c r="E2786" s="175" t="str">
        <f>IFERROR((IF(VLOOKUP($C2786,'Agent List'!$A:$D,2,0)=0,"",VLOOKUP($C2786,'Agent List'!$A:$D,2,0))),"")</f>
        <v/>
      </c>
      <c r="F2786" t="str">
        <f>IFERROR((IF(VLOOKUP(C2786,'Agent List'!A:C,3,0)=0,"",VLOOKUP(C2786,'Agent List'!A:C,3,0))),"")</f>
        <v/>
      </c>
    </row>
    <row r="2787" spans="5:6" x14ac:dyDescent="0.25">
      <c r="E2787" s="175" t="str">
        <f>IFERROR((IF(VLOOKUP($C2787,'Agent List'!$A:$D,2,0)=0,"",VLOOKUP($C2787,'Agent List'!$A:$D,2,0))),"")</f>
        <v/>
      </c>
      <c r="F2787" t="str">
        <f>IFERROR((IF(VLOOKUP(C2787,'Agent List'!A:C,3,0)=0,"",VLOOKUP(C2787,'Agent List'!A:C,3,0))),"")</f>
        <v/>
      </c>
    </row>
    <row r="2788" spans="5:6" x14ac:dyDescent="0.25">
      <c r="E2788" s="175" t="str">
        <f>IFERROR((IF(VLOOKUP($C2788,'Agent List'!$A:$D,2,0)=0,"",VLOOKUP($C2788,'Agent List'!$A:$D,2,0))),"")</f>
        <v/>
      </c>
      <c r="F2788" t="str">
        <f>IFERROR((IF(VLOOKUP(C2788,'Agent List'!A:C,3,0)=0,"",VLOOKUP(C2788,'Agent List'!A:C,3,0))),"")</f>
        <v/>
      </c>
    </row>
    <row r="2789" spans="5:6" x14ac:dyDescent="0.25">
      <c r="E2789" s="175" t="str">
        <f>IFERROR((IF(VLOOKUP($C2789,'Agent List'!$A:$D,2,0)=0,"",VLOOKUP($C2789,'Agent List'!$A:$D,2,0))),"")</f>
        <v/>
      </c>
      <c r="F2789" t="str">
        <f>IFERROR((IF(VLOOKUP(C2789,'Agent List'!A:C,3,0)=0,"",VLOOKUP(C2789,'Agent List'!A:C,3,0))),"")</f>
        <v/>
      </c>
    </row>
    <row r="2790" spans="5:6" x14ac:dyDescent="0.25">
      <c r="E2790" s="175" t="str">
        <f>IFERROR((IF(VLOOKUP($C2790,'Agent List'!$A:$D,2,0)=0,"",VLOOKUP($C2790,'Agent List'!$A:$D,2,0))),"")</f>
        <v/>
      </c>
      <c r="F2790" t="str">
        <f>IFERROR((IF(VLOOKUP(C2790,'Agent List'!A:C,3,0)=0,"",VLOOKUP(C2790,'Agent List'!A:C,3,0))),"")</f>
        <v/>
      </c>
    </row>
    <row r="2791" spans="5:6" x14ac:dyDescent="0.25">
      <c r="E2791" s="175" t="str">
        <f>IFERROR((IF(VLOOKUP($C2791,'Agent List'!$A:$D,2,0)=0,"",VLOOKUP($C2791,'Agent List'!$A:$D,2,0))),"")</f>
        <v/>
      </c>
      <c r="F2791" t="str">
        <f>IFERROR((IF(VLOOKUP(C2791,'Agent List'!A:C,3,0)=0,"",VLOOKUP(C2791,'Agent List'!A:C,3,0))),"")</f>
        <v/>
      </c>
    </row>
    <row r="2792" spans="5:6" x14ac:dyDescent="0.25">
      <c r="E2792" s="175" t="str">
        <f>IFERROR((IF(VLOOKUP($C2792,'Agent List'!$A:$D,2,0)=0,"",VLOOKUP($C2792,'Agent List'!$A:$D,2,0))),"")</f>
        <v/>
      </c>
      <c r="F2792" t="str">
        <f>IFERROR((IF(VLOOKUP(C2792,'Agent List'!A:C,3,0)=0,"",VLOOKUP(C2792,'Agent List'!A:C,3,0))),"")</f>
        <v/>
      </c>
    </row>
    <row r="2793" spans="5:6" x14ac:dyDescent="0.25">
      <c r="E2793" s="175" t="str">
        <f>IFERROR((IF(VLOOKUP($C2793,'Agent List'!$A:$D,2,0)=0,"",VLOOKUP($C2793,'Agent List'!$A:$D,2,0))),"")</f>
        <v/>
      </c>
      <c r="F2793" t="str">
        <f>IFERROR((IF(VLOOKUP(C2793,'Agent List'!A:C,3,0)=0,"",VLOOKUP(C2793,'Agent List'!A:C,3,0))),"")</f>
        <v/>
      </c>
    </row>
    <row r="2794" spans="5:6" x14ac:dyDescent="0.25">
      <c r="E2794" s="175" t="str">
        <f>IFERROR((IF(VLOOKUP($C2794,'Agent List'!$A:$D,2,0)=0,"",VLOOKUP($C2794,'Agent List'!$A:$D,2,0))),"")</f>
        <v/>
      </c>
      <c r="F2794" t="str">
        <f>IFERROR((IF(VLOOKUP(C2794,'Agent List'!A:C,3,0)=0,"",VLOOKUP(C2794,'Agent List'!A:C,3,0))),"")</f>
        <v/>
      </c>
    </row>
    <row r="2795" spans="5:6" x14ac:dyDescent="0.25">
      <c r="E2795" s="175" t="str">
        <f>IFERROR((IF(VLOOKUP($C2795,'Agent List'!$A:$D,2,0)=0,"",VLOOKUP($C2795,'Agent List'!$A:$D,2,0))),"")</f>
        <v/>
      </c>
      <c r="F2795" t="str">
        <f>IFERROR((IF(VLOOKUP(C2795,'Agent List'!A:C,3,0)=0,"",VLOOKUP(C2795,'Agent List'!A:C,3,0))),"")</f>
        <v/>
      </c>
    </row>
    <row r="2796" spans="5:6" x14ac:dyDescent="0.25">
      <c r="E2796" s="175" t="str">
        <f>IFERROR((IF(VLOOKUP($C2796,'Agent List'!$A:$D,2,0)=0,"",VLOOKUP($C2796,'Agent List'!$A:$D,2,0))),"")</f>
        <v/>
      </c>
      <c r="F2796" t="str">
        <f>IFERROR((IF(VLOOKUP(C2796,'Agent List'!A:C,3,0)=0,"",VLOOKUP(C2796,'Agent List'!A:C,3,0))),"")</f>
        <v/>
      </c>
    </row>
    <row r="2797" spans="5:6" x14ac:dyDescent="0.25">
      <c r="E2797" s="175" t="str">
        <f>IFERROR((IF(VLOOKUP($C2797,'Agent List'!$A:$D,2,0)=0,"",VLOOKUP($C2797,'Agent List'!$A:$D,2,0))),"")</f>
        <v/>
      </c>
      <c r="F2797" t="str">
        <f>IFERROR((IF(VLOOKUP(C2797,'Agent List'!A:C,3,0)=0,"",VLOOKUP(C2797,'Agent List'!A:C,3,0))),"")</f>
        <v/>
      </c>
    </row>
    <row r="2798" spans="5:6" x14ac:dyDescent="0.25">
      <c r="E2798" s="175" t="str">
        <f>IFERROR((IF(VLOOKUP($C2798,'Agent List'!$A:$D,2,0)=0,"",VLOOKUP($C2798,'Agent List'!$A:$D,2,0))),"")</f>
        <v/>
      </c>
      <c r="F2798" t="str">
        <f>IFERROR((IF(VLOOKUP(C2798,'Agent List'!A:C,3,0)=0,"",VLOOKUP(C2798,'Agent List'!A:C,3,0))),"")</f>
        <v/>
      </c>
    </row>
    <row r="2799" spans="5:6" x14ac:dyDescent="0.25">
      <c r="E2799" s="175" t="str">
        <f>IFERROR((IF(VLOOKUP($C2799,'Agent List'!$A:$D,2,0)=0,"",VLOOKUP($C2799,'Agent List'!$A:$D,2,0))),"")</f>
        <v/>
      </c>
      <c r="F2799" t="str">
        <f>IFERROR((IF(VLOOKUP(C2799,'Agent List'!A:C,3,0)=0,"",VLOOKUP(C2799,'Agent List'!A:C,3,0))),"")</f>
        <v/>
      </c>
    </row>
    <row r="2800" spans="5:6" x14ac:dyDescent="0.25">
      <c r="E2800" s="175" t="str">
        <f>IFERROR((IF(VLOOKUP($C2800,'Agent List'!$A:$D,2,0)=0,"",VLOOKUP($C2800,'Agent List'!$A:$D,2,0))),"")</f>
        <v/>
      </c>
      <c r="F2800" t="str">
        <f>IFERROR((IF(VLOOKUP(C2800,'Agent List'!A:C,3,0)=0,"",VLOOKUP(C2800,'Agent List'!A:C,3,0))),"")</f>
        <v/>
      </c>
    </row>
    <row r="2801" spans="5:6" x14ac:dyDescent="0.25">
      <c r="E2801" s="175" t="str">
        <f>IFERROR((IF(VLOOKUP($C2801,'Agent List'!$A:$D,2,0)=0,"",VLOOKUP($C2801,'Agent List'!$A:$D,2,0))),"")</f>
        <v/>
      </c>
      <c r="F2801" t="str">
        <f>IFERROR((IF(VLOOKUP(C2801,'Agent List'!A:C,3,0)=0,"",VLOOKUP(C2801,'Agent List'!A:C,3,0))),"")</f>
        <v/>
      </c>
    </row>
    <row r="2802" spans="5:6" x14ac:dyDescent="0.25">
      <c r="E2802" s="175" t="str">
        <f>IFERROR((IF(VLOOKUP($C2802,'Agent List'!$A:$D,2,0)=0,"",VLOOKUP($C2802,'Agent List'!$A:$D,2,0))),"")</f>
        <v/>
      </c>
      <c r="F2802" t="str">
        <f>IFERROR((IF(VLOOKUP(C2802,'Agent List'!A:C,3,0)=0,"",VLOOKUP(C2802,'Agent List'!A:C,3,0))),"")</f>
        <v/>
      </c>
    </row>
    <row r="2803" spans="5:6" x14ac:dyDescent="0.25">
      <c r="E2803" s="175" t="str">
        <f>IFERROR((IF(VLOOKUP($C2803,'Agent List'!$A:$D,2,0)=0,"",VLOOKUP($C2803,'Agent List'!$A:$D,2,0))),"")</f>
        <v/>
      </c>
      <c r="F2803" t="str">
        <f>IFERROR((IF(VLOOKUP(C2803,'Agent List'!A:C,3,0)=0,"",VLOOKUP(C2803,'Agent List'!A:C,3,0))),"")</f>
        <v/>
      </c>
    </row>
    <row r="2804" spans="5:6" x14ac:dyDescent="0.25">
      <c r="E2804" s="175" t="str">
        <f>IFERROR((IF(VLOOKUP($C2804,'Agent List'!$A:$D,2,0)=0,"",VLOOKUP($C2804,'Agent List'!$A:$D,2,0))),"")</f>
        <v/>
      </c>
      <c r="F2804" t="str">
        <f>IFERROR((IF(VLOOKUP(C2804,'Agent List'!A:C,3,0)=0,"",VLOOKUP(C2804,'Agent List'!A:C,3,0))),"")</f>
        <v/>
      </c>
    </row>
    <row r="2805" spans="5:6" x14ac:dyDescent="0.25">
      <c r="E2805" s="175" t="str">
        <f>IFERROR((IF(VLOOKUP($C2805,'Agent List'!$A:$D,2,0)=0,"",VLOOKUP($C2805,'Agent List'!$A:$D,2,0))),"")</f>
        <v/>
      </c>
      <c r="F2805" t="str">
        <f>IFERROR((IF(VLOOKUP(C2805,'Agent List'!A:C,3,0)=0,"",VLOOKUP(C2805,'Agent List'!A:C,3,0))),"")</f>
        <v/>
      </c>
    </row>
    <row r="2806" spans="5:6" x14ac:dyDescent="0.25">
      <c r="E2806" s="175" t="str">
        <f>IFERROR((IF(VLOOKUP($C2806,'Agent List'!$A:$D,2,0)=0,"",VLOOKUP($C2806,'Agent List'!$A:$D,2,0))),"")</f>
        <v/>
      </c>
      <c r="F2806" t="str">
        <f>IFERROR((IF(VLOOKUP(C2806,'Agent List'!A:C,3,0)=0,"",VLOOKUP(C2806,'Agent List'!A:C,3,0))),"")</f>
        <v/>
      </c>
    </row>
    <row r="2807" spans="5:6" x14ac:dyDescent="0.25">
      <c r="E2807" s="175" t="str">
        <f>IFERROR((IF(VLOOKUP($C2807,'Agent List'!$A:$D,2,0)=0,"",VLOOKUP($C2807,'Agent List'!$A:$D,2,0))),"")</f>
        <v/>
      </c>
      <c r="F2807" t="str">
        <f>IFERROR((IF(VLOOKUP(C2807,'Agent List'!A:C,3,0)=0,"",VLOOKUP(C2807,'Agent List'!A:C,3,0))),"")</f>
        <v/>
      </c>
    </row>
    <row r="2808" spans="5:6" x14ac:dyDescent="0.25">
      <c r="E2808" s="175" t="str">
        <f>IFERROR((IF(VLOOKUP($C2808,'Agent List'!$A:$D,2,0)=0,"",VLOOKUP($C2808,'Agent List'!$A:$D,2,0))),"")</f>
        <v/>
      </c>
      <c r="F2808" t="str">
        <f>IFERROR((IF(VLOOKUP(C2808,'Agent List'!A:C,3,0)=0,"",VLOOKUP(C2808,'Agent List'!A:C,3,0))),"")</f>
        <v/>
      </c>
    </row>
    <row r="2809" spans="5:6" x14ac:dyDescent="0.25">
      <c r="E2809" s="175" t="str">
        <f>IFERROR((IF(VLOOKUP($C2809,'Agent List'!$A:$D,2,0)=0,"",VLOOKUP($C2809,'Agent List'!$A:$D,2,0))),"")</f>
        <v/>
      </c>
      <c r="F2809" t="str">
        <f>IFERROR((IF(VLOOKUP(C2809,'Agent List'!A:C,3,0)=0,"",VLOOKUP(C2809,'Agent List'!A:C,3,0))),"")</f>
        <v/>
      </c>
    </row>
    <row r="2810" spans="5:6" x14ac:dyDescent="0.25">
      <c r="E2810" s="175" t="str">
        <f>IFERROR((IF(VLOOKUP($C2810,'Agent List'!$A:$D,2,0)=0,"",VLOOKUP($C2810,'Agent List'!$A:$D,2,0))),"")</f>
        <v/>
      </c>
      <c r="F2810" t="str">
        <f>IFERROR((IF(VLOOKUP(C2810,'Agent List'!A:C,3,0)=0,"",VLOOKUP(C2810,'Agent List'!A:C,3,0))),"")</f>
        <v/>
      </c>
    </row>
    <row r="2811" spans="5:6" x14ac:dyDescent="0.25">
      <c r="E2811" s="175" t="str">
        <f>IFERROR((IF(VLOOKUP($C2811,'Agent List'!$A:$D,2,0)=0,"",VLOOKUP($C2811,'Agent List'!$A:$D,2,0))),"")</f>
        <v/>
      </c>
      <c r="F2811" t="str">
        <f>IFERROR((IF(VLOOKUP(C2811,'Agent List'!A:C,3,0)=0,"",VLOOKUP(C2811,'Agent List'!A:C,3,0))),"")</f>
        <v/>
      </c>
    </row>
    <row r="2812" spans="5:6" x14ac:dyDescent="0.25">
      <c r="E2812" s="175" t="str">
        <f>IFERROR((IF(VLOOKUP($C2812,'Agent List'!$A:$D,2,0)=0,"",VLOOKUP($C2812,'Agent List'!$A:$D,2,0))),"")</f>
        <v/>
      </c>
      <c r="F2812" t="str">
        <f>IFERROR((IF(VLOOKUP(C2812,'Agent List'!A:C,3,0)=0,"",VLOOKUP(C2812,'Agent List'!A:C,3,0))),"")</f>
        <v/>
      </c>
    </row>
    <row r="2813" spans="5:6" x14ac:dyDescent="0.25">
      <c r="E2813" s="175" t="str">
        <f>IFERROR((IF(VLOOKUP($C2813,'Agent List'!$A:$D,2,0)=0,"",VLOOKUP($C2813,'Agent List'!$A:$D,2,0))),"")</f>
        <v/>
      </c>
      <c r="F2813" t="str">
        <f>IFERROR((IF(VLOOKUP(C2813,'Agent List'!A:C,3,0)=0,"",VLOOKUP(C2813,'Agent List'!A:C,3,0))),"")</f>
        <v/>
      </c>
    </row>
    <row r="2814" spans="5:6" x14ac:dyDescent="0.25">
      <c r="E2814" s="175" t="str">
        <f>IFERROR((IF(VLOOKUP($C2814,'Agent List'!$A:$D,2,0)=0,"",VLOOKUP($C2814,'Agent List'!$A:$D,2,0))),"")</f>
        <v/>
      </c>
      <c r="F2814" t="str">
        <f>IFERROR((IF(VLOOKUP(C2814,'Agent List'!A:C,3,0)=0,"",VLOOKUP(C2814,'Agent List'!A:C,3,0))),"")</f>
        <v/>
      </c>
    </row>
    <row r="2815" spans="5:6" x14ac:dyDescent="0.25">
      <c r="E2815" s="175" t="str">
        <f>IFERROR((IF(VLOOKUP($C2815,'Agent List'!$A:$D,2,0)=0,"",VLOOKUP($C2815,'Agent List'!$A:$D,2,0))),"")</f>
        <v/>
      </c>
      <c r="F2815" t="str">
        <f>IFERROR((IF(VLOOKUP(C2815,'Agent List'!A:C,3,0)=0,"",VLOOKUP(C2815,'Agent List'!A:C,3,0))),"")</f>
        <v/>
      </c>
    </row>
    <row r="2816" spans="5:6" x14ac:dyDescent="0.25">
      <c r="E2816" s="175" t="str">
        <f>IFERROR((IF(VLOOKUP($C2816,'Agent List'!$A:$D,2,0)=0,"",VLOOKUP($C2816,'Agent List'!$A:$D,2,0))),"")</f>
        <v/>
      </c>
      <c r="F2816" t="str">
        <f>IFERROR((IF(VLOOKUP(C2816,'Agent List'!A:C,3,0)=0,"",VLOOKUP(C2816,'Agent List'!A:C,3,0))),"")</f>
        <v/>
      </c>
    </row>
    <row r="2817" spans="5:6" x14ac:dyDescent="0.25">
      <c r="E2817" s="175" t="str">
        <f>IFERROR((IF(VLOOKUP($C2817,'Agent List'!$A:$D,2,0)=0,"",VLOOKUP($C2817,'Agent List'!$A:$D,2,0))),"")</f>
        <v/>
      </c>
      <c r="F2817" t="str">
        <f>IFERROR((IF(VLOOKUP(C2817,'Agent List'!A:C,3,0)=0,"",VLOOKUP(C2817,'Agent List'!A:C,3,0))),"")</f>
        <v/>
      </c>
    </row>
    <row r="2818" spans="5:6" x14ac:dyDescent="0.25">
      <c r="E2818" s="175" t="str">
        <f>IFERROR((IF(VLOOKUP($C2818,'Agent List'!$A:$D,2,0)=0,"",VLOOKUP($C2818,'Agent List'!$A:$D,2,0))),"")</f>
        <v/>
      </c>
      <c r="F2818" t="str">
        <f>IFERROR((IF(VLOOKUP(C2818,'Agent List'!A:C,3,0)=0,"",VLOOKUP(C2818,'Agent List'!A:C,3,0))),"")</f>
        <v/>
      </c>
    </row>
    <row r="2819" spans="5:6" x14ac:dyDescent="0.25">
      <c r="E2819" s="175" t="str">
        <f>IFERROR((IF(VLOOKUP($C2819,'Agent List'!$A:$D,2,0)=0,"",VLOOKUP($C2819,'Agent List'!$A:$D,2,0))),"")</f>
        <v/>
      </c>
      <c r="F2819" t="str">
        <f>IFERROR((IF(VLOOKUP(C2819,'Agent List'!A:C,3,0)=0,"",VLOOKUP(C2819,'Agent List'!A:C,3,0))),"")</f>
        <v/>
      </c>
    </row>
    <row r="2820" spans="5:6" x14ac:dyDescent="0.25">
      <c r="E2820" s="175" t="str">
        <f>IFERROR((IF(VLOOKUP($C2820,'Agent List'!$A:$D,2,0)=0,"",VLOOKUP($C2820,'Agent List'!$A:$D,2,0))),"")</f>
        <v/>
      </c>
      <c r="F2820" t="str">
        <f>IFERROR((IF(VLOOKUP(C2820,'Agent List'!A:C,3,0)=0,"",VLOOKUP(C2820,'Agent List'!A:C,3,0))),"")</f>
        <v/>
      </c>
    </row>
    <row r="2821" spans="5:6" x14ac:dyDescent="0.25">
      <c r="E2821" s="175" t="str">
        <f>IFERROR((IF(VLOOKUP($C2821,'Agent List'!$A:$D,2,0)=0,"",VLOOKUP($C2821,'Agent List'!$A:$D,2,0))),"")</f>
        <v/>
      </c>
      <c r="F2821" t="str">
        <f>IFERROR((IF(VLOOKUP(C2821,'Agent List'!A:C,3,0)=0,"",VLOOKUP(C2821,'Agent List'!A:C,3,0))),"")</f>
        <v/>
      </c>
    </row>
    <row r="2822" spans="5:6" x14ac:dyDescent="0.25">
      <c r="E2822" s="175" t="str">
        <f>IFERROR((IF(VLOOKUP($C2822,'Agent List'!$A:$D,2,0)=0,"",VLOOKUP($C2822,'Agent List'!$A:$D,2,0))),"")</f>
        <v/>
      </c>
      <c r="F2822" t="str">
        <f>IFERROR((IF(VLOOKUP(C2822,'Agent List'!A:C,3,0)=0,"",VLOOKUP(C2822,'Agent List'!A:C,3,0))),"")</f>
        <v/>
      </c>
    </row>
    <row r="2823" spans="5:6" x14ac:dyDescent="0.25">
      <c r="E2823" s="175" t="str">
        <f>IFERROR((IF(VLOOKUP($C2823,'Agent List'!$A:$D,2,0)=0,"",VLOOKUP($C2823,'Agent List'!$A:$D,2,0))),"")</f>
        <v/>
      </c>
      <c r="F2823" t="str">
        <f>IFERROR((IF(VLOOKUP(C2823,'Agent List'!A:C,3,0)=0,"",VLOOKUP(C2823,'Agent List'!A:C,3,0))),"")</f>
        <v/>
      </c>
    </row>
    <row r="2824" spans="5:6" x14ac:dyDescent="0.25">
      <c r="E2824" s="175" t="str">
        <f>IFERROR((IF(VLOOKUP($C2824,'Agent List'!$A:$D,2,0)=0,"",VLOOKUP($C2824,'Agent List'!$A:$D,2,0))),"")</f>
        <v/>
      </c>
      <c r="F2824" t="str">
        <f>IFERROR((IF(VLOOKUP(C2824,'Agent List'!A:C,3,0)=0,"",VLOOKUP(C2824,'Agent List'!A:C,3,0))),"")</f>
        <v/>
      </c>
    </row>
    <row r="2825" spans="5:6" x14ac:dyDescent="0.25">
      <c r="E2825" s="175" t="str">
        <f>IFERROR((IF(VLOOKUP($C2825,'Agent List'!$A:$D,2,0)=0,"",VLOOKUP($C2825,'Agent List'!$A:$D,2,0))),"")</f>
        <v/>
      </c>
      <c r="F2825" t="str">
        <f>IFERROR((IF(VLOOKUP(C2825,'Agent List'!A:C,3,0)=0,"",VLOOKUP(C2825,'Agent List'!A:C,3,0))),"")</f>
        <v/>
      </c>
    </row>
    <row r="2826" spans="5:6" x14ac:dyDescent="0.25">
      <c r="E2826" s="175" t="str">
        <f>IFERROR((IF(VLOOKUP($C2826,'Agent List'!$A:$D,2,0)=0,"",VLOOKUP($C2826,'Agent List'!$A:$D,2,0))),"")</f>
        <v/>
      </c>
      <c r="F2826" t="str">
        <f>IFERROR((IF(VLOOKUP(C2826,'Agent List'!A:C,3,0)=0,"",VLOOKUP(C2826,'Agent List'!A:C,3,0))),"")</f>
        <v/>
      </c>
    </row>
    <row r="2827" spans="5:6" x14ac:dyDescent="0.25">
      <c r="E2827" s="175" t="str">
        <f>IFERROR((IF(VLOOKUP($C2827,'Agent List'!$A:$D,2,0)=0,"",VLOOKUP($C2827,'Agent List'!$A:$D,2,0))),"")</f>
        <v/>
      </c>
      <c r="F2827" t="str">
        <f>IFERROR((IF(VLOOKUP(C2827,'Agent List'!A:C,3,0)=0,"",VLOOKUP(C2827,'Agent List'!A:C,3,0))),"")</f>
        <v/>
      </c>
    </row>
    <row r="2828" spans="5:6" x14ac:dyDescent="0.25">
      <c r="E2828" s="175" t="str">
        <f>IFERROR((IF(VLOOKUP($C2828,'Agent List'!$A:$D,2,0)=0,"",VLOOKUP($C2828,'Agent List'!$A:$D,2,0))),"")</f>
        <v/>
      </c>
      <c r="F2828" t="str">
        <f>IFERROR((IF(VLOOKUP(C2828,'Agent List'!A:C,3,0)=0,"",VLOOKUP(C2828,'Agent List'!A:C,3,0))),"")</f>
        <v/>
      </c>
    </row>
    <row r="2829" spans="5:6" x14ac:dyDescent="0.25">
      <c r="E2829" s="175" t="str">
        <f>IFERROR((IF(VLOOKUP($C2829,'Agent List'!$A:$D,2,0)=0,"",VLOOKUP($C2829,'Agent List'!$A:$D,2,0))),"")</f>
        <v/>
      </c>
      <c r="F2829" t="str">
        <f>IFERROR((IF(VLOOKUP(C2829,'Agent List'!A:C,3,0)=0,"",VLOOKUP(C2829,'Agent List'!A:C,3,0))),"")</f>
        <v/>
      </c>
    </row>
    <row r="2830" spans="5:6" x14ac:dyDescent="0.25">
      <c r="E2830" s="175" t="str">
        <f>IFERROR((IF(VLOOKUP($C2830,'Agent List'!$A:$D,2,0)=0,"",VLOOKUP($C2830,'Agent List'!$A:$D,2,0))),"")</f>
        <v/>
      </c>
      <c r="F2830" t="str">
        <f>IFERROR((IF(VLOOKUP(C2830,'Agent List'!A:C,3,0)=0,"",VLOOKUP(C2830,'Agent List'!A:C,3,0))),"")</f>
        <v/>
      </c>
    </row>
    <row r="2831" spans="5:6" x14ac:dyDescent="0.25">
      <c r="E2831" s="175" t="str">
        <f>IFERROR((IF(VLOOKUP($C2831,'Agent List'!$A:$D,2,0)=0,"",VLOOKUP($C2831,'Agent List'!$A:$D,2,0))),"")</f>
        <v/>
      </c>
      <c r="F2831" t="str">
        <f>IFERROR((IF(VLOOKUP(C2831,'Agent List'!A:C,3,0)=0,"",VLOOKUP(C2831,'Agent List'!A:C,3,0))),"")</f>
        <v/>
      </c>
    </row>
    <row r="2832" spans="5:6" x14ac:dyDescent="0.25">
      <c r="E2832" s="175" t="str">
        <f>IFERROR((IF(VLOOKUP($C2832,'Agent List'!$A:$D,2,0)=0,"",VLOOKUP($C2832,'Agent List'!$A:$D,2,0))),"")</f>
        <v/>
      </c>
      <c r="F2832" t="str">
        <f>IFERROR((IF(VLOOKUP(C2832,'Agent List'!A:C,3,0)=0,"",VLOOKUP(C2832,'Agent List'!A:C,3,0))),"")</f>
        <v/>
      </c>
    </row>
    <row r="2833" spans="5:6" x14ac:dyDescent="0.25">
      <c r="E2833" s="175" t="str">
        <f>IFERROR((IF(VLOOKUP($C2833,'Agent List'!$A:$D,2,0)=0,"",VLOOKUP($C2833,'Agent List'!$A:$D,2,0))),"")</f>
        <v/>
      </c>
      <c r="F2833" t="str">
        <f>IFERROR((IF(VLOOKUP(C2833,'Agent List'!A:C,3,0)=0,"",VLOOKUP(C2833,'Agent List'!A:C,3,0))),"")</f>
        <v/>
      </c>
    </row>
    <row r="2834" spans="5:6" x14ac:dyDescent="0.25">
      <c r="E2834" s="175" t="str">
        <f>IFERROR((IF(VLOOKUP($C2834,'Agent List'!$A:$D,2,0)=0,"",VLOOKUP($C2834,'Agent List'!$A:$D,2,0))),"")</f>
        <v/>
      </c>
      <c r="F2834" t="str">
        <f>IFERROR((IF(VLOOKUP(C2834,'Agent List'!A:C,3,0)=0,"",VLOOKUP(C2834,'Agent List'!A:C,3,0))),"")</f>
        <v/>
      </c>
    </row>
    <row r="2835" spans="5:6" x14ac:dyDescent="0.25">
      <c r="E2835" s="175" t="str">
        <f>IFERROR((IF(VLOOKUP($C2835,'Agent List'!$A:$D,2,0)=0,"",VLOOKUP($C2835,'Agent List'!$A:$D,2,0))),"")</f>
        <v/>
      </c>
      <c r="F2835" t="str">
        <f>IFERROR((IF(VLOOKUP(C2835,'Agent List'!A:C,3,0)=0,"",VLOOKUP(C2835,'Agent List'!A:C,3,0))),"")</f>
        <v/>
      </c>
    </row>
    <row r="2836" spans="5:6" x14ac:dyDescent="0.25">
      <c r="E2836" s="175" t="str">
        <f>IFERROR((IF(VLOOKUP($C2836,'Agent List'!$A:$D,2,0)=0,"",VLOOKUP($C2836,'Agent List'!$A:$D,2,0))),"")</f>
        <v/>
      </c>
      <c r="F2836" t="str">
        <f>IFERROR((IF(VLOOKUP(C2836,'Agent List'!A:C,3,0)=0,"",VLOOKUP(C2836,'Agent List'!A:C,3,0))),"")</f>
        <v/>
      </c>
    </row>
    <row r="2837" spans="5:6" x14ac:dyDescent="0.25">
      <c r="E2837" s="175" t="str">
        <f>IFERROR((IF(VLOOKUP($C2837,'Agent List'!$A:$D,2,0)=0,"",VLOOKUP($C2837,'Agent List'!$A:$D,2,0))),"")</f>
        <v/>
      </c>
      <c r="F2837" t="str">
        <f>IFERROR((IF(VLOOKUP(C2837,'Agent List'!A:C,3,0)=0,"",VLOOKUP(C2837,'Agent List'!A:C,3,0))),"")</f>
        <v/>
      </c>
    </row>
    <row r="2838" spans="5:6" x14ac:dyDescent="0.25">
      <c r="E2838" s="175" t="str">
        <f>IFERROR((IF(VLOOKUP($C2838,'Agent List'!$A:$D,2,0)=0,"",VLOOKUP($C2838,'Agent List'!$A:$D,2,0))),"")</f>
        <v/>
      </c>
      <c r="F2838" t="str">
        <f>IFERROR((IF(VLOOKUP(C2838,'Agent List'!A:C,3,0)=0,"",VLOOKUP(C2838,'Agent List'!A:C,3,0))),"")</f>
        <v/>
      </c>
    </row>
    <row r="2839" spans="5:6" x14ac:dyDescent="0.25">
      <c r="E2839" s="175" t="str">
        <f>IFERROR((IF(VLOOKUP($C2839,'Agent List'!$A:$D,2,0)=0,"",VLOOKUP($C2839,'Agent List'!$A:$D,2,0))),"")</f>
        <v/>
      </c>
      <c r="F2839" t="str">
        <f>IFERROR((IF(VLOOKUP(C2839,'Agent List'!A:C,3,0)=0,"",VLOOKUP(C2839,'Agent List'!A:C,3,0))),"")</f>
        <v/>
      </c>
    </row>
    <row r="2840" spans="5:6" x14ac:dyDescent="0.25">
      <c r="E2840" s="175" t="str">
        <f>IFERROR((IF(VLOOKUP($C2840,'Agent List'!$A:$D,2,0)=0,"",VLOOKUP($C2840,'Agent List'!$A:$D,2,0))),"")</f>
        <v/>
      </c>
      <c r="F2840" t="str">
        <f>IFERROR((IF(VLOOKUP(C2840,'Agent List'!A:C,3,0)=0,"",VLOOKUP(C2840,'Agent List'!A:C,3,0))),"")</f>
        <v/>
      </c>
    </row>
    <row r="2841" spans="5:6" x14ac:dyDescent="0.25">
      <c r="E2841" s="175" t="str">
        <f>IFERROR((IF(VLOOKUP($C2841,'Agent List'!$A:$D,2,0)=0,"",VLOOKUP($C2841,'Agent List'!$A:$D,2,0))),"")</f>
        <v/>
      </c>
      <c r="F2841" t="str">
        <f>IFERROR((IF(VLOOKUP(C2841,'Agent List'!A:C,3,0)=0,"",VLOOKUP(C2841,'Agent List'!A:C,3,0))),"")</f>
        <v/>
      </c>
    </row>
    <row r="2842" spans="5:6" x14ac:dyDescent="0.25">
      <c r="E2842" s="175" t="str">
        <f>IFERROR((IF(VLOOKUP($C2842,'Agent List'!$A:$D,2,0)=0,"",VLOOKUP($C2842,'Agent List'!$A:$D,2,0))),"")</f>
        <v/>
      </c>
      <c r="F2842" t="str">
        <f>IFERROR((IF(VLOOKUP(C2842,'Agent List'!A:C,3,0)=0,"",VLOOKUP(C2842,'Agent List'!A:C,3,0))),"")</f>
        <v/>
      </c>
    </row>
    <row r="2843" spans="5:6" x14ac:dyDescent="0.25">
      <c r="E2843" s="175" t="str">
        <f>IFERROR((IF(VLOOKUP($C2843,'Agent List'!$A:$D,2,0)=0,"",VLOOKUP($C2843,'Agent List'!$A:$D,2,0))),"")</f>
        <v/>
      </c>
      <c r="F2843" t="str">
        <f>IFERROR((IF(VLOOKUP(C2843,'Agent List'!A:C,3,0)=0,"",VLOOKUP(C2843,'Agent List'!A:C,3,0))),"")</f>
        <v/>
      </c>
    </row>
    <row r="2844" spans="5:6" x14ac:dyDescent="0.25">
      <c r="E2844" s="175" t="str">
        <f>IFERROR((IF(VLOOKUP($C2844,'Agent List'!$A:$D,2,0)=0,"",VLOOKUP($C2844,'Agent List'!$A:$D,2,0))),"")</f>
        <v/>
      </c>
      <c r="F2844" t="str">
        <f>IFERROR((IF(VLOOKUP(C2844,'Agent List'!A:C,3,0)=0,"",VLOOKUP(C2844,'Agent List'!A:C,3,0))),"")</f>
        <v/>
      </c>
    </row>
    <row r="2845" spans="5:6" x14ac:dyDescent="0.25">
      <c r="E2845" s="175" t="str">
        <f>IFERROR((IF(VLOOKUP($C2845,'Agent List'!$A:$D,2,0)=0,"",VLOOKUP($C2845,'Agent List'!$A:$D,2,0))),"")</f>
        <v/>
      </c>
      <c r="F2845" t="str">
        <f>IFERROR((IF(VLOOKUP(C2845,'Agent List'!A:C,3,0)=0,"",VLOOKUP(C2845,'Agent List'!A:C,3,0))),"")</f>
        <v/>
      </c>
    </row>
    <row r="2846" spans="5:6" x14ac:dyDescent="0.25">
      <c r="E2846" s="175" t="str">
        <f>IFERROR((IF(VLOOKUP($C2846,'Agent List'!$A:$D,2,0)=0,"",VLOOKUP($C2846,'Agent List'!$A:$D,2,0))),"")</f>
        <v/>
      </c>
      <c r="F2846" t="str">
        <f>IFERROR((IF(VLOOKUP(C2846,'Agent List'!A:C,3,0)=0,"",VLOOKUP(C2846,'Agent List'!A:C,3,0))),"")</f>
        <v/>
      </c>
    </row>
    <row r="2847" spans="5:6" x14ac:dyDescent="0.25">
      <c r="E2847" s="175" t="str">
        <f>IFERROR((IF(VLOOKUP($C2847,'Agent List'!$A:$D,2,0)=0,"",VLOOKUP($C2847,'Agent List'!$A:$D,2,0))),"")</f>
        <v/>
      </c>
      <c r="F2847" t="str">
        <f>IFERROR((IF(VLOOKUP(C2847,'Agent List'!A:C,3,0)=0,"",VLOOKUP(C2847,'Agent List'!A:C,3,0))),"")</f>
        <v/>
      </c>
    </row>
    <row r="2848" spans="5:6" x14ac:dyDescent="0.25">
      <c r="E2848" s="175" t="str">
        <f>IFERROR((IF(VLOOKUP($C2848,'Agent List'!$A:$D,2,0)=0,"",VLOOKUP($C2848,'Agent List'!$A:$D,2,0))),"")</f>
        <v/>
      </c>
      <c r="F2848" t="str">
        <f>IFERROR((IF(VLOOKUP(C2848,'Agent List'!A:C,3,0)=0,"",VLOOKUP(C2848,'Agent List'!A:C,3,0))),"")</f>
        <v/>
      </c>
    </row>
    <row r="2849" spans="5:6" x14ac:dyDescent="0.25">
      <c r="E2849" s="175" t="str">
        <f>IFERROR((IF(VLOOKUP($C2849,'Agent List'!$A:$D,2,0)=0,"",VLOOKUP($C2849,'Agent List'!$A:$D,2,0))),"")</f>
        <v/>
      </c>
      <c r="F2849" t="str">
        <f>IFERROR((IF(VLOOKUP(C2849,'Agent List'!A:C,3,0)=0,"",VLOOKUP(C2849,'Agent List'!A:C,3,0))),"")</f>
        <v/>
      </c>
    </row>
    <row r="2850" spans="5:6" x14ac:dyDescent="0.25">
      <c r="E2850" s="175" t="str">
        <f>IFERROR((IF(VLOOKUP($C2850,'Agent List'!$A:$D,2,0)=0,"",VLOOKUP($C2850,'Agent List'!$A:$D,2,0))),"")</f>
        <v/>
      </c>
      <c r="F2850" t="str">
        <f>IFERROR((IF(VLOOKUP(C2850,'Agent List'!A:C,3,0)=0,"",VLOOKUP(C2850,'Agent List'!A:C,3,0))),"")</f>
        <v/>
      </c>
    </row>
    <row r="2851" spans="5:6" x14ac:dyDescent="0.25">
      <c r="E2851" s="175" t="str">
        <f>IFERROR((IF(VLOOKUP($C2851,'Agent List'!$A:$D,2,0)=0,"",VLOOKUP($C2851,'Agent List'!$A:$D,2,0))),"")</f>
        <v/>
      </c>
      <c r="F2851" t="str">
        <f>IFERROR((IF(VLOOKUP(C2851,'Agent List'!A:C,3,0)=0,"",VLOOKUP(C2851,'Agent List'!A:C,3,0))),"")</f>
        <v/>
      </c>
    </row>
    <row r="2852" spans="5:6" x14ac:dyDescent="0.25">
      <c r="E2852" s="175" t="str">
        <f>IFERROR((IF(VLOOKUP($C2852,'Agent List'!$A:$D,2,0)=0,"",VLOOKUP($C2852,'Agent List'!$A:$D,2,0))),"")</f>
        <v/>
      </c>
      <c r="F2852" t="str">
        <f>IFERROR((IF(VLOOKUP(C2852,'Agent List'!A:C,3,0)=0,"",VLOOKUP(C2852,'Agent List'!A:C,3,0))),"")</f>
        <v/>
      </c>
    </row>
    <row r="2853" spans="5:6" x14ac:dyDescent="0.25">
      <c r="E2853" s="175" t="str">
        <f>IFERROR((IF(VLOOKUP($C2853,'Agent List'!$A:$D,2,0)=0,"",VLOOKUP($C2853,'Agent List'!$A:$D,2,0))),"")</f>
        <v/>
      </c>
      <c r="F2853" t="str">
        <f>IFERROR((IF(VLOOKUP(C2853,'Agent List'!A:C,3,0)=0,"",VLOOKUP(C2853,'Agent List'!A:C,3,0))),"")</f>
        <v/>
      </c>
    </row>
    <row r="2854" spans="5:6" x14ac:dyDescent="0.25">
      <c r="E2854" s="175" t="str">
        <f>IFERROR((IF(VLOOKUP($C2854,'Agent List'!$A:$D,2,0)=0,"",VLOOKUP($C2854,'Agent List'!$A:$D,2,0))),"")</f>
        <v/>
      </c>
      <c r="F2854" t="str">
        <f>IFERROR((IF(VLOOKUP(C2854,'Agent List'!A:C,3,0)=0,"",VLOOKUP(C2854,'Agent List'!A:C,3,0))),"")</f>
        <v/>
      </c>
    </row>
    <row r="2855" spans="5:6" x14ac:dyDescent="0.25">
      <c r="E2855" s="175" t="str">
        <f>IFERROR((IF(VLOOKUP($C2855,'Agent List'!$A:$D,2,0)=0,"",VLOOKUP($C2855,'Agent List'!$A:$D,2,0))),"")</f>
        <v/>
      </c>
      <c r="F2855" t="str">
        <f>IFERROR((IF(VLOOKUP(C2855,'Agent List'!A:C,3,0)=0,"",VLOOKUP(C2855,'Agent List'!A:C,3,0))),"")</f>
        <v/>
      </c>
    </row>
    <row r="2856" spans="5:6" x14ac:dyDescent="0.25">
      <c r="E2856" s="175" t="str">
        <f>IFERROR((IF(VLOOKUP($C2856,'Agent List'!$A:$D,2,0)=0,"",VLOOKUP($C2856,'Agent List'!$A:$D,2,0))),"")</f>
        <v/>
      </c>
      <c r="F2856" t="str">
        <f>IFERROR((IF(VLOOKUP(C2856,'Agent List'!A:C,3,0)=0,"",VLOOKUP(C2856,'Agent List'!A:C,3,0))),"")</f>
        <v/>
      </c>
    </row>
    <row r="2857" spans="5:6" x14ac:dyDescent="0.25">
      <c r="E2857" s="175" t="str">
        <f>IFERROR((IF(VLOOKUP($C2857,'Agent List'!$A:$D,2,0)=0,"",VLOOKUP($C2857,'Agent List'!$A:$D,2,0))),"")</f>
        <v/>
      </c>
      <c r="F2857" t="str">
        <f>IFERROR((IF(VLOOKUP(C2857,'Agent List'!A:C,3,0)=0,"",VLOOKUP(C2857,'Agent List'!A:C,3,0))),"")</f>
        <v/>
      </c>
    </row>
    <row r="2858" spans="5:6" x14ac:dyDescent="0.25">
      <c r="E2858" s="175" t="str">
        <f>IFERROR((IF(VLOOKUP($C2858,'Agent List'!$A:$D,2,0)=0,"",VLOOKUP($C2858,'Agent List'!$A:$D,2,0))),"")</f>
        <v/>
      </c>
      <c r="F2858" t="str">
        <f>IFERROR((IF(VLOOKUP(C2858,'Agent List'!A:C,3,0)=0,"",VLOOKUP(C2858,'Agent List'!A:C,3,0))),"")</f>
        <v/>
      </c>
    </row>
    <row r="2859" spans="5:6" x14ac:dyDescent="0.25">
      <c r="E2859" s="175" t="str">
        <f>IFERROR((IF(VLOOKUP($C2859,'Agent List'!$A:$D,2,0)=0,"",VLOOKUP($C2859,'Agent List'!$A:$D,2,0))),"")</f>
        <v/>
      </c>
      <c r="F2859" t="str">
        <f>IFERROR((IF(VLOOKUP(C2859,'Agent List'!A:C,3,0)=0,"",VLOOKUP(C2859,'Agent List'!A:C,3,0))),"")</f>
        <v/>
      </c>
    </row>
    <row r="2860" spans="5:6" x14ac:dyDescent="0.25">
      <c r="E2860" s="175" t="str">
        <f>IFERROR((IF(VLOOKUP($C2860,'Agent List'!$A:$D,2,0)=0,"",VLOOKUP($C2860,'Agent List'!$A:$D,2,0))),"")</f>
        <v/>
      </c>
      <c r="F2860" t="str">
        <f>IFERROR((IF(VLOOKUP(C2860,'Agent List'!A:C,3,0)=0,"",VLOOKUP(C2860,'Agent List'!A:C,3,0))),"")</f>
        <v/>
      </c>
    </row>
    <row r="2861" spans="5:6" x14ac:dyDescent="0.25">
      <c r="E2861" s="175" t="str">
        <f>IFERROR((IF(VLOOKUP($C2861,'Agent List'!$A:$D,2,0)=0,"",VLOOKUP($C2861,'Agent List'!$A:$D,2,0))),"")</f>
        <v/>
      </c>
      <c r="F2861" t="str">
        <f>IFERROR((IF(VLOOKUP(C2861,'Agent List'!A:C,3,0)=0,"",VLOOKUP(C2861,'Agent List'!A:C,3,0))),"")</f>
        <v/>
      </c>
    </row>
    <row r="2862" spans="5:6" x14ac:dyDescent="0.25">
      <c r="E2862" s="175" t="str">
        <f>IFERROR((IF(VLOOKUP($C2862,'Agent List'!$A:$D,2,0)=0,"",VLOOKUP($C2862,'Agent List'!$A:$D,2,0))),"")</f>
        <v/>
      </c>
      <c r="F2862" t="str">
        <f>IFERROR((IF(VLOOKUP(C2862,'Agent List'!A:C,3,0)=0,"",VLOOKUP(C2862,'Agent List'!A:C,3,0))),"")</f>
        <v/>
      </c>
    </row>
    <row r="2863" spans="5:6" x14ac:dyDescent="0.25">
      <c r="E2863" s="175" t="str">
        <f>IFERROR((IF(VLOOKUP($C2863,'Agent List'!$A:$D,2,0)=0,"",VLOOKUP($C2863,'Agent List'!$A:$D,2,0))),"")</f>
        <v/>
      </c>
      <c r="F2863" t="str">
        <f>IFERROR((IF(VLOOKUP(C2863,'Agent List'!A:C,3,0)=0,"",VLOOKUP(C2863,'Agent List'!A:C,3,0))),"")</f>
        <v/>
      </c>
    </row>
    <row r="2864" spans="5:6" x14ac:dyDescent="0.25">
      <c r="E2864" s="175" t="str">
        <f>IFERROR((IF(VLOOKUP($C2864,'Agent List'!$A:$D,2,0)=0,"",VLOOKUP($C2864,'Agent List'!$A:$D,2,0))),"")</f>
        <v/>
      </c>
      <c r="F2864" t="str">
        <f>IFERROR((IF(VLOOKUP(C2864,'Agent List'!A:C,3,0)=0,"",VLOOKUP(C2864,'Agent List'!A:C,3,0))),"")</f>
        <v/>
      </c>
    </row>
    <row r="2865" spans="5:6" x14ac:dyDescent="0.25">
      <c r="E2865" s="175" t="str">
        <f>IFERROR((IF(VLOOKUP($C2865,'Agent List'!$A:$D,2,0)=0,"",VLOOKUP($C2865,'Agent List'!$A:$D,2,0))),"")</f>
        <v/>
      </c>
      <c r="F2865" t="str">
        <f>IFERROR((IF(VLOOKUP(C2865,'Agent List'!A:C,3,0)=0,"",VLOOKUP(C2865,'Agent List'!A:C,3,0))),"")</f>
        <v/>
      </c>
    </row>
    <row r="2866" spans="5:6" x14ac:dyDescent="0.25">
      <c r="E2866" s="175" t="str">
        <f>IFERROR((IF(VLOOKUP($C2866,'Agent List'!$A:$D,2,0)=0,"",VLOOKUP($C2866,'Agent List'!$A:$D,2,0))),"")</f>
        <v/>
      </c>
      <c r="F2866" t="str">
        <f>IFERROR((IF(VLOOKUP(C2866,'Agent List'!A:C,3,0)=0,"",VLOOKUP(C2866,'Agent List'!A:C,3,0))),"")</f>
        <v/>
      </c>
    </row>
    <row r="2867" spans="5:6" x14ac:dyDescent="0.25">
      <c r="E2867" s="175" t="str">
        <f>IFERROR((IF(VLOOKUP($C2867,'Agent List'!$A:$D,2,0)=0,"",VLOOKUP($C2867,'Agent List'!$A:$D,2,0))),"")</f>
        <v/>
      </c>
      <c r="F2867" t="str">
        <f>IFERROR((IF(VLOOKUP(C2867,'Agent List'!A:C,3,0)=0,"",VLOOKUP(C2867,'Agent List'!A:C,3,0))),"")</f>
        <v/>
      </c>
    </row>
    <row r="2868" spans="5:6" x14ac:dyDescent="0.25">
      <c r="E2868" s="175" t="str">
        <f>IFERROR((IF(VLOOKUP($C2868,'Agent List'!$A:$D,2,0)=0,"",VLOOKUP($C2868,'Agent List'!$A:$D,2,0))),"")</f>
        <v/>
      </c>
      <c r="F2868" t="str">
        <f>IFERROR((IF(VLOOKUP(C2868,'Agent List'!A:C,3,0)=0,"",VLOOKUP(C2868,'Agent List'!A:C,3,0))),"")</f>
        <v/>
      </c>
    </row>
    <row r="2869" spans="5:6" x14ac:dyDescent="0.25">
      <c r="E2869" s="175" t="str">
        <f>IFERROR((IF(VLOOKUP($C2869,'Agent List'!$A:$D,2,0)=0,"",VLOOKUP($C2869,'Agent List'!$A:$D,2,0))),"")</f>
        <v/>
      </c>
      <c r="F2869" t="str">
        <f>IFERROR((IF(VLOOKUP(C2869,'Agent List'!A:C,3,0)=0,"",VLOOKUP(C2869,'Agent List'!A:C,3,0))),"")</f>
        <v/>
      </c>
    </row>
    <row r="2870" spans="5:6" x14ac:dyDescent="0.25">
      <c r="E2870" s="175" t="str">
        <f>IFERROR((IF(VLOOKUP($C2870,'Agent List'!$A:$D,2,0)=0,"",VLOOKUP($C2870,'Agent List'!$A:$D,2,0))),"")</f>
        <v/>
      </c>
      <c r="F2870" t="str">
        <f>IFERROR((IF(VLOOKUP(C2870,'Agent List'!A:C,3,0)=0,"",VLOOKUP(C2870,'Agent List'!A:C,3,0))),"")</f>
        <v/>
      </c>
    </row>
    <row r="2871" spans="5:6" x14ac:dyDescent="0.25">
      <c r="E2871" s="175" t="str">
        <f>IFERROR((IF(VLOOKUP($C2871,'Agent List'!$A:$D,2,0)=0,"",VLOOKUP($C2871,'Agent List'!$A:$D,2,0))),"")</f>
        <v/>
      </c>
      <c r="F2871" t="str">
        <f>IFERROR((IF(VLOOKUP(C2871,'Agent List'!A:C,3,0)=0,"",VLOOKUP(C2871,'Agent List'!A:C,3,0))),"")</f>
        <v/>
      </c>
    </row>
    <row r="2872" spans="5:6" x14ac:dyDescent="0.25">
      <c r="E2872" s="175" t="str">
        <f>IFERROR((IF(VLOOKUP($C2872,'Agent List'!$A:$D,2,0)=0,"",VLOOKUP($C2872,'Agent List'!$A:$D,2,0))),"")</f>
        <v/>
      </c>
      <c r="F2872" t="str">
        <f>IFERROR((IF(VLOOKUP(C2872,'Agent List'!A:C,3,0)=0,"",VLOOKUP(C2872,'Agent List'!A:C,3,0))),"")</f>
        <v/>
      </c>
    </row>
    <row r="2873" spans="5:6" x14ac:dyDescent="0.25">
      <c r="E2873" s="175" t="str">
        <f>IFERROR((IF(VLOOKUP($C2873,'Agent List'!$A:$D,2,0)=0,"",VLOOKUP($C2873,'Agent List'!$A:$D,2,0))),"")</f>
        <v/>
      </c>
      <c r="F2873" t="str">
        <f>IFERROR((IF(VLOOKUP(C2873,'Agent List'!A:C,3,0)=0,"",VLOOKUP(C2873,'Agent List'!A:C,3,0))),"")</f>
        <v/>
      </c>
    </row>
    <row r="2874" spans="5:6" x14ac:dyDescent="0.25">
      <c r="E2874" s="175" t="str">
        <f>IFERROR((IF(VLOOKUP($C2874,'Agent List'!$A:$D,2,0)=0,"",VLOOKUP($C2874,'Agent List'!$A:$D,2,0))),"")</f>
        <v/>
      </c>
      <c r="F2874" t="str">
        <f>IFERROR((IF(VLOOKUP(C2874,'Agent List'!A:C,3,0)=0,"",VLOOKUP(C2874,'Agent List'!A:C,3,0))),"")</f>
        <v/>
      </c>
    </row>
    <row r="2875" spans="5:6" x14ac:dyDescent="0.25">
      <c r="E2875" s="175" t="str">
        <f>IFERROR((IF(VLOOKUP($C2875,'Agent List'!$A:$D,2,0)=0,"",VLOOKUP($C2875,'Agent List'!$A:$D,2,0))),"")</f>
        <v/>
      </c>
      <c r="F2875" t="str">
        <f>IFERROR((IF(VLOOKUP(C2875,'Agent List'!A:C,3,0)=0,"",VLOOKUP(C2875,'Agent List'!A:C,3,0))),"")</f>
        <v/>
      </c>
    </row>
    <row r="2876" spans="5:6" x14ac:dyDescent="0.25">
      <c r="E2876" s="175" t="str">
        <f>IFERROR((IF(VLOOKUP($C2876,'Agent List'!$A:$D,2,0)=0,"",VLOOKUP($C2876,'Agent List'!$A:$D,2,0))),"")</f>
        <v/>
      </c>
      <c r="F2876" t="str">
        <f>IFERROR((IF(VLOOKUP(C2876,'Agent List'!A:C,3,0)=0,"",VLOOKUP(C2876,'Agent List'!A:C,3,0))),"")</f>
        <v/>
      </c>
    </row>
    <row r="2877" spans="5:6" x14ac:dyDescent="0.25">
      <c r="E2877" s="175" t="str">
        <f>IFERROR((IF(VLOOKUP($C2877,'Agent List'!$A:$D,2,0)=0,"",VLOOKUP($C2877,'Agent List'!$A:$D,2,0))),"")</f>
        <v/>
      </c>
      <c r="F2877" t="str">
        <f>IFERROR((IF(VLOOKUP(C2877,'Agent List'!A:C,3,0)=0,"",VLOOKUP(C2877,'Agent List'!A:C,3,0))),"")</f>
        <v/>
      </c>
    </row>
    <row r="2878" spans="5:6" x14ac:dyDescent="0.25">
      <c r="E2878" s="175" t="str">
        <f>IFERROR((IF(VLOOKUP($C2878,'Agent List'!$A:$D,2,0)=0,"",VLOOKUP($C2878,'Agent List'!$A:$D,2,0))),"")</f>
        <v/>
      </c>
      <c r="F2878" t="str">
        <f>IFERROR((IF(VLOOKUP(C2878,'Agent List'!A:C,3,0)=0,"",VLOOKUP(C2878,'Agent List'!A:C,3,0))),"")</f>
        <v/>
      </c>
    </row>
    <row r="2879" spans="5:6" x14ac:dyDescent="0.25">
      <c r="E2879" s="175" t="str">
        <f>IFERROR((IF(VLOOKUP($C2879,'Agent List'!$A:$D,2,0)=0,"",VLOOKUP($C2879,'Agent List'!$A:$D,2,0))),"")</f>
        <v/>
      </c>
      <c r="F2879" t="str">
        <f>IFERROR((IF(VLOOKUP(C2879,'Agent List'!A:C,3,0)=0,"",VLOOKUP(C2879,'Agent List'!A:C,3,0))),"")</f>
        <v/>
      </c>
    </row>
    <row r="2880" spans="5:6" x14ac:dyDescent="0.25">
      <c r="E2880" s="175" t="str">
        <f>IFERROR((IF(VLOOKUP($C2880,'Agent List'!$A:$D,2,0)=0,"",VLOOKUP($C2880,'Agent List'!$A:$D,2,0))),"")</f>
        <v/>
      </c>
      <c r="F2880" t="str">
        <f>IFERROR((IF(VLOOKUP(C2880,'Agent List'!A:C,3,0)=0,"",VLOOKUP(C2880,'Agent List'!A:C,3,0))),"")</f>
        <v/>
      </c>
    </row>
    <row r="2881" spans="5:6" x14ac:dyDescent="0.25">
      <c r="E2881" s="175" t="str">
        <f>IFERROR((IF(VLOOKUP($C2881,'Agent List'!$A:$D,2,0)=0,"",VLOOKUP($C2881,'Agent List'!$A:$D,2,0))),"")</f>
        <v/>
      </c>
      <c r="F2881" t="str">
        <f>IFERROR((IF(VLOOKUP(C2881,'Agent List'!A:C,3,0)=0,"",VLOOKUP(C2881,'Agent List'!A:C,3,0))),"")</f>
        <v/>
      </c>
    </row>
    <row r="2882" spans="5:6" x14ac:dyDescent="0.25">
      <c r="E2882" s="175" t="str">
        <f>IFERROR((IF(VLOOKUP($C2882,'Agent List'!$A:$D,2,0)=0,"",VLOOKUP($C2882,'Agent List'!$A:$D,2,0))),"")</f>
        <v/>
      </c>
      <c r="F2882" t="str">
        <f>IFERROR((IF(VLOOKUP(C2882,'Agent List'!A:C,3,0)=0,"",VLOOKUP(C2882,'Agent List'!A:C,3,0))),"")</f>
        <v/>
      </c>
    </row>
    <row r="2883" spans="5:6" x14ac:dyDescent="0.25">
      <c r="E2883" s="175" t="str">
        <f>IFERROR((IF(VLOOKUP($C2883,'Agent List'!$A:$D,2,0)=0,"",VLOOKUP($C2883,'Agent List'!$A:$D,2,0))),"")</f>
        <v/>
      </c>
      <c r="F2883" t="str">
        <f>IFERROR((IF(VLOOKUP(C2883,'Agent List'!A:C,3,0)=0,"",VLOOKUP(C2883,'Agent List'!A:C,3,0))),"")</f>
        <v/>
      </c>
    </row>
    <row r="2884" spans="5:6" x14ac:dyDescent="0.25">
      <c r="E2884" s="175" t="str">
        <f>IFERROR((IF(VLOOKUP($C2884,'Agent List'!$A:$D,2,0)=0,"",VLOOKUP($C2884,'Agent List'!$A:$D,2,0))),"")</f>
        <v/>
      </c>
      <c r="F2884" t="str">
        <f>IFERROR((IF(VLOOKUP(C2884,'Agent List'!A:C,3,0)=0,"",VLOOKUP(C2884,'Agent List'!A:C,3,0))),"")</f>
        <v/>
      </c>
    </row>
    <row r="2885" spans="5:6" x14ac:dyDescent="0.25">
      <c r="E2885" s="175" t="str">
        <f>IFERROR((IF(VLOOKUP($C2885,'Agent List'!$A:$D,2,0)=0,"",VLOOKUP($C2885,'Agent List'!$A:$D,2,0))),"")</f>
        <v/>
      </c>
      <c r="F2885" t="str">
        <f>IFERROR((IF(VLOOKUP(C2885,'Agent List'!A:C,3,0)=0,"",VLOOKUP(C2885,'Agent List'!A:C,3,0))),"")</f>
        <v/>
      </c>
    </row>
    <row r="2886" spans="5:6" x14ac:dyDescent="0.25">
      <c r="E2886" s="175" t="str">
        <f>IFERROR((IF(VLOOKUP($C2886,'Agent List'!$A:$D,2,0)=0,"",VLOOKUP($C2886,'Agent List'!$A:$D,2,0))),"")</f>
        <v/>
      </c>
      <c r="F2886" t="str">
        <f>IFERROR((IF(VLOOKUP(C2886,'Agent List'!A:C,3,0)=0,"",VLOOKUP(C2886,'Agent List'!A:C,3,0))),"")</f>
        <v/>
      </c>
    </row>
    <row r="2887" spans="5:6" x14ac:dyDescent="0.25">
      <c r="E2887" s="175" t="str">
        <f>IFERROR((IF(VLOOKUP($C2887,'Agent List'!$A:$D,2,0)=0,"",VLOOKUP($C2887,'Agent List'!$A:$D,2,0))),"")</f>
        <v/>
      </c>
      <c r="F2887" t="str">
        <f>IFERROR((IF(VLOOKUP(C2887,'Agent List'!A:C,3,0)=0,"",VLOOKUP(C2887,'Agent List'!A:C,3,0))),"")</f>
        <v/>
      </c>
    </row>
    <row r="2888" spans="5:6" x14ac:dyDescent="0.25">
      <c r="E2888" s="175" t="str">
        <f>IFERROR((IF(VLOOKUP($C2888,'Agent List'!$A:$D,2,0)=0,"",VLOOKUP($C2888,'Agent List'!$A:$D,2,0))),"")</f>
        <v/>
      </c>
      <c r="F2888" t="str">
        <f>IFERROR((IF(VLOOKUP(C2888,'Agent List'!A:C,3,0)=0,"",VLOOKUP(C2888,'Agent List'!A:C,3,0))),"")</f>
        <v/>
      </c>
    </row>
    <row r="2889" spans="5:6" x14ac:dyDescent="0.25">
      <c r="E2889" s="175" t="str">
        <f>IFERROR((IF(VLOOKUP($C2889,'Agent List'!$A:$D,2,0)=0,"",VLOOKUP($C2889,'Agent List'!$A:$D,2,0))),"")</f>
        <v/>
      </c>
      <c r="F2889" t="str">
        <f>IFERROR((IF(VLOOKUP(C2889,'Agent List'!A:C,3,0)=0,"",VLOOKUP(C2889,'Agent List'!A:C,3,0))),"")</f>
        <v/>
      </c>
    </row>
    <row r="2890" spans="5:6" x14ac:dyDescent="0.25">
      <c r="E2890" s="175" t="str">
        <f>IFERROR((IF(VLOOKUP($C2890,'Agent List'!$A:$D,2,0)=0,"",VLOOKUP($C2890,'Agent List'!$A:$D,2,0))),"")</f>
        <v/>
      </c>
      <c r="F2890" t="str">
        <f>IFERROR((IF(VLOOKUP(C2890,'Agent List'!A:C,3,0)=0,"",VLOOKUP(C2890,'Agent List'!A:C,3,0))),"")</f>
        <v/>
      </c>
    </row>
    <row r="2891" spans="5:6" x14ac:dyDescent="0.25">
      <c r="E2891" s="175" t="str">
        <f>IFERROR((IF(VLOOKUP($C2891,'Agent List'!$A:$D,2,0)=0,"",VLOOKUP($C2891,'Agent List'!$A:$D,2,0))),"")</f>
        <v/>
      </c>
      <c r="F2891" t="str">
        <f>IFERROR((IF(VLOOKUP(C2891,'Agent List'!A:C,3,0)=0,"",VLOOKUP(C2891,'Agent List'!A:C,3,0))),"")</f>
        <v/>
      </c>
    </row>
    <row r="2892" spans="5:6" x14ac:dyDescent="0.25">
      <c r="E2892" s="175" t="str">
        <f>IFERROR((IF(VLOOKUP($C2892,'Agent List'!$A:$D,2,0)=0,"",VLOOKUP($C2892,'Agent List'!$A:$D,2,0))),"")</f>
        <v/>
      </c>
      <c r="F2892" t="str">
        <f>IFERROR((IF(VLOOKUP(C2892,'Agent List'!A:C,3,0)=0,"",VLOOKUP(C2892,'Agent List'!A:C,3,0))),"")</f>
        <v/>
      </c>
    </row>
    <row r="2893" spans="5:6" x14ac:dyDescent="0.25">
      <c r="E2893" s="175" t="str">
        <f>IFERROR((IF(VLOOKUP($C2893,'Agent List'!$A:$D,2,0)=0,"",VLOOKUP($C2893,'Agent List'!$A:$D,2,0))),"")</f>
        <v/>
      </c>
      <c r="F2893" t="str">
        <f>IFERROR((IF(VLOOKUP(C2893,'Agent List'!A:C,3,0)=0,"",VLOOKUP(C2893,'Agent List'!A:C,3,0))),"")</f>
        <v/>
      </c>
    </row>
    <row r="2894" spans="5:6" x14ac:dyDescent="0.25">
      <c r="E2894" s="175" t="str">
        <f>IFERROR((IF(VLOOKUP($C2894,'Agent List'!$A:$D,2,0)=0,"",VLOOKUP($C2894,'Agent List'!$A:$D,2,0))),"")</f>
        <v/>
      </c>
      <c r="F2894" t="str">
        <f>IFERROR((IF(VLOOKUP(C2894,'Agent List'!A:C,3,0)=0,"",VLOOKUP(C2894,'Agent List'!A:C,3,0))),"")</f>
        <v/>
      </c>
    </row>
    <row r="2895" spans="5:6" x14ac:dyDescent="0.25">
      <c r="E2895" s="175" t="str">
        <f>IFERROR((IF(VLOOKUP($C2895,'Agent List'!$A:$D,2,0)=0,"",VLOOKUP($C2895,'Agent List'!$A:$D,2,0))),"")</f>
        <v/>
      </c>
      <c r="F2895" t="str">
        <f>IFERROR((IF(VLOOKUP(C2895,'Agent List'!A:C,3,0)=0,"",VLOOKUP(C2895,'Agent List'!A:C,3,0))),"")</f>
        <v/>
      </c>
    </row>
    <row r="2896" spans="5:6" x14ac:dyDescent="0.25">
      <c r="E2896" s="175" t="str">
        <f>IFERROR((IF(VLOOKUP($C2896,'Agent List'!$A:$D,2,0)=0,"",VLOOKUP($C2896,'Agent List'!$A:$D,2,0))),"")</f>
        <v/>
      </c>
      <c r="F2896" t="str">
        <f>IFERROR((IF(VLOOKUP(C2896,'Agent List'!A:C,3,0)=0,"",VLOOKUP(C2896,'Agent List'!A:C,3,0))),"")</f>
        <v/>
      </c>
    </row>
    <row r="2897" spans="5:6" x14ac:dyDescent="0.25">
      <c r="E2897" s="175" t="str">
        <f>IFERROR((IF(VLOOKUP($C2897,'Agent List'!$A:$D,2,0)=0,"",VLOOKUP($C2897,'Agent List'!$A:$D,2,0))),"")</f>
        <v/>
      </c>
      <c r="F2897" t="str">
        <f>IFERROR((IF(VLOOKUP(C2897,'Agent List'!A:C,3,0)=0,"",VLOOKUP(C2897,'Agent List'!A:C,3,0))),"")</f>
        <v/>
      </c>
    </row>
    <row r="2898" spans="5:6" x14ac:dyDescent="0.25">
      <c r="E2898" s="175" t="str">
        <f>IFERROR((IF(VLOOKUP($C2898,'Agent List'!$A:$D,2,0)=0,"",VLOOKUP($C2898,'Agent List'!$A:$D,2,0))),"")</f>
        <v/>
      </c>
      <c r="F2898" t="str">
        <f>IFERROR((IF(VLOOKUP(C2898,'Agent List'!A:C,3,0)=0,"",VLOOKUP(C2898,'Agent List'!A:C,3,0))),"")</f>
        <v/>
      </c>
    </row>
    <row r="2899" spans="5:6" x14ac:dyDescent="0.25">
      <c r="E2899" s="175" t="str">
        <f>IFERROR((IF(VLOOKUP($C2899,'Agent List'!$A:$D,2,0)=0,"",VLOOKUP($C2899,'Agent List'!$A:$D,2,0))),"")</f>
        <v/>
      </c>
      <c r="F2899" t="str">
        <f>IFERROR((IF(VLOOKUP(C2899,'Agent List'!A:C,3,0)=0,"",VLOOKUP(C2899,'Agent List'!A:C,3,0))),"")</f>
        <v/>
      </c>
    </row>
    <row r="2900" spans="5:6" x14ac:dyDescent="0.25">
      <c r="E2900" s="175" t="str">
        <f>IFERROR((IF(VLOOKUP($C2900,'Agent List'!$A:$D,2,0)=0,"",VLOOKUP($C2900,'Agent List'!$A:$D,2,0))),"")</f>
        <v/>
      </c>
      <c r="F2900" t="str">
        <f>IFERROR((IF(VLOOKUP(C2900,'Agent List'!A:C,3,0)=0,"",VLOOKUP(C2900,'Agent List'!A:C,3,0))),"")</f>
        <v/>
      </c>
    </row>
    <row r="2901" spans="5:6" x14ac:dyDescent="0.25">
      <c r="E2901" s="175" t="str">
        <f>IFERROR((IF(VLOOKUP($C2901,'Agent List'!$A:$D,2,0)=0,"",VLOOKUP($C2901,'Agent List'!$A:$D,2,0))),"")</f>
        <v/>
      </c>
      <c r="F2901" t="str">
        <f>IFERROR((IF(VLOOKUP(C2901,'Agent List'!A:C,3,0)=0,"",VLOOKUP(C2901,'Agent List'!A:C,3,0))),"")</f>
        <v/>
      </c>
    </row>
    <row r="2902" spans="5:6" x14ac:dyDescent="0.25">
      <c r="E2902" s="175" t="str">
        <f>IFERROR((IF(VLOOKUP($C2902,'Agent List'!$A:$D,2,0)=0,"",VLOOKUP($C2902,'Agent List'!$A:$D,2,0))),"")</f>
        <v/>
      </c>
      <c r="F2902" t="str">
        <f>IFERROR((IF(VLOOKUP(C2902,'Agent List'!A:C,3,0)=0,"",VLOOKUP(C2902,'Agent List'!A:C,3,0))),"")</f>
        <v/>
      </c>
    </row>
    <row r="2903" spans="5:6" x14ac:dyDescent="0.25">
      <c r="E2903" s="175" t="str">
        <f>IFERROR((IF(VLOOKUP($C2903,'Agent List'!$A:$D,2,0)=0,"",VLOOKUP($C2903,'Agent List'!$A:$D,2,0))),"")</f>
        <v/>
      </c>
      <c r="F2903" t="str">
        <f>IFERROR((IF(VLOOKUP(C2903,'Agent List'!A:C,3,0)=0,"",VLOOKUP(C2903,'Agent List'!A:C,3,0))),"")</f>
        <v/>
      </c>
    </row>
    <row r="2904" spans="5:6" x14ac:dyDescent="0.25">
      <c r="E2904" s="175" t="str">
        <f>IFERROR((IF(VLOOKUP($C2904,'Agent List'!$A:$D,2,0)=0,"",VLOOKUP($C2904,'Agent List'!$A:$D,2,0))),"")</f>
        <v/>
      </c>
      <c r="F2904" t="str">
        <f>IFERROR((IF(VLOOKUP(C2904,'Agent List'!A:C,3,0)=0,"",VLOOKUP(C2904,'Agent List'!A:C,3,0))),"")</f>
        <v/>
      </c>
    </row>
    <row r="2905" spans="5:6" x14ac:dyDescent="0.25">
      <c r="E2905" s="175" t="str">
        <f>IFERROR((IF(VLOOKUP($C2905,'Agent List'!$A:$D,2,0)=0,"",VLOOKUP($C2905,'Agent List'!$A:$D,2,0))),"")</f>
        <v/>
      </c>
      <c r="F2905" t="str">
        <f>IFERROR((IF(VLOOKUP(C2905,'Agent List'!A:C,3,0)=0,"",VLOOKUP(C2905,'Agent List'!A:C,3,0))),"")</f>
        <v/>
      </c>
    </row>
    <row r="2906" spans="5:6" x14ac:dyDescent="0.25">
      <c r="E2906" s="175" t="str">
        <f>IFERROR((IF(VLOOKUP($C2906,'Agent List'!$A:$D,2,0)=0,"",VLOOKUP($C2906,'Agent List'!$A:$D,2,0))),"")</f>
        <v/>
      </c>
      <c r="F2906" t="str">
        <f>IFERROR((IF(VLOOKUP(C2906,'Agent List'!A:C,3,0)=0,"",VLOOKUP(C2906,'Agent List'!A:C,3,0))),"")</f>
        <v/>
      </c>
    </row>
    <row r="2907" spans="5:6" x14ac:dyDescent="0.25">
      <c r="E2907" s="175" t="str">
        <f>IFERROR((IF(VLOOKUP($C2907,'Agent List'!$A:$D,2,0)=0,"",VLOOKUP($C2907,'Agent List'!$A:$D,2,0))),"")</f>
        <v/>
      </c>
      <c r="F2907" t="str">
        <f>IFERROR((IF(VLOOKUP(C2907,'Agent List'!A:C,3,0)=0,"",VLOOKUP(C2907,'Agent List'!A:C,3,0))),"")</f>
        <v/>
      </c>
    </row>
    <row r="2908" spans="5:6" x14ac:dyDescent="0.25">
      <c r="E2908" s="175" t="str">
        <f>IFERROR((IF(VLOOKUP($C2908,'Agent List'!$A:$D,2,0)=0,"",VLOOKUP($C2908,'Agent List'!$A:$D,2,0))),"")</f>
        <v/>
      </c>
      <c r="F2908" t="str">
        <f>IFERROR((IF(VLOOKUP(C2908,'Agent List'!A:C,3,0)=0,"",VLOOKUP(C2908,'Agent List'!A:C,3,0))),"")</f>
        <v/>
      </c>
    </row>
    <row r="2909" spans="5:6" x14ac:dyDescent="0.25">
      <c r="E2909" s="175" t="str">
        <f>IFERROR((IF(VLOOKUP($C2909,'Agent List'!$A:$D,2,0)=0,"",VLOOKUP($C2909,'Agent List'!$A:$D,2,0))),"")</f>
        <v/>
      </c>
      <c r="F2909" t="str">
        <f>IFERROR((IF(VLOOKUP(C2909,'Agent List'!A:C,3,0)=0,"",VLOOKUP(C2909,'Agent List'!A:C,3,0))),"")</f>
        <v/>
      </c>
    </row>
    <row r="2910" spans="5:6" x14ac:dyDescent="0.25">
      <c r="E2910" s="175" t="str">
        <f>IFERROR((IF(VLOOKUP($C2910,'Agent List'!$A:$D,2,0)=0,"",VLOOKUP($C2910,'Agent List'!$A:$D,2,0))),"")</f>
        <v/>
      </c>
      <c r="F2910" t="str">
        <f>IFERROR((IF(VLOOKUP(C2910,'Agent List'!A:C,3,0)=0,"",VLOOKUP(C2910,'Agent List'!A:C,3,0))),"")</f>
        <v/>
      </c>
    </row>
    <row r="2911" spans="5:6" x14ac:dyDescent="0.25">
      <c r="E2911" s="175" t="str">
        <f>IFERROR((IF(VLOOKUP($C2911,'Agent List'!$A:$D,2,0)=0,"",VLOOKUP($C2911,'Agent List'!$A:$D,2,0))),"")</f>
        <v/>
      </c>
      <c r="F2911" t="str">
        <f>IFERROR((IF(VLOOKUP(C2911,'Agent List'!A:C,3,0)=0,"",VLOOKUP(C2911,'Agent List'!A:C,3,0))),"")</f>
        <v/>
      </c>
    </row>
    <row r="2912" spans="5:6" x14ac:dyDescent="0.25">
      <c r="E2912" s="175" t="str">
        <f>IFERROR((IF(VLOOKUP($C2912,'Agent List'!$A:$D,2,0)=0,"",VLOOKUP($C2912,'Agent List'!$A:$D,2,0))),"")</f>
        <v/>
      </c>
      <c r="F2912" t="str">
        <f>IFERROR((IF(VLOOKUP(C2912,'Agent List'!A:C,3,0)=0,"",VLOOKUP(C2912,'Agent List'!A:C,3,0))),"")</f>
        <v/>
      </c>
    </row>
    <row r="2913" spans="5:6" x14ac:dyDescent="0.25">
      <c r="E2913" s="175" t="str">
        <f>IFERROR((IF(VLOOKUP($C2913,'Agent List'!$A:$D,2,0)=0,"",VLOOKUP($C2913,'Agent List'!$A:$D,2,0))),"")</f>
        <v/>
      </c>
      <c r="F2913" t="str">
        <f>IFERROR((IF(VLOOKUP(C2913,'Agent List'!A:C,3,0)=0,"",VLOOKUP(C2913,'Agent List'!A:C,3,0))),"")</f>
        <v/>
      </c>
    </row>
    <row r="2914" spans="5:6" x14ac:dyDescent="0.25">
      <c r="E2914" s="175" t="str">
        <f>IFERROR((IF(VLOOKUP($C2914,'Agent List'!$A:$D,2,0)=0,"",VLOOKUP($C2914,'Agent List'!$A:$D,2,0))),"")</f>
        <v/>
      </c>
      <c r="F2914" t="str">
        <f>IFERROR((IF(VLOOKUP(C2914,'Agent List'!A:C,3,0)=0,"",VLOOKUP(C2914,'Agent List'!A:C,3,0))),"")</f>
        <v/>
      </c>
    </row>
    <row r="2915" spans="5:6" x14ac:dyDescent="0.25">
      <c r="E2915" s="175" t="str">
        <f>IFERROR((IF(VLOOKUP($C2915,'Agent List'!$A:$D,2,0)=0,"",VLOOKUP($C2915,'Agent List'!$A:$D,2,0))),"")</f>
        <v/>
      </c>
      <c r="F2915" t="str">
        <f>IFERROR((IF(VLOOKUP(C2915,'Agent List'!A:C,3,0)=0,"",VLOOKUP(C2915,'Agent List'!A:C,3,0))),"")</f>
        <v/>
      </c>
    </row>
    <row r="2916" spans="5:6" x14ac:dyDescent="0.25">
      <c r="E2916" s="175" t="str">
        <f>IFERROR((IF(VLOOKUP($C2916,'Agent List'!$A:$D,2,0)=0,"",VLOOKUP($C2916,'Agent List'!$A:$D,2,0))),"")</f>
        <v/>
      </c>
      <c r="F2916" t="str">
        <f>IFERROR((IF(VLOOKUP(C2916,'Agent List'!A:C,3,0)=0,"",VLOOKUP(C2916,'Agent List'!A:C,3,0))),"")</f>
        <v/>
      </c>
    </row>
    <row r="2917" spans="5:6" x14ac:dyDescent="0.25">
      <c r="E2917" s="175" t="str">
        <f>IFERROR((IF(VLOOKUP($C2917,'Agent List'!$A:$D,2,0)=0,"",VLOOKUP($C2917,'Agent List'!$A:$D,2,0))),"")</f>
        <v/>
      </c>
      <c r="F2917" t="str">
        <f>IFERROR((IF(VLOOKUP(C2917,'Agent List'!A:C,3,0)=0,"",VLOOKUP(C2917,'Agent List'!A:C,3,0))),"")</f>
        <v/>
      </c>
    </row>
    <row r="2918" spans="5:6" x14ac:dyDescent="0.25">
      <c r="E2918" s="175" t="str">
        <f>IFERROR((IF(VLOOKUP($C2918,'Agent List'!$A:$D,2,0)=0,"",VLOOKUP($C2918,'Agent List'!$A:$D,2,0))),"")</f>
        <v/>
      </c>
      <c r="F2918" t="str">
        <f>IFERROR((IF(VLOOKUP(C2918,'Agent List'!A:C,3,0)=0,"",VLOOKUP(C2918,'Agent List'!A:C,3,0))),"")</f>
        <v/>
      </c>
    </row>
    <row r="2919" spans="5:6" x14ac:dyDescent="0.25">
      <c r="E2919" s="175" t="str">
        <f>IFERROR((IF(VLOOKUP($C2919,'Agent List'!$A:$D,2,0)=0,"",VLOOKUP($C2919,'Agent List'!$A:$D,2,0))),"")</f>
        <v/>
      </c>
      <c r="F2919" t="str">
        <f>IFERROR((IF(VLOOKUP(C2919,'Agent List'!A:C,3,0)=0,"",VLOOKUP(C2919,'Agent List'!A:C,3,0))),"")</f>
        <v/>
      </c>
    </row>
    <row r="2920" spans="5:6" x14ac:dyDescent="0.25">
      <c r="E2920" s="175" t="str">
        <f>IFERROR((IF(VLOOKUP($C2920,'Agent List'!$A:$D,2,0)=0,"",VLOOKUP($C2920,'Agent List'!$A:$D,2,0))),"")</f>
        <v/>
      </c>
      <c r="F2920" t="str">
        <f>IFERROR((IF(VLOOKUP(C2920,'Agent List'!A:C,3,0)=0,"",VLOOKUP(C2920,'Agent List'!A:C,3,0))),"")</f>
        <v/>
      </c>
    </row>
    <row r="2921" spans="5:6" x14ac:dyDescent="0.25">
      <c r="E2921" s="175" t="str">
        <f>IFERROR((IF(VLOOKUP($C2921,'Agent List'!$A:$D,2,0)=0,"",VLOOKUP($C2921,'Agent List'!$A:$D,2,0))),"")</f>
        <v/>
      </c>
      <c r="F2921" t="str">
        <f>IFERROR((IF(VLOOKUP(C2921,'Agent List'!A:C,3,0)=0,"",VLOOKUP(C2921,'Agent List'!A:C,3,0))),"")</f>
        <v/>
      </c>
    </row>
    <row r="2922" spans="5:6" x14ac:dyDescent="0.25">
      <c r="E2922" s="175" t="str">
        <f>IFERROR((IF(VLOOKUP($C2922,'Agent List'!$A:$D,2,0)=0,"",VLOOKUP($C2922,'Agent List'!$A:$D,2,0))),"")</f>
        <v/>
      </c>
      <c r="F2922" t="str">
        <f>IFERROR((IF(VLOOKUP(C2922,'Agent List'!A:C,3,0)=0,"",VLOOKUP(C2922,'Agent List'!A:C,3,0))),"")</f>
        <v/>
      </c>
    </row>
    <row r="2923" spans="5:6" x14ac:dyDescent="0.25">
      <c r="E2923" s="175" t="str">
        <f>IFERROR((IF(VLOOKUP($C2923,'Agent List'!$A:$D,2,0)=0,"",VLOOKUP($C2923,'Agent List'!$A:$D,2,0))),"")</f>
        <v/>
      </c>
      <c r="F2923" t="str">
        <f>IFERROR((IF(VLOOKUP(C2923,'Agent List'!A:C,3,0)=0,"",VLOOKUP(C2923,'Agent List'!A:C,3,0))),"")</f>
        <v/>
      </c>
    </row>
    <row r="2924" spans="5:6" x14ac:dyDescent="0.25">
      <c r="E2924" s="175" t="str">
        <f>IFERROR((IF(VLOOKUP($C2924,'Agent List'!$A:$D,2,0)=0,"",VLOOKUP($C2924,'Agent List'!$A:$D,2,0))),"")</f>
        <v/>
      </c>
      <c r="F2924" t="str">
        <f>IFERROR((IF(VLOOKUP(C2924,'Agent List'!A:C,3,0)=0,"",VLOOKUP(C2924,'Agent List'!A:C,3,0))),"")</f>
        <v/>
      </c>
    </row>
    <row r="2925" spans="5:6" x14ac:dyDescent="0.25">
      <c r="E2925" s="175" t="str">
        <f>IFERROR((IF(VLOOKUP($C2925,'Agent List'!$A:$D,2,0)=0,"",VLOOKUP($C2925,'Agent List'!$A:$D,2,0))),"")</f>
        <v/>
      </c>
      <c r="F2925" t="str">
        <f>IFERROR((IF(VLOOKUP(C2925,'Agent List'!A:C,3,0)=0,"",VLOOKUP(C2925,'Agent List'!A:C,3,0))),"")</f>
        <v/>
      </c>
    </row>
    <row r="2926" spans="5:6" x14ac:dyDescent="0.25">
      <c r="E2926" s="175" t="str">
        <f>IFERROR((IF(VLOOKUP($C2926,'Agent List'!$A:$D,2,0)=0,"",VLOOKUP($C2926,'Agent List'!$A:$D,2,0))),"")</f>
        <v/>
      </c>
      <c r="F2926" t="str">
        <f>IFERROR((IF(VLOOKUP(C2926,'Agent List'!A:C,3,0)=0,"",VLOOKUP(C2926,'Agent List'!A:C,3,0))),"")</f>
        <v/>
      </c>
    </row>
    <row r="2927" spans="5:6" x14ac:dyDescent="0.25">
      <c r="E2927" s="175" t="str">
        <f>IFERROR((IF(VLOOKUP($C2927,'Agent List'!$A:$D,2,0)=0,"",VLOOKUP($C2927,'Agent List'!$A:$D,2,0))),"")</f>
        <v/>
      </c>
      <c r="F2927" t="str">
        <f>IFERROR((IF(VLOOKUP(C2927,'Agent List'!A:C,3,0)=0,"",VLOOKUP(C2927,'Agent List'!A:C,3,0))),"")</f>
        <v/>
      </c>
    </row>
    <row r="2928" spans="5:6" x14ac:dyDescent="0.25">
      <c r="E2928" s="175" t="str">
        <f>IFERROR((IF(VLOOKUP($C2928,'Agent List'!$A:$D,2,0)=0,"",VLOOKUP($C2928,'Agent List'!$A:$D,2,0))),"")</f>
        <v/>
      </c>
      <c r="F2928" t="str">
        <f>IFERROR((IF(VLOOKUP(C2928,'Agent List'!A:C,3,0)=0,"",VLOOKUP(C2928,'Agent List'!A:C,3,0))),"")</f>
        <v/>
      </c>
    </row>
    <row r="2929" spans="5:6" x14ac:dyDescent="0.25">
      <c r="E2929" s="175" t="str">
        <f>IFERROR((IF(VLOOKUP($C2929,'Agent List'!$A:$D,2,0)=0,"",VLOOKUP($C2929,'Agent List'!$A:$D,2,0))),"")</f>
        <v/>
      </c>
      <c r="F2929" t="str">
        <f>IFERROR((IF(VLOOKUP(C2929,'Agent List'!A:C,3,0)=0,"",VLOOKUP(C2929,'Agent List'!A:C,3,0))),"")</f>
        <v/>
      </c>
    </row>
    <row r="2930" spans="5:6" x14ac:dyDescent="0.25">
      <c r="E2930" s="175" t="str">
        <f>IFERROR((IF(VLOOKUP($C2930,'Agent List'!$A:$D,2,0)=0,"",VLOOKUP($C2930,'Agent List'!$A:$D,2,0))),"")</f>
        <v/>
      </c>
      <c r="F2930" t="str">
        <f>IFERROR((IF(VLOOKUP(C2930,'Agent List'!A:C,3,0)=0,"",VLOOKUP(C2930,'Agent List'!A:C,3,0))),"")</f>
        <v/>
      </c>
    </row>
    <row r="2931" spans="5:6" x14ac:dyDescent="0.25">
      <c r="E2931" s="175" t="str">
        <f>IFERROR((IF(VLOOKUP($C2931,'Agent List'!$A:$D,2,0)=0,"",VLOOKUP($C2931,'Agent List'!$A:$D,2,0))),"")</f>
        <v/>
      </c>
      <c r="F2931" t="str">
        <f>IFERROR((IF(VLOOKUP(C2931,'Agent List'!A:C,3,0)=0,"",VLOOKUP(C2931,'Agent List'!A:C,3,0))),"")</f>
        <v/>
      </c>
    </row>
    <row r="2932" spans="5:6" x14ac:dyDescent="0.25">
      <c r="E2932" s="175" t="str">
        <f>IFERROR((IF(VLOOKUP($C2932,'Agent List'!$A:$D,2,0)=0,"",VLOOKUP($C2932,'Agent List'!$A:$D,2,0))),"")</f>
        <v/>
      </c>
      <c r="F2932" t="str">
        <f>IFERROR((IF(VLOOKUP(C2932,'Agent List'!A:C,3,0)=0,"",VLOOKUP(C2932,'Agent List'!A:C,3,0))),"")</f>
        <v/>
      </c>
    </row>
    <row r="2933" spans="5:6" x14ac:dyDescent="0.25">
      <c r="E2933" s="175" t="str">
        <f>IFERROR((IF(VLOOKUP($C2933,'Agent List'!$A:$D,2,0)=0,"",VLOOKUP($C2933,'Agent List'!$A:$D,2,0))),"")</f>
        <v/>
      </c>
      <c r="F2933" t="str">
        <f>IFERROR((IF(VLOOKUP(C2933,'Agent List'!A:C,3,0)=0,"",VLOOKUP(C2933,'Agent List'!A:C,3,0))),"")</f>
        <v/>
      </c>
    </row>
    <row r="2934" spans="5:6" x14ac:dyDescent="0.25">
      <c r="E2934" s="175" t="str">
        <f>IFERROR((IF(VLOOKUP($C2934,'Agent List'!$A:$D,2,0)=0,"",VLOOKUP($C2934,'Agent List'!$A:$D,2,0))),"")</f>
        <v/>
      </c>
      <c r="F2934" t="str">
        <f>IFERROR((IF(VLOOKUP(C2934,'Agent List'!A:C,3,0)=0,"",VLOOKUP(C2934,'Agent List'!A:C,3,0))),"")</f>
        <v/>
      </c>
    </row>
    <row r="2935" spans="5:6" x14ac:dyDescent="0.25">
      <c r="E2935" s="175" t="str">
        <f>IFERROR((IF(VLOOKUP($C2935,'Agent List'!$A:$D,2,0)=0,"",VLOOKUP($C2935,'Agent List'!$A:$D,2,0))),"")</f>
        <v/>
      </c>
      <c r="F2935" t="str">
        <f>IFERROR((IF(VLOOKUP(C2935,'Agent List'!A:C,3,0)=0,"",VLOOKUP(C2935,'Agent List'!A:C,3,0))),"")</f>
        <v/>
      </c>
    </row>
    <row r="2936" spans="5:6" x14ac:dyDescent="0.25">
      <c r="E2936" s="175" t="str">
        <f>IFERROR((IF(VLOOKUP($C2936,'Agent List'!$A:$D,2,0)=0,"",VLOOKUP($C2936,'Agent List'!$A:$D,2,0))),"")</f>
        <v/>
      </c>
      <c r="F2936" t="str">
        <f>IFERROR((IF(VLOOKUP(C2936,'Agent List'!A:C,3,0)=0,"",VLOOKUP(C2936,'Agent List'!A:C,3,0))),"")</f>
        <v/>
      </c>
    </row>
    <row r="2937" spans="5:6" x14ac:dyDescent="0.25">
      <c r="E2937" s="175" t="str">
        <f>IFERROR((IF(VLOOKUP($C2937,'Agent List'!$A:$D,2,0)=0,"",VLOOKUP($C2937,'Agent List'!$A:$D,2,0))),"")</f>
        <v/>
      </c>
      <c r="F2937" t="str">
        <f>IFERROR((IF(VLOOKUP(C2937,'Agent List'!A:C,3,0)=0,"",VLOOKUP(C2937,'Agent List'!A:C,3,0))),"")</f>
        <v/>
      </c>
    </row>
    <row r="2938" spans="5:6" x14ac:dyDescent="0.25">
      <c r="E2938" s="175" t="str">
        <f>IFERROR((IF(VLOOKUP($C2938,'Agent List'!$A:$D,2,0)=0,"",VLOOKUP($C2938,'Agent List'!$A:$D,2,0))),"")</f>
        <v/>
      </c>
      <c r="F2938" t="str">
        <f>IFERROR((IF(VLOOKUP(C2938,'Agent List'!A:C,3,0)=0,"",VLOOKUP(C2938,'Agent List'!A:C,3,0))),"")</f>
        <v/>
      </c>
    </row>
    <row r="2939" spans="5:6" x14ac:dyDescent="0.25">
      <c r="E2939" s="175" t="str">
        <f>IFERROR((IF(VLOOKUP($C2939,'Agent List'!$A:$D,2,0)=0,"",VLOOKUP($C2939,'Agent List'!$A:$D,2,0))),"")</f>
        <v/>
      </c>
      <c r="F2939" t="str">
        <f>IFERROR((IF(VLOOKUP(C2939,'Agent List'!A:C,3,0)=0,"",VLOOKUP(C2939,'Agent List'!A:C,3,0))),"")</f>
        <v/>
      </c>
    </row>
    <row r="2940" spans="5:6" x14ac:dyDescent="0.25">
      <c r="E2940" s="175" t="str">
        <f>IFERROR((IF(VLOOKUP($C2940,'Agent List'!$A:$D,2,0)=0,"",VLOOKUP($C2940,'Agent List'!$A:$D,2,0))),"")</f>
        <v/>
      </c>
      <c r="F2940" t="str">
        <f>IFERROR((IF(VLOOKUP(C2940,'Agent List'!A:C,3,0)=0,"",VLOOKUP(C2940,'Agent List'!A:C,3,0))),"")</f>
        <v/>
      </c>
    </row>
    <row r="2941" spans="5:6" x14ac:dyDescent="0.25">
      <c r="E2941" s="175" t="str">
        <f>IFERROR((IF(VLOOKUP($C2941,'Agent List'!$A:$D,2,0)=0,"",VLOOKUP($C2941,'Agent List'!$A:$D,2,0))),"")</f>
        <v/>
      </c>
      <c r="F2941" t="str">
        <f>IFERROR((IF(VLOOKUP(C2941,'Agent List'!A:C,3,0)=0,"",VLOOKUP(C2941,'Agent List'!A:C,3,0))),"")</f>
        <v/>
      </c>
    </row>
    <row r="2942" spans="5:6" x14ac:dyDescent="0.25">
      <c r="E2942" s="175" t="str">
        <f>IFERROR((IF(VLOOKUP($C2942,'Agent List'!$A:$D,2,0)=0,"",VLOOKUP($C2942,'Agent List'!$A:$D,2,0))),"")</f>
        <v/>
      </c>
      <c r="F2942" t="str">
        <f>IFERROR((IF(VLOOKUP(C2942,'Agent List'!A:C,3,0)=0,"",VLOOKUP(C2942,'Agent List'!A:C,3,0))),"")</f>
        <v/>
      </c>
    </row>
    <row r="2943" spans="5:6" x14ac:dyDescent="0.25">
      <c r="E2943" s="175" t="str">
        <f>IFERROR((IF(VLOOKUP($C2943,'Agent List'!$A:$D,2,0)=0,"",VLOOKUP($C2943,'Agent List'!$A:$D,2,0))),"")</f>
        <v/>
      </c>
      <c r="F2943" t="str">
        <f>IFERROR((IF(VLOOKUP(C2943,'Agent List'!A:C,3,0)=0,"",VLOOKUP(C2943,'Agent List'!A:C,3,0))),"")</f>
        <v/>
      </c>
    </row>
    <row r="2944" spans="5:6" x14ac:dyDescent="0.25">
      <c r="E2944" s="175" t="str">
        <f>IFERROR((IF(VLOOKUP($C2944,'Agent List'!$A:$D,2,0)=0,"",VLOOKUP($C2944,'Agent List'!$A:$D,2,0))),"")</f>
        <v/>
      </c>
      <c r="F2944" t="str">
        <f>IFERROR((IF(VLOOKUP(C2944,'Agent List'!A:C,3,0)=0,"",VLOOKUP(C2944,'Agent List'!A:C,3,0))),"")</f>
        <v/>
      </c>
    </row>
    <row r="2945" spans="5:6" x14ac:dyDescent="0.25">
      <c r="E2945" s="175" t="str">
        <f>IFERROR((IF(VLOOKUP($C2945,'Agent List'!$A:$D,2,0)=0,"",VLOOKUP($C2945,'Agent List'!$A:$D,2,0))),"")</f>
        <v/>
      </c>
      <c r="F2945" t="str">
        <f>IFERROR((IF(VLOOKUP(C2945,'Agent List'!A:C,3,0)=0,"",VLOOKUP(C2945,'Agent List'!A:C,3,0))),"")</f>
        <v/>
      </c>
    </row>
    <row r="2946" spans="5:6" x14ac:dyDescent="0.25">
      <c r="E2946" s="175" t="str">
        <f>IFERROR((IF(VLOOKUP($C2946,'Agent List'!$A:$D,2,0)=0,"",VLOOKUP($C2946,'Agent List'!$A:$D,2,0))),"")</f>
        <v/>
      </c>
      <c r="F2946" t="str">
        <f>IFERROR((IF(VLOOKUP(C2946,'Agent List'!A:C,3,0)=0,"",VLOOKUP(C2946,'Agent List'!A:C,3,0))),"")</f>
        <v/>
      </c>
    </row>
    <row r="2947" spans="5:6" x14ac:dyDescent="0.25">
      <c r="E2947" s="175" t="str">
        <f>IFERROR((IF(VLOOKUP($C2947,'Agent List'!$A:$D,2,0)=0,"",VLOOKUP($C2947,'Agent List'!$A:$D,2,0))),"")</f>
        <v/>
      </c>
      <c r="F2947" t="str">
        <f>IFERROR((IF(VLOOKUP(C2947,'Agent List'!A:C,3,0)=0,"",VLOOKUP(C2947,'Agent List'!A:C,3,0))),"")</f>
        <v/>
      </c>
    </row>
    <row r="2948" spans="5:6" x14ac:dyDescent="0.25">
      <c r="E2948" s="175" t="str">
        <f>IFERROR((IF(VLOOKUP($C2948,'Agent List'!$A:$D,2,0)=0,"",VLOOKUP($C2948,'Agent List'!$A:$D,2,0))),"")</f>
        <v/>
      </c>
      <c r="F2948" t="str">
        <f>IFERROR((IF(VLOOKUP(C2948,'Agent List'!A:C,3,0)=0,"",VLOOKUP(C2948,'Agent List'!A:C,3,0))),"")</f>
        <v/>
      </c>
    </row>
    <row r="2949" spans="5:6" x14ac:dyDescent="0.25">
      <c r="E2949" s="175" t="str">
        <f>IFERROR((IF(VLOOKUP($C2949,'Agent List'!$A:$D,2,0)=0,"",VLOOKUP($C2949,'Agent List'!$A:$D,2,0))),"")</f>
        <v/>
      </c>
      <c r="F2949" t="str">
        <f>IFERROR((IF(VLOOKUP(C2949,'Agent List'!A:C,3,0)=0,"",VLOOKUP(C2949,'Agent List'!A:C,3,0))),"")</f>
        <v/>
      </c>
    </row>
    <row r="2950" spans="5:6" x14ac:dyDescent="0.25">
      <c r="E2950" s="175" t="str">
        <f>IFERROR((IF(VLOOKUP($C2950,'Agent List'!$A:$D,2,0)=0,"",VLOOKUP($C2950,'Agent List'!$A:$D,2,0))),"")</f>
        <v/>
      </c>
      <c r="F2950" t="str">
        <f>IFERROR((IF(VLOOKUP(C2950,'Agent List'!A:C,3,0)=0,"",VLOOKUP(C2950,'Agent List'!A:C,3,0))),"")</f>
        <v/>
      </c>
    </row>
    <row r="2951" spans="5:6" x14ac:dyDescent="0.25">
      <c r="E2951" s="175" t="str">
        <f>IFERROR((IF(VLOOKUP($C2951,'Agent List'!$A:$D,2,0)=0,"",VLOOKUP($C2951,'Agent List'!$A:$D,2,0))),"")</f>
        <v/>
      </c>
      <c r="F2951" t="str">
        <f>IFERROR((IF(VLOOKUP(C2951,'Agent List'!A:C,3,0)=0,"",VLOOKUP(C2951,'Agent List'!A:C,3,0))),"")</f>
        <v/>
      </c>
    </row>
    <row r="2952" spans="5:6" x14ac:dyDescent="0.25">
      <c r="E2952" s="175" t="str">
        <f>IFERROR((IF(VLOOKUP($C2952,'Agent List'!$A:$D,2,0)=0,"",VLOOKUP($C2952,'Agent List'!$A:$D,2,0))),"")</f>
        <v/>
      </c>
      <c r="F2952" t="str">
        <f>IFERROR((IF(VLOOKUP(C2952,'Agent List'!A:C,3,0)=0,"",VLOOKUP(C2952,'Agent List'!A:C,3,0))),"")</f>
        <v/>
      </c>
    </row>
    <row r="2953" spans="5:6" x14ac:dyDescent="0.25">
      <c r="E2953" s="175" t="str">
        <f>IFERROR((IF(VLOOKUP($C2953,'Agent List'!$A:$D,2,0)=0,"",VLOOKUP($C2953,'Agent List'!$A:$D,2,0))),"")</f>
        <v/>
      </c>
      <c r="F2953" t="str">
        <f>IFERROR((IF(VLOOKUP(C2953,'Agent List'!A:C,3,0)=0,"",VLOOKUP(C2953,'Agent List'!A:C,3,0))),"")</f>
        <v/>
      </c>
    </row>
    <row r="2954" spans="5:6" x14ac:dyDescent="0.25">
      <c r="E2954" s="175" t="str">
        <f>IFERROR((IF(VLOOKUP($C2954,'Agent List'!$A:$D,2,0)=0,"",VLOOKUP($C2954,'Agent List'!$A:$D,2,0))),"")</f>
        <v/>
      </c>
      <c r="F2954" t="str">
        <f>IFERROR((IF(VLOOKUP(C2954,'Agent List'!A:C,3,0)=0,"",VLOOKUP(C2954,'Agent List'!A:C,3,0))),"")</f>
        <v/>
      </c>
    </row>
    <row r="2955" spans="5:6" x14ac:dyDescent="0.25">
      <c r="E2955" s="175" t="str">
        <f>IFERROR((IF(VLOOKUP($C2955,'Agent List'!$A:$D,2,0)=0,"",VLOOKUP($C2955,'Agent List'!$A:$D,2,0))),"")</f>
        <v/>
      </c>
      <c r="F2955" t="str">
        <f>IFERROR((IF(VLOOKUP(C2955,'Agent List'!A:C,3,0)=0,"",VLOOKUP(C2955,'Agent List'!A:C,3,0))),"")</f>
        <v/>
      </c>
    </row>
    <row r="2956" spans="5:6" x14ac:dyDescent="0.25">
      <c r="E2956" s="175" t="str">
        <f>IFERROR((IF(VLOOKUP($C2956,'Agent List'!$A:$D,2,0)=0,"",VLOOKUP($C2956,'Agent List'!$A:$D,2,0))),"")</f>
        <v/>
      </c>
      <c r="F2956" t="str">
        <f>IFERROR((IF(VLOOKUP(C2956,'Agent List'!A:C,3,0)=0,"",VLOOKUP(C2956,'Agent List'!A:C,3,0))),"")</f>
        <v/>
      </c>
    </row>
    <row r="2957" spans="5:6" x14ac:dyDescent="0.25">
      <c r="E2957" s="175" t="str">
        <f>IFERROR((IF(VLOOKUP($C2957,'Agent List'!$A:$D,2,0)=0,"",VLOOKUP($C2957,'Agent List'!$A:$D,2,0))),"")</f>
        <v/>
      </c>
      <c r="F2957" t="str">
        <f>IFERROR((IF(VLOOKUP(C2957,'Agent List'!A:C,3,0)=0,"",VLOOKUP(C2957,'Agent List'!A:C,3,0))),"")</f>
        <v/>
      </c>
    </row>
    <row r="2958" spans="5:6" x14ac:dyDescent="0.25">
      <c r="E2958" s="175" t="str">
        <f>IFERROR((IF(VLOOKUP($C2958,'Agent List'!$A:$D,2,0)=0,"",VLOOKUP($C2958,'Agent List'!$A:$D,2,0))),"")</f>
        <v/>
      </c>
      <c r="F2958" t="str">
        <f>IFERROR((IF(VLOOKUP(C2958,'Agent List'!A:C,3,0)=0,"",VLOOKUP(C2958,'Agent List'!A:C,3,0))),"")</f>
        <v/>
      </c>
    </row>
    <row r="2959" spans="5:6" x14ac:dyDescent="0.25">
      <c r="E2959" s="175" t="str">
        <f>IFERROR((IF(VLOOKUP($C2959,'Agent List'!$A:$D,2,0)=0,"",VLOOKUP($C2959,'Agent List'!$A:$D,2,0))),"")</f>
        <v/>
      </c>
      <c r="F2959" t="str">
        <f>IFERROR((IF(VLOOKUP(C2959,'Agent List'!A:C,3,0)=0,"",VLOOKUP(C2959,'Agent List'!A:C,3,0))),"")</f>
        <v/>
      </c>
    </row>
    <row r="2960" spans="5:6" x14ac:dyDescent="0.25">
      <c r="E2960" s="175" t="str">
        <f>IFERROR((IF(VLOOKUP($C2960,'Agent List'!$A:$D,2,0)=0,"",VLOOKUP($C2960,'Agent List'!$A:$D,2,0))),"")</f>
        <v/>
      </c>
      <c r="F2960" t="str">
        <f>IFERROR((IF(VLOOKUP(C2960,'Agent List'!A:C,3,0)=0,"",VLOOKUP(C2960,'Agent List'!A:C,3,0))),"")</f>
        <v/>
      </c>
    </row>
    <row r="2961" spans="5:6" x14ac:dyDescent="0.25">
      <c r="E2961" s="175" t="str">
        <f>IFERROR((IF(VLOOKUP($C2961,'Agent List'!$A:$D,2,0)=0,"",VLOOKUP($C2961,'Agent List'!$A:$D,2,0))),"")</f>
        <v/>
      </c>
      <c r="F2961" t="str">
        <f>IFERROR((IF(VLOOKUP(C2961,'Agent List'!A:C,3,0)=0,"",VLOOKUP(C2961,'Agent List'!A:C,3,0))),"")</f>
        <v/>
      </c>
    </row>
    <row r="2962" spans="5:6" x14ac:dyDescent="0.25">
      <c r="E2962" s="175" t="str">
        <f>IFERROR((IF(VLOOKUP($C2962,'Agent List'!$A:$D,2,0)=0,"",VLOOKUP($C2962,'Agent List'!$A:$D,2,0))),"")</f>
        <v/>
      </c>
      <c r="F2962" t="str">
        <f>IFERROR((IF(VLOOKUP(C2962,'Agent List'!A:C,3,0)=0,"",VLOOKUP(C2962,'Agent List'!A:C,3,0))),"")</f>
        <v/>
      </c>
    </row>
    <row r="2963" spans="5:6" x14ac:dyDescent="0.25">
      <c r="E2963" s="175" t="str">
        <f>IFERROR((IF(VLOOKUP($C2963,'Agent List'!$A:$D,2,0)=0,"",VLOOKUP($C2963,'Agent List'!$A:$D,2,0))),"")</f>
        <v/>
      </c>
      <c r="F2963" t="str">
        <f>IFERROR((IF(VLOOKUP(C2963,'Agent List'!A:C,3,0)=0,"",VLOOKUP(C2963,'Agent List'!A:C,3,0))),"")</f>
        <v/>
      </c>
    </row>
    <row r="2964" spans="5:6" x14ac:dyDescent="0.25">
      <c r="E2964" s="175" t="str">
        <f>IFERROR((IF(VLOOKUP($C2964,'Agent List'!$A:$D,2,0)=0,"",VLOOKUP($C2964,'Agent List'!$A:$D,2,0))),"")</f>
        <v/>
      </c>
      <c r="F2964" t="str">
        <f>IFERROR((IF(VLOOKUP(C2964,'Agent List'!A:C,3,0)=0,"",VLOOKUP(C2964,'Agent List'!A:C,3,0))),"")</f>
        <v/>
      </c>
    </row>
    <row r="2965" spans="5:6" x14ac:dyDescent="0.25">
      <c r="E2965" s="175" t="str">
        <f>IFERROR((IF(VLOOKUP($C2965,'Agent List'!$A:$D,2,0)=0,"",VLOOKUP($C2965,'Agent List'!$A:$D,2,0))),"")</f>
        <v/>
      </c>
      <c r="F2965" t="str">
        <f>IFERROR((IF(VLOOKUP(C2965,'Agent List'!A:C,3,0)=0,"",VLOOKUP(C2965,'Agent List'!A:C,3,0))),"")</f>
        <v/>
      </c>
    </row>
    <row r="2966" spans="5:6" x14ac:dyDescent="0.25">
      <c r="E2966" s="175" t="str">
        <f>IFERROR((IF(VLOOKUP($C2966,'Agent List'!$A:$D,2,0)=0,"",VLOOKUP($C2966,'Agent List'!$A:$D,2,0))),"")</f>
        <v/>
      </c>
      <c r="F2966" t="str">
        <f>IFERROR((IF(VLOOKUP(C2966,'Agent List'!A:C,3,0)=0,"",VLOOKUP(C2966,'Agent List'!A:C,3,0))),"")</f>
        <v/>
      </c>
    </row>
    <row r="2967" spans="5:6" x14ac:dyDescent="0.25">
      <c r="E2967" s="175" t="str">
        <f>IFERROR((IF(VLOOKUP($C2967,'Agent List'!$A:$D,2,0)=0,"",VLOOKUP($C2967,'Agent List'!$A:$D,2,0))),"")</f>
        <v/>
      </c>
      <c r="F2967" t="str">
        <f>IFERROR((IF(VLOOKUP(C2967,'Agent List'!A:C,3,0)=0,"",VLOOKUP(C2967,'Agent List'!A:C,3,0))),"")</f>
        <v/>
      </c>
    </row>
    <row r="2968" spans="5:6" x14ac:dyDescent="0.25">
      <c r="E2968" s="175" t="str">
        <f>IFERROR((IF(VLOOKUP($C2968,'Agent List'!$A:$D,2,0)=0,"",VLOOKUP($C2968,'Agent List'!$A:$D,2,0))),"")</f>
        <v/>
      </c>
      <c r="F2968" t="str">
        <f>IFERROR((IF(VLOOKUP(C2968,'Agent List'!A:C,3,0)=0,"",VLOOKUP(C2968,'Agent List'!A:C,3,0))),"")</f>
        <v/>
      </c>
    </row>
    <row r="2969" spans="5:6" x14ac:dyDescent="0.25">
      <c r="E2969" s="175" t="str">
        <f>IFERROR((IF(VLOOKUP($C2969,'Agent List'!$A:$D,2,0)=0,"",VLOOKUP($C2969,'Agent List'!$A:$D,2,0))),"")</f>
        <v/>
      </c>
      <c r="F2969" t="str">
        <f>IFERROR((IF(VLOOKUP(C2969,'Agent List'!A:C,3,0)=0,"",VLOOKUP(C2969,'Agent List'!A:C,3,0))),"")</f>
        <v/>
      </c>
    </row>
    <row r="2970" spans="5:6" x14ac:dyDescent="0.25">
      <c r="E2970" s="175" t="str">
        <f>IFERROR((IF(VLOOKUP($C2970,'Agent List'!$A:$D,2,0)=0,"",VLOOKUP($C2970,'Agent List'!$A:$D,2,0))),"")</f>
        <v/>
      </c>
      <c r="F2970" t="str">
        <f>IFERROR((IF(VLOOKUP(C2970,'Agent List'!A:C,3,0)=0,"",VLOOKUP(C2970,'Agent List'!A:C,3,0))),"")</f>
        <v/>
      </c>
    </row>
    <row r="2971" spans="5:6" x14ac:dyDescent="0.25">
      <c r="E2971" s="175" t="str">
        <f>IFERROR((IF(VLOOKUP($C2971,'Agent List'!$A:$D,2,0)=0,"",VLOOKUP($C2971,'Agent List'!$A:$D,2,0))),"")</f>
        <v/>
      </c>
      <c r="F2971" t="str">
        <f>IFERROR((IF(VLOOKUP(C2971,'Agent List'!A:C,3,0)=0,"",VLOOKUP(C2971,'Agent List'!A:C,3,0))),"")</f>
        <v/>
      </c>
    </row>
    <row r="2972" spans="5:6" x14ac:dyDescent="0.25">
      <c r="E2972" s="175" t="str">
        <f>IFERROR((IF(VLOOKUP($C2972,'Agent List'!$A:$D,2,0)=0,"",VLOOKUP($C2972,'Agent List'!$A:$D,2,0))),"")</f>
        <v/>
      </c>
      <c r="F2972" t="str">
        <f>IFERROR((IF(VLOOKUP(C2972,'Agent List'!A:C,3,0)=0,"",VLOOKUP(C2972,'Agent List'!A:C,3,0))),"")</f>
        <v/>
      </c>
    </row>
    <row r="2973" spans="5:6" x14ac:dyDescent="0.25">
      <c r="E2973" s="175" t="str">
        <f>IFERROR((IF(VLOOKUP($C2973,'Agent List'!$A:$D,2,0)=0,"",VLOOKUP($C2973,'Agent List'!$A:$D,2,0))),"")</f>
        <v/>
      </c>
      <c r="F2973" t="str">
        <f>IFERROR((IF(VLOOKUP(C2973,'Agent List'!A:C,3,0)=0,"",VLOOKUP(C2973,'Agent List'!A:C,3,0))),"")</f>
        <v/>
      </c>
    </row>
    <row r="2974" spans="5:6" x14ac:dyDescent="0.25">
      <c r="E2974" s="175" t="str">
        <f>IFERROR((IF(VLOOKUP($C2974,'Agent List'!$A:$D,2,0)=0,"",VLOOKUP($C2974,'Agent List'!$A:$D,2,0))),"")</f>
        <v/>
      </c>
      <c r="F2974" t="str">
        <f>IFERROR((IF(VLOOKUP(C2974,'Agent List'!A:C,3,0)=0,"",VLOOKUP(C2974,'Agent List'!A:C,3,0))),"")</f>
        <v/>
      </c>
    </row>
    <row r="2975" spans="5:6" x14ac:dyDescent="0.25">
      <c r="E2975" s="175" t="str">
        <f>IFERROR((IF(VLOOKUP($C2975,'Agent List'!$A:$D,2,0)=0,"",VLOOKUP($C2975,'Agent List'!$A:$D,2,0))),"")</f>
        <v/>
      </c>
      <c r="F2975" t="str">
        <f>IFERROR((IF(VLOOKUP(C2975,'Agent List'!A:C,3,0)=0,"",VLOOKUP(C2975,'Agent List'!A:C,3,0))),"")</f>
        <v/>
      </c>
    </row>
    <row r="2976" spans="5:6" x14ac:dyDescent="0.25">
      <c r="E2976" s="175" t="str">
        <f>IFERROR((IF(VLOOKUP($C2976,'Agent List'!$A:$D,2,0)=0,"",VLOOKUP($C2976,'Agent List'!$A:$D,2,0))),"")</f>
        <v/>
      </c>
      <c r="F2976" t="str">
        <f>IFERROR((IF(VLOOKUP(C2976,'Agent List'!A:C,3,0)=0,"",VLOOKUP(C2976,'Agent List'!A:C,3,0))),"")</f>
        <v/>
      </c>
    </row>
    <row r="2977" spans="5:6" x14ac:dyDescent="0.25">
      <c r="E2977" s="175" t="str">
        <f>IFERROR((IF(VLOOKUP($C2977,'Agent List'!$A:$D,2,0)=0,"",VLOOKUP($C2977,'Agent List'!$A:$D,2,0))),"")</f>
        <v/>
      </c>
      <c r="F2977" t="str">
        <f>IFERROR((IF(VLOOKUP(C2977,'Agent List'!A:C,3,0)=0,"",VLOOKUP(C2977,'Agent List'!A:C,3,0))),"")</f>
        <v/>
      </c>
    </row>
    <row r="2978" spans="5:6" x14ac:dyDescent="0.25">
      <c r="E2978" s="175" t="str">
        <f>IFERROR((IF(VLOOKUP($C2978,'Agent List'!$A:$D,2,0)=0,"",VLOOKUP($C2978,'Agent List'!$A:$D,2,0))),"")</f>
        <v/>
      </c>
      <c r="F2978" t="str">
        <f>IFERROR((IF(VLOOKUP(C2978,'Agent List'!A:C,3,0)=0,"",VLOOKUP(C2978,'Agent List'!A:C,3,0))),"")</f>
        <v/>
      </c>
    </row>
    <row r="2979" spans="5:6" x14ac:dyDescent="0.25">
      <c r="E2979" s="175" t="str">
        <f>IFERROR((IF(VLOOKUP($C2979,'Agent List'!$A:$D,2,0)=0,"",VLOOKUP($C2979,'Agent List'!$A:$D,2,0))),"")</f>
        <v/>
      </c>
      <c r="F2979" t="str">
        <f>IFERROR((IF(VLOOKUP(C2979,'Agent List'!A:C,3,0)=0,"",VLOOKUP(C2979,'Agent List'!A:C,3,0))),"")</f>
        <v/>
      </c>
    </row>
    <row r="2980" spans="5:6" x14ac:dyDescent="0.25">
      <c r="E2980" s="175" t="str">
        <f>IFERROR((IF(VLOOKUP($C2980,'Agent List'!$A:$D,2,0)=0,"",VLOOKUP($C2980,'Agent List'!$A:$D,2,0))),"")</f>
        <v/>
      </c>
      <c r="F2980" t="str">
        <f>IFERROR((IF(VLOOKUP(C2980,'Agent List'!A:C,3,0)=0,"",VLOOKUP(C2980,'Agent List'!A:C,3,0))),"")</f>
        <v/>
      </c>
    </row>
    <row r="2981" spans="5:6" x14ac:dyDescent="0.25">
      <c r="E2981" s="175" t="str">
        <f>IFERROR((IF(VLOOKUP($C2981,'Agent List'!$A:$D,2,0)=0,"",VLOOKUP($C2981,'Agent List'!$A:$D,2,0))),"")</f>
        <v/>
      </c>
      <c r="F2981" t="str">
        <f>IFERROR((IF(VLOOKUP(C2981,'Agent List'!A:C,3,0)=0,"",VLOOKUP(C2981,'Agent List'!A:C,3,0))),"")</f>
        <v/>
      </c>
    </row>
    <row r="2982" spans="5:6" x14ac:dyDescent="0.25">
      <c r="E2982" s="175" t="str">
        <f>IFERROR((IF(VLOOKUP($C2982,'Agent List'!$A:$D,2,0)=0,"",VLOOKUP($C2982,'Agent List'!$A:$D,2,0))),"")</f>
        <v/>
      </c>
      <c r="F2982" t="str">
        <f>IFERROR((IF(VLOOKUP(C2982,'Agent List'!A:C,3,0)=0,"",VLOOKUP(C2982,'Agent List'!A:C,3,0))),"")</f>
        <v/>
      </c>
    </row>
    <row r="2983" spans="5:6" x14ac:dyDescent="0.25">
      <c r="E2983" s="175" t="str">
        <f>IFERROR((IF(VLOOKUP($C2983,'Agent List'!$A:$D,2,0)=0,"",VLOOKUP($C2983,'Agent List'!$A:$D,2,0))),"")</f>
        <v/>
      </c>
      <c r="F2983" t="str">
        <f>IFERROR((IF(VLOOKUP(C2983,'Agent List'!A:C,3,0)=0,"",VLOOKUP(C2983,'Agent List'!A:C,3,0))),"")</f>
        <v/>
      </c>
    </row>
    <row r="2984" spans="5:6" x14ac:dyDescent="0.25">
      <c r="E2984" s="175" t="str">
        <f>IFERROR((IF(VLOOKUP($C2984,'Agent List'!$A:$D,2,0)=0,"",VLOOKUP($C2984,'Agent List'!$A:$D,2,0))),"")</f>
        <v/>
      </c>
      <c r="F2984" t="str">
        <f>IFERROR((IF(VLOOKUP(C2984,'Agent List'!A:C,3,0)=0,"",VLOOKUP(C2984,'Agent List'!A:C,3,0))),"")</f>
        <v/>
      </c>
    </row>
    <row r="2985" spans="5:6" x14ac:dyDescent="0.25">
      <c r="E2985" s="175" t="str">
        <f>IFERROR((IF(VLOOKUP($C2985,'Agent List'!$A:$D,2,0)=0,"",VLOOKUP($C2985,'Agent List'!$A:$D,2,0))),"")</f>
        <v/>
      </c>
      <c r="F2985" t="str">
        <f>IFERROR((IF(VLOOKUP(C2985,'Agent List'!A:C,3,0)=0,"",VLOOKUP(C2985,'Agent List'!A:C,3,0))),"")</f>
        <v/>
      </c>
    </row>
    <row r="2986" spans="5:6" x14ac:dyDescent="0.25">
      <c r="E2986" s="175" t="str">
        <f>IFERROR((IF(VLOOKUP($C2986,'Agent List'!$A:$D,2,0)=0,"",VLOOKUP($C2986,'Agent List'!$A:$D,2,0))),"")</f>
        <v/>
      </c>
      <c r="F2986" t="str">
        <f>IFERROR((IF(VLOOKUP(C2986,'Agent List'!A:C,3,0)=0,"",VLOOKUP(C2986,'Agent List'!A:C,3,0))),"")</f>
        <v/>
      </c>
    </row>
    <row r="2987" spans="5:6" x14ac:dyDescent="0.25">
      <c r="E2987" s="175" t="str">
        <f>IFERROR((IF(VLOOKUP($C2987,'Agent List'!$A:$D,2,0)=0,"",VLOOKUP($C2987,'Agent List'!$A:$D,2,0))),"")</f>
        <v/>
      </c>
      <c r="F2987" t="str">
        <f>IFERROR((IF(VLOOKUP(C2987,'Agent List'!A:C,3,0)=0,"",VLOOKUP(C2987,'Agent List'!A:C,3,0))),"")</f>
        <v/>
      </c>
    </row>
    <row r="2988" spans="5:6" x14ac:dyDescent="0.25">
      <c r="E2988" s="175" t="str">
        <f>IFERROR((IF(VLOOKUP($C2988,'Agent List'!$A:$D,2,0)=0,"",VLOOKUP($C2988,'Agent List'!$A:$D,2,0))),"")</f>
        <v/>
      </c>
      <c r="F2988" t="str">
        <f>IFERROR((IF(VLOOKUP(C2988,'Agent List'!A:C,3,0)=0,"",VLOOKUP(C2988,'Agent List'!A:C,3,0))),"")</f>
        <v/>
      </c>
    </row>
    <row r="2989" spans="5:6" x14ac:dyDescent="0.25">
      <c r="E2989" s="175" t="str">
        <f>IFERROR((IF(VLOOKUP($C2989,'Agent List'!$A:$D,2,0)=0,"",VLOOKUP($C2989,'Agent List'!$A:$D,2,0))),"")</f>
        <v/>
      </c>
      <c r="F2989" t="str">
        <f>IFERROR((IF(VLOOKUP(C2989,'Agent List'!A:C,3,0)=0,"",VLOOKUP(C2989,'Agent List'!A:C,3,0))),"")</f>
        <v/>
      </c>
    </row>
    <row r="2990" spans="5:6" x14ac:dyDescent="0.25">
      <c r="E2990" s="175" t="str">
        <f>IFERROR((IF(VLOOKUP($C2990,'Agent List'!$A:$D,2,0)=0,"",VLOOKUP($C2990,'Agent List'!$A:$D,2,0))),"")</f>
        <v/>
      </c>
      <c r="F2990" t="str">
        <f>IFERROR((IF(VLOOKUP(C2990,'Agent List'!A:C,3,0)=0,"",VLOOKUP(C2990,'Agent List'!A:C,3,0))),"")</f>
        <v/>
      </c>
    </row>
    <row r="2991" spans="5:6" x14ac:dyDescent="0.25">
      <c r="E2991" s="175" t="str">
        <f>IFERROR((IF(VLOOKUP($C2991,'Agent List'!$A:$D,2,0)=0,"",VLOOKUP($C2991,'Agent List'!$A:$D,2,0))),"")</f>
        <v/>
      </c>
      <c r="F2991" t="str">
        <f>IFERROR((IF(VLOOKUP(C2991,'Agent List'!A:C,3,0)=0,"",VLOOKUP(C2991,'Agent List'!A:C,3,0))),"")</f>
        <v/>
      </c>
    </row>
    <row r="2992" spans="5:6" x14ac:dyDescent="0.25">
      <c r="E2992" s="175" t="str">
        <f>IFERROR((IF(VLOOKUP($C2992,'Agent List'!$A:$D,2,0)=0,"",VLOOKUP($C2992,'Agent List'!$A:$D,2,0))),"")</f>
        <v/>
      </c>
      <c r="F2992" t="str">
        <f>IFERROR((IF(VLOOKUP(C2992,'Agent List'!A:C,3,0)=0,"",VLOOKUP(C2992,'Agent List'!A:C,3,0))),"")</f>
        <v/>
      </c>
    </row>
    <row r="2993" spans="5:6" x14ac:dyDescent="0.25">
      <c r="E2993" s="175" t="str">
        <f>IFERROR((IF(VLOOKUP($C2993,'Agent List'!$A:$D,2,0)=0,"",VLOOKUP($C2993,'Agent List'!$A:$D,2,0))),"")</f>
        <v/>
      </c>
      <c r="F2993" t="str">
        <f>IFERROR((IF(VLOOKUP(C2993,'Agent List'!A:C,3,0)=0,"",VLOOKUP(C2993,'Agent List'!A:C,3,0))),"")</f>
        <v/>
      </c>
    </row>
    <row r="2994" spans="5:6" x14ac:dyDescent="0.25">
      <c r="E2994" s="175" t="str">
        <f>IFERROR((IF(VLOOKUP($C2994,'Agent List'!$A:$D,2,0)=0,"",VLOOKUP($C2994,'Agent List'!$A:$D,2,0))),"")</f>
        <v/>
      </c>
      <c r="F2994" t="str">
        <f>IFERROR((IF(VLOOKUP(C2994,'Agent List'!A:C,3,0)=0,"",VLOOKUP(C2994,'Agent List'!A:C,3,0))),"")</f>
        <v/>
      </c>
    </row>
    <row r="2995" spans="5:6" x14ac:dyDescent="0.25">
      <c r="E2995" s="175" t="str">
        <f>IFERROR((IF(VLOOKUP($C2995,'Agent List'!$A:$D,2,0)=0,"",VLOOKUP($C2995,'Agent List'!$A:$D,2,0))),"")</f>
        <v/>
      </c>
      <c r="F2995" t="str">
        <f>IFERROR((IF(VLOOKUP(C2995,'Agent List'!A:C,3,0)=0,"",VLOOKUP(C2995,'Agent List'!A:C,3,0))),"")</f>
        <v/>
      </c>
    </row>
    <row r="2996" spans="5:6" x14ac:dyDescent="0.25">
      <c r="E2996" s="175" t="str">
        <f>IFERROR((IF(VLOOKUP($C2996,'Agent List'!$A:$D,2,0)=0,"",VLOOKUP($C2996,'Agent List'!$A:$D,2,0))),"")</f>
        <v/>
      </c>
      <c r="F2996" t="str">
        <f>IFERROR((IF(VLOOKUP(C2996,'Agent List'!A:C,3,0)=0,"",VLOOKUP(C2996,'Agent List'!A:C,3,0))),"")</f>
        <v/>
      </c>
    </row>
    <row r="2997" spans="5:6" x14ac:dyDescent="0.25">
      <c r="E2997" s="175" t="str">
        <f>IFERROR((IF(VLOOKUP($C2997,'Agent List'!$A:$D,2,0)=0,"",VLOOKUP($C2997,'Agent List'!$A:$D,2,0))),"")</f>
        <v/>
      </c>
      <c r="F2997" t="str">
        <f>IFERROR((IF(VLOOKUP(C2997,'Agent List'!A:C,3,0)=0,"",VLOOKUP(C2997,'Agent List'!A:C,3,0))),"")</f>
        <v/>
      </c>
    </row>
    <row r="2998" spans="5:6" x14ac:dyDescent="0.25">
      <c r="E2998" s="175" t="str">
        <f>IFERROR((IF(VLOOKUP($C2998,'Agent List'!$A:$D,2,0)=0,"",VLOOKUP($C2998,'Agent List'!$A:$D,2,0))),"")</f>
        <v/>
      </c>
      <c r="F2998" t="str">
        <f>IFERROR((IF(VLOOKUP(C2998,'Agent List'!A:C,3,0)=0,"",VLOOKUP(C2998,'Agent List'!A:C,3,0))),"")</f>
        <v/>
      </c>
    </row>
    <row r="2999" spans="5:6" x14ac:dyDescent="0.25">
      <c r="E2999" s="175" t="str">
        <f>IFERROR((IF(VLOOKUP($C2999,'Agent List'!$A:$D,2,0)=0,"",VLOOKUP($C2999,'Agent List'!$A:$D,2,0))),"")</f>
        <v/>
      </c>
      <c r="F2999" t="str">
        <f>IFERROR((IF(VLOOKUP(C2999,'Agent List'!A:C,3,0)=0,"",VLOOKUP(C2999,'Agent List'!A:C,3,0))),"")</f>
        <v/>
      </c>
    </row>
    <row r="3000" spans="5:6" x14ac:dyDescent="0.25">
      <c r="E3000" s="175" t="str">
        <f>IFERROR((IF(VLOOKUP($C3000,'Agent List'!$A:$D,2,0)=0,"",VLOOKUP($C3000,'Agent List'!$A:$D,2,0))),"")</f>
        <v/>
      </c>
      <c r="F3000" t="str">
        <f>IFERROR((IF(VLOOKUP(C3000,'Agent List'!A:C,3,0)=0,"",VLOOKUP(C3000,'Agent List'!A:C,3,0))),"")</f>
        <v/>
      </c>
    </row>
    <row r="3001" spans="5:6" x14ac:dyDescent="0.25">
      <c r="E3001" s="175" t="str">
        <f>IFERROR((IF(VLOOKUP($C3001,'Agent List'!$A:$D,2,0)=0,"",VLOOKUP($C3001,'Agent List'!$A:$D,2,0))),"")</f>
        <v/>
      </c>
      <c r="F3001" t="str">
        <f>IFERROR((IF(VLOOKUP(C3001,'Agent List'!A:C,3,0)=0,"",VLOOKUP(C3001,'Agent List'!A:C,3,0))),"")</f>
        <v/>
      </c>
    </row>
    <row r="3002" spans="5:6" x14ac:dyDescent="0.25">
      <c r="E3002" s="175" t="str">
        <f>IFERROR((IF(VLOOKUP($C3002,'Agent List'!$A:$D,2,0)=0,"",VLOOKUP($C3002,'Agent List'!$A:$D,2,0))),"")</f>
        <v/>
      </c>
      <c r="F3002" t="str">
        <f>IFERROR((IF(VLOOKUP(C3002,'Agent List'!A:C,3,0)=0,"",VLOOKUP(C3002,'Agent List'!A:C,3,0))),"")</f>
        <v/>
      </c>
    </row>
    <row r="3003" spans="5:6" x14ac:dyDescent="0.25">
      <c r="E3003" s="175" t="str">
        <f>IFERROR((IF(VLOOKUP($C3003,'Agent List'!$A:$D,2,0)=0,"",VLOOKUP($C3003,'Agent List'!$A:$D,2,0))),"")</f>
        <v/>
      </c>
      <c r="F3003" t="str">
        <f>IFERROR((IF(VLOOKUP(C3003,'Agent List'!A:C,3,0)=0,"",VLOOKUP(C3003,'Agent List'!A:C,3,0))),"")</f>
        <v/>
      </c>
    </row>
    <row r="3004" spans="5:6" x14ac:dyDescent="0.25">
      <c r="E3004" s="175" t="str">
        <f>IFERROR((IF(VLOOKUP($C3004,'Agent List'!$A:$D,2,0)=0,"",VLOOKUP($C3004,'Agent List'!$A:$D,2,0))),"")</f>
        <v/>
      </c>
      <c r="F3004" t="str">
        <f>IFERROR((IF(VLOOKUP(C3004,'Agent List'!A:C,3,0)=0,"",VLOOKUP(C3004,'Agent List'!A:C,3,0))),"")</f>
        <v/>
      </c>
    </row>
    <row r="3005" spans="5:6" x14ac:dyDescent="0.25">
      <c r="E3005" s="175" t="str">
        <f>IFERROR((IF(VLOOKUP($C3005,'Agent List'!$A:$D,2,0)=0,"",VLOOKUP($C3005,'Agent List'!$A:$D,2,0))),"")</f>
        <v/>
      </c>
      <c r="F3005" t="str">
        <f>IFERROR((IF(VLOOKUP(C3005,'Agent List'!A:C,3,0)=0,"",VLOOKUP(C3005,'Agent List'!A:C,3,0))),"")</f>
        <v/>
      </c>
    </row>
    <row r="3006" spans="5:6" x14ac:dyDescent="0.25">
      <c r="E3006" s="175" t="str">
        <f>IFERROR((IF(VLOOKUP($C3006,'Agent List'!$A:$D,2,0)=0,"",VLOOKUP($C3006,'Agent List'!$A:$D,2,0))),"")</f>
        <v/>
      </c>
      <c r="F3006" t="str">
        <f>IFERROR((IF(VLOOKUP(C3006,'Agent List'!A:C,3,0)=0,"",VLOOKUP(C3006,'Agent List'!A:C,3,0))),"")</f>
        <v/>
      </c>
    </row>
    <row r="3007" spans="5:6" x14ac:dyDescent="0.25">
      <c r="E3007" s="175" t="str">
        <f>IFERROR((IF(VLOOKUP($C3007,'Agent List'!$A:$D,2,0)=0,"",VLOOKUP($C3007,'Agent List'!$A:$D,2,0))),"")</f>
        <v/>
      </c>
      <c r="F3007" t="str">
        <f>IFERROR((IF(VLOOKUP(C3007,'Agent List'!A:C,3,0)=0,"",VLOOKUP(C3007,'Agent List'!A:C,3,0))),"")</f>
        <v/>
      </c>
    </row>
    <row r="3008" spans="5:6" x14ac:dyDescent="0.25">
      <c r="E3008" s="175" t="str">
        <f>IFERROR((IF(VLOOKUP($C3008,'Agent List'!$A:$D,2,0)=0,"",VLOOKUP($C3008,'Agent List'!$A:$D,2,0))),"")</f>
        <v/>
      </c>
      <c r="F3008" t="str">
        <f>IFERROR((IF(VLOOKUP(C3008,'Agent List'!A:C,3,0)=0,"",VLOOKUP(C3008,'Agent List'!A:C,3,0))),"")</f>
        <v/>
      </c>
    </row>
    <row r="3009" spans="5:6" x14ac:dyDescent="0.25">
      <c r="E3009" s="175" t="str">
        <f>IFERROR((IF(VLOOKUP($C3009,'Agent List'!$A:$D,2,0)=0,"",VLOOKUP($C3009,'Agent List'!$A:$D,2,0))),"")</f>
        <v/>
      </c>
      <c r="F3009" t="str">
        <f>IFERROR((IF(VLOOKUP(C3009,'Agent List'!A:C,3,0)=0,"",VLOOKUP(C3009,'Agent List'!A:C,3,0))),"")</f>
        <v/>
      </c>
    </row>
    <row r="3010" spans="5:6" x14ac:dyDescent="0.25">
      <c r="E3010" s="175" t="str">
        <f>IFERROR((IF(VLOOKUP($C3010,'Agent List'!$A:$D,2,0)=0,"",VLOOKUP($C3010,'Agent List'!$A:$D,2,0))),"")</f>
        <v/>
      </c>
      <c r="F3010" t="str">
        <f>IFERROR((IF(VLOOKUP(C3010,'Agent List'!A:C,3,0)=0,"",VLOOKUP(C3010,'Agent List'!A:C,3,0))),"")</f>
        <v/>
      </c>
    </row>
    <row r="3011" spans="5:6" x14ac:dyDescent="0.25">
      <c r="E3011" s="175" t="str">
        <f>IFERROR((IF(VLOOKUP($C3011,'Agent List'!$A:$D,2,0)=0,"",VLOOKUP($C3011,'Agent List'!$A:$D,2,0))),"")</f>
        <v/>
      </c>
      <c r="F3011" t="str">
        <f>IFERROR((IF(VLOOKUP(C3011,'Agent List'!A:C,3,0)=0,"",VLOOKUP(C3011,'Agent List'!A:C,3,0))),"")</f>
        <v/>
      </c>
    </row>
    <row r="3012" spans="5:6" x14ac:dyDescent="0.25">
      <c r="E3012" s="175" t="str">
        <f>IFERROR((IF(VLOOKUP($C3012,'Agent List'!$A:$D,2,0)=0,"",VLOOKUP($C3012,'Agent List'!$A:$D,2,0))),"")</f>
        <v/>
      </c>
      <c r="F3012" t="str">
        <f>IFERROR((IF(VLOOKUP(C3012,'Agent List'!A:C,3,0)=0,"",VLOOKUP(C3012,'Agent List'!A:C,3,0))),"")</f>
        <v/>
      </c>
    </row>
    <row r="3013" spans="5:6" x14ac:dyDescent="0.25">
      <c r="E3013" s="175" t="str">
        <f>IFERROR((IF(VLOOKUP($C3013,'Agent List'!$A:$D,2,0)=0,"",VLOOKUP($C3013,'Agent List'!$A:$D,2,0))),"")</f>
        <v/>
      </c>
      <c r="F3013" t="str">
        <f>IFERROR((IF(VLOOKUP(C3013,'Agent List'!A:C,3,0)=0,"",VLOOKUP(C3013,'Agent List'!A:C,3,0))),"")</f>
        <v/>
      </c>
    </row>
    <row r="3014" spans="5:6" x14ac:dyDescent="0.25">
      <c r="E3014" s="175" t="str">
        <f>IFERROR((IF(VLOOKUP($C3014,'Agent List'!$A:$D,2,0)=0,"",VLOOKUP($C3014,'Agent List'!$A:$D,2,0))),"")</f>
        <v/>
      </c>
      <c r="F3014" t="str">
        <f>IFERROR((IF(VLOOKUP(C3014,'Agent List'!A:C,3,0)=0,"",VLOOKUP(C3014,'Agent List'!A:C,3,0))),"")</f>
        <v/>
      </c>
    </row>
    <row r="3015" spans="5:6" x14ac:dyDescent="0.25">
      <c r="E3015" s="175" t="str">
        <f>IFERROR((IF(VLOOKUP($C3015,'Agent List'!$A:$D,2,0)=0,"",VLOOKUP($C3015,'Agent List'!$A:$D,2,0))),"")</f>
        <v/>
      </c>
      <c r="F3015" t="str">
        <f>IFERROR((IF(VLOOKUP(C3015,'Agent List'!A:C,3,0)=0,"",VLOOKUP(C3015,'Agent List'!A:C,3,0))),"")</f>
        <v/>
      </c>
    </row>
    <row r="3016" spans="5:6" x14ac:dyDescent="0.25">
      <c r="E3016" s="175" t="str">
        <f>IFERROR((IF(VLOOKUP($C3016,'Agent List'!$A:$D,2,0)=0,"",VLOOKUP($C3016,'Agent List'!$A:$D,2,0))),"")</f>
        <v/>
      </c>
      <c r="F3016" t="str">
        <f>IFERROR((IF(VLOOKUP(C3016,'Agent List'!A:C,3,0)=0,"",VLOOKUP(C3016,'Agent List'!A:C,3,0))),"")</f>
        <v/>
      </c>
    </row>
    <row r="3017" spans="5:6" x14ac:dyDescent="0.25">
      <c r="E3017" s="175" t="str">
        <f>IFERROR((IF(VLOOKUP($C3017,'Agent List'!$A:$D,2,0)=0,"",VLOOKUP($C3017,'Agent List'!$A:$D,2,0))),"")</f>
        <v/>
      </c>
      <c r="F3017" t="str">
        <f>IFERROR((IF(VLOOKUP(C3017,'Agent List'!A:C,3,0)=0,"",VLOOKUP(C3017,'Agent List'!A:C,3,0))),"")</f>
        <v/>
      </c>
    </row>
    <row r="3018" spans="5:6" x14ac:dyDescent="0.25">
      <c r="E3018" s="175" t="str">
        <f>IFERROR((IF(VLOOKUP($C3018,'Agent List'!$A:$D,2,0)=0,"",VLOOKUP($C3018,'Agent List'!$A:$D,2,0))),"")</f>
        <v/>
      </c>
      <c r="F3018" t="str">
        <f>IFERROR((IF(VLOOKUP(C3018,'Agent List'!A:C,3,0)=0,"",VLOOKUP(C3018,'Agent List'!A:C,3,0))),"")</f>
        <v/>
      </c>
    </row>
    <row r="3019" spans="5:6" x14ac:dyDescent="0.25">
      <c r="E3019" s="175" t="str">
        <f>IFERROR((IF(VLOOKUP($C3019,'Agent List'!$A:$D,2,0)=0,"",VLOOKUP($C3019,'Agent List'!$A:$D,2,0))),"")</f>
        <v/>
      </c>
      <c r="F3019" t="str">
        <f>IFERROR((IF(VLOOKUP(C3019,'Agent List'!A:C,3,0)=0,"",VLOOKUP(C3019,'Agent List'!A:C,3,0))),"")</f>
        <v/>
      </c>
    </row>
    <row r="3020" spans="5:6" x14ac:dyDescent="0.25">
      <c r="E3020" s="175" t="str">
        <f>IFERROR((IF(VLOOKUP($C3020,'Agent List'!$A:$D,2,0)=0,"",VLOOKUP($C3020,'Agent List'!$A:$D,2,0))),"")</f>
        <v/>
      </c>
      <c r="F3020" t="str">
        <f>IFERROR((IF(VLOOKUP(C3020,'Agent List'!A:C,3,0)=0,"",VLOOKUP(C3020,'Agent List'!A:C,3,0))),"")</f>
        <v/>
      </c>
    </row>
    <row r="3021" spans="5:6" x14ac:dyDescent="0.25">
      <c r="E3021" s="175" t="str">
        <f>IFERROR((IF(VLOOKUP($C3021,'Agent List'!$A:$D,2,0)=0,"",VLOOKUP($C3021,'Agent List'!$A:$D,2,0))),"")</f>
        <v/>
      </c>
      <c r="F3021" t="str">
        <f>IFERROR((IF(VLOOKUP(C3021,'Agent List'!A:C,3,0)=0,"",VLOOKUP(C3021,'Agent List'!A:C,3,0))),"")</f>
        <v/>
      </c>
    </row>
    <row r="3022" spans="5:6" x14ac:dyDescent="0.25">
      <c r="E3022" s="175" t="str">
        <f>IFERROR((IF(VLOOKUP($C3022,'Agent List'!$A:$D,2,0)=0,"",VLOOKUP($C3022,'Agent List'!$A:$D,2,0))),"")</f>
        <v/>
      </c>
      <c r="F3022" t="str">
        <f>IFERROR((IF(VLOOKUP(C3022,'Agent List'!A:C,3,0)=0,"",VLOOKUP(C3022,'Agent List'!A:C,3,0))),"")</f>
        <v/>
      </c>
    </row>
    <row r="3023" spans="5:6" x14ac:dyDescent="0.25">
      <c r="E3023" s="175" t="str">
        <f>IFERROR((IF(VLOOKUP($C3023,'Agent List'!$A:$D,2,0)=0,"",VLOOKUP($C3023,'Agent List'!$A:$D,2,0))),"")</f>
        <v/>
      </c>
      <c r="F3023" t="str">
        <f>IFERROR((IF(VLOOKUP(C3023,'Agent List'!A:C,3,0)=0,"",VLOOKUP(C3023,'Agent List'!A:C,3,0))),"")</f>
        <v/>
      </c>
    </row>
    <row r="3024" spans="5:6" x14ac:dyDescent="0.25">
      <c r="E3024" s="175" t="str">
        <f>IFERROR((IF(VLOOKUP($C3024,'Agent List'!$A:$D,2,0)=0,"",VLOOKUP($C3024,'Agent List'!$A:$D,2,0))),"")</f>
        <v/>
      </c>
      <c r="F3024" t="str">
        <f>IFERROR((IF(VLOOKUP(C3024,'Agent List'!A:C,3,0)=0,"",VLOOKUP(C3024,'Agent List'!A:C,3,0))),"")</f>
        <v/>
      </c>
    </row>
    <row r="3025" spans="5:6" x14ac:dyDescent="0.25">
      <c r="E3025" s="175" t="str">
        <f>IFERROR((IF(VLOOKUP($C3025,'Agent List'!$A:$D,2,0)=0,"",VLOOKUP($C3025,'Agent List'!$A:$D,2,0))),"")</f>
        <v/>
      </c>
      <c r="F3025" t="str">
        <f>IFERROR((IF(VLOOKUP(C3025,'Agent List'!A:C,3,0)=0,"",VLOOKUP(C3025,'Agent List'!A:C,3,0))),"")</f>
        <v/>
      </c>
    </row>
    <row r="3026" spans="5:6" x14ac:dyDescent="0.25">
      <c r="E3026" s="175" t="str">
        <f>IFERROR((IF(VLOOKUP($C3026,'Agent List'!$A:$D,2,0)=0,"",VLOOKUP($C3026,'Agent List'!$A:$D,2,0))),"")</f>
        <v/>
      </c>
      <c r="F3026" t="str">
        <f>IFERROR((IF(VLOOKUP(C3026,'Agent List'!A:C,3,0)=0,"",VLOOKUP(C3026,'Agent List'!A:C,3,0))),"")</f>
        <v/>
      </c>
    </row>
    <row r="3027" spans="5:6" x14ac:dyDescent="0.25">
      <c r="E3027" s="175" t="str">
        <f>IFERROR((IF(VLOOKUP($C3027,'Agent List'!$A:$D,2,0)=0,"",VLOOKUP($C3027,'Agent List'!$A:$D,2,0))),"")</f>
        <v/>
      </c>
      <c r="F3027" t="str">
        <f>IFERROR((IF(VLOOKUP(C3027,'Agent List'!A:C,3,0)=0,"",VLOOKUP(C3027,'Agent List'!A:C,3,0))),"")</f>
        <v/>
      </c>
    </row>
    <row r="3028" spans="5:6" x14ac:dyDescent="0.25">
      <c r="E3028" s="175" t="str">
        <f>IFERROR((IF(VLOOKUP($C3028,'Agent List'!$A:$D,2,0)=0,"",VLOOKUP($C3028,'Agent List'!$A:$D,2,0))),"")</f>
        <v/>
      </c>
      <c r="F3028" t="str">
        <f>IFERROR((IF(VLOOKUP(C3028,'Agent List'!A:C,3,0)=0,"",VLOOKUP(C3028,'Agent List'!A:C,3,0))),"")</f>
        <v/>
      </c>
    </row>
    <row r="3029" spans="5:6" x14ac:dyDescent="0.25">
      <c r="E3029" s="175" t="str">
        <f>IFERROR((IF(VLOOKUP($C3029,'Agent List'!$A:$D,2,0)=0,"",VLOOKUP($C3029,'Agent List'!$A:$D,2,0))),"")</f>
        <v/>
      </c>
      <c r="F3029" t="str">
        <f>IFERROR((IF(VLOOKUP(C3029,'Agent List'!A:C,3,0)=0,"",VLOOKUP(C3029,'Agent List'!A:C,3,0))),"")</f>
        <v/>
      </c>
    </row>
    <row r="3030" spans="5:6" x14ac:dyDescent="0.25">
      <c r="E3030" s="175" t="str">
        <f>IFERROR((IF(VLOOKUP($C3030,'Agent List'!$A:$D,2,0)=0,"",VLOOKUP($C3030,'Agent List'!$A:$D,2,0))),"")</f>
        <v/>
      </c>
      <c r="F3030" t="str">
        <f>IFERROR((IF(VLOOKUP(C3030,'Agent List'!A:C,3,0)=0,"",VLOOKUP(C3030,'Agent List'!A:C,3,0))),"")</f>
        <v/>
      </c>
    </row>
    <row r="3031" spans="5:6" x14ac:dyDescent="0.25">
      <c r="E3031" s="175" t="str">
        <f>IFERROR((IF(VLOOKUP($C3031,'Agent List'!$A:$D,2,0)=0,"",VLOOKUP($C3031,'Agent List'!$A:$D,2,0))),"")</f>
        <v/>
      </c>
      <c r="F3031" t="str">
        <f>IFERROR((IF(VLOOKUP(C3031,'Agent List'!A:C,3,0)=0,"",VLOOKUP(C3031,'Agent List'!A:C,3,0))),"")</f>
        <v/>
      </c>
    </row>
    <row r="3032" spans="5:6" x14ac:dyDescent="0.25">
      <c r="E3032" s="175" t="str">
        <f>IFERROR((IF(VLOOKUP($C3032,'Agent List'!$A:$D,2,0)=0,"",VLOOKUP($C3032,'Agent List'!$A:$D,2,0))),"")</f>
        <v/>
      </c>
      <c r="F3032" t="str">
        <f>IFERROR((IF(VLOOKUP(C3032,'Agent List'!A:C,3,0)=0,"",VLOOKUP(C3032,'Agent List'!A:C,3,0))),"")</f>
        <v/>
      </c>
    </row>
    <row r="3033" spans="5:6" x14ac:dyDescent="0.25">
      <c r="E3033" s="175" t="str">
        <f>IFERROR((IF(VLOOKUP($C3033,'Agent List'!$A:$D,2,0)=0,"",VLOOKUP($C3033,'Agent List'!$A:$D,2,0))),"")</f>
        <v/>
      </c>
      <c r="F3033" t="str">
        <f>IFERROR((IF(VLOOKUP(C3033,'Agent List'!A:C,3,0)=0,"",VLOOKUP(C3033,'Agent List'!A:C,3,0))),"")</f>
        <v/>
      </c>
    </row>
    <row r="3034" spans="5:6" x14ac:dyDescent="0.25">
      <c r="E3034" s="175" t="str">
        <f>IFERROR((IF(VLOOKUP($C3034,'Agent List'!$A:$D,2,0)=0,"",VLOOKUP($C3034,'Agent List'!$A:$D,2,0))),"")</f>
        <v/>
      </c>
      <c r="F3034" t="str">
        <f>IFERROR((IF(VLOOKUP(C3034,'Agent List'!A:C,3,0)=0,"",VLOOKUP(C3034,'Agent List'!A:C,3,0))),"")</f>
        <v/>
      </c>
    </row>
    <row r="3035" spans="5:6" x14ac:dyDescent="0.25">
      <c r="E3035" s="175" t="str">
        <f>IFERROR((IF(VLOOKUP($C3035,'Agent List'!$A:$D,2,0)=0,"",VLOOKUP($C3035,'Agent List'!$A:$D,2,0))),"")</f>
        <v/>
      </c>
      <c r="F3035" t="str">
        <f>IFERROR((IF(VLOOKUP(C3035,'Agent List'!A:C,3,0)=0,"",VLOOKUP(C3035,'Agent List'!A:C,3,0))),"")</f>
        <v/>
      </c>
    </row>
    <row r="3036" spans="5:6" x14ac:dyDescent="0.25">
      <c r="E3036" s="175" t="str">
        <f>IFERROR((IF(VLOOKUP($C3036,'Agent List'!$A:$D,2,0)=0,"",VLOOKUP($C3036,'Agent List'!$A:$D,2,0))),"")</f>
        <v/>
      </c>
      <c r="F3036" t="str">
        <f>IFERROR((IF(VLOOKUP(C3036,'Agent List'!A:C,3,0)=0,"",VLOOKUP(C3036,'Agent List'!A:C,3,0))),"")</f>
        <v/>
      </c>
    </row>
    <row r="3037" spans="5:6" x14ac:dyDescent="0.25">
      <c r="E3037" s="175" t="str">
        <f>IFERROR((IF(VLOOKUP($C3037,'Agent List'!$A:$D,2,0)=0,"",VLOOKUP($C3037,'Agent List'!$A:$D,2,0))),"")</f>
        <v/>
      </c>
      <c r="F3037" t="str">
        <f>IFERROR((IF(VLOOKUP(C3037,'Agent List'!A:C,3,0)=0,"",VLOOKUP(C3037,'Agent List'!A:C,3,0))),"")</f>
        <v/>
      </c>
    </row>
    <row r="3038" spans="5:6" x14ac:dyDescent="0.25">
      <c r="E3038" s="175" t="str">
        <f>IFERROR((IF(VLOOKUP($C3038,'Agent List'!$A:$D,2,0)=0,"",VLOOKUP($C3038,'Agent List'!$A:$D,2,0))),"")</f>
        <v/>
      </c>
      <c r="F3038" t="str">
        <f>IFERROR((IF(VLOOKUP(C3038,'Agent List'!A:C,3,0)=0,"",VLOOKUP(C3038,'Agent List'!A:C,3,0))),"")</f>
        <v/>
      </c>
    </row>
    <row r="3039" spans="5:6" x14ac:dyDescent="0.25">
      <c r="E3039" s="175" t="str">
        <f>IFERROR((IF(VLOOKUP($C3039,'Agent List'!$A:$D,2,0)=0,"",VLOOKUP($C3039,'Agent List'!$A:$D,2,0))),"")</f>
        <v/>
      </c>
      <c r="F3039" t="str">
        <f>IFERROR((IF(VLOOKUP(C3039,'Agent List'!A:C,3,0)=0,"",VLOOKUP(C3039,'Agent List'!A:C,3,0))),"")</f>
        <v/>
      </c>
    </row>
    <row r="3040" spans="5:6" x14ac:dyDescent="0.25">
      <c r="E3040" s="175" t="str">
        <f>IFERROR((IF(VLOOKUP($C3040,'Agent List'!$A:$D,2,0)=0,"",VLOOKUP($C3040,'Agent List'!$A:$D,2,0))),"")</f>
        <v/>
      </c>
      <c r="F3040" t="str">
        <f>IFERROR((IF(VLOOKUP(C3040,'Agent List'!A:C,3,0)=0,"",VLOOKUP(C3040,'Agent List'!A:C,3,0))),"")</f>
        <v/>
      </c>
    </row>
    <row r="3041" spans="5:6" x14ac:dyDescent="0.25">
      <c r="E3041" s="175" t="str">
        <f>IFERROR((IF(VLOOKUP($C3041,'Agent List'!$A:$D,2,0)=0,"",VLOOKUP($C3041,'Agent List'!$A:$D,2,0))),"")</f>
        <v/>
      </c>
      <c r="F3041" t="str">
        <f>IFERROR((IF(VLOOKUP(C3041,'Agent List'!A:C,3,0)=0,"",VLOOKUP(C3041,'Agent List'!A:C,3,0))),"")</f>
        <v/>
      </c>
    </row>
    <row r="3042" spans="5:6" x14ac:dyDescent="0.25">
      <c r="E3042" s="175" t="str">
        <f>IFERROR((IF(VLOOKUP($C3042,'Agent List'!$A:$D,2,0)=0,"",VLOOKUP($C3042,'Agent List'!$A:$D,2,0))),"")</f>
        <v/>
      </c>
      <c r="F3042" t="str">
        <f>IFERROR((IF(VLOOKUP(C3042,'Agent List'!A:C,3,0)=0,"",VLOOKUP(C3042,'Agent List'!A:C,3,0))),"")</f>
        <v/>
      </c>
    </row>
    <row r="3043" spans="5:6" x14ac:dyDescent="0.25">
      <c r="E3043" s="175" t="str">
        <f>IFERROR((IF(VLOOKUP($C3043,'Agent List'!$A:$D,2,0)=0,"",VLOOKUP($C3043,'Agent List'!$A:$D,2,0))),"")</f>
        <v/>
      </c>
      <c r="F3043" t="str">
        <f>IFERROR((IF(VLOOKUP(C3043,'Agent List'!A:C,3,0)=0,"",VLOOKUP(C3043,'Agent List'!A:C,3,0))),"")</f>
        <v/>
      </c>
    </row>
    <row r="3044" spans="5:6" x14ac:dyDescent="0.25">
      <c r="E3044" s="175" t="str">
        <f>IFERROR((IF(VLOOKUP($C3044,'Agent List'!$A:$D,2,0)=0,"",VLOOKUP($C3044,'Agent List'!$A:$D,2,0))),"")</f>
        <v/>
      </c>
      <c r="F3044" t="str">
        <f>IFERROR((IF(VLOOKUP(C3044,'Agent List'!A:C,3,0)=0,"",VLOOKUP(C3044,'Agent List'!A:C,3,0))),"")</f>
        <v/>
      </c>
    </row>
    <row r="3045" spans="5:6" x14ac:dyDescent="0.25">
      <c r="E3045" s="175" t="str">
        <f>IFERROR((IF(VLOOKUP($C3045,'Agent List'!$A:$D,2,0)=0,"",VLOOKUP($C3045,'Agent List'!$A:$D,2,0))),"")</f>
        <v/>
      </c>
      <c r="F3045" t="str">
        <f>IFERROR((IF(VLOOKUP(C3045,'Agent List'!A:C,3,0)=0,"",VLOOKUP(C3045,'Agent List'!A:C,3,0))),"")</f>
        <v/>
      </c>
    </row>
    <row r="3046" spans="5:6" x14ac:dyDescent="0.25">
      <c r="E3046" s="175" t="str">
        <f>IFERROR((IF(VLOOKUP($C3046,'Agent List'!$A:$D,2,0)=0,"",VLOOKUP($C3046,'Agent List'!$A:$D,2,0))),"")</f>
        <v/>
      </c>
      <c r="F3046" t="str">
        <f>IFERROR((IF(VLOOKUP(C3046,'Agent List'!A:C,3,0)=0,"",VLOOKUP(C3046,'Agent List'!A:C,3,0))),"")</f>
        <v/>
      </c>
    </row>
    <row r="3047" spans="5:6" x14ac:dyDescent="0.25">
      <c r="E3047" s="175" t="str">
        <f>IFERROR((IF(VLOOKUP($C3047,'Agent List'!$A:$D,2,0)=0,"",VLOOKUP($C3047,'Agent List'!$A:$D,2,0))),"")</f>
        <v/>
      </c>
      <c r="F3047" t="str">
        <f>IFERROR((IF(VLOOKUP(C3047,'Agent List'!A:C,3,0)=0,"",VLOOKUP(C3047,'Agent List'!A:C,3,0))),"")</f>
        <v/>
      </c>
    </row>
    <row r="3048" spans="5:6" x14ac:dyDescent="0.25">
      <c r="E3048" s="175" t="str">
        <f>IFERROR((IF(VLOOKUP($C3048,'Agent List'!$A:$D,2,0)=0,"",VLOOKUP($C3048,'Agent List'!$A:$D,2,0))),"")</f>
        <v/>
      </c>
      <c r="F3048" t="str">
        <f>IFERROR((IF(VLOOKUP(C3048,'Agent List'!A:C,3,0)=0,"",VLOOKUP(C3048,'Agent List'!A:C,3,0))),"")</f>
        <v/>
      </c>
    </row>
    <row r="3049" spans="5:6" x14ac:dyDescent="0.25">
      <c r="E3049" s="175" t="str">
        <f>IFERROR((IF(VLOOKUP($C3049,'Agent List'!$A:$D,2,0)=0,"",VLOOKUP($C3049,'Agent List'!$A:$D,2,0))),"")</f>
        <v/>
      </c>
      <c r="F3049" t="str">
        <f>IFERROR((IF(VLOOKUP(C3049,'Agent List'!A:C,3,0)=0,"",VLOOKUP(C3049,'Agent List'!A:C,3,0))),"")</f>
        <v/>
      </c>
    </row>
    <row r="3050" spans="5:6" x14ac:dyDescent="0.25">
      <c r="E3050" s="175" t="str">
        <f>IFERROR((IF(VLOOKUP($C3050,'Agent List'!$A:$D,2,0)=0,"",VLOOKUP($C3050,'Agent List'!$A:$D,2,0))),"")</f>
        <v/>
      </c>
      <c r="F3050" t="str">
        <f>IFERROR((IF(VLOOKUP(C3050,'Agent List'!A:C,3,0)=0,"",VLOOKUP(C3050,'Agent List'!A:C,3,0))),"")</f>
        <v/>
      </c>
    </row>
    <row r="3051" spans="5:6" x14ac:dyDescent="0.25">
      <c r="E3051" s="175" t="str">
        <f>IFERROR((IF(VLOOKUP($C3051,'Agent List'!$A:$D,2,0)=0,"",VLOOKUP($C3051,'Agent List'!$A:$D,2,0))),"")</f>
        <v/>
      </c>
      <c r="F3051" t="str">
        <f>IFERROR((IF(VLOOKUP(C3051,'Agent List'!A:C,3,0)=0,"",VLOOKUP(C3051,'Agent List'!A:C,3,0))),"")</f>
        <v/>
      </c>
    </row>
    <row r="3052" spans="5:6" x14ac:dyDescent="0.25">
      <c r="E3052" s="175" t="str">
        <f>IFERROR((IF(VLOOKUP($C3052,'Agent List'!$A:$D,2,0)=0,"",VLOOKUP($C3052,'Agent List'!$A:$D,2,0))),"")</f>
        <v/>
      </c>
      <c r="F3052" t="str">
        <f>IFERROR((IF(VLOOKUP(C3052,'Agent List'!A:C,3,0)=0,"",VLOOKUP(C3052,'Agent List'!A:C,3,0))),"")</f>
        <v/>
      </c>
    </row>
    <row r="3053" spans="5:6" x14ac:dyDescent="0.25">
      <c r="E3053" s="175" t="str">
        <f>IFERROR((IF(VLOOKUP($C3053,'Agent List'!$A:$D,2,0)=0,"",VLOOKUP($C3053,'Agent List'!$A:$D,2,0))),"")</f>
        <v/>
      </c>
      <c r="F3053" t="str">
        <f>IFERROR((IF(VLOOKUP(C3053,'Agent List'!A:C,3,0)=0,"",VLOOKUP(C3053,'Agent List'!A:C,3,0))),"")</f>
        <v/>
      </c>
    </row>
    <row r="3054" spans="5:6" x14ac:dyDescent="0.25">
      <c r="E3054" s="175" t="str">
        <f>IFERROR((IF(VLOOKUP($C3054,'Agent List'!$A:$D,2,0)=0,"",VLOOKUP($C3054,'Agent List'!$A:$D,2,0))),"")</f>
        <v/>
      </c>
      <c r="F3054" t="str">
        <f>IFERROR((IF(VLOOKUP(C3054,'Agent List'!A:C,3,0)=0,"",VLOOKUP(C3054,'Agent List'!A:C,3,0))),"")</f>
        <v/>
      </c>
    </row>
    <row r="3055" spans="5:6" x14ac:dyDescent="0.25">
      <c r="E3055" s="175" t="str">
        <f>IFERROR((IF(VLOOKUP($C3055,'Agent List'!$A:$D,2,0)=0,"",VLOOKUP($C3055,'Agent List'!$A:$D,2,0))),"")</f>
        <v/>
      </c>
      <c r="F3055" t="str">
        <f>IFERROR((IF(VLOOKUP(C3055,'Agent List'!A:C,3,0)=0,"",VLOOKUP(C3055,'Agent List'!A:C,3,0))),"")</f>
        <v/>
      </c>
    </row>
    <row r="3056" spans="5:6" x14ac:dyDescent="0.25">
      <c r="E3056" s="175" t="str">
        <f>IFERROR((IF(VLOOKUP($C3056,'Agent List'!$A:$D,2,0)=0,"",VLOOKUP($C3056,'Agent List'!$A:$D,2,0))),"")</f>
        <v/>
      </c>
      <c r="F3056" t="str">
        <f>IFERROR((IF(VLOOKUP(C3056,'Agent List'!A:C,3,0)=0,"",VLOOKUP(C3056,'Agent List'!A:C,3,0))),"")</f>
        <v/>
      </c>
    </row>
    <row r="3057" spans="5:6" x14ac:dyDescent="0.25">
      <c r="E3057" s="175" t="str">
        <f>IFERROR((IF(VLOOKUP($C3057,'Agent List'!$A:$D,2,0)=0,"",VLOOKUP($C3057,'Agent List'!$A:$D,2,0))),"")</f>
        <v/>
      </c>
      <c r="F3057" t="str">
        <f>IFERROR((IF(VLOOKUP(C3057,'Agent List'!A:C,3,0)=0,"",VLOOKUP(C3057,'Agent List'!A:C,3,0))),"")</f>
        <v/>
      </c>
    </row>
    <row r="3058" spans="5:6" x14ac:dyDescent="0.25">
      <c r="E3058" s="175" t="str">
        <f>IFERROR((IF(VLOOKUP($C3058,'Agent List'!$A:$D,2,0)=0,"",VLOOKUP($C3058,'Agent List'!$A:$D,2,0))),"")</f>
        <v/>
      </c>
      <c r="F3058" t="str">
        <f>IFERROR((IF(VLOOKUP(C3058,'Agent List'!A:C,3,0)=0,"",VLOOKUP(C3058,'Agent List'!A:C,3,0))),"")</f>
        <v/>
      </c>
    </row>
    <row r="3059" spans="5:6" x14ac:dyDescent="0.25">
      <c r="E3059" s="175" t="str">
        <f>IFERROR((IF(VLOOKUP($C3059,'Agent List'!$A:$D,2,0)=0,"",VLOOKUP($C3059,'Agent List'!$A:$D,2,0))),"")</f>
        <v/>
      </c>
      <c r="F3059" t="str">
        <f>IFERROR((IF(VLOOKUP(C3059,'Agent List'!A:C,3,0)=0,"",VLOOKUP(C3059,'Agent List'!A:C,3,0))),"")</f>
        <v/>
      </c>
    </row>
    <row r="3060" spans="5:6" x14ac:dyDescent="0.25">
      <c r="E3060" s="175" t="str">
        <f>IFERROR((IF(VLOOKUP($C3060,'Agent List'!$A:$D,2,0)=0,"",VLOOKUP($C3060,'Agent List'!$A:$D,2,0))),"")</f>
        <v/>
      </c>
      <c r="F3060" t="str">
        <f>IFERROR((IF(VLOOKUP(C3060,'Agent List'!A:C,3,0)=0,"",VLOOKUP(C3060,'Agent List'!A:C,3,0))),"")</f>
        <v/>
      </c>
    </row>
    <row r="3061" spans="5:6" x14ac:dyDescent="0.25">
      <c r="E3061" s="175" t="str">
        <f>IFERROR((IF(VLOOKUP($C3061,'Agent List'!$A:$D,2,0)=0,"",VLOOKUP($C3061,'Agent List'!$A:$D,2,0))),"")</f>
        <v/>
      </c>
      <c r="F3061" t="str">
        <f>IFERROR((IF(VLOOKUP(C3061,'Agent List'!A:C,3,0)=0,"",VLOOKUP(C3061,'Agent List'!A:C,3,0))),"")</f>
        <v/>
      </c>
    </row>
    <row r="3062" spans="5:6" x14ac:dyDescent="0.25">
      <c r="E3062" s="175" t="str">
        <f>IFERROR((IF(VLOOKUP($C3062,'Agent List'!$A:$D,2,0)=0,"",VLOOKUP($C3062,'Agent List'!$A:$D,2,0))),"")</f>
        <v/>
      </c>
      <c r="F3062" t="str">
        <f>IFERROR((IF(VLOOKUP(C3062,'Agent List'!A:C,3,0)=0,"",VLOOKUP(C3062,'Agent List'!A:C,3,0))),"")</f>
        <v/>
      </c>
    </row>
    <row r="3063" spans="5:6" x14ac:dyDescent="0.25">
      <c r="E3063" s="175" t="str">
        <f>IFERROR((IF(VLOOKUP($C3063,'Agent List'!$A:$D,2,0)=0,"",VLOOKUP($C3063,'Agent List'!$A:$D,2,0))),"")</f>
        <v/>
      </c>
      <c r="F3063" t="str">
        <f>IFERROR((IF(VLOOKUP(C3063,'Agent List'!A:C,3,0)=0,"",VLOOKUP(C3063,'Agent List'!A:C,3,0))),"")</f>
        <v/>
      </c>
    </row>
    <row r="3064" spans="5:6" x14ac:dyDescent="0.25">
      <c r="E3064" s="175" t="str">
        <f>IFERROR((IF(VLOOKUP($C3064,'Agent List'!$A:$D,2,0)=0,"",VLOOKUP($C3064,'Agent List'!$A:$D,2,0))),"")</f>
        <v/>
      </c>
      <c r="F3064" t="str">
        <f>IFERROR((IF(VLOOKUP(C3064,'Agent List'!A:C,3,0)=0,"",VLOOKUP(C3064,'Agent List'!A:C,3,0))),"")</f>
        <v/>
      </c>
    </row>
    <row r="3065" spans="5:6" x14ac:dyDescent="0.25">
      <c r="E3065" s="175" t="str">
        <f>IFERROR((IF(VLOOKUP($C3065,'Agent List'!$A:$D,2,0)=0,"",VLOOKUP($C3065,'Agent List'!$A:$D,2,0))),"")</f>
        <v/>
      </c>
      <c r="F3065" t="str">
        <f>IFERROR((IF(VLOOKUP(C3065,'Agent List'!A:C,3,0)=0,"",VLOOKUP(C3065,'Agent List'!A:C,3,0))),"")</f>
        <v/>
      </c>
    </row>
    <row r="3066" spans="5:6" x14ac:dyDescent="0.25">
      <c r="E3066" s="175" t="str">
        <f>IFERROR((IF(VLOOKUP($C3066,'Agent List'!$A:$D,2,0)=0,"",VLOOKUP($C3066,'Agent List'!$A:$D,2,0))),"")</f>
        <v/>
      </c>
      <c r="F3066" t="str">
        <f>IFERROR((IF(VLOOKUP(C3066,'Agent List'!A:C,3,0)=0,"",VLOOKUP(C3066,'Agent List'!A:C,3,0))),"")</f>
        <v/>
      </c>
    </row>
    <row r="3067" spans="5:6" x14ac:dyDescent="0.25">
      <c r="E3067" s="175" t="str">
        <f>IFERROR((IF(VLOOKUP($C3067,'Agent List'!$A:$D,2,0)=0,"",VLOOKUP($C3067,'Agent List'!$A:$D,2,0))),"")</f>
        <v/>
      </c>
      <c r="F3067" t="str">
        <f>IFERROR((IF(VLOOKUP(C3067,'Agent List'!A:C,3,0)=0,"",VLOOKUP(C3067,'Agent List'!A:C,3,0))),"")</f>
        <v/>
      </c>
    </row>
    <row r="3068" spans="5:6" x14ac:dyDescent="0.25">
      <c r="E3068" s="175" t="str">
        <f>IFERROR((IF(VLOOKUP($C3068,'Agent List'!$A:$D,2,0)=0,"",VLOOKUP($C3068,'Agent List'!$A:$D,2,0))),"")</f>
        <v/>
      </c>
      <c r="F3068" t="str">
        <f>IFERROR((IF(VLOOKUP(C3068,'Agent List'!A:C,3,0)=0,"",VLOOKUP(C3068,'Agent List'!A:C,3,0))),"")</f>
        <v/>
      </c>
    </row>
    <row r="3069" spans="5:6" x14ac:dyDescent="0.25">
      <c r="E3069" s="175" t="str">
        <f>IFERROR((IF(VLOOKUP($C3069,'Agent List'!$A:$D,2,0)=0,"",VLOOKUP($C3069,'Agent List'!$A:$D,2,0))),"")</f>
        <v/>
      </c>
      <c r="F3069" t="str">
        <f>IFERROR((IF(VLOOKUP(C3069,'Agent List'!A:C,3,0)=0,"",VLOOKUP(C3069,'Agent List'!A:C,3,0))),"")</f>
        <v/>
      </c>
    </row>
    <row r="3070" spans="5:6" x14ac:dyDescent="0.25">
      <c r="E3070" s="175" t="str">
        <f>IFERROR((IF(VLOOKUP($C3070,'Agent List'!$A:$D,2,0)=0,"",VLOOKUP($C3070,'Agent List'!$A:$D,2,0))),"")</f>
        <v/>
      </c>
      <c r="F3070" t="str">
        <f>IFERROR((IF(VLOOKUP(C3070,'Agent List'!A:C,3,0)=0,"",VLOOKUP(C3070,'Agent List'!A:C,3,0))),"")</f>
        <v/>
      </c>
    </row>
    <row r="3071" spans="5:6" x14ac:dyDescent="0.25">
      <c r="E3071" s="175" t="str">
        <f>IFERROR((IF(VLOOKUP($C3071,'Agent List'!$A:$D,2,0)=0,"",VLOOKUP($C3071,'Agent List'!$A:$D,2,0))),"")</f>
        <v/>
      </c>
      <c r="F3071" t="str">
        <f>IFERROR((IF(VLOOKUP(C3071,'Agent List'!A:C,3,0)=0,"",VLOOKUP(C3071,'Agent List'!A:C,3,0))),"")</f>
        <v/>
      </c>
    </row>
    <row r="3072" spans="5:6" x14ac:dyDescent="0.25">
      <c r="E3072" s="175" t="str">
        <f>IFERROR((IF(VLOOKUP($C3072,'Agent List'!$A:$D,2,0)=0,"",VLOOKUP($C3072,'Agent List'!$A:$D,2,0))),"")</f>
        <v/>
      </c>
      <c r="F3072" t="str">
        <f>IFERROR((IF(VLOOKUP(C3072,'Agent List'!A:C,3,0)=0,"",VLOOKUP(C3072,'Agent List'!A:C,3,0))),"")</f>
        <v/>
      </c>
    </row>
    <row r="3073" spans="5:6" x14ac:dyDescent="0.25">
      <c r="E3073" s="175" t="str">
        <f>IFERROR((IF(VLOOKUP($C3073,'Agent List'!$A:$D,2,0)=0,"",VLOOKUP($C3073,'Agent List'!$A:$D,2,0))),"")</f>
        <v/>
      </c>
      <c r="F3073" t="str">
        <f>IFERROR((IF(VLOOKUP(C3073,'Agent List'!A:C,3,0)=0,"",VLOOKUP(C3073,'Agent List'!A:C,3,0))),"")</f>
        <v/>
      </c>
    </row>
    <row r="3074" spans="5:6" x14ac:dyDescent="0.25">
      <c r="E3074" s="175" t="str">
        <f>IFERROR((IF(VLOOKUP($C3074,'Agent List'!$A:$D,2,0)=0,"",VLOOKUP($C3074,'Agent List'!$A:$D,2,0))),"")</f>
        <v/>
      </c>
      <c r="F3074" t="str">
        <f>IFERROR((IF(VLOOKUP(C3074,'Agent List'!A:C,3,0)=0,"",VLOOKUP(C3074,'Agent List'!A:C,3,0))),"")</f>
        <v/>
      </c>
    </row>
    <row r="3075" spans="5:6" x14ac:dyDescent="0.25">
      <c r="E3075" s="175" t="str">
        <f>IFERROR((IF(VLOOKUP($C3075,'Agent List'!$A:$D,2,0)=0,"",VLOOKUP($C3075,'Agent List'!$A:$D,2,0))),"")</f>
        <v/>
      </c>
      <c r="F3075" t="str">
        <f>IFERROR((IF(VLOOKUP(C3075,'Agent List'!A:C,3,0)=0,"",VLOOKUP(C3075,'Agent List'!A:C,3,0))),"")</f>
        <v/>
      </c>
    </row>
    <row r="3076" spans="5:6" x14ac:dyDescent="0.25">
      <c r="E3076" s="175" t="str">
        <f>IFERROR((IF(VLOOKUP($C3076,'Agent List'!$A:$D,2,0)=0,"",VLOOKUP($C3076,'Agent List'!$A:$D,2,0))),"")</f>
        <v/>
      </c>
      <c r="F3076" t="str">
        <f>IFERROR((IF(VLOOKUP(C3076,'Agent List'!A:C,3,0)=0,"",VLOOKUP(C3076,'Agent List'!A:C,3,0))),"")</f>
        <v/>
      </c>
    </row>
    <row r="3077" spans="5:6" x14ac:dyDescent="0.25">
      <c r="E3077" s="175" t="str">
        <f>IFERROR((IF(VLOOKUP($C3077,'Agent List'!$A:$D,2,0)=0,"",VLOOKUP($C3077,'Agent List'!$A:$D,2,0))),"")</f>
        <v/>
      </c>
      <c r="F3077" t="str">
        <f>IFERROR((IF(VLOOKUP(C3077,'Agent List'!A:C,3,0)=0,"",VLOOKUP(C3077,'Agent List'!A:C,3,0))),"")</f>
        <v/>
      </c>
    </row>
    <row r="3078" spans="5:6" x14ac:dyDescent="0.25">
      <c r="E3078" s="175" t="str">
        <f>IFERROR((IF(VLOOKUP($C3078,'Agent List'!$A:$D,2,0)=0,"",VLOOKUP($C3078,'Agent List'!$A:$D,2,0))),"")</f>
        <v/>
      </c>
      <c r="F3078" t="str">
        <f>IFERROR((IF(VLOOKUP(C3078,'Agent List'!A:C,3,0)=0,"",VLOOKUP(C3078,'Agent List'!A:C,3,0))),"")</f>
        <v/>
      </c>
    </row>
    <row r="3079" spans="5:6" x14ac:dyDescent="0.25">
      <c r="E3079" s="175" t="str">
        <f>IFERROR((IF(VLOOKUP($C3079,'Agent List'!$A:$D,2,0)=0,"",VLOOKUP($C3079,'Agent List'!$A:$D,2,0))),"")</f>
        <v/>
      </c>
      <c r="F3079" t="str">
        <f>IFERROR((IF(VLOOKUP(C3079,'Agent List'!A:C,3,0)=0,"",VLOOKUP(C3079,'Agent List'!A:C,3,0))),"")</f>
        <v/>
      </c>
    </row>
    <row r="3080" spans="5:6" x14ac:dyDescent="0.25">
      <c r="E3080" s="175" t="str">
        <f>IFERROR((IF(VLOOKUP($C3080,'Agent List'!$A:$D,2,0)=0,"",VLOOKUP($C3080,'Agent List'!$A:$D,2,0))),"")</f>
        <v/>
      </c>
      <c r="F3080" t="str">
        <f>IFERROR((IF(VLOOKUP(C3080,'Agent List'!A:C,3,0)=0,"",VLOOKUP(C3080,'Agent List'!A:C,3,0))),"")</f>
        <v/>
      </c>
    </row>
    <row r="3081" spans="5:6" x14ac:dyDescent="0.25">
      <c r="E3081" s="175" t="str">
        <f>IFERROR((IF(VLOOKUP($C3081,'Agent List'!$A:$D,2,0)=0,"",VLOOKUP($C3081,'Agent List'!$A:$D,2,0))),"")</f>
        <v/>
      </c>
      <c r="F3081" t="str">
        <f>IFERROR((IF(VLOOKUP(C3081,'Agent List'!A:C,3,0)=0,"",VLOOKUP(C3081,'Agent List'!A:C,3,0))),"")</f>
        <v/>
      </c>
    </row>
    <row r="3082" spans="5:6" x14ac:dyDescent="0.25">
      <c r="E3082" s="175" t="str">
        <f>IFERROR((IF(VLOOKUP($C3082,'Agent List'!$A:$D,2,0)=0,"",VLOOKUP($C3082,'Agent List'!$A:$D,2,0))),"")</f>
        <v/>
      </c>
      <c r="F3082" t="str">
        <f>IFERROR((IF(VLOOKUP(C3082,'Agent List'!A:C,3,0)=0,"",VLOOKUP(C3082,'Agent List'!A:C,3,0))),"")</f>
        <v/>
      </c>
    </row>
    <row r="3083" spans="5:6" x14ac:dyDescent="0.25">
      <c r="E3083" s="175" t="str">
        <f>IFERROR((IF(VLOOKUP($C3083,'Agent List'!$A:$D,2,0)=0,"",VLOOKUP($C3083,'Agent List'!$A:$D,2,0))),"")</f>
        <v/>
      </c>
      <c r="F3083" t="str">
        <f>IFERROR((IF(VLOOKUP(C3083,'Agent List'!A:C,3,0)=0,"",VLOOKUP(C3083,'Agent List'!A:C,3,0))),"")</f>
        <v/>
      </c>
    </row>
    <row r="3084" spans="5:6" x14ac:dyDescent="0.25">
      <c r="E3084" s="175" t="str">
        <f>IFERROR((IF(VLOOKUP($C3084,'Agent List'!$A:$D,2,0)=0,"",VLOOKUP($C3084,'Agent List'!$A:$D,2,0))),"")</f>
        <v/>
      </c>
      <c r="F3084" t="str">
        <f>IFERROR((IF(VLOOKUP(C3084,'Agent List'!A:C,3,0)=0,"",VLOOKUP(C3084,'Agent List'!A:C,3,0))),"")</f>
        <v/>
      </c>
    </row>
    <row r="3085" spans="5:6" x14ac:dyDescent="0.25">
      <c r="E3085" s="175" t="str">
        <f>IFERROR((IF(VLOOKUP($C3085,'Agent List'!$A:$D,2,0)=0,"",VLOOKUP($C3085,'Agent List'!$A:$D,2,0))),"")</f>
        <v/>
      </c>
      <c r="F3085" t="str">
        <f>IFERROR((IF(VLOOKUP(C3085,'Agent List'!A:C,3,0)=0,"",VLOOKUP(C3085,'Agent List'!A:C,3,0))),"")</f>
        <v/>
      </c>
    </row>
    <row r="3086" spans="5:6" x14ac:dyDescent="0.25">
      <c r="E3086" s="175" t="str">
        <f>IFERROR((IF(VLOOKUP($C3086,'Agent List'!$A:$D,2,0)=0,"",VLOOKUP($C3086,'Agent List'!$A:$D,2,0))),"")</f>
        <v/>
      </c>
      <c r="F3086" t="str">
        <f>IFERROR((IF(VLOOKUP(C3086,'Agent List'!A:C,3,0)=0,"",VLOOKUP(C3086,'Agent List'!A:C,3,0))),"")</f>
        <v/>
      </c>
    </row>
    <row r="3087" spans="5:6" x14ac:dyDescent="0.25">
      <c r="E3087" s="175" t="str">
        <f>IFERROR((IF(VLOOKUP($C3087,'Agent List'!$A:$D,2,0)=0,"",VLOOKUP($C3087,'Agent List'!$A:$D,2,0))),"")</f>
        <v/>
      </c>
      <c r="F3087" t="str">
        <f>IFERROR((IF(VLOOKUP(C3087,'Agent List'!A:C,3,0)=0,"",VLOOKUP(C3087,'Agent List'!A:C,3,0))),"")</f>
        <v/>
      </c>
    </row>
    <row r="3088" spans="5:6" x14ac:dyDescent="0.25">
      <c r="E3088" s="175" t="str">
        <f>IFERROR((IF(VLOOKUP($C3088,'Agent List'!$A:$D,2,0)=0,"",VLOOKUP($C3088,'Agent List'!$A:$D,2,0))),"")</f>
        <v/>
      </c>
      <c r="F3088" t="str">
        <f>IFERROR((IF(VLOOKUP(C3088,'Agent List'!A:C,3,0)=0,"",VLOOKUP(C3088,'Agent List'!A:C,3,0))),"")</f>
        <v/>
      </c>
    </row>
    <row r="3089" spans="5:6" x14ac:dyDescent="0.25">
      <c r="E3089" s="175" t="str">
        <f>IFERROR((IF(VLOOKUP($C3089,'Agent List'!$A:$D,2,0)=0,"",VLOOKUP($C3089,'Agent List'!$A:$D,2,0))),"")</f>
        <v/>
      </c>
      <c r="F3089" t="str">
        <f>IFERROR((IF(VLOOKUP(C3089,'Agent List'!A:C,3,0)=0,"",VLOOKUP(C3089,'Agent List'!A:C,3,0))),"")</f>
        <v/>
      </c>
    </row>
    <row r="3090" spans="5:6" x14ac:dyDescent="0.25">
      <c r="E3090" s="175" t="str">
        <f>IFERROR((IF(VLOOKUP($C3090,'Agent List'!$A:$D,2,0)=0,"",VLOOKUP($C3090,'Agent List'!$A:$D,2,0))),"")</f>
        <v/>
      </c>
      <c r="F3090" t="str">
        <f>IFERROR((IF(VLOOKUP(C3090,'Agent List'!A:C,3,0)=0,"",VLOOKUP(C3090,'Agent List'!A:C,3,0))),"")</f>
        <v/>
      </c>
    </row>
    <row r="3091" spans="5:6" x14ac:dyDescent="0.25">
      <c r="E3091" s="175" t="str">
        <f>IFERROR((IF(VLOOKUP($C3091,'Agent List'!$A:$D,2,0)=0,"",VLOOKUP($C3091,'Agent List'!$A:$D,2,0))),"")</f>
        <v/>
      </c>
      <c r="F3091" t="str">
        <f>IFERROR((IF(VLOOKUP(C3091,'Agent List'!A:C,3,0)=0,"",VLOOKUP(C3091,'Agent List'!A:C,3,0))),"")</f>
        <v/>
      </c>
    </row>
    <row r="3092" spans="5:6" x14ac:dyDescent="0.25">
      <c r="E3092" s="175" t="str">
        <f>IFERROR((IF(VLOOKUP($C3092,'Agent List'!$A:$D,2,0)=0,"",VLOOKUP($C3092,'Agent List'!$A:$D,2,0))),"")</f>
        <v/>
      </c>
      <c r="F3092" t="str">
        <f>IFERROR((IF(VLOOKUP(C3092,'Agent List'!A:C,3,0)=0,"",VLOOKUP(C3092,'Agent List'!A:C,3,0))),"")</f>
        <v/>
      </c>
    </row>
    <row r="3093" spans="5:6" x14ac:dyDescent="0.25">
      <c r="E3093" s="175" t="str">
        <f>IFERROR((IF(VLOOKUP($C3093,'Agent List'!$A:$D,2,0)=0,"",VLOOKUP($C3093,'Agent List'!$A:$D,2,0))),"")</f>
        <v/>
      </c>
      <c r="F3093" t="str">
        <f>IFERROR((IF(VLOOKUP(C3093,'Agent List'!A:C,3,0)=0,"",VLOOKUP(C3093,'Agent List'!A:C,3,0))),"")</f>
        <v/>
      </c>
    </row>
    <row r="3094" spans="5:6" x14ac:dyDescent="0.25">
      <c r="E3094" s="175" t="str">
        <f>IFERROR((IF(VLOOKUP($C3094,'Agent List'!$A:$D,2,0)=0,"",VLOOKUP($C3094,'Agent List'!$A:$D,2,0))),"")</f>
        <v/>
      </c>
      <c r="F3094" t="str">
        <f>IFERROR((IF(VLOOKUP(C3094,'Agent List'!A:C,3,0)=0,"",VLOOKUP(C3094,'Agent List'!A:C,3,0))),"")</f>
        <v/>
      </c>
    </row>
    <row r="3095" spans="5:6" x14ac:dyDescent="0.25">
      <c r="E3095" s="175" t="str">
        <f>IFERROR((IF(VLOOKUP($C3095,'Agent List'!$A:$D,2,0)=0,"",VLOOKUP($C3095,'Agent List'!$A:$D,2,0))),"")</f>
        <v/>
      </c>
      <c r="F3095" t="str">
        <f>IFERROR((IF(VLOOKUP(C3095,'Agent List'!A:C,3,0)=0,"",VLOOKUP(C3095,'Agent List'!A:C,3,0))),"")</f>
        <v/>
      </c>
    </row>
    <row r="3096" spans="5:6" x14ac:dyDescent="0.25">
      <c r="E3096" s="175" t="str">
        <f>IFERROR((IF(VLOOKUP($C3096,'Agent List'!$A:$D,2,0)=0,"",VLOOKUP($C3096,'Agent List'!$A:$D,2,0))),"")</f>
        <v/>
      </c>
      <c r="F3096" t="str">
        <f>IFERROR((IF(VLOOKUP(C3096,'Agent List'!A:C,3,0)=0,"",VLOOKUP(C3096,'Agent List'!A:C,3,0))),"")</f>
        <v/>
      </c>
    </row>
    <row r="3097" spans="5:6" x14ac:dyDescent="0.25">
      <c r="E3097" s="175" t="str">
        <f>IFERROR((IF(VLOOKUP($C3097,'Agent List'!$A:$D,2,0)=0,"",VLOOKUP($C3097,'Agent List'!$A:$D,2,0))),"")</f>
        <v/>
      </c>
      <c r="F3097" t="str">
        <f>IFERROR((IF(VLOOKUP(C3097,'Agent List'!A:C,3,0)=0,"",VLOOKUP(C3097,'Agent List'!A:C,3,0))),"")</f>
        <v/>
      </c>
    </row>
    <row r="3098" spans="5:6" x14ac:dyDescent="0.25">
      <c r="E3098" s="175" t="str">
        <f>IFERROR((IF(VLOOKUP($C3098,'Agent List'!$A:$D,2,0)=0,"",VLOOKUP($C3098,'Agent List'!$A:$D,2,0))),"")</f>
        <v/>
      </c>
      <c r="F3098" t="str">
        <f>IFERROR((IF(VLOOKUP(C3098,'Agent List'!A:C,3,0)=0,"",VLOOKUP(C3098,'Agent List'!A:C,3,0))),"")</f>
        <v/>
      </c>
    </row>
    <row r="3099" spans="5:6" x14ac:dyDescent="0.25">
      <c r="E3099" s="175" t="str">
        <f>IFERROR((IF(VLOOKUP($C3099,'Agent List'!$A:$D,2,0)=0,"",VLOOKUP($C3099,'Agent List'!$A:$D,2,0))),"")</f>
        <v/>
      </c>
      <c r="F3099" t="str">
        <f>IFERROR((IF(VLOOKUP(C3099,'Agent List'!A:C,3,0)=0,"",VLOOKUP(C3099,'Agent List'!A:C,3,0))),"")</f>
        <v/>
      </c>
    </row>
    <row r="3100" spans="5:6" x14ac:dyDescent="0.25">
      <c r="E3100" s="175" t="str">
        <f>IFERROR((IF(VLOOKUP($C3100,'Agent List'!$A:$D,2,0)=0,"",VLOOKUP($C3100,'Agent List'!$A:$D,2,0))),"")</f>
        <v/>
      </c>
      <c r="F3100" t="str">
        <f>IFERROR((IF(VLOOKUP(C3100,'Agent List'!A:C,3,0)=0,"",VLOOKUP(C3100,'Agent List'!A:C,3,0))),"")</f>
        <v/>
      </c>
    </row>
    <row r="3101" spans="5:6" x14ac:dyDescent="0.25">
      <c r="E3101" s="175" t="str">
        <f>IFERROR((IF(VLOOKUP($C3101,'Agent List'!$A:$D,2,0)=0,"",VLOOKUP($C3101,'Agent List'!$A:$D,2,0))),"")</f>
        <v/>
      </c>
      <c r="F3101" t="str">
        <f>IFERROR((IF(VLOOKUP(C3101,'Agent List'!A:C,3,0)=0,"",VLOOKUP(C3101,'Agent List'!A:C,3,0))),"")</f>
        <v/>
      </c>
    </row>
    <row r="3102" spans="5:6" x14ac:dyDescent="0.25">
      <c r="E3102" s="175" t="str">
        <f>IFERROR((IF(VLOOKUP($C3102,'Agent List'!$A:$D,2,0)=0,"",VLOOKUP($C3102,'Agent List'!$A:$D,2,0))),"")</f>
        <v/>
      </c>
      <c r="F3102" t="str">
        <f>IFERROR((IF(VLOOKUP(C3102,'Agent List'!A:C,3,0)=0,"",VLOOKUP(C3102,'Agent List'!A:C,3,0))),"")</f>
        <v/>
      </c>
    </row>
    <row r="3103" spans="5:6" x14ac:dyDescent="0.25">
      <c r="E3103" s="175" t="str">
        <f>IFERROR((IF(VLOOKUP($C3103,'Agent List'!$A:$D,2,0)=0,"",VLOOKUP($C3103,'Agent List'!$A:$D,2,0))),"")</f>
        <v/>
      </c>
      <c r="F3103" t="str">
        <f>IFERROR((IF(VLOOKUP(C3103,'Agent List'!A:C,3,0)=0,"",VLOOKUP(C3103,'Agent List'!A:C,3,0))),"")</f>
        <v/>
      </c>
    </row>
    <row r="3104" spans="5:6" x14ac:dyDescent="0.25">
      <c r="E3104" s="175" t="str">
        <f>IFERROR((IF(VLOOKUP($C3104,'Agent List'!$A:$D,2,0)=0,"",VLOOKUP($C3104,'Agent List'!$A:$D,2,0))),"")</f>
        <v/>
      </c>
      <c r="F3104" t="str">
        <f>IFERROR((IF(VLOOKUP(C3104,'Agent List'!A:C,3,0)=0,"",VLOOKUP(C3104,'Agent List'!A:C,3,0))),"")</f>
        <v/>
      </c>
    </row>
    <row r="3105" spans="5:6" x14ac:dyDescent="0.25">
      <c r="E3105" s="175" t="str">
        <f>IFERROR((IF(VLOOKUP($C3105,'Agent List'!$A:$D,2,0)=0,"",VLOOKUP($C3105,'Agent List'!$A:$D,2,0))),"")</f>
        <v/>
      </c>
      <c r="F3105" t="str">
        <f>IFERROR((IF(VLOOKUP(C3105,'Agent List'!A:C,3,0)=0,"",VLOOKUP(C3105,'Agent List'!A:C,3,0))),"")</f>
        <v/>
      </c>
    </row>
    <row r="3106" spans="5:6" x14ac:dyDescent="0.25">
      <c r="E3106" s="175" t="str">
        <f>IFERROR((IF(VLOOKUP($C3106,'Agent List'!$A:$D,2,0)=0,"",VLOOKUP($C3106,'Agent List'!$A:$D,2,0))),"")</f>
        <v/>
      </c>
      <c r="F3106" t="str">
        <f>IFERROR((IF(VLOOKUP(C3106,'Agent List'!A:C,3,0)=0,"",VLOOKUP(C3106,'Agent List'!A:C,3,0))),"")</f>
        <v/>
      </c>
    </row>
    <row r="3107" spans="5:6" x14ac:dyDescent="0.25">
      <c r="E3107" s="175" t="str">
        <f>IFERROR((IF(VLOOKUP($C3107,'Agent List'!$A:$D,2,0)=0,"",VLOOKUP($C3107,'Agent List'!$A:$D,2,0))),"")</f>
        <v/>
      </c>
      <c r="F3107" t="str">
        <f>IFERROR((IF(VLOOKUP(C3107,'Agent List'!A:C,3,0)=0,"",VLOOKUP(C3107,'Agent List'!A:C,3,0))),"")</f>
        <v/>
      </c>
    </row>
    <row r="3108" spans="5:6" x14ac:dyDescent="0.25">
      <c r="E3108" s="175" t="str">
        <f>IFERROR((IF(VLOOKUP($C3108,'Agent List'!$A:$D,2,0)=0,"",VLOOKUP($C3108,'Agent List'!$A:$D,2,0))),"")</f>
        <v/>
      </c>
      <c r="F3108" t="str">
        <f>IFERROR((IF(VLOOKUP(C3108,'Agent List'!A:C,3,0)=0,"",VLOOKUP(C3108,'Agent List'!A:C,3,0))),"")</f>
        <v/>
      </c>
    </row>
    <row r="3109" spans="5:6" x14ac:dyDescent="0.25">
      <c r="E3109" s="175" t="str">
        <f>IFERROR((IF(VLOOKUP($C3109,'Agent List'!$A:$D,2,0)=0,"",VLOOKUP($C3109,'Agent List'!$A:$D,2,0))),"")</f>
        <v/>
      </c>
      <c r="F3109" t="str">
        <f>IFERROR((IF(VLOOKUP(C3109,'Agent List'!A:C,3,0)=0,"",VLOOKUP(C3109,'Agent List'!A:C,3,0))),"")</f>
        <v/>
      </c>
    </row>
    <row r="3110" spans="5:6" x14ac:dyDescent="0.25">
      <c r="E3110" s="175" t="str">
        <f>IFERROR((IF(VLOOKUP($C3110,'Agent List'!$A:$D,2,0)=0,"",VLOOKUP($C3110,'Agent List'!$A:$D,2,0))),"")</f>
        <v/>
      </c>
      <c r="F3110" t="str">
        <f>IFERROR((IF(VLOOKUP(C3110,'Agent List'!A:C,3,0)=0,"",VLOOKUP(C3110,'Agent List'!A:C,3,0))),"")</f>
        <v/>
      </c>
    </row>
    <row r="3111" spans="5:6" x14ac:dyDescent="0.25">
      <c r="E3111" s="175" t="str">
        <f>IFERROR((IF(VLOOKUP($C3111,'Agent List'!$A:$D,2,0)=0,"",VLOOKUP($C3111,'Agent List'!$A:$D,2,0))),"")</f>
        <v/>
      </c>
      <c r="F3111" t="str">
        <f>IFERROR((IF(VLOOKUP(C3111,'Agent List'!A:C,3,0)=0,"",VLOOKUP(C3111,'Agent List'!A:C,3,0))),"")</f>
        <v/>
      </c>
    </row>
    <row r="3112" spans="5:6" x14ac:dyDescent="0.25">
      <c r="E3112" s="175" t="str">
        <f>IFERROR((IF(VLOOKUP($C3112,'Agent List'!$A:$D,2,0)=0,"",VLOOKUP($C3112,'Agent List'!$A:$D,2,0))),"")</f>
        <v/>
      </c>
      <c r="F3112" t="str">
        <f>IFERROR((IF(VLOOKUP(C3112,'Agent List'!A:C,3,0)=0,"",VLOOKUP(C3112,'Agent List'!A:C,3,0))),"")</f>
        <v/>
      </c>
    </row>
    <row r="3113" spans="5:6" x14ac:dyDescent="0.25">
      <c r="E3113" s="175" t="str">
        <f>IFERROR((IF(VLOOKUP($C3113,'Agent List'!$A:$D,2,0)=0,"",VLOOKUP($C3113,'Agent List'!$A:$D,2,0))),"")</f>
        <v/>
      </c>
      <c r="F3113" t="str">
        <f>IFERROR((IF(VLOOKUP(C3113,'Agent List'!A:C,3,0)=0,"",VLOOKUP(C3113,'Agent List'!A:C,3,0))),"")</f>
        <v/>
      </c>
    </row>
    <row r="3114" spans="5:6" x14ac:dyDescent="0.25">
      <c r="E3114" s="175" t="str">
        <f>IFERROR((IF(VLOOKUP($C3114,'Agent List'!$A:$D,2,0)=0,"",VLOOKUP($C3114,'Agent List'!$A:$D,2,0))),"")</f>
        <v/>
      </c>
      <c r="F3114" t="str">
        <f>IFERROR((IF(VLOOKUP(C3114,'Agent List'!A:C,3,0)=0,"",VLOOKUP(C3114,'Agent List'!A:C,3,0))),"")</f>
        <v/>
      </c>
    </row>
    <row r="3115" spans="5:6" x14ac:dyDescent="0.25">
      <c r="E3115" s="175" t="str">
        <f>IFERROR((IF(VLOOKUP($C3115,'Agent List'!$A:$D,2,0)=0,"",VLOOKUP($C3115,'Agent List'!$A:$D,2,0))),"")</f>
        <v/>
      </c>
      <c r="F3115" t="str">
        <f>IFERROR((IF(VLOOKUP(C3115,'Agent List'!A:C,3,0)=0,"",VLOOKUP(C3115,'Agent List'!A:C,3,0))),"")</f>
        <v/>
      </c>
    </row>
    <row r="3116" spans="5:6" x14ac:dyDescent="0.25">
      <c r="E3116" s="175" t="str">
        <f>IFERROR((IF(VLOOKUP($C3116,'Agent List'!$A:$D,2,0)=0,"",VLOOKUP($C3116,'Agent List'!$A:$D,2,0))),"")</f>
        <v/>
      </c>
      <c r="F3116" t="str">
        <f>IFERROR((IF(VLOOKUP(C3116,'Agent List'!A:C,3,0)=0,"",VLOOKUP(C3116,'Agent List'!A:C,3,0))),"")</f>
        <v/>
      </c>
    </row>
    <row r="3117" spans="5:6" x14ac:dyDescent="0.25">
      <c r="E3117" s="175" t="str">
        <f>IFERROR((IF(VLOOKUP($C3117,'Agent List'!$A:$D,2,0)=0,"",VLOOKUP($C3117,'Agent List'!$A:$D,2,0))),"")</f>
        <v/>
      </c>
      <c r="F3117" t="str">
        <f>IFERROR((IF(VLOOKUP(C3117,'Agent List'!A:C,3,0)=0,"",VLOOKUP(C3117,'Agent List'!A:C,3,0))),"")</f>
        <v/>
      </c>
    </row>
    <row r="3118" spans="5:6" x14ac:dyDescent="0.25">
      <c r="E3118" s="175" t="str">
        <f>IFERROR((IF(VLOOKUP($C3118,'Agent List'!$A:$D,2,0)=0,"",VLOOKUP($C3118,'Agent List'!$A:$D,2,0))),"")</f>
        <v/>
      </c>
      <c r="F3118" t="str">
        <f>IFERROR((IF(VLOOKUP(C3118,'Agent List'!A:C,3,0)=0,"",VLOOKUP(C3118,'Agent List'!A:C,3,0))),"")</f>
        <v/>
      </c>
    </row>
    <row r="3119" spans="5:6" x14ac:dyDescent="0.25">
      <c r="E3119" s="175" t="str">
        <f>IFERROR((IF(VLOOKUP($C3119,'Agent List'!$A:$D,2,0)=0,"",VLOOKUP($C3119,'Agent List'!$A:$D,2,0))),"")</f>
        <v/>
      </c>
      <c r="F3119" t="str">
        <f>IFERROR((IF(VLOOKUP(C3119,'Agent List'!A:C,3,0)=0,"",VLOOKUP(C3119,'Agent List'!A:C,3,0))),"")</f>
        <v/>
      </c>
    </row>
    <row r="3120" spans="5:6" x14ac:dyDescent="0.25">
      <c r="E3120" s="175" t="str">
        <f>IFERROR((IF(VLOOKUP($C3120,'Agent List'!$A:$D,2,0)=0,"",VLOOKUP($C3120,'Agent List'!$A:$D,2,0))),"")</f>
        <v/>
      </c>
      <c r="F3120" t="str">
        <f>IFERROR((IF(VLOOKUP(C3120,'Agent List'!A:C,3,0)=0,"",VLOOKUP(C3120,'Agent List'!A:C,3,0))),"")</f>
        <v/>
      </c>
    </row>
    <row r="3121" spans="5:6" x14ac:dyDescent="0.25">
      <c r="E3121" s="175" t="str">
        <f>IFERROR((IF(VLOOKUP($C3121,'Agent List'!$A:$D,2,0)=0,"",VLOOKUP($C3121,'Agent List'!$A:$D,2,0))),"")</f>
        <v/>
      </c>
      <c r="F3121" t="str">
        <f>IFERROR((IF(VLOOKUP(C3121,'Agent List'!A:C,3,0)=0,"",VLOOKUP(C3121,'Agent List'!A:C,3,0))),"")</f>
        <v/>
      </c>
    </row>
    <row r="3122" spans="5:6" x14ac:dyDescent="0.25">
      <c r="E3122" s="175" t="str">
        <f>IFERROR((IF(VLOOKUP($C3122,'Agent List'!$A:$D,2,0)=0,"",VLOOKUP($C3122,'Agent List'!$A:$D,2,0))),"")</f>
        <v/>
      </c>
      <c r="F3122" t="str">
        <f>IFERROR((IF(VLOOKUP(C3122,'Agent List'!A:C,3,0)=0,"",VLOOKUP(C3122,'Agent List'!A:C,3,0))),"")</f>
        <v/>
      </c>
    </row>
    <row r="3123" spans="5:6" x14ac:dyDescent="0.25">
      <c r="E3123" s="175" t="str">
        <f>IFERROR((IF(VLOOKUP($C3123,'Agent List'!$A:$D,2,0)=0,"",VLOOKUP($C3123,'Agent List'!$A:$D,2,0))),"")</f>
        <v/>
      </c>
      <c r="F3123" t="str">
        <f>IFERROR((IF(VLOOKUP(C3123,'Agent List'!A:C,3,0)=0,"",VLOOKUP(C3123,'Agent List'!A:C,3,0))),"")</f>
        <v/>
      </c>
    </row>
    <row r="3124" spans="5:6" x14ac:dyDescent="0.25">
      <c r="E3124" s="175" t="str">
        <f>IFERROR((IF(VLOOKUP($C3124,'Agent List'!$A:$D,2,0)=0,"",VLOOKUP($C3124,'Agent List'!$A:$D,2,0))),"")</f>
        <v/>
      </c>
      <c r="F3124" t="str">
        <f>IFERROR((IF(VLOOKUP(C3124,'Agent List'!A:C,3,0)=0,"",VLOOKUP(C3124,'Agent List'!A:C,3,0))),"")</f>
        <v/>
      </c>
    </row>
    <row r="3125" spans="5:6" x14ac:dyDescent="0.25">
      <c r="E3125" s="175" t="str">
        <f>IFERROR((IF(VLOOKUP($C3125,'Agent List'!$A:$D,2,0)=0,"",VLOOKUP($C3125,'Agent List'!$A:$D,2,0))),"")</f>
        <v/>
      </c>
      <c r="F3125" t="str">
        <f>IFERROR((IF(VLOOKUP(C3125,'Agent List'!A:C,3,0)=0,"",VLOOKUP(C3125,'Agent List'!A:C,3,0))),"")</f>
        <v/>
      </c>
    </row>
    <row r="3126" spans="5:6" x14ac:dyDescent="0.25">
      <c r="E3126" s="175" t="str">
        <f>IFERROR((IF(VLOOKUP($C3126,'Agent List'!$A:$D,2,0)=0,"",VLOOKUP($C3126,'Agent List'!$A:$D,2,0))),"")</f>
        <v/>
      </c>
      <c r="F3126" t="str">
        <f>IFERROR((IF(VLOOKUP(C3126,'Agent List'!A:C,3,0)=0,"",VLOOKUP(C3126,'Agent List'!A:C,3,0))),"")</f>
        <v/>
      </c>
    </row>
    <row r="3127" spans="5:6" x14ac:dyDescent="0.25">
      <c r="E3127" s="175" t="str">
        <f>IFERROR((IF(VLOOKUP($C3127,'Agent List'!$A:$D,2,0)=0,"",VLOOKUP($C3127,'Agent List'!$A:$D,2,0))),"")</f>
        <v/>
      </c>
      <c r="F3127" t="str">
        <f>IFERROR((IF(VLOOKUP(C3127,'Agent List'!A:C,3,0)=0,"",VLOOKUP(C3127,'Agent List'!A:C,3,0))),"")</f>
        <v/>
      </c>
    </row>
    <row r="3128" spans="5:6" x14ac:dyDescent="0.25">
      <c r="E3128" s="175" t="str">
        <f>IFERROR((IF(VLOOKUP($C3128,'Agent List'!$A:$D,2,0)=0,"",VLOOKUP($C3128,'Agent List'!$A:$D,2,0))),"")</f>
        <v/>
      </c>
      <c r="F3128" t="str">
        <f>IFERROR((IF(VLOOKUP(C3128,'Agent List'!A:C,3,0)=0,"",VLOOKUP(C3128,'Agent List'!A:C,3,0))),"")</f>
        <v/>
      </c>
    </row>
    <row r="3129" spans="5:6" x14ac:dyDescent="0.25">
      <c r="E3129" s="175" t="str">
        <f>IFERROR((IF(VLOOKUP($C3129,'Agent List'!$A:$D,2,0)=0,"",VLOOKUP($C3129,'Agent List'!$A:$D,2,0))),"")</f>
        <v/>
      </c>
      <c r="F3129" t="str">
        <f>IFERROR((IF(VLOOKUP(C3129,'Agent List'!A:C,3,0)=0,"",VLOOKUP(C3129,'Agent List'!A:C,3,0))),"")</f>
        <v/>
      </c>
    </row>
    <row r="3130" spans="5:6" x14ac:dyDescent="0.25">
      <c r="E3130" s="175" t="str">
        <f>IFERROR((IF(VLOOKUP($C3130,'Agent List'!$A:$D,2,0)=0,"",VLOOKUP($C3130,'Agent List'!$A:$D,2,0))),"")</f>
        <v/>
      </c>
      <c r="F3130" t="str">
        <f>IFERROR((IF(VLOOKUP(C3130,'Agent List'!A:C,3,0)=0,"",VLOOKUP(C3130,'Agent List'!A:C,3,0))),"")</f>
        <v/>
      </c>
    </row>
    <row r="3131" spans="5:6" x14ac:dyDescent="0.25">
      <c r="E3131" s="175" t="str">
        <f>IFERROR((IF(VLOOKUP($C3131,'Agent List'!$A:$D,2,0)=0,"",VLOOKUP($C3131,'Agent List'!$A:$D,2,0))),"")</f>
        <v/>
      </c>
      <c r="F3131" t="str">
        <f>IFERROR((IF(VLOOKUP(C3131,'Agent List'!A:C,3,0)=0,"",VLOOKUP(C3131,'Agent List'!A:C,3,0))),"")</f>
        <v/>
      </c>
    </row>
    <row r="3132" spans="5:6" x14ac:dyDescent="0.25">
      <c r="E3132" s="175" t="str">
        <f>IFERROR((IF(VLOOKUP($C3132,'Agent List'!$A:$D,2,0)=0,"",VLOOKUP($C3132,'Agent List'!$A:$D,2,0))),"")</f>
        <v/>
      </c>
      <c r="F3132" t="str">
        <f>IFERROR((IF(VLOOKUP(C3132,'Agent List'!A:C,3,0)=0,"",VLOOKUP(C3132,'Agent List'!A:C,3,0))),"")</f>
        <v/>
      </c>
    </row>
    <row r="3133" spans="5:6" x14ac:dyDescent="0.25">
      <c r="E3133" s="175" t="str">
        <f>IFERROR((IF(VLOOKUP($C3133,'Agent List'!$A:$D,2,0)=0,"",VLOOKUP($C3133,'Agent List'!$A:$D,2,0))),"")</f>
        <v/>
      </c>
      <c r="F3133" t="str">
        <f>IFERROR((IF(VLOOKUP(C3133,'Agent List'!A:C,3,0)=0,"",VLOOKUP(C3133,'Agent List'!A:C,3,0))),"")</f>
        <v/>
      </c>
    </row>
    <row r="3134" spans="5:6" x14ac:dyDescent="0.25">
      <c r="E3134" s="175" t="str">
        <f>IFERROR((IF(VLOOKUP($C3134,'Agent List'!$A:$D,2,0)=0,"",VLOOKUP($C3134,'Agent List'!$A:$D,2,0))),"")</f>
        <v/>
      </c>
      <c r="F3134" t="str">
        <f>IFERROR((IF(VLOOKUP(C3134,'Agent List'!A:C,3,0)=0,"",VLOOKUP(C3134,'Agent List'!A:C,3,0))),"")</f>
        <v/>
      </c>
    </row>
    <row r="3135" spans="5:6" x14ac:dyDescent="0.25">
      <c r="E3135" s="175" t="str">
        <f>IFERROR((IF(VLOOKUP($C3135,'Agent List'!$A:$D,2,0)=0,"",VLOOKUP($C3135,'Agent List'!$A:$D,2,0))),"")</f>
        <v/>
      </c>
      <c r="F3135" t="str">
        <f>IFERROR((IF(VLOOKUP(C3135,'Agent List'!A:C,3,0)=0,"",VLOOKUP(C3135,'Agent List'!A:C,3,0))),"")</f>
        <v/>
      </c>
    </row>
    <row r="3136" spans="5:6" x14ac:dyDescent="0.25">
      <c r="E3136" s="175" t="str">
        <f>IFERROR((IF(VLOOKUP($C3136,'Agent List'!$A:$D,2,0)=0,"",VLOOKUP($C3136,'Agent List'!$A:$D,2,0))),"")</f>
        <v/>
      </c>
      <c r="F3136" t="str">
        <f>IFERROR((IF(VLOOKUP(C3136,'Agent List'!A:C,3,0)=0,"",VLOOKUP(C3136,'Agent List'!A:C,3,0))),"")</f>
        <v/>
      </c>
    </row>
    <row r="3137" spans="5:6" x14ac:dyDescent="0.25">
      <c r="E3137" s="175" t="str">
        <f>IFERROR((IF(VLOOKUP($C3137,'Agent List'!$A:$D,2,0)=0,"",VLOOKUP($C3137,'Agent List'!$A:$D,2,0))),"")</f>
        <v/>
      </c>
      <c r="F3137" t="str">
        <f>IFERROR((IF(VLOOKUP(C3137,'Agent List'!A:C,3,0)=0,"",VLOOKUP(C3137,'Agent List'!A:C,3,0))),"")</f>
        <v/>
      </c>
    </row>
    <row r="3138" spans="5:6" x14ac:dyDescent="0.25">
      <c r="E3138" s="175" t="str">
        <f>IFERROR((IF(VLOOKUP($C3138,'Agent List'!$A:$D,2,0)=0,"",VLOOKUP($C3138,'Agent List'!$A:$D,2,0))),"")</f>
        <v/>
      </c>
      <c r="F3138" t="str">
        <f>IFERROR((IF(VLOOKUP(C3138,'Agent List'!A:C,3,0)=0,"",VLOOKUP(C3138,'Agent List'!A:C,3,0))),"")</f>
        <v/>
      </c>
    </row>
    <row r="3139" spans="5:6" x14ac:dyDescent="0.25">
      <c r="E3139" s="175" t="str">
        <f>IFERROR((IF(VLOOKUP($C3139,'Agent List'!$A:$D,2,0)=0,"",VLOOKUP($C3139,'Agent List'!$A:$D,2,0))),"")</f>
        <v/>
      </c>
      <c r="F3139" t="str">
        <f>IFERROR((IF(VLOOKUP(C3139,'Agent List'!A:C,3,0)=0,"",VLOOKUP(C3139,'Agent List'!A:C,3,0))),"")</f>
        <v/>
      </c>
    </row>
    <row r="3140" spans="5:6" x14ac:dyDescent="0.25">
      <c r="E3140" s="175" t="str">
        <f>IFERROR((IF(VLOOKUP($C3140,'Agent List'!$A:$D,2,0)=0,"",VLOOKUP($C3140,'Agent List'!$A:$D,2,0))),"")</f>
        <v/>
      </c>
      <c r="F3140" t="str">
        <f>IFERROR((IF(VLOOKUP(C3140,'Agent List'!A:C,3,0)=0,"",VLOOKUP(C3140,'Agent List'!A:C,3,0))),"")</f>
        <v/>
      </c>
    </row>
    <row r="3141" spans="5:6" x14ac:dyDescent="0.25">
      <c r="E3141" s="175" t="str">
        <f>IFERROR((IF(VLOOKUP($C3141,'Agent List'!$A:$D,2,0)=0,"",VLOOKUP($C3141,'Agent List'!$A:$D,2,0))),"")</f>
        <v/>
      </c>
      <c r="F3141" t="str">
        <f>IFERROR((IF(VLOOKUP(C3141,'Agent List'!A:C,3,0)=0,"",VLOOKUP(C3141,'Agent List'!A:C,3,0))),"")</f>
        <v/>
      </c>
    </row>
    <row r="3142" spans="5:6" x14ac:dyDescent="0.25">
      <c r="E3142" s="175" t="str">
        <f>IFERROR((IF(VLOOKUP($C3142,'Agent List'!$A:$D,2,0)=0,"",VLOOKUP($C3142,'Agent List'!$A:$D,2,0))),"")</f>
        <v/>
      </c>
      <c r="F3142" t="str">
        <f>IFERROR((IF(VLOOKUP(C3142,'Agent List'!A:C,3,0)=0,"",VLOOKUP(C3142,'Agent List'!A:C,3,0))),"")</f>
        <v/>
      </c>
    </row>
    <row r="3143" spans="5:6" x14ac:dyDescent="0.25">
      <c r="E3143" s="175" t="str">
        <f>IFERROR((IF(VLOOKUP($C3143,'Agent List'!$A:$D,2,0)=0,"",VLOOKUP($C3143,'Agent List'!$A:$D,2,0))),"")</f>
        <v/>
      </c>
      <c r="F3143" t="str">
        <f>IFERROR((IF(VLOOKUP(C3143,'Agent List'!A:C,3,0)=0,"",VLOOKUP(C3143,'Agent List'!A:C,3,0))),"")</f>
        <v/>
      </c>
    </row>
    <row r="3144" spans="5:6" x14ac:dyDescent="0.25">
      <c r="E3144" s="175" t="str">
        <f>IFERROR((IF(VLOOKUP($C3144,'Agent List'!$A:$D,2,0)=0,"",VLOOKUP($C3144,'Agent List'!$A:$D,2,0))),"")</f>
        <v/>
      </c>
      <c r="F3144" t="str">
        <f>IFERROR((IF(VLOOKUP(C3144,'Agent List'!A:C,3,0)=0,"",VLOOKUP(C3144,'Agent List'!A:C,3,0))),"")</f>
        <v/>
      </c>
    </row>
    <row r="3145" spans="5:6" x14ac:dyDescent="0.25">
      <c r="E3145" s="175" t="str">
        <f>IFERROR((IF(VLOOKUP($C3145,'Agent List'!$A:$D,2,0)=0,"",VLOOKUP($C3145,'Agent List'!$A:$D,2,0))),"")</f>
        <v/>
      </c>
      <c r="F3145" t="str">
        <f>IFERROR((IF(VLOOKUP(C3145,'Agent List'!A:C,3,0)=0,"",VLOOKUP(C3145,'Agent List'!A:C,3,0))),"")</f>
        <v/>
      </c>
    </row>
    <row r="3146" spans="5:6" x14ac:dyDescent="0.25">
      <c r="E3146" s="175" t="str">
        <f>IFERROR((IF(VLOOKUP($C3146,'Agent List'!$A:$D,2,0)=0,"",VLOOKUP($C3146,'Agent List'!$A:$D,2,0))),"")</f>
        <v/>
      </c>
      <c r="F3146" t="str">
        <f>IFERROR((IF(VLOOKUP(C3146,'Agent List'!A:C,3,0)=0,"",VLOOKUP(C3146,'Agent List'!A:C,3,0))),"")</f>
        <v/>
      </c>
    </row>
    <row r="3147" spans="5:6" x14ac:dyDescent="0.25">
      <c r="E3147" s="175" t="str">
        <f>IFERROR((IF(VLOOKUP($C3147,'Agent List'!$A:$D,2,0)=0,"",VLOOKUP($C3147,'Agent List'!$A:$D,2,0))),"")</f>
        <v/>
      </c>
      <c r="F3147" t="str">
        <f>IFERROR((IF(VLOOKUP(C3147,'Agent List'!A:C,3,0)=0,"",VLOOKUP(C3147,'Agent List'!A:C,3,0))),"")</f>
        <v/>
      </c>
    </row>
    <row r="3148" spans="5:6" x14ac:dyDescent="0.25">
      <c r="E3148" s="175" t="str">
        <f>IFERROR((IF(VLOOKUP($C3148,'Agent List'!$A:$D,2,0)=0,"",VLOOKUP($C3148,'Agent List'!$A:$D,2,0))),"")</f>
        <v/>
      </c>
      <c r="F3148" t="str">
        <f>IFERROR((IF(VLOOKUP(C3148,'Agent List'!A:C,3,0)=0,"",VLOOKUP(C3148,'Agent List'!A:C,3,0))),"")</f>
        <v/>
      </c>
    </row>
    <row r="3149" spans="5:6" x14ac:dyDescent="0.25">
      <c r="E3149" s="175" t="str">
        <f>IFERROR((IF(VLOOKUP($C3149,'Agent List'!$A:$D,2,0)=0,"",VLOOKUP($C3149,'Agent List'!$A:$D,2,0))),"")</f>
        <v/>
      </c>
      <c r="F3149" t="str">
        <f>IFERROR((IF(VLOOKUP(C3149,'Agent List'!A:C,3,0)=0,"",VLOOKUP(C3149,'Agent List'!A:C,3,0))),"")</f>
        <v/>
      </c>
    </row>
    <row r="3150" spans="5:6" x14ac:dyDescent="0.25">
      <c r="E3150" s="175" t="str">
        <f>IFERROR((IF(VLOOKUP($C3150,'Agent List'!$A:$D,2,0)=0,"",VLOOKUP($C3150,'Agent List'!$A:$D,2,0))),"")</f>
        <v/>
      </c>
      <c r="F3150" t="str">
        <f>IFERROR((IF(VLOOKUP(C3150,'Agent List'!A:C,3,0)=0,"",VLOOKUP(C3150,'Agent List'!A:C,3,0))),"")</f>
        <v/>
      </c>
    </row>
    <row r="3151" spans="5:6" x14ac:dyDescent="0.25">
      <c r="E3151" s="175" t="str">
        <f>IFERROR((IF(VLOOKUP($C3151,'Agent List'!$A:$D,2,0)=0,"",VLOOKUP($C3151,'Agent List'!$A:$D,2,0))),"")</f>
        <v/>
      </c>
      <c r="F3151" t="str">
        <f>IFERROR((IF(VLOOKUP(C3151,'Agent List'!A:C,3,0)=0,"",VLOOKUP(C3151,'Agent List'!A:C,3,0))),"")</f>
        <v/>
      </c>
    </row>
    <row r="3152" spans="5:6" x14ac:dyDescent="0.25">
      <c r="E3152" s="175" t="str">
        <f>IFERROR((IF(VLOOKUP($C3152,'Agent List'!$A:$D,2,0)=0,"",VLOOKUP($C3152,'Agent List'!$A:$D,2,0))),"")</f>
        <v/>
      </c>
      <c r="F3152" t="str">
        <f>IFERROR((IF(VLOOKUP(C3152,'Agent List'!A:C,3,0)=0,"",VLOOKUP(C3152,'Agent List'!A:C,3,0))),"")</f>
        <v/>
      </c>
    </row>
    <row r="3153" spans="5:6" x14ac:dyDescent="0.25">
      <c r="E3153" s="175" t="str">
        <f>IFERROR((IF(VLOOKUP($C3153,'Agent List'!$A:$D,2,0)=0,"",VLOOKUP($C3153,'Agent List'!$A:$D,2,0))),"")</f>
        <v/>
      </c>
      <c r="F3153" t="str">
        <f>IFERROR((IF(VLOOKUP(C3153,'Agent List'!A:C,3,0)=0,"",VLOOKUP(C3153,'Agent List'!A:C,3,0))),"")</f>
        <v/>
      </c>
    </row>
    <row r="3154" spans="5:6" x14ac:dyDescent="0.25">
      <c r="E3154" s="175" t="str">
        <f>IFERROR((IF(VLOOKUP($C3154,'Agent List'!$A:$D,2,0)=0,"",VLOOKUP($C3154,'Agent List'!$A:$D,2,0))),"")</f>
        <v/>
      </c>
      <c r="F3154" t="str">
        <f>IFERROR((IF(VLOOKUP(C3154,'Agent List'!A:C,3,0)=0,"",VLOOKUP(C3154,'Agent List'!A:C,3,0))),"")</f>
        <v/>
      </c>
    </row>
    <row r="3155" spans="5:6" x14ac:dyDescent="0.25">
      <c r="E3155" s="175" t="str">
        <f>IFERROR((IF(VLOOKUP($C3155,'Agent List'!$A:$D,2,0)=0,"",VLOOKUP($C3155,'Agent List'!$A:$D,2,0))),"")</f>
        <v/>
      </c>
      <c r="F3155" t="str">
        <f>IFERROR((IF(VLOOKUP(C3155,'Agent List'!A:C,3,0)=0,"",VLOOKUP(C3155,'Agent List'!A:C,3,0))),"")</f>
        <v/>
      </c>
    </row>
    <row r="3156" spans="5:6" x14ac:dyDescent="0.25">
      <c r="E3156" s="175" t="str">
        <f>IFERROR((IF(VLOOKUP($C3156,'Agent List'!$A:$D,2,0)=0,"",VLOOKUP($C3156,'Agent List'!$A:$D,2,0))),"")</f>
        <v/>
      </c>
      <c r="F3156" t="str">
        <f>IFERROR((IF(VLOOKUP(C3156,'Agent List'!A:C,3,0)=0,"",VLOOKUP(C3156,'Agent List'!A:C,3,0))),"")</f>
        <v/>
      </c>
    </row>
    <row r="3157" spans="5:6" x14ac:dyDescent="0.25">
      <c r="E3157" s="175" t="str">
        <f>IFERROR((IF(VLOOKUP($C3157,'Agent List'!$A:$D,2,0)=0,"",VLOOKUP($C3157,'Agent List'!$A:$D,2,0))),"")</f>
        <v/>
      </c>
      <c r="F3157" t="str">
        <f>IFERROR((IF(VLOOKUP(C3157,'Agent List'!A:C,3,0)=0,"",VLOOKUP(C3157,'Agent List'!A:C,3,0))),"")</f>
        <v/>
      </c>
    </row>
    <row r="3158" spans="5:6" x14ac:dyDescent="0.25">
      <c r="E3158" s="175" t="str">
        <f>IFERROR((IF(VLOOKUP($C3158,'Agent List'!$A:$D,2,0)=0,"",VLOOKUP($C3158,'Agent List'!$A:$D,2,0))),"")</f>
        <v/>
      </c>
      <c r="F3158" t="str">
        <f>IFERROR((IF(VLOOKUP(C3158,'Agent List'!A:C,3,0)=0,"",VLOOKUP(C3158,'Agent List'!A:C,3,0))),"")</f>
        <v/>
      </c>
    </row>
    <row r="3159" spans="5:6" x14ac:dyDescent="0.25">
      <c r="E3159" s="175" t="str">
        <f>IFERROR((IF(VLOOKUP($C3159,'Agent List'!$A:$D,2,0)=0,"",VLOOKUP($C3159,'Agent List'!$A:$D,2,0))),"")</f>
        <v/>
      </c>
      <c r="F3159" t="str">
        <f>IFERROR((IF(VLOOKUP(C3159,'Agent List'!A:C,3,0)=0,"",VLOOKUP(C3159,'Agent List'!A:C,3,0))),"")</f>
        <v/>
      </c>
    </row>
    <row r="3160" spans="5:6" x14ac:dyDescent="0.25">
      <c r="E3160" s="175" t="str">
        <f>IFERROR((IF(VLOOKUP($C3160,'Agent List'!$A:$D,2,0)=0,"",VLOOKUP($C3160,'Agent List'!$A:$D,2,0))),"")</f>
        <v/>
      </c>
      <c r="F3160" t="str">
        <f>IFERROR((IF(VLOOKUP(C3160,'Agent List'!A:C,3,0)=0,"",VLOOKUP(C3160,'Agent List'!A:C,3,0))),"")</f>
        <v/>
      </c>
    </row>
    <row r="3161" spans="5:6" x14ac:dyDescent="0.25">
      <c r="E3161" s="175" t="str">
        <f>IFERROR((IF(VLOOKUP($C3161,'Agent List'!$A:$D,2,0)=0,"",VLOOKUP($C3161,'Agent List'!$A:$D,2,0))),"")</f>
        <v/>
      </c>
      <c r="F3161" t="str">
        <f>IFERROR((IF(VLOOKUP(C3161,'Agent List'!A:C,3,0)=0,"",VLOOKUP(C3161,'Agent List'!A:C,3,0))),"")</f>
        <v/>
      </c>
    </row>
    <row r="3162" spans="5:6" x14ac:dyDescent="0.25">
      <c r="E3162" s="175" t="str">
        <f>IFERROR((IF(VLOOKUP($C3162,'Agent List'!$A:$D,2,0)=0,"",VLOOKUP($C3162,'Agent List'!$A:$D,2,0))),"")</f>
        <v/>
      </c>
      <c r="F3162" t="str">
        <f>IFERROR((IF(VLOOKUP(C3162,'Agent List'!A:C,3,0)=0,"",VLOOKUP(C3162,'Agent List'!A:C,3,0))),"")</f>
        <v/>
      </c>
    </row>
    <row r="3163" spans="5:6" x14ac:dyDescent="0.25">
      <c r="E3163" s="175" t="str">
        <f>IFERROR((IF(VLOOKUP($C3163,'Agent List'!$A:$D,2,0)=0,"",VLOOKUP($C3163,'Agent List'!$A:$D,2,0))),"")</f>
        <v/>
      </c>
      <c r="F3163" t="str">
        <f>IFERROR((IF(VLOOKUP(C3163,'Agent List'!A:C,3,0)=0,"",VLOOKUP(C3163,'Agent List'!A:C,3,0))),"")</f>
        <v/>
      </c>
    </row>
    <row r="3164" spans="5:6" x14ac:dyDescent="0.25">
      <c r="E3164" s="175" t="str">
        <f>IFERROR((IF(VLOOKUP($C3164,'Agent List'!$A:$D,2,0)=0,"",VLOOKUP($C3164,'Agent List'!$A:$D,2,0))),"")</f>
        <v/>
      </c>
      <c r="F3164" t="str">
        <f>IFERROR((IF(VLOOKUP(C3164,'Agent List'!A:C,3,0)=0,"",VLOOKUP(C3164,'Agent List'!A:C,3,0))),"")</f>
        <v/>
      </c>
    </row>
    <row r="3165" spans="5:6" x14ac:dyDescent="0.25">
      <c r="E3165" s="175" t="str">
        <f>IFERROR((IF(VLOOKUP($C3165,'Agent List'!$A:$D,2,0)=0,"",VLOOKUP($C3165,'Agent List'!$A:$D,2,0))),"")</f>
        <v/>
      </c>
      <c r="F3165" t="str">
        <f>IFERROR((IF(VLOOKUP(C3165,'Agent List'!A:C,3,0)=0,"",VLOOKUP(C3165,'Agent List'!A:C,3,0))),"")</f>
        <v/>
      </c>
    </row>
    <row r="3166" spans="5:6" x14ac:dyDescent="0.25">
      <c r="E3166" s="175" t="str">
        <f>IFERROR((IF(VLOOKUP($C3166,'Agent List'!$A:$D,2,0)=0,"",VLOOKUP($C3166,'Agent List'!$A:$D,2,0))),"")</f>
        <v/>
      </c>
      <c r="F3166" t="str">
        <f>IFERROR((IF(VLOOKUP(C3166,'Agent List'!A:C,3,0)=0,"",VLOOKUP(C3166,'Agent List'!A:C,3,0))),"")</f>
        <v/>
      </c>
    </row>
    <row r="3167" spans="5:6" x14ac:dyDescent="0.25">
      <c r="E3167" s="175" t="str">
        <f>IFERROR((IF(VLOOKUP($C3167,'Agent List'!$A:$D,2,0)=0,"",VLOOKUP($C3167,'Agent List'!$A:$D,2,0))),"")</f>
        <v/>
      </c>
      <c r="F3167" t="str">
        <f>IFERROR((IF(VLOOKUP(C3167,'Agent List'!A:C,3,0)=0,"",VLOOKUP(C3167,'Agent List'!A:C,3,0))),"")</f>
        <v/>
      </c>
    </row>
    <row r="3168" spans="5:6" x14ac:dyDescent="0.25">
      <c r="E3168" s="175" t="str">
        <f>IFERROR((IF(VLOOKUP($C3168,'Agent List'!$A:$D,2,0)=0,"",VLOOKUP($C3168,'Agent List'!$A:$D,2,0))),"")</f>
        <v/>
      </c>
      <c r="F3168" t="str">
        <f>IFERROR((IF(VLOOKUP(C3168,'Agent List'!A:C,3,0)=0,"",VLOOKUP(C3168,'Agent List'!A:C,3,0))),"")</f>
        <v/>
      </c>
    </row>
    <row r="3169" spans="5:6" x14ac:dyDescent="0.25">
      <c r="E3169" s="175" t="str">
        <f>IFERROR((IF(VLOOKUP($C3169,'Agent List'!$A:$D,2,0)=0,"",VLOOKUP($C3169,'Agent List'!$A:$D,2,0))),"")</f>
        <v/>
      </c>
      <c r="F3169" t="str">
        <f>IFERROR((IF(VLOOKUP(C3169,'Agent List'!A:C,3,0)=0,"",VLOOKUP(C3169,'Agent List'!A:C,3,0))),"")</f>
        <v/>
      </c>
    </row>
    <row r="3170" spans="5:6" x14ac:dyDescent="0.25">
      <c r="E3170" s="175" t="str">
        <f>IFERROR((IF(VLOOKUP($C3170,'Agent List'!$A:$D,2,0)=0,"",VLOOKUP($C3170,'Agent List'!$A:$D,2,0))),"")</f>
        <v/>
      </c>
      <c r="F3170" t="str">
        <f>IFERROR((IF(VLOOKUP(C3170,'Agent List'!A:C,3,0)=0,"",VLOOKUP(C3170,'Agent List'!A:C,3,0))),"")</f>
        <v/>
      </c>
    </row>
    <row r="3171" spans="5:6" x14ac:dyDescent="0.25">
      <c r="E3171" s="175" t="str">
        <f>IFERROR((IF(VLOOKUP($C3171,'Agent List'!$A:$D,2,0)=0,"",VLOOKUP($C3171,'Agent List'!$A:$D,2,0))),"")</f>
        <v/>
      </c>
      <c r="F3171" t="str">
        <f>IFERROR((IF(VLOOKUP(C3171,'Agent List'!A:C,3,0)=0,"",VLOOKUP(C3171,'Agent List'!A:C,3,0))),"")</f>
        <v/>
      </c>
    </row>
    <row r="3172" spans="5:6" x14ac:dyDescent="0.25">
      <c r="E3172" s="175" t="str">
        <f>IFERROR((IF(VLOOKUP($C3172,'Agent List'!$A:$D,2,0)=0,"",VLOOKUP($C3172,'Agent List'!$A:$D,2,0))),"")</f>
        <v/>
      </c>
      <c r="F3172" t="str">
        <f>IFERROR((IF(VLOOKUP(C3172,'Agent List'!A:C,3,0)=0,"",VLOOKUP(C3172,'Agent List'!A:C,3,0))),"")</f>
        <v/>
      </c>
    </row>
    <row r="3173" spans="5:6" x14ac:dyDescent="0.25">
      <c r="E3173" s="175" t="str">
        <f>IFERROR((IF(VLOOKUP($C3173,'Agent List'!$A:$D,2,0)=0,"",VLOOKUP($C3173,'Agent List'!$A:$D,2,0))),"")</f>
        <v/>
      </c>
      <c r="F3173" t="str">
        <f>IFERROR((IF(VLOOKUP(C3173,'Agent List'!A:C,3,0)=0,"",VLOOKUP(C3173,'Agent List'!A:C,3,0))),"")</f>
        <v/>
      </c>
    </row>
    <row r="3174" spans="5:6" x14ac:dyDescent="0.25">
      <c r="E3174" s="175" t="str">
        <f>IFERROR((IF(VLOOKUP($C3174,'Agent List'!$A:$D,2,0)=0,"",VLOOKUP($C3174,'Agent List'!$A:$D,2,0))),"")</f>
        <v/>
      </c>
      <c r="F3174" t="str">
        <f>IFERROR((IF(VLOOKUP(C3174,'Agent List'!A:C,3,0)=0,"",VLOOKUP(C3174,'Agent List'!A:C,3,0))),"")</f>
        <v/>
      </c>
    </row>
    <row r="3175" spans="5:6" x14ac:dyDescent="0.25">
      <c r="E3175" s="175" t="str">
        <f>IFERROR((IF(VLOOKUP($C3175,'Agent List'!$A:$D,2,0)=0,"",VLOOKUP($C3175,'Agent List'!$A:$D,2,0))),"")</f>
        <v/>
      </c>
      <c r="F3175" t="str">
        <f>IFERROR((IF(VLOOKUP(C3175,'Agent List'!A:C,3,0)=0,"",VLOOKUP(C3175,'Agent List'!A:C,3,0))),"")</f>
        <v/>
      </c>
    </row>
    <row r="3176" spans="5:6" x14ac:dyDescent="0.25">
      <c r="E3176" s="175" t="str">
        <f>IFERROR((IF(VLOOKUP($C3176,'Agent List'!$A:$D,2,0)=0,"",VLOOKUP($C3176,'Agent List'!$A:$D,2,0))),"")</f>
        <v/>
      </c>
      <c r="F3176" t="str">
        <f>IFERROR((IF(VLOOKUP(C3176,'Agent List'!A:C,3,0)=0,"",VLOOKUP(C3176,'Agent List'!A:C,3,0))),"")</f>
        <v/>
      </c>
    </row>
    <row r="3177" spans="5:6" x14ac:dyDescent="0.25">
      <c r="E3177" s="175" t="str">
        <f>IFERROR((IF(VLOOKUP($C3177,'Agent List'!$A:$D,2,0)=0,"",VLOOKUP($C3177,'Agent List'!$A:$D,2,0))),"")</f>
        <v/>
      </c>
      <c r="F3177" t="str">
        <f>IFERROR((IF(VLOOKUP(C3177,'Agent List'!A:C,3,0)=0,"",VLOOKUP(C3177,'Agent List'!A:C,3,0))),"")</f>
        <v/>
      </c>
    </row>
    <row r="3178" spans="5:6" x14ac:dyDescent="0.25">
      <c r="E3178" s="175" t="str">
        <f>IFERROR((IF(VLOOKUP($C3178,'Agent List'!$A:$D,2,0)=0,"",VLOOKUP($C3178,'Agent List'!$A:$D,2,0))),"")</f>
        <v/>
      </c>
      <c r="F3178" t="str">
        <f>IFERROR((IF(VLOOKUP(C3178,'Agent List'!A:C,3,0)=0,"",VLOOKUP(C3178,'Agent List'!A:C,3,0))),"")</f>
        <v/>
      </c>
    </row>
    <row r="3179" spans="5:6" x14ac:dyDescent="0.25">
      <c r="E3179" s="175" t="str">
        <f>IFERROR((IF(VLOOKUP($C3179,'Agent List'!$A:$D,2,0)=0,"",VLOOKUP($C3179,'Agent List'!$A:$D,2,0))),"")</f>
        <v/>
      </c>
      <c r="F3179" t="str">
        <f>IFERROR((IF(VLOOKUP(C3179,'Agent List'!A:C,3,0)=0,"",VLOOKUP(C3179,'Agent List'!A:C,3,0))),"")</f>
        <v/>
      </c>
    </row>
    <row r="3180" spans="5:6" x14ac:dyDescent="0.25">
      <c r="E3180" s="175" t="str">
        <f>IFERROR((IF(VLOOKUP($C3180,'Agent List'!$A:$D,2,0)=0,"",VLOOKUP($C3180,'Agent List'!$A:$D,2,0))),"")</f>
        <v/>
      </c>
      <c r="F3180" t="str">
        <f>IFERROR((IF(VLOOKUP(C3180,'Agent List'!A:C,3,0)=0,"",VLOOKUP(C3180,'Agent List'!A:C,3,0))),"")</f>
        <v/>
      </c>
    </row>
    <row r="3181" spans="5:6" x14ac:dyDescent="0.25">
      <c r="E3181" s="175" t="str">
        <f>IFERROR((IF(VLOOKUP($C3181,'Agent List'!$A:$D,2,0)=0,"",VLOOKUP($C3181,'Agent List'!$A:$D,2,0))),"")</f>
        <v/>
      </c>
      <c r="F3181" t="str">
        <f>IFERROR((IF(VLOOKUP(C3181,'Agent List'!A:C,3,0)=0,"",VLOOKUP(C3181,'Agent List'!A:C,3,0))),"")</f>
        <v/>
      </c>
    </row>
    <row r="3182" spans="5:6" x14ac:dyDescent="0.25">
      <c r="E3182" s="175" t="str">
        <f>IFERROR((IF(VLOOKUP($C3182,'Agent List'!$A:$D,2,0)=0,"",VLOOKUP($C3182,'Agent List'!$A:$D,2,0))),"")</f>
        <v/>
      </c>
      <c r="F3182" t="str">
        <f>IFERROR((IF(VLOOKUP(C3182,'Agent List'!A:C,3,0)=0,"",VLOOKUP(C3182,'Agent List'!A:C,3,0))),"")</f>
        <v/>
      </c>
    </row>
    <row r="3183" spans="5:6" x14ac:dyDescent="0.25">
      <c r="E3183" s="175" t="str">
        <f>IFERROR((IF(VLOOKUP($C3183,'Agent List'!$A:$D,2,0)=0,"",VLOOKUP($C3183,'Agent List'!$A:$D,2,0))),"")</f>
        <v/>
      </c>
      <c r="F3183" t="str">
        <f>IFERROR((IF(VLOOKUP(C3183,'Agent List'!A:C,3,0)=0,"",VLOOKUP(C3183,'Agent List'!A:C,3,0))),"")</f>
        <v/>
      </c>
    </row>
    <row r="3184" spans="5:6" x14ac:dyDescent="0.25">
      <c r="E3184" s="175" t="str">
        <f>IFERROR((IF(VLOOKUP($C3184,'Agent List'!$A:$D,2,0)=0,"",VLOOKUP($C3184,'Agent List'!$A:$D,2,0))),"")</f>
        <v/>
      </c>
      <c r="F3184" t="str">
        <f>IFERROR((IF(VLOOKUP(C3184,'Agent List'!A:C,3,0)=0,"",VLOOKUP(C3184,'Agent List'!A:C,3,0))),"")</f>
        <v/>
      </c>
    </row>
    <row r="3185" spans="5:6" x14ac:dyDescent="0.25">
      <c r="E3185" s="175" t="str">
        <f>IFERROR((IF(VLOOKUP($C3185,'Agent List'!$A:$D,2,0)=0,"",VLOOKUP($C3185,'Agent List'!$A:$D,2,0))),"")</f>
        <v/>
      </c>
      <c r="F3185" t="str">
        <f>IFERROR((IF(VLOOKUP(C3185,'Agent List'!A:C,3,0)=0,"",VLOOKUP(C3185,'Agent List'!A:C,3,0))),"")</f>
        <v/>
      </c>
    </row>
    <row r="3186" spans="5:6" x14ac:dyDescent="0.25">
      <c r="E3186" s="175" t="str">
        <f>IFERROR((IF(VLOOKUP($C3186,'Agent List'!$A:$D,2,0)=0,"",VLOOKUP($C3186,'Agent List'!$A:$D,2,0))),"")</f>
        <v/>
      </c>
      <c r="F3186" t="str">
        <f>IFERROR((IF(VLOOKUP(C3186,'Agent List'!A:C,3,0)=0,"",VLOOKUP(C3186,'Agent List'!A:C,3,0))),"")</f>
        <v/>
      </c>
    </row>
    <row r="3187" spans="5:6" x14ac:dyDescent="0.25">
      <c r="E3187" s="175" t="str">
        <f>IFERROR((IF(VLOOKUP($C3187,'Agent List'!$A:$D,2,0)=0,"",VLOOKUP($C3187,'Agent List'!$A:$D,2,0))),"")</f>
        <v/>
      </c>
      <c r="F3187" t="str">
        <f>IFERROR((IF(VLOOKUP(C3187,'Agent List'!A:C,3,0)=0,"",VLOOKUP(C3187,'Agent List'!A:C,3,0))),"")</f>
        <v/>
      </c>
    </row>
    <row r="3188" spans="5:6" x14ac:dyDescent="0.25">
      <c r="E3188" s="175" t="str">
        <f>IFERROR((IF(VLOOKUP($C3188,'Agent List'!$A:$D,2,0)=0,"",VLOOKUP($C3188,'Agent List'!$A:$D,2,0))),"")</f>
        <v/>
      </c>
      <c r="F3188" t="str">
        <f>IFERROR((IF(VLOOKUP(C3188,'Agent List'!A:C,3,0)=0,"",VLOOKUP(C3188,'Agent List'!A:C,3,0))),"")</f>
        <v/>
      </c>
    </row>
    <row r="3189" spans="5:6" x14ac:dyDescent="0.25">
      <c r="E3189" s="175" t="str">
        <f>IFERROR((IF(VLOOKUP($C3189,'Agent List'!$A:$D,2,0)=0,"",VLOOKUP($C3189,'Agent List'!$A:$D,2,0))),"")</f>
        <v/>
      </c>
      <c r="F3189" t="str">
        <f>IFERROR((IF(VLOOKUP(C3189,'Agent List'!A:C,3,0)=0,"",VLOOKUP(C3189,'Agent List'!A:C,3,0))),"")</f>
        <v/>
      </c>
    </row>
    <row r="3190" spans="5:6" x14ac:dyDescent="0.25">
      <c r="E3190" s="175" t="str">
        <f>IFERROR((IF(VLOOKUP($C3190,'Agent List'!$A:$D,2,0)=0,"",VLOOKUP($C3190,'Agent List'!$A:$D,2,0))),"")</f>
        <v/>
      </c>
      <c r="F3190" t="str">
        <f>IFERROR((IF(VLOOKUP(C3190,'Agent List'!A:C,3,0)=0,"",VLOOKUP(C3190,'Agent List'!A:C,3,0))),"")</f>
        <v/>
      </c>
    </row>
    <row r="3191" spans="5:6" x14ac:dyDescent="0.25">
      <c r="E3191" s="175" t="str">
        <f>IFERROR((IF(VLOOKUP($C3191,'Agent List'!$A:$D,2,0)=0,"",VLOOKUP($C3191,'Agent List'!$A:$D,2,0))),"")</f>
        <v/>
      </c>
      <c r="F3191" t="str">
        <f>IFERROR((IF(VLOOKUP(C3191,'Agent List'!A:C,3,0)=0,"",VLOOKUP(C3191,'Agent List'!A:C,3,0))),"")</f>
        <v/>
      </c>
    </row>
    <row r="3192" spans="5:6" x14ac:dyDescent="0.25">
      <c r="E3192" s="175" t="str">
        <f>IFERROR((IF(VLOOKUP($C3192,'Agent List'!$A:$D,2,0)=0,"",VLOOKUP($C3192,'Agent List'!$A:$D,2,0))),"")</f>
        <v/>
      </c>
      <c r="F3192" t="str">
        <f>IFERROR((IF(VLOOKUP(C3192,'Agent List'!A:C,3,0)=0,"",VLOOKUP(C3192,'Agent List'!A:C,3,0))),"")</f>
        <v/>
      </c>
    </row>
    <row r="3193" spans="5:6" x14ac:dyDescent="0.25">
      <c r="E3193" s="175" t="str">
        <f>IFERROR((IF(VLOOKUP($C3193,'Agent List'!$A:$D,2,0)=0,"",VLOOKUP($C3193,'Agent List'!$A:$D,2,0))),"")</f>
        <v/>
      </c>
      <c r="F3193" t="str">
        <f>IFERROR((IF(VLOOKUP(C3193,'Agent List'!A:C,3,0)=0,"",VLOOKUP(C3193,'Agent List'!A:C,3,0))),"")</f>
        <v/>
      </c>
    </row>
    <row r="3194" spans="5:6" x14ac:dyDescent="0.25">
      <c r="E3194" s="175" t="str">
        <f>IFERROR((IF(VLOOKUP($C3194,'Agent List'!$A:$D,2,0)=0,"",VLOOKUP($C3194,'Agent List'!$A:$D,2,0))),"")</f>
        <v/>
      </c>
      <c r="F3194" t="str">
        <f>IFERROR((IF(VLOOKUP(C3194,'Agent List'!A:C,3,0)=0,"",VLOOKUP(C3194,'Agent List'!A:C,3,0))),"")</f>
        <v/>
      </c>
    </row>
    <row r="3195" spans="5:6" x14ac:dyDescent="0.25">
      <c r="E3195" s="175" t="str">
        <f>IFERROR((IF(VLOOKUP($C3195,'Agent List'!$A:$D,2,0)=0,"",VLOOKUP($C3195,'Agent List'!$A:$D,2,0))),"")</f>
        <v/>
      </c>
      <c r="F3195" t="str">
        <f>IFERROR((IF(VLOOKUP(C3195,'Agent List'!A:C,3,0)=0,"",VLOOKUP(C3195,'Agent List'!A:C,3,0))),"")</f>
        <v/>
      </c>
    </row>
    <row r="3196" spans="5:6" x14ac:dyDescent="0.25">
      <c r="E3196" s="175" t="str">
        <f>IFERROR((IF(VLOOKUP($C3196,'Agent List'!$A:$D,2,0)=0,"",VLOOKUP($C3196,'Agent List'!$A:$D,2,0))),"")</f>
        <v/>
      </c>
      <c r="F3196" t="str">
        <f>IFERROR((IF(VLOOKUP(C3196,'Agent List'!A:C,3,0)=0,"",VLOOKUP(C3196,'Agent List'!A:C,3,0))),"")</f>
        <v/>
      </c>
    </row>
    <row r="3197" spans="5:6" x14ac:dyDescent="0.25">
      <c r="E3197" s="175" t="str">
        <f>IFERROR((IF(VLOOKUP($C3197,'Agent List'!$A:$D,2,0)=0,"",VLOOKUP($C3197,'Agent List'!$A:$D,2,0))),"")</f>
        <v/>
      </c>
      <c r="F3197" t="str">
        <f>IFERROR((IF(VLOOKUP(C3197,'Agent List'!A:C,3,0)=0,"",VLOOKUP(C3197,'Agent List'!A:C,3,0))),"")</f>
        <v/>
      </c>
    </row>
    <row r="3198" spans="5:6" x14ac:dyDescent="0.25">
      <c r="E3198" s="175" t="str">
        <f>IFERROR((IF(VLOOKUP($C3198,'Agent List'!$A:$D,2,0)=0,"",VLOOKUP($C3198,'Agent List'!$A:$D,2,0))),"")</f>
        <v/>
      </c>
      <c r="F3198" t="str">
        <f>IFERROR((IF(VLOOKUP(C3198,'Agent List'!A:C,3,0)=0,"",VLOOKUP(C3198,'Agent List'!A:C,3,0))),"")</f>
        <v/>
      </c>
    </row>
    <row r="3199" spans="5:6" x14ac:dyDescent="0.25">
      <c r="E3199" s="175" t="str">
        <f>IFERROR((IF(VLOOKUP($C3199,'Agent List'!$A:$D,2,0)=0,"",VLOOKUP($C3199,'Agent List'!$A:$D,2,0))),"")</f>
        <v/>
      </c>
      <c r="F3199" t="str">
        <f>IFERROR((IF(VLOOKUP(C3199,'Agent List'!A:C,3,0)=0,"",VLOOKUP(C3199,'Agent List'!A:C,3,0))),"")</f>
        <v/>
      </c>
    </row>
    <row r="3200" spans="5:6" x14ac:dyDescent="0.25">
      <c r="E3200" s="175" t="str">
        <f>IFERROR((IF(VLOOKUP($C3200,'Agent List'!$A:$D,2,0)=0,"",VLOOKUP($C3200,'Agent List'!$A:$D,2,0))),"")</f>
        <v/>
      </c>
      <c r="F3200" t="str">
        <f>IFERROR((IF(VLOOKUP(C3200,'Agent List'!A:C,3,0)=0,"",VLOOKUP(C3200,'Agent List'!A:C,3,0))),"")</f>
        <v/>
      </c>
    </row>
    <row r="3201" spans="5:6" x14ac:dyDescent="0.25">
      <c r="E3201" s="175" t="str">
        <f>IFERROR((IF(VLOOKUP($C3201,'Agent List'!$A:$D,2,0)=0,"",VLOOKUP($C3201,'Agent List'!$A:$D,2,0))),"")</f>
        <v/>
      </c>
      <c r="F3201" t="str">
        <f>IFERROR((IF(VLOOKUP(C3201,'Agent List'!A:C,3,0)=0,"",VLOOKUP(C3201,'Agent List'!A:C,3,0))),"")</f>
        <v/>
      </c>
    </row>
    <row r="3202" spans="5:6" x14ac:dyDescent="0.25">
      <c r="E3202" s="175" t="str">
        <f>IFERROR((IF(VLOOKUP($C3202,'Agent List'!$A:$D,2,0)=0,"",VLOOKUP($C3202,'Agent List'!$A:$D,2,0))),"")</f>
        <v/>
      </c>
      <c r="F3202" t="str">
        <f>IFERROR((IF(VLOOKUP(C3202,'Agent List'!A:C,3,0)=0,"",VLOOKUP(C3202,'Agent List'!A:C,3,0))),"")</f>
        <v/>
      </c>
    </row>
    <row r="3203" spans="5:6" x14ac:dyDescent="0.25">
      <c r="E3203" s="175" t="str">
        <f>IFERROR((IF(VLOOKUP($C3203,'Agent List'!$A:$D,2,0)=0,"",VLOOKUP($C3203,'Agent List'!$A:$D,2,0))),"")</f>
        <v/>
      </c>
      <c r="F3203" t="str">
        <f>IFERROR((IF(VLOOKUP(C3203,'Agent List'!A:C,3,0)=0,"",VLOOKUP(C3203,'Agent List'!A:C,3,0))),"")</f>
        <v/>
      </c>
    </row>
    <row r="3204" spans="5:6" x14ac:dyDescent="0.25">
      <c r="E3204" s="175" t="str">
        <f>IFERROR((IF(VLOOKUP($C3204,'Agent List'!$A:$D,2,0)=0,"",VLOOKUP($C3204,'Agent List'!$A:$D,2,0))),"")</f>
        <v/>
      </c>
      <c r="F3204" t="str">
        <f>IFERROR((IF(VLOOKUP(C3204,'Agent List'!A:C,3,0)=0,"",VLOOKUP(C3204,'Agent List'!A:C,3,0))),"")</f>
        <v/>
      </c>
    </row>
    <row r="3205" spans="5:6" x14ac:dyDescent="0.25">
      <c r="E3205" s="175" t="str">
        <f>IFERROR((IF(VLOOKUP($C3205,'Agent List'!$A:$D,2,0)=0,"",VLOOKUP($C3205,'Agent List'!$A:$D,2,0))),"")</f>
        <v/>
      </c>
      <c r="F3205" t="str">
        <f>IFERROR((IF(VLOOKUP(C3205,'Agent List'!A:C,3,0)=0,"",VLOOKUP(C3205,'Agent List'!A:C,3,0))),"")</f>
        <v/>
      </c>
    </row>
    <row r="3206" spans="5:6" x14ac:dyDescent="0.25">
      <c r="E3206" s="175" t="str">
        <f>IFERROR((IF(VLOOKUP($C3206,'Agent List'!$A:$D,2,0)=0,"",VLOOKUP($C3206,'Agent List'!$A:$D,2,0))),"")</f>
        <v/>
      </c>
      <c r="F3206" t="str">
        <f>IFERROR((IF(VLOOKUP(C3206,'Agent List'!A:C,3,0)=0,"",VLOOKUP(C3206,'Agent List'!A:C,3,0))),"")</f>
        <v/>
      </c>
    </row>
    <row r="3207" spans="5:6" x14ac:dyDescent="0.25">
      <c r="E3207" s="175" t="str">
        <f>IFERROR((IF(VLOOKUP($C3207,'Agent List'!$A:$D,2,0)=0,"",VLOOKUP($C3207,'Agent List'!$A:$D,2,0))),"")</f>
        <v/>
      </c>
      <c r="F3207" t="str">
        <f>IFERROR((IF(VLOOKUP(C3207,'Agent List'!A:C,3,0)=0,"",VLOOKUP(C3207,'Agent List'!A:C,3,0))),"")</f>
        <v/>
      </c>
    </row>
    <row r="3208" spans="5:6" x14ac:dyDescent="0.25">
      <c r="E3208" s="175" t="str">
        <f>IFERROR((IF(VLOOKUP($C3208,'Agent List'!$A:$D,2,0)=0,"",VLOOKUP($C3208,'Agent List'!$A:$D,2,0))),"")</f>
        <v/>
      </c>
      <c r="F3208" t="str">
        <f>IFERROR((IF(VLOOKUP(C3208,'Agent List'!A:C,3,0)=0,"",VLOOKUP(C3208,'Agent List'!A:C,3,0))),"")</f>
        <v/>
      </c>
    </row>
    <row r="3209" spans="5:6" x14ac:dyDescent="0.25">
      <c r="E3209" s="175" t="str">
        <f>IFERROR((IF(VLOOKUP($C3209,'Agent List'!$A:$D,2,0)=0,"",VLOOKUP($C3209,'Agent List'!$A:$D,2,0))),"")</f>
        <v/>
      </c>
      <c r="F3209" t="str">
        <f>IFERROR((IF(VLOOKUP(C3209,'Agent List'!A:C,3,0)=0,"",VLOOKUP(C3209,'Agent List'!A:C,3,0))),"")</f>
        <v/>
      </c>
    </row>
    <row r="3210" spans="5:6" x14ac:dyDescent="0.25">
      <c r="E3210" s="175" t="str">
        <f>IFERROR((IF(VLOOKUP($C3210,'Agent List'!$A:$D,2,0)=0,"",VLOOKUP($C3210,'Agent List'!$A:$D,2,0))),"")</f>
        <v/>
      </c>
      <c r="F3210" t="str">
        <f>IFERROR((IF(VLOOKUP(C3210,'Agent List'!A:C,3,0)=0,"",VLOOKUP(C3210,'Agent List'!A:C,3,0))),"")</f>
        <v/>
      </c>
    </row>
    <row r="3211" spans="5:6" x14ac:dyDescent="0.25">
      <c r="E3211" s="175" t="str">
        <f>IFERROR((IF(VLOOKUP($C3211,'Agent List'!$A:$D,2,0)=0,"",VLOOKUP($C3211,'Agent List'!$A:$D,2,0))),"")</f>
        <v/>
      </c>
      <c r="F3211" t="str">
        <f>IFERROR((IF(VLOOKUP(C3211,'Agent List'!A:C,3,0)=0,"",VLOOKUP(C3211,'Agent List'!A:C,3,0))),"")</f>
        <v/>
      </c>
    </row>
    <row r="3212" spans="5:6" x14ac:dyDescent="0.25">
      <c r="E3212" s="175" t="str">
        <f>IFERROR((IF(VLOOKUP($C3212,'Agent List'!$A:$D,2,0)=0,"",VLOOKUP($C3212,'Agent List'!$A:$D,2,0))),"")</f>
        <v/>
      </c>
      <c r="F3212" t="str">
        <f>IFERROR((IF(VLOOKUP(C3212,'Agent List'!A:C,3,0)=0,"",VLOOKUP(C3212,'Agent List'!A:C,3,0))),"")</f>
        <v/>
      </c>
    </row>
    <row r="3213" spans="5:6" x14ac:dyDescent="0.25">
      <c r="E3213" s="175" t="str">
        <f>IFERROR((IF(VLOOKUP($C3213,'Agent List'!$A:$D,2,0)=0,"",VLOOKUP($C3213,'Agent List'!$A:$D,2,0))),"")</f>
        <v/>
      </c>
      <c r="F3213" t="str">
        <f>IFERROR((IF(VLOOKUP(C3213,'Agent List'!A:C,3,0)=0,"",VLOOKUP(C3213,'Agent List'!A:C,3,0))),"")</f>
        <v/>
      </c>
    </row>
    <row r="3214" spans="5:6" x14ac:dyDescent="0.25">
      <c r="E3214" s="175" t="str">
        <f>IFERROR((IF(VLOOKUP($C3214,'Agent List'!$A:$D,2,0)=0,"",VLOOKUP($C3214,'Agent List'!$A:$D,2,0))),"")</f>
        <v/>
      </c>
      <c r="F3214" t="str">
        <f>IFERROR((IF(VLOOKUP(C3214,'Agent List'!A:C,3,0)=0,"",VLOOKUP(C3214,'Agent List'!A:C,3,0))),"")</f>
        <v/>
      </c>
    </row>
    <row r="3215" spans="5:6" x14ac:dyDescent="0.25">
      <c r="E3215" s="175" t="str">
        <f>IFERROR((IF(VLOOKUP($C3215,'Agent List'!$A:$D,2,0)=0,"",VLOOKUP($C3215,'Agent List'!$A:$D,2,0))),"")</f>
        <v/>
      </c>
      <c r="F3215" t="str">
        <f>IFERROR((IF(VLOOKUP(C3215,'Agent List'!A:C,3,0)=0,"",VLOOKUP(C3215,'Agent List'!A:C,3,0))),"")</f>
        <v/>
      </c>
    </row>
    <row r="3216" spans="5:6" x14ac:dyDescent="0.25">
      <c r="E3216" s="175" t="str">
        <f>IFERROR((IF(VLOOKUP($C3216,'Agent List'!$A:$D,2,0)=0,"",VLOOKUP($C3216,'Agent List'!$A:$D,2,0))),"")</f>
        <v/>
      </c>
      <c r="F3216" t="str">
        <f>IFERROR((IF(VLOOKUP(C3216,'Agent List'!A:C,3,0)=0,"",VLOOKUP(C3216,'Agent List'!A:C,3,0))),"")</f>
        <v/>
      </c>
    </row>
    <row r="3217" spans="5:6" x14ac:dyDescent="0.25">
      <c r="E3217" s="175" t="str">
        <f>IFERROR((IF(VLOOKUP($C3217,'Agent List'!$A:$D,2,0)=0,"",VLOOKUP($C3217,'Agent List'!$A:$D,2,0))),"")</f>
        <v/>
      </c>
      <c r="F3217" t="str">
        <f>IFERROR((IF(VLOOKUP(C3217,'Agent List'!A:C,3,0)=0,"",VLOOKUP(C3217,'Agent List'!A:C,3,0))),"")</f>
        <v/>
      </c>
    </row>
    <row r="3218" spans="5:6" x14ac:dyDescent="0.25">
      <c r="E3218" s="175" t="str">
        <f>IFERROR((IF(VLOOKUP($C3218,'Agent List'!$A:$D,2,0)=0,"",VLOOKUP($C3218,'Agent List'!$A:$D,2,0))),"")</f>
        <v/>
      </c>
      <c r="F3218" t="str">
        <f>IFERROR((IF(VLOOKUP(C3218,'Agent List'!A:C,3,0)=0,"",VLOOKUP(C3218,'Agent List'!A:C,3,0))),"")</f>
        <v/>
      </c>
    </row>
    <row r="3219" spans="5:6" x14ac:dyDescent="0.25">
      <c r="E3219" s="175" t="str">
        <f>IFERROR((IF(VLOOKUP($C3219,'Agent List'!$A:$D,2,0)=0,"",VLOOKUP($C3219,'Agent List'!$A:$D,2,0))),"")</f>
        <v/>
      </c>
      <c r="F3219" t="str">
        <f>IFERROR((IF(VLOOKUP(C3219,'Agent List'!A:C,3,0)=0,"",VLOOKUP(C3219,'Agent List'!A:C,3,0))),"")</f>
        <v/>
      </c>
    </row>
    <row r="3220" spans="5:6" x14ac:dyDescent="0.25">
      <c r="E3220" s="175" t="str">
        <f>IFERROR((IF(VLOOKUP($C3220,'Agent List'!$A:$D,2,0)=0,"",VLOOKUP($C3220,'Agent List'!$A:$D,2,0))),"")</f>
        <v/>
      </c>
      <c r="F3220" t="str">
        <f>IFERROR((IF(VLOOKUP(C3220,'Agent List'!A:C,3,0)=0,"",VLOOKUP(C3220,'Agent List'!A:C,3,0))),"")</f>
        <v/>
      </c>
    </row>
    <row r="3221" spans="5:6" x14ac:dyDescent="0.25">
      <c r="E3221" s="175" t="str">
        <f>IFERROR((IF(VLOOKUP($C3221,'Agent List'!$A:$D,2,0)=0,"",VLOOKUP($C3221,'Agent List'!$A:$D,2,0))),"")</f>
        <v/>
      </c>
      <c r="F3221" t="str">
        <f>IFERROR((IF(VLOOKUP(C3221,'Agent List'!A:C,3,0)=0,"",VLOOKUP(C3221,'Agent List'!A:C,3,0))),"")</f>
        <v/>
      </c>
    </row>
    <row r="3222" spans="5:6" x14ac:dyDescent="0.25">
      <c r="E3222" s="175" t="str">
        <f>IFERROR((IF(VLOOKUP($C3222,'Agent List'!$A:$D,2,0)=0,"",VLOOKUP($C3222,'Agent List'!$A:$D,2,0))),"")</f>
        <v/>
      </c>
      <c r="F3222" t="str">
        <f>IFERROR((IF(VLOOKUP(C3222,'Agent List'!A:C,3,0)=0,"",VLOOKUP(C3222,'Agent List'!A:C,3,0))),"")</f>
        <v/>
      </c>
    </row>
    <row r="3223" spans="5:6" x14ac:dyDescent="0.25">
      <c r="E3223" s="175" t="str">
        <f>IFERROR((IF(VLOOKUP($C3223,'Agent List'!$A:$D,2,0)=0,"",VLOOKUP($C3223,'Agent List'!$A:$D,2,0))),"")</f>
        <v/>
      </c>
      <c r="F3223" t="str">
        <f>IFERROR((IF(VLOOKUP(C3223,'Agent List'!A:C,3,0)=0,"",VLOOKUP(C3223,'Agent List'!A:C,3,0))),"")</f>
        <v/>
      </c>
    </row>
    <row r="3224" spans="5:6" x14ac:dyDescent="0.25">
      <c r="E3224" s="175" t="str">
        <f>IFERROR((IF(VLOOKUP($C3224,'Agent List'!$A:$D,2,0)=0,"",VLOOKUP($C3224,'Agent List'!$A:$D,2,0))),"")</f>
        <v/>
      </c>
      <c r="F3224" t="str">
        <f>IFERROR((IF(VLOOKUP(C3224,'Agent List'!A:C,3,0)=0,"",VLOOKUP(C3224,'Agent List'!A:C,3,0))),"")</f>
        <v/>
      </c>
    </row>
    <row r="3225" spans="5:6" x14ac:dyDescent="0.25">
      <c r="E3225" s="175" t="str">
        <f>IFERROR((IF(VLOOKUP($C3225,'Agent List'!$A:$D,2,0)=0,"",VLOOKUP($C3225,'Agent List'!$A:$D,2,0))),"")</f>
        <v/>
      </c>
      <c r="F3225" t="str">
        <f>IFERROR((IF(VLOOKUP(C3225,'Agent List'!A:C,3,0)=0,"",VLOOKUP(C3225,'Agent List'!A:C,3,0))),"")</f>
        <v/>
      </c>
    </row>
    <row r="3226" spans="5:6" x14ac:dyDescent="0.25">
      <c r="E3226" s="175" t="str">
        <f>IFERROR((IF(VLOOKUP($C3226,'Agent List'!$A:$D,2,0)=0,"",VLOOKUP($C3226,'Agent List'!$A:$D,2,0))),"")</f>
        <v/>
      </c>
      <c r="F3226" t="str">
        <f>IFERROR((IF(VLOOKUP(C3226,'Agent List'!A:C,3,0)=0,"",VLOOKUP(C3226,'Agent List'!A:C,3,0))),"")</f>
        <v/>
      </c>
    </row>
    <row r="3227" spans="5:6" x14ac:dyDescent="0.25">
      <c r="E3227" s="175" t="str">
        <f>IFERROR((IF(VLOOKUP($C3227,'Agent List'!$A:$D,2,0)=0,"",VLOOKUP($C3227,'Agent List'!$A:$D,2,0))),"")</f>
        <v/>
      </c>
      <c r="F3227" t="str">
        <f>IFERROR((IF(VLOOKUP(C3227,'Agent List'!A:C,3,0)=0,"",VLOOKUP(C3227,'Agent List'!A:C,3,0))),"")</f>
        <v/>
      </c>
    </row>
    <row r="3228" spans="5:6" x14ac:dyDescent="0.25">
      <c r="E3228" s="175" t="str">
        <f>IFERROR((IF(VLOOKUP($C3228,'Agent List'!$A:$D,2,0)=0,"",VLOOKUP($C3228,'Agent List'!$A:$D,2,0))),"")</f>
        <v/>
      </c>
      <c r="F3228" t="str">
        <f>IFERROR((IF(VLOOKUP(C3228,'Agent List'!A:C,3,0)=0,"",VLOOKUP(C3228,'Agent List'!A:C,3,0))),"")</f>
        <v/>
      </c>
    </row>
    <row r="3229" spans="5:6" x14ac:dyDescent="0.25">
      <c r="E3229" s="175" t="str">
        <f>IFERROR((IF(VLOOKUP($C3229,'Agent List'!$A:$D,2,0)=0,"",VLOOKUP($C3229,'Agent List'!$A:$D,2,0))),"")</f>
        <v/>
      </c>
      <c r="F3229" t="str">
        <f>IFERROR((IF(VLOOKUP(C3229,'Agent List'!A:C,3,0)=0,"",VLOOKUP(C3229,'Agent List'!A:C,3,0))),"")</f>
        <v/>
      </c>
    </row>
    <row r="3230" spans="5:6" x14ac:dyDescent="0.25">
      <c r="E3230" s="175" t="str">
        <f>IFERROR((IF(VLOOKUP($C3230,'Agent List'!$A:$D,2,0)=0,"",VLOOKUP($C3230,'Agent List'!$A:$D,2,0))),"")</f>
        <v/>
      </c>
      <c r="F3230" t="str">
        <f>IFERROR((IF(VLOOKUP(C3230,'Agent List'!A:C,3,0)=0,"",VLOOKUP(C3230,'Agent List'!A:C,3,0))),"")</f>
        <v/>
      </c>
    </row>
    <row r="3231" spans="5:6" x14ac:dyDescent="0.25">
      <c r="E3231" s="175" t="str">
        <f>IFERROR((IF(VLOOKUP($C3231,'Agent List'!$A:$D,2,0)=0,"",VLOOKUP($C3231,'Agent List'!$A:$D,2,0))),"")</f>
        <v/>
      </c>
      <c r="F3231" t="str">
        <f>IFERROR((IF(VLOOKUP(C3231,'Agent List'!A:C,3,0)=0,"",VLOOKUP(C3231,'Agent List'!A:C,3,0))),"")</f>
        <v/>
      </c>
    </row>
    <row r="3232" spans="5:6" x14ac:dyDescent="0.25">
      <c r="E3232" s="175" t="str">
        <f>IFERROR((IF(VLOOKUP($C3232,'Agent List'!$A:$D,2,0)=0,"",VLOOKUP($C3232,'Agent List'!$A:$D,2,0))),"")</f>
        <v/>
      </c>
      <c r="F3232" t="str">
        <f>IFERROR((IF(VLOOKUP(C3232,'Agent List'!A:C,3,0)=0,"",VLOOKUP(C3232,'Agent List'!A:C,3,0))),"")</f>
        <v/>
      </c>
    </row>
    <row r="3233" spans="5:6" x14ac:dyDescent="0.25">
      <c r="E3233" s="175" t="str">
        <f>IFERROR((IF(VLOOKUP($C3233,'Agent List'!$A:$D,2,0)=0,"",VLOOKUP($C3233,'Agent List'!$A:$D,2,0))),"")</f>
        <v/>
      </c>
      <c r="F3233" t="str">
        <f>IFERROR((IF(VLOOKUP(C3233,'Agent List'!A:C,3,0)=0,"",VLOOKUP(C3233,'Agent List'!A:C,3,0))),"")</f>
        <v/>
      </c>
    </row>
    <row r="3234" spans="5:6" x14ac:dyDescent="0.25">
      <c r="E3234" s="175" t="str">
        <f>IFERROR((IF(VLOOKUP($C3234,'Agent List'!$A:$D,2,0)=0,"",VLOOKUP($C3234,'Agent List'!$A:$D,2,0))),"")</f>
        <v/>
      </c>
      <c r="F3234" t="str">
        <f>IFERROR((IF(VLOOKUP(C3234,'Agent List'!A:C,3,0)=0,"",VLOOKUP(C3234,'Agent List'!A:C,3,0))),"")</f>
        <v/>
      </c>
    </row>
    <row r="3235" spans="5:6" x14ac:dyDescent="0.25">
      <c r="E3235" s="175" t="str">
        <f>IFERROR((IF(VLOOKUP($C3235,'Agent List'!$A:$D,2,0)=0,"",VLOOKUP($C3235,'Agent List'!$A:$D,2,0))),"")</f>
        <v/>
      </c>
      <c r="F3235" t="str">
        <f>IFERROR((IF(VLOOKUP(C3235,'Agent List'!A:C,3,0)=0,"",VLOOKUP(C3235,'Agent List'!A:C,3,0))),"")</f>
        <v/>
      </c>
    </row>
    <row r="3236" spans="5:6" x14ac:dyDescent="0.25">
      <c r="E3236" s="175" t="str">
        <f>IFERROR((IF(VLOOKUP($C3236,'Agent List'!$A:$D,2,0)=0,"",VLOOKUP($C3236,'Agent List'!$A:$D,2,0))),"")</f>
        <v/>
      </c>
      <c r="F3236" t="str">
        <f>IFERROR((IF(VLOOKUP(C3236,'Agent List'!A:C,3,0)=0,"",VLOOKUP(C3236,'Agent List'!A:C,3,0))),"")</f>
        <v/>
      </c>
    </row>
    <row r="3237" spans="5:6" x14ac:dyDescent="0.25">
      <c r="E3237" s="175" t="str">
        <f>IFERROR((IF(VLOOKUP($C3237,'Agent List'!$A:$D,2,0)=0,"",VLOOKUP($C3237,'Agent List'!$A:$D,2,0))),"")</f>
        <v/>
      </c>
      <c r="F3237" t="str">
        <f>IFERROR((IF(VLOOKUP(C3237,'Agent List'!A:C,3,0)=0,"",VLOOKUP(C3237,'Agent List'!A:C,3,0))),"")</f>
        <v/>
      </c>
    </row>
    <row r="3238" spans="5:6" x14ac:dyDescent="0.25">
      <c r="E3238" s="175" t="str">
        <f>IFERROR((IF(VLOOKUP($C3238,'Agent List'!$A:$D,2,0)=0,"",VLOOKUP($C3238,'Agent List'!$A:$D,2,0))),"")</f>
        <v/>
      </c>
      <c r="F3238" t="str">
        <f>IFERROR((IF(VLOOKUP(C3238,'Agent List'!A:C,3,0)=0,"",VLOOKUP(C3238,'Agent List'!A:C,3,0))),"")</f>
        <v/>
      </c>
    </row>
    <row r="3239" spans="5:6" x14ac:dyDescent="0.25">
      <c r="E3239" s="175" t="str">
        <f>IFERROR((IF(VLOOKUP($C3239,'Agent List'!$A:$D,2,0)=0,"",VLOOKUP($C3239,'Agent List'!$A:$D,2,0))),"")</f>
        <v/>
      </c>
      <c r="F3239" t="str">
        <f>IFERROR((IF(VLOOKUP(C3239,'Agent List'!A:C,3,0)=0,"",VLOOKUP(C3239,'Agent List'!A:C,3,0))),"")</f>
        <v/>
      </c>
    </row>
    <row r="3240" spans="5:6" x14ac:dyDescent="0.25">
      <c r="E3240" s="175" t="str">
        <f>IFERROR((IF(VLOOKUP($C3240,'Agent List'!$A:$D,2,0)=0,"",VLOOKUP($C3240,'Agent List'!$A:$D,2,0))),"")</f>
        <v/>
      </c>
      <c r="F3240" t="str">
        <f>IFERROR((IF(VLOOKUP(C3240,'Agent List'!A:C,3,0)=0,"",VLOOKUP(C3240,'Agent List'!A:C,3,0))),"")</f>
        <v/>
      </c>
    </row>
    <row r="3241" spans="5:6" x14ac:dyDescent="0.25">
      <c r="E3241" s="175" t="str">
        <f>IFERROR((IF(VLOOKUP($C3241,'Agent List'!$A:$D,2,0)=0,"",VLOOKUP($C3241,'Agent List'!$A:$D,2,0))),"")</f>
        <v/>
      </c>
      <c r="F3241" t="str">
        <f>IFERROR((IF(VLOOKUP(C3241,'Agent List'!A:C,3,0)=0,"",VLOOKUP(C3241,'Agent List'!A:C,3,0))),"")</f>
        <v/>
      </c>
    </row>
    <row r="3242" spans="5:6" x14ac:dyDescent="0.25">
      <c r="E3242" s="175" t="str">
        <f>IFERROR((IF(VLOOKUP($C3242,'Agent List'!$A:$D,2,0)=0,"",VLOOKUP($C3242,'Agent List'!$A:$D,2,0))),"")</f>
        <v/>
      </c>
      <c r="F3242" t="str">
        <f>IFERROR((IF(VLOOKUP(C3242,'Agent List'!A:C,3,0)=0,"",VLOOKUP(C3242,'Agent List'!A:C,3,0))),"")</f>
        <v/>
      </c>
    </row>
    <row r="3243" spans="5:6" x14ac:dyDescent="0.25">
      <c r="E3243" s="175" t="str">
        <f>IFERROR((IF(VLOOKUP($C3243,'Agent List'!$A:$D,2,0)=0,"",VLOOKUP($C3243,'Agent List'!$A:$D,2,0))),"")</f>
        <v/>
      </c>
      <c r="F3243" t="str">
        <f>IFERROR((IF(VLOOKUP(C3243,'Agent List'!A:C,3,0)=0,"",VLOOKUP(C3243,'Agent List'!A:C,3,0))),"")</f>
        <v/>
      </c>
    </row>
    <row r="3244" spans="5:6" x14ac:dyDescent="0.25">
      <c r="E3244" s="175" t="str">
        <f>IFERROR((IF(VLOOKUP($C3244,'Agent List'!$A:$D,2,0)=0,"",VLOOKUP($C3244,'Agent List'!$A:$D,2,0))),"")</f>
        <v/>
      </c>
      <c r="F3244" t="str">
        <f>IFERROR((IF(VLOOKUP(C3244,'Agent List'!A:C,3,0)=0,"",VLOOKUP(C3244,'Agent List'!A:C,3,0))),"")</f>
        <v/>
      </c>
    </row>
    <row r="3245" spans="5:6" x14ac:dyDescent="0.25">
      <c r="E3245" s="175" t="str">
        <f>IFERROR((IF(VLOOKUP($C3245,'Agent List'!$A:$D,2,0)=0,"",VLOOKUP($C3245,'Agent List'!$A:$D,2,0))),"")</f>
        <v/>
      </c>
      <c r="F3245" t="str">
        <f>IFERROR((IF(VLOOKUP(C3245,'Agent List'!A:C,3,0)=0,"",VLOOKUP(C3245,'Agent List'!A:C,3,0))),"")</f>
        <v/>
      </c>
    </row>
    <row r="3246" spans="5:6" x14ac:dyDescent="0.25">
      <c r="E3246" s="175" t="str">
        <f>IFERROR((IF(VLOOKUP($C3246,'Agent List'!$A:$D,2,0)=0,"",VLOOKUP($C3246,'Agent List'!$A:$D,2,0))),"")</f>
        <v/>
      </c>
      <c r="F3246" t="str">
        <f>IFERROR((IF(VLOOKUP(C3246,'Agent List'!A:C,3,0)=0,"",VLOOKUP(C3246,'Agent List'!A:C,3,0))),"")</f>
        <v/>
      </c>
    </row>
    <row r="3247" spans="5:6" x14ac:dyDescent="0.25">
      <c r="E3247" s="175" t="str">
        <f>IFERROR((IF(VLOOKUP($C3247,'Agent List'!$A:$D,2,0)=0,"",VLOOKUP($C3247,'Agent List'!$A:$D,2,0))),"")</f>
        <v/>
      </c>
      <c r="F3247" t="str">
        <f>IFERROR((IF(VLOOKUP(C3247,'Agent List'!A:C,3,0)=0,"",VLOOKUP(C3247,'Agent List'!A:C,3,0))),"")</f>
        <v/>
      </c>
    </row>
    <row r="3248" spans="5:6" x14ac:dyDescent="0.25">
      <c r="E3248" s="175" t="str">
        <f>IFERROR((IF(VLOOKUP($C3248,'Agent List'!$A:$D,2,0)=0,"",VLOOKUP($C3248,'Agent List'!$A:$D,2,0))),"")</f>
        <v/>
      </c>
      <c r="F3248" t="str">
        <f>IFERROR((IF(VLOOKUP(C3248,'Agent List'!A:C,3,0)=0,"",VLOOKUP(C3248,'Agent List'!A:C,3,0))),"")</f>
        <v/>
      </c>
    </row>
    <row r="3249" spans="5:6" x14ac:dyDescent="0.25">
      <c r="E3249" s="175" t="str">
        <f>IFERROR((IF(VLOOKUP($C3249,'Agent List'!$A:$D,2,0)=0,"",VLOOKUP($C3249,'Agent List'!$A:$D,2,0))),"")</f>
        <v/>
      </c>
      <c r="F3249" t="str">
        <f>IFERROR((IF(VLOOKUP(C3249,'Agent List'!A:C,3,0)=0,"",VLOOKUP(C3249,'Agent List'!A:C,3,0))),"")</f>
        <v/>
      </c>
    </row>
    <row r="3250" spans="5:6" x14ac:dyDescent="0.25">
      <c r="E3250" s="175" t="str">
        <f>IFERROR((IF(VLOOKUP($C3250,'Agent List'!$A:$D,2,0)=0,"",VLOOKUP($C3250,'Agent List'!$A:$D,2,0))),"")</f>
        <v/>
      </c>
      <c r="F3250" t="str">
        <f>IFERROR((IF(VLOOKUP(C3250,'Agent List'!A:C,3,0)=0,"",VLOOKUP(C3250,'Agent List'!A:C,3,0))),"")</f>
        <v/>
      </c>
    </row>
    <row r="3251" spans="5:6" x14ac:dyDescent="0.25">
      <c r="E3251" s="175" t="str">
        <f>IFERROR((IF(VLOOKUP($C3251,'Agent List'!$A:$D,2,0)=0,"",VLOOKUP($C3251,'Agent List'!$A:$D,2,0))),"")</f>
        <v/>
      </c>
      <c r="F3251" t="str">
        <f>IFERROR((IF(VLOOKUP(C3251,'Agent List'!A:C,3,0)=0,"",VLOOKUP(C3251,'Agent List'!A:C,3,0))),"")</f>
        <v/>
      </c>
    </row>
    <row r="3252" spans="5:6" x14ac:dyDescent="0.25">
      <c r="E3252" s="175" t="str">
        <f>IFERROR((IF(VLOOKUP($C3252,'Agent List'!$A:$D,2,0)=0,"",VLOOKUP($C3252,'Agent List'!$A:$D,2,0))),"")</f>
        <v/>
      </c>
      <c r="F3252" t="str">
        <f>IFERROR((IF(VLOOKUP(C3252,'Agent List'!A:C,3,0)=0,"",VLOOKUP(C3252,'Agent List'!A:C,3,0))),"")</f>
        <v/>
      </c>
    </row>
    <row r="3253" spans="5:6" x14ac:dyDescent="0.25">
      <c r="E3253" s="175" t="str">
        <f>IFERROR((IF(VLOOKUP($C3253,'Agent List'!$A:$D,2,0)=0,"",VLOOKUP($C3253,'Agent List'!$A:$D,2,0))),"")</f>
        <v/>
      </c>
      <c r="F3253" t="str">
        <f>IFERROR((IF(VLOOKUP(C3253,'Agent List'!A:C,3,0)=0,"",VLOOKUP(C3253,'Agent List'!A:C,3,0))),"")</f>
        <v/>
      </c>
    </row>
    <row r="3254" spans="5:6" x14ac:dyDescent="0.25">
      <c r="E3254" s="175" t="str">
        <f>IFERROR((IF(VLOOKUP($C3254,'Agent List'!$A:$D,2,0)=0,"",VLOOKUP($C3254,'Agent List'!$A:$D,2,0))),"")</f>
        <v/>
      </c>
      <c r="F3254" t="str">
        <f>IFERROR((IF(VLOOKUP(C3254,'Agent List'!A:C,3,0)=0,"",VLOOKUP(C3254,'Agent List'!A:C,3,0))),"")</f>
        <v/>
      </c>
    </row>
    <row r="3255" spans="5:6" x14ac:dyDescent="0.25">
      <c r="E3255" s="175" t="str">
        <f>IFERROR((IF(VLOOKUP($C3255,'Agent List'!$A:$D,2,0)=0,"",VLOOKUP($C3255,'Agent List'!$A:$D,2,0))),"")</f>
        <v/>
      </c>
      <c r="F3255" t="str">
        <f>IFERROR((IF(VLOOKUP(C3255,'Agent List'!A:C,3,0)=0,"",VLOOKUP(C3255,'Agent List'!A:C,3,0))),"")</f>
        <v/>
      </c>
    </row>
    <row r="3256" spans="5:6" x14ac:dyDescent="0.25">
      <c r="E3256" s="175" t="str">
        <f>IFERROR((IF(VLOOKUP($C3256,'Agent List'!$A:$D,2,0)=0,"",VLOOKUP($C3256,'Agent List'!$A:$D,2,0))),"")</f>
        <v/>
      </c>
      <c r="F3256" t="str">
        <f>IFERROR((IF(VLOOKUP(C3256,'Agent List'!A:C,3,0)=0,"",VLOOKUP(C3256,'Agent List'!A:C,3,0))),"")</f>
        <v/>
      </c>
    </row>
    <row r="3257" spans="5:6" x14ac:dyDescent="0.25">
      <c r="E3257" s="175" t="str">
        <f>IFERROR((IF(VLOOKUP($C3257,'Agent List'!$A:$D,2,0)=0,"",VLOOKUP($C3257,'Agent List'!$A:$D,2,0))),"")</f>
        <v/>
      </c>
      <c r="F3257" t="str">
        <f>IFERROR((IF(VLOOKUP(C3257,'Agent List'!A:C,3,0)=0,"",VLOOKUP(C3257,'Agent List'!A:C,3,0))),"")</f>
        <v/>
      </c>
    </row>
    <row r="3258" spans="5:6" x14ac:dyDescent="0.25">
      <c r="E3258" s="175" t="str">
        <f>IFERROR((IF(VLOOKUP($C3258,'Agent List'!$A:$D,2,0)=0,"",VLOOKUP($C3258,'Agent List'!$A:$D,2,0))),"")</f>
        <v/>
      </c>
      <c r="F3258" t="str">
        <f>IFERROR((IF(VLOOKUP(C3258,'Agent List'!A:C,3,0)=0,"",VLOOKUP(C3258,'Agent List'!A:C,3,0))),"")</f>
        <v/>
      </c>
    </row>
    <row r="3259" spans="5:6" x14ac:dyDescent="0.25">
      <c r="E3259" s="175" t="str">
        <f>IFERROR((IF(VLOOKUP($C3259,'Agent List'!$A:$D,2,0)=0,"",VLOOKUP($C3259,'Agent List'!$A:$D,2,0))),"")</f>
        <v/>
      </c>
      <c r="F3259" t="str">
        <f>IFERROR((IF(VLOOKUP(C3259,'Agent List'!A:C,3,0)=0,"",VLOOKUP(C3259,'Agent List'!A:C,3,0))),"")</f>
        <v/>
      </c>
    </row>
    <row r="3260" spans="5:6" x14ac:dyDescent="0.25">
      <c r="E3260" s="175" t="str">
        <f>IFERROR((IF(VLOOKUP($C3260,'Agent List'!$A:$D,2,0)=0,"",VLOOKUP($C3260,'Agent List'!$A:$D,2,0))),"")</f>
        <v/>
      </c>
      <c r="F3260" t="str">
        <f>IFERROR((IF(VLOOKUP(C3260,'Agent List'!A:C,3,0)=0,"",VLOOKUP(C3260,'Agent List'!A:C,3,0))),"")</f>
        <v/>
      </c>
    </row>
    <row r="3261" spans="5:6" x14ac:dyDescent="0.25">
      <c r="E3261" s="175" t="str">
        <f>IFERROR((IF(VLOOKUP($C3261,'Agent List'!$A:$D,2,0)=0,"",VLOOKUP($C3261,'Agent List'!$A:$D,2,0))),"")</f>
        <v/>
      </c>
      <c r="F3261" t="str">
        <f>IFERROR((IF(VLOOKUP(C3261,'Agent List'!A:C,3,0)=0,"",VLOOKUP(C3261,'Agent List'!A:C,3,0))),"")</f>
        <v/>
      </c>
    </row>
    <row r="3262" spans="5:6" x14ac:dyDescent="0.25">
      <c r="E3262" s="175" t="str">
        <f>IFERROR((IF(VLOOKUP($C3262,'Agent List'!$A:$D,2,0)=0,"",VLOOKUP($C3262,'Agent List'!$A:$D,2,0))),"")</f>
        <v/>
      </c>
      <c r="F3262" t="str">
        <f>IFERROR((IF(VLOOKUP(C3262,'Agent List'!A:C,3,0)=0,"",VLOOKUP(C3262,'Agent List'!A:C,3,0))),"")</f>
        <v/>
      </c>
    </row>
    <row r="3263" spans="5:6" x14ac:dyDescent="0.25">
      <c r="E3263" s="175" t="str">
        <f>IFERROR((IF(VLOOKUP($C3263,'Agent List'!$A:$D,2,0)=0,"",VLOOKUP($C3263,'Agent List'!$A:$D,2,0))),"")</f>
        <v/>
      </c>
      <c r="F3263" t="str">
        <f>IFERROR((IF(VLOOKUP(C3263,'Agent List'!A:C,3,0)=0,"",VLOOKUP(C3263,'Agent List'!A:C,3,0))),"")</f>
        <v/>
      </c>
    </row>
    <row r="3264" spans="5:6" x14ac:dyDescent="0.25">
      <c r="E3264" s="175" t="str">
        <f>IFERROR((IF(VLOOKUP($C3264,'Agent List'!$A:$D,2,0)=0,"",VLOOKUP($C3264,'Agent List'!$A:$D,2,0))),"")</f>
        <v/>
      </c>
      <c r="F3264" t="str">
        <f>IFERROR((IF(VLOOKUP(C3264,'Agent List'!A:C,3,0)=0,"",VLOOKUP(C3264,'Agent List'!A:C,3,0))),"")</f>
        <v/>
      </c>
    </row>
    <row r="3265" spans="5:6" x14ac:dyDescent="0.25">
      <c r="E3265" s="175" t="str">
        <f>IFERROR((IF(VLOOKUP($C3265,'Agent List'!$A:$D,2,0)=0,"",VLOOKUP($C3265,'Agent List'!$A:$D,2,0))),"")</f>
        <v/>
      </c>
      <c r="F3265" t="str">
        <f>IFERROR((IF(VLOOKUP(C3265,'Agent List'!A:C,3,0)=0,"",VLOOKUP(C3265,'Agent List'!A:C,3,0))),"")</f>
        <v/>
      </c>
    </row>
    <row r="3266" spans="5:6" x14ac:dyDescent="0.25">
      <c r="E3266" s="175" t="str">
        <f>IFERROR((IF(VLOOKUP($C3266,'Agent List'!$A:$D,2,0)=0,"",VLOOKUP($C3266,'Agent List'!$A:$D,2,0))),"")</f>
        <v/>
      </c>
      <c r="F3266" t="str">
        <f>IFERROR((IF(VLOOKUP(C3266,'Agent List'!A:C,3,0)=0,"",VLOOKUP(C3266,'Agent List'!A:C,3,0))),"")</f>
        <v/>
      </c>
    </row>
    <row r="3267" spans="5:6" x14ac:dyDescent="0.25">
      <c r="E3267" s="175" t="str">
        <f>IFERROR((IF(VLOOKUP($C3267,'Agent List'!$A:$D,2,0)=0,"",VLOOKUP($C3267,'Agent List'!$A:$D,2,0))),"")</f>
        <v/>
      </c>
      <c r="F3267" t="str">
        <f>IFERROR((IF(VLOOKUP(C3267,'Agent List'!A:C,3,0)=0,"",VLOOKUP(C3267,'Agent List'!A:C,3,0))),"")</f>
        <v/>
      </c>
    </row>
    <row r="3268" spans="5:6" x14ac:dyDescent="0.25">
      <c r="E3268" s="175" t="str">
        <f>IFERROR((IF(VLOOKUP($C3268,'Agent List'!$A:$D,2,0)=0,"",VLOOKUP($C3268,'Agent List'!$A:$D,2,0))),"")</f>
        <v/>
      </c>
      <c r="F3268" t="str">
        <f>IFERROR((IF(VLOOKUP(C3268,'Agent List'!A:C,3,0)=0,"",VLOOKUP(C3268,'Agent List'!A:C,3,0))),"")</f>
        <v/>
      </c>
    </row>
    <row r="3269" spans="5:6" x14ac:dyDescent="0.25">
      <c r="E3269" s="175" t="str">
        <f>IFERROR((IF(VLOOKUP($C3269,'Agent List'!$A:$D,2,0)=0,"",VLOOKUP($C3269,'Agent List'!$A:$D,2,0))),"")</f>
        <v/>
      </c>
      <c r="F3269" t="str">
        <f>IFERROR((IF(VLOOKUP(C3269,'Agent List'!A:C,3,0)=0,"",VLOOKUP(C3269,'Agent List'!A:C,3,0))),"")</f>
        <v/>
      </c>
    </row>
    <row r="3270" spans="5:6" x14ac:dyDescent="0.25">
      <c r="E3270" s="175" t="str">
        <f>IFERROR((IF(VLOOKUP($C3270,'Agent List'!$A:$D,2,0)=0,"",VLOOKUP($C3270,'Agent List'!$A:$D,2,0))),"")</f>
        <v/>
      </c>
      <c r="F3270" t="str">
        <f>IFERROR((IF(VLOOKUP(C3270,'Agent List'!A:C,3,0)=0,"",VLOOKUP(C3270,'Agent List'!A:C,3,0))),"")</f>
        <v/>
      </c>
    </row>
    <row r="3271" spans="5:6" x14ac:dyDescent="0.25">
      <c r="E3271" s="175" t="str">
        <f>IFERROR((IF(VLOOKUP($C3271,'Agent List'!$A:$D,2,0)=0,"",VLOOKUP($C3271,'Agent List'!$A:$D,2,0))),"")</f>
        <v/>
      </c>
      <c r="F3271" t="str">
        <f>IFERROR((IF(VLOOKUP(C3271,'Agent List'!A:C,3,0)=0,"",VLOOKUP(C3271,'Agent List'!A:C,3,0))),"")</f>
        <v/>
      </c>
    </row>
    <row r="3272" spans="5:6" x14ac:dyDescent="0.25">
      <c r="E3272" s="175" t="str">
        <f>IFERROR((IF(VLOOKUP($C3272,'Agent List'!$A:$D,2,0)=0,"",VLOOKUP($C3272,'Agent List'!$A:$D,2,0))),"")</f>
        <v/>
      </c>
      <c r="F3272" t="str">
        <f>IFERROR((IF(VLOOKUP(C3272,'Agent List'!A:C,3,0)=0,"",VLOOKUP(C3272,'Agent List'!A:C,3,0))),"")</f>
        <v/>
      </c>
    </row>
    <row r="3273" spans="5:6" x14ac:dyDescent="0.25">
      <c r="E3273" s="175" t="str">
        <f>IFERROR((IF(VLOOKUP($C3273,'Agent List'!$A:$D,2,0)=0,"",VLOOKUP($C3273,'Agent List'!$A:$D,2,0))),"")</f>
        <v/>
      </c>
      <c r="F3273" t="str">
        <f>IFERROR((IF(VLOOKUP(C3273,'Agent List'!A:C,3,0)=0,"",VLOOKUP(C3273,'Agent List'!A:C,3,0))),"")</f>
        <v/>
      </c>
    </row>
    <row r="3274" spans="5:6" x14ac:dyDescent="0.25">
      <c r="E3274" s="175" t="str">
        <f>IFERROR((IF(VLOOKUP($C3274,'Agent List'!$A:$D,2,0)=0,"",VLOOKUP($C3274,'Agent List'!$A:$D,2,0))),"")</f>
        <v/>
      </c>
      <c r="F3274" t="str">
        <f>IFERROR((IF(VLOOKUP(C3274,'Agent List'!A:C,3,0)=0,"",VLOOKUP(C3274,'Agent List'!A:C,3,0))),"")</f>
        <v/>
      </c>
    </row>
    <row r="3275" spans="5:6" x14ac:dyDescent="0.25">
      <c r="E3275" s="175" t="str">
        <f>IFERROR((IF(VLOOKUP($C3275,'Agent List'!$A:$D,2,0)=0,"",VLOOKUP($C3275,'Agent List'!$A:$D,2,0))),"")</f>
        <v/>
      </c>
      <c r="F3275" t="str">
        <f>IFERROR((IF(VLOOKUP(C3275,'Agent List'!A:C,3,0)=0,"",VLOOKUP(C3275,'Agent List'!A:C,3,0))),"")</f>
        <v/>
      </c>
    </row>
    <row r="3276" spans="5:6" x14ac:dyDescent="0.25">
      <c r="E3276" s="175" t="str">
        <f>IFERROR((IF(VLOOKUP($C3276,'Agent List'!$A:$D,2,0)=0,"",VLOOKUP($C3276,'Agent List'!$A:$D,2,0))),"")</f>
        <v/>
      </c>
      <c r="F3276" t="str">
        <f>IFERROR((IF(VLOOKUP(C3276,'Agent List'!A:C,3,0)=0,"",VLOOKUP(C3276,'Agent List'!A:C,3,0))),"")</f>
        <v/>
      </c>
    </row>
    <row r="3277" spans="5:6" x14ac:dyDescent="0.25">
      <c r="E3277" s="175" t="str">
        <f>IFERROR((IF(VLOOKUP($C3277,'Agent List'!$A:$D,2,0)=0,"",VLOOKUP($C3277,'Agent List'!$A:$D,2,0))),"")</f>
        <v/>
      </c>
      <c r="F3277" t="str">
        <f>IFERROR((IF(VLOOKUP(C3277,'Agent List'!A:C,3,0)=0,"",VLOOKUP(C3277,'Agent List'!A:C,3,0))),"")</f>
        <v/>
      </c>
    </row>
    <row r="3278" spans="5:6" x14ac:dyDescent="0.25">
      <c r="E3278" s="175" t="str">
        <f>IFERROR((IF(VLOOKUP($C3278,'Agent List'!$A:$D,2,0)=0,"",VLOOKUP($C3278,'Agent List'!$A:$D,2,0))),"")</f>
        <v/>
      </c>
      <c r="F3278" t="str">
        <f>IFERROR((IF(VLOOKUP(C3278,'Agent List'!A:C,3,0)=0,"",VLOOKUP(C3278,'Agent List'!A:C,3,0))),"")</f>
        <v/>
      </c>
    </row>
    <row r="3279" spans="5:6" x14ac:dyDescent="0.25">
      <c r="E3279" s="175" t="str">
        <f>IFERROR((IF(VLOOKUP($C3279,'Agent List'!$A:$D,2,0)=0,"",VLOOKUP($C3279,'Agent List'!$A:$D,2,0))),"")</f>
        <v/>
      </c>
      <c r="F3279" t="str">
        <f>IFERROR((IF(VLOOKUP(C3279,'Agent List'!A:C,3,0)=0,"",VLOOKUP(C3279,'Agent List'!A:C,3,0))),"")</f>
        <v/>
      </c>
    </row>
    <row r="3280" spans="5:6" x14ac:dyDescent="0.25">
      <c r="E3280" s="175" t="str">
        <f>IFERROR((IF(VLOOKUP($C3280,'Agent List'!$A:$D,2,0)=0,"",VLOOKUP($C3280,'Agent List'!$A:$D,2,0))),"")</f>
        <v/>
      </c>
      <c r="F3280" t="str">
        <f>IFERROR((IF(VLOOKUP(C3280,'Agent List'!A:C,3,0)=0,"",VLOOKUP(C3280,'Agent List'!A:C,3,0))),"")</f>
        <v/>
      </c>
    </row>
    <row r="3281" spans="5:6" x14ac:dyDescent="0.25">
      <c r="E3281" s="175" t="str">
        <f>IFERROR((IF(VLOOKUP($C3281,'Agent List'!$A:$D,2,0)=0,"",VLOOKUP($C3281,'Agent List'!$A:$D,2,0))),"")</f>
        <v/>
      </c>
      <c r="F3281" t="str">
        <f>IFERROR((IF(VLOOKUP(C3281,'Agent List'!A:C,3,0)=0,"",VLOOKUP(C3281,'Agent List'!A:C,3,0))),"")</f>
        <v/>
      </c>
    </row>
    <row r="3282" spans="5:6" x14ac:dyDescent="0.25">
      <c r="E3282" s="175" t="str">
        <f>IFERROR((IF(VLOOKUP($C3282,'Agent List'!$A:$D,2,0)=0,"",VLOOKUP($C3282,'Agent List'!$A:$D,2,0))),"")</f>
        <v/>
      </c>
      <c r="F3282" t="str">
        <f>IFERROR((IF(VLOOKUP(C3282,'Agent List'!A:C,3,0)=0,"",VLOOKUP(C3282,'Agent List'!A:C,3,0))),"")</f>
        <v/>
      </c>
    </row>
    <row r="3283" spans="5:6" x14ac:dyDescent="0.25">
      <c r="E3283" s="175" t="str">
        <f>IFERROR((IF(VLOOKUP($C3283,'Agent List'!$A:$D,2,0)=0,"",VLOOKUP($C3283,'Agent List'!$A:$D,2,0))),"")</f>
        <v/>
      </c>
      <c r="F3283" t="str">
        <f>IFERROR((IF(VLOOKUP(C3283,'Agent List'!A:C,3,0)=0,"",VLOOKUP(C3283,'Agent List'!A:C,3,0))),"")</f>
        <v/>
      </c>
    </row>
    <row r="3284" spans="5:6" x14ac:dyDescent="0.25">
      <c r="E3284" s="175" t="str">
        <f>IFERROR((IF(VLOOKUP($C3284,'Agent List'!$A:$D,2,0)=0,"",VLOOKUP($C3284,'Agent List'!$A:$D,2,0))),"")</f>
        <v/>
      </c>
      <c r="F3284" t="str">
        <f>IFERROR((IF(VLOOKUP(C3284,'Agent List'!A:C,3,0)=0,"",VLOOKUP(C3284,'Agent List'!A:C,3,0))),"")</f>
        <v/>
      </c>
    </row>
    <row r="3285" spans="5:6" x14ac:dyDescent="0.25">
      <c r="E3285" s="175" t="str">
        <f>IFERROR((IF(VLOOKUP($C3285,'Agent List'!$A:$D,2,0)=0,"",VLOOKUP($C3285,'Agent List'!$A:$D,2,0))),"")</f>
        <v/>
      </c>
      <c r="F3285" t="str">
        <f>IFERROR((IF(VLOOKUP(C3285,'Agent List'!A:C,3,0)=0,"",VLOOKUP(C3285,'Agent List'!A:C,3,0))),"")</f>
        <v/>
      </c>
    </row>
    <row r="3286" spans="5:6" x14ac:dyDescent="0.25">
      <c r="E3286" s="175" t="str">
        <f>IFERROR((IF(VLOOKUP($C3286,'Agent List'!$A:$D,2,0)=0,"",VLOOKUP($C3286,'Agent List'!$A:$D,2,0))),"")</f>
        <v/>
      </c>
      <c r="F3286" t="str">
        <f>IFERROR((IF(VLOOKUP(C3286,'Agent List'!A:C,3,0)=0,"",VLOOKUP(C3286,'Agent List'!A:C,3,0))),"")</f>
        <v/>
      </c>
    </row>
    <row r="3287" spans="5:6" x14ac:dyDescent="0.25">
      <c r="E3287" s="175" t="str">
        <f>IFERROR((IF(VLOOKUP($C3287,'Agent List'!$A:$D,2,0)=0,"",VLOOKUP($C3287,'Agent List'!$A:$D,2,0))),"")</f>
        <v/>
      </c>
      <c r="F3287" t="str">
        <f>IFERROR((IF(VLOOKUP(C3287,'Agent List'!A:C,3,0)=0,"",VLOOKUP(C3287,'Agent List'!A:C,3,0))),"")</f>
        <v/>
      </c>
    </row>
    <row r="3288" spans="5:6" x14ac:dyDescent="0.25">
      <c r="E3288" s="175" t="str">
        <f>IFERROR((IF(VLOOKUP($C3288,'Agent List'!$A:$D,2,0)=0,"",VLOOKUP($C3288,'Agent List'!$A:$D,2,0))),"")</f>
        <v/>
      </c>
      <c r="F3288" t="str">
        <f>IFERROR((IF(VLOOKUP(C3288,'Agent List'!A:C,3,0)=0,"",VLOOKUP(C3288,'Agent List'!A:C,3,0))),"")</f>
        <v/>
      </c>
    </row>
    <row r="3289" spans="5:6" x14ac:dyDescent="0.25">
      <c r="E3289" s="175" t="str">
        <f>IFERROR((IF(VLOOKUP($C3289,'Agent List'!$A:$D,2,0)=0,"",VLOOKUP($C3289,'Agent List'!$A:$D,2,0))),"")</f>
        <v/>
      </c>
      <c r="F3289" t="str">
        <f>IFERROR((IF(VLOOKUP(C3289,'Agent List'!A:C,3,0)=0,"",VLOOKUP(C3289,'Agent List'!A:C,3,0))),"")</f>
        <v/>
      </c>
    </row>
    <row r="3290" spans="5:6" x14ac:dyDescent="0.25">
      <c r="E3290" s="175" t="str">
        <f>IFERROR((IF(VLOOKUP($C3290,'Agent List'!$A:$D,2,0)=0,"",VLOOKUP($C3290,'Agent List'!$A:$D,2,0))),"")</f>
        <v/>
      </c>
      <c r="F3290" t="str">
        <f>IFERROR((IF(VLOOKUP(C3290,'Agent List'!A:C,3,0)=0,"",VLOOKUP(C3290,'Agent List'!A:C,3,0))),"")</f>
        <v/>
      </c>
    </row>
    <row r="3291" spans="5:6" x14ac:dyDescent="0.25">
      <c r="E3291" s="175" t="str">
        <f>IFERROR((IF(VLOOKUP($C3291,'Agent List'!$A:$D,2,0)=0,"",VLOOKUP($C3291,'Agent List'!$A:$D,2,0))),"")</f>
        <v/>
      </c>
      <c r="F3291" t="str">
        <f>IFERROR((IF(VLOOKUP(C3291,'Agent List'!A:C,3,0)=0,"",VLOOKUP(C3291,'Agent List'!A:C,3,0))),"")</f>
        <v/>
      </c>
    </row>
    <row r="3292" spans="5:6" x14ac:dyDescent="0.25">
      <c r="E3292" s="175" t="str">
        <f>IFERROR((IF(VLOOKUP($C3292,'Agent List'!$A:$D,2,0)=0,"",VLOOKUP($C3292,'Agent List'!$A:$D,2,0))),"")</f>
        <v/>
      </c>
      <c r="F3292" t="str">
        <f>IFERROR((IF(VLOOKUP(C3292,'Agent List'!A:C,3,0)=0,"",VLOOKUP(C3292,'Agent List'!A:C,3,0))),"")</f>
        <v/>
      </c>
    </row>
    <row r="3293" spans="5:6" x14ac:dyDescent="0.25">
      <c r="E3293" s="175" t="str">
        <f>IFERROR((IF(VLOOKUP($C3293,'Agent List'!$A:$D,2,0)=0,"",VLOOKUP($C3293,'Agent List'!$A:$D,2,0))),"")</f>
        <v/>
      </c>
      <c r="F3293" t="str">
        <f>IFERROR((IF(VLOOKUP(C3293,'Agent List'!A:C,3,0)=0,"",VLOOKUP(C3293,'Agent List'!A:C,3,0))),"")</f>
        <v/>
      </c>
    </row>
    <row r="3294" spans="5:6" x14ac:dyDescent="0.25">
      <c r="E3294" s="175" t="str">
        <f>IFERROR((IF(VLOOKUP($C3294,'Agent List'!$A:$D,2,0)=0,"",VLOOKUP($C3294,'Agent List'!$A:$D,2,0))),"")</f>
        <v/>
      </c>
      <c r="F3294" t="str">
        <f>IFERROR((IF(VLOOKUP(C3294,'Agent List'!A:C,3,0)=0,"",VLOOKUP(C3294,'Agent List'!A:C,3,0))),"")</f>
        <v/>
      </c>
    </row>
    <row r="3295" spans="5:6" x14ac:dyDescent="0.25">
      <c r="E3295" s="175" t="str">
        <f>IFERROR((IF(VLOOKUP($C3295,'Agent List'!$A:$D,2,0)=0,"",VLOOKUP($C3295,'Agent List'!$A:$D,2,0))),"")</f>
        <v/>
      </c>
      <c r="F3295" t="str">
        <f>IFERROR((IF(VLOOKUP(C3295,'Agent List'!A:C,3,0)=0,"",VLOOKUP(C3295,'Agent List'!A:C,3,0))),"")</f>
        <v/>
      </c>
    </row>
    <row r="3296" spans="5:6" x14ac:dyDescent="0.25">
      <c r="E3296" s="175" t="str">
        <f>IFERROR((IF(VLOOKUP($C3296,'Agent List'!$A:$D,2,0)=0,"",VLOOKUP($C3296,'Agent List'!$A:$D,2,0))),"")</f>
        <v/>
      </c>
      <c r="F3296" t="str">
        <f>IFERROR((IF(VLOOKUP(C3296,'Agent List'!A:C,3,0)=0,"",VLOOKUP(C3296,'Agent List'!A:C,3,0))),"")</f>
        <v/>
      </c>
    </row>
    <row r="3297" spans="5:6" x14ac:dyDescent="0.25">
      <c r="E3297" s="175" t="str">
        <f>IFERROR((IF(VLOOKUP($C3297,'Agent List'!$A:$D,2,0)=0,"",VLOOKUP($C3297,'Agent List'!$A:$D,2,0))),"")</f>
        <v/>
      </c>
      <c r="F3297" t="str">
        <f>IFERROR((IF(VLOOKUP(C3297,'Agent List'!A:C,3,0)=0,"",VLOOKUP(C3297,'Agent List'!A:C,3,0))),"")</f>
        <v/>
      </c>
    </row>
    <row r="3298" spans="5:6" x14ac:dyDescent="0.25">
      <c r="E3298" s="175" t="str">
        <f>IFERROR((IF(VLOOKUP($C3298,'Agent List'!$A:$D,2,0)=0,"",VLOOKUP($C3298,'Agent List'!$A:$D,2,0))),"")</f>
        <v/>
      </c>
      <c r="F3298" t="str">
        <f>IFERROR((IF(VLOOKUP(C3298,'Agent List'!A:C,3,0)=0,"",VLOOKUP(C3298,'Agent List'!A:C,3,0))),"")</f>
        <v/>
      </c>
    </row>
    <row r="3299" spans="5:6" x14ac:dyDescent="0.25">
      <c r="E3299" s="175" t="str">
        <f>IFERROR((IF(VLOOKUP($C3299,'Agent List'!$A:$D,2,0)=0,"",VLOOKUP($C3299,'Agent List'!$A:$D,2,0))),"")</f>
        <v/>
      </c>
      <c r="F3299" t="str">
        <f>IFERROR((IF(VLOOKUP(C3299,'Agent List'!A:C,3,0)=0,"",VLOOKUP(C3299,'Agent List'!A:C,3,0))),"")</f>
        <v/>
      </c>
    </row>
    <row r="3300" spans="5:6" x14ac:dyDescent="0.25">
      <c r="E3300" s="175" t="str">
        <f>IFERROR((IF(VLOOKUP($C3300,'Agent List'!$A:$D,2,0)=0,"",VLOOKUP($C3300,'Agent List'!$A:$D,2,0))),"")</f>
        <v/>
      </c>
      <c r="F3300" t="str">
        <f>IFERROR((IF(VLOOKUP(C3300,'Agent List'!A:C,3,0)=0,"",VLOOKUP(C3300,'Agent List'!A:C,3,0))),"")</f>
        <v/>
      </c>
    </row>
    <row r="3301" spans="5:6" x14ac:dyDescent="0.25">
      <c r="E3301" s="175" t="str">
        <f>IFERROR((IF(VLOOKUP($C3301,'Agent List'!$A:$D,2,0)=0,"",VLOOKUP($C3301,'Agent List'!$A:$D,2,0))),"")</f>
        <v/>
      </c>
      <c r="F3301" t="str">
        <f>IFERROR((IF(VLOOKUP(C3301,'Agent List'!A:C,3,0)=0,"",VLOOKUP(C3301,'Agent List'!A:C,3,0))),"")</f>
        <v/>
      </c>
    </row>
    <row r="3302" spans="5:6" x14ac:dyDescent="0.25">
      <c r="E3302" s="175" t="str">
        <f>IFERROR((IF(VLOOKUP($C3302,'Agent List'!$A:$D,2,0)=0,"",VLOOKUP($C3302,'Agent List'!$A:$D,2,0))),"")</f>
        <v/>
      </c>
      <c r="F3302" t="str">
        <f>IFERROR((IF(VLOOKUP(C3302,'Agent List'!A:C,3,0)=0,"",VLOOKUP(C3302,'Agent List'!A:C,3,0))),"")</f>
        <v/>
      </c>
    </row>
    <row r="3303" spans="5:6" x14ac:dyDescent="0.25">
      <c r="E3303" s="175" t="str">
        <f>IFERROR((IF(VLOOKUP($C3303,'Agent List'!$A:$D,2,0)=0,"",VLOOKUP($C3303,'Agent List'!$A:$D,2,0))),"")</f>
        <v/>
      </c>
      <c r="F3303" t="str">
        <f>IFERROR((IF(VLOOKUP(C3303,'Agent List'!A:C,3,0)=0,"",VLOOKUP(C3303,'Agent List'!A:C,3,0))),"")</f>
        <v/>
      </c>
    </row>
    <row r="3304" spans="5:6" x14ac:dyDescent="0.25">
      <c r="E3304" s="175" t="str">
        <f>IFERROR((IF(VLOOKUP($C3304,'Agent List'!$A:$D,2,0)=0,"",VLOOKUP($C3304,'Agent List'!$A:$D,2,0))),"")</f>
        <v/>
      </c>
      <c r="F3304" t="str">
        <f>IFERROR((IF(VLOOKUP(C3304,'Agent List'!A:C,3,0)=0,"",VLOOKUP(C3304,'Agent List'!A:C,3,0))),"")</f>
        <v/>
      </c>
    </row>
    <row r="3305" spans="5:6" x14ac:dyDescent="0.25">
      <c r="E3305" s="175" t="str">
        <f>IFERROR((IF(VLOOKUP($C3305,'Agent List'!$A:$D,2,0)=0,"",VLOOKUP($C3305,'Agent List'!$A:$D,2,0))),"")</f>
        <v/>
      </c>
      <c r="F3305" t="str">
        <f>IFERROR((IF(VLOOKUP(C3305,'Agent List'!A:C,3,0)=0,"",VLOOKUP(C3305,'Agent List'!A:C,3,0))),"")</f>
        <v/>
      </c>
    </row>
    <row r="3306" spans="5:6" x14ac:dyDescent="0.25">
      <c r="E3306" s="175" t="str">
        <f>IFERROR((IF(VLOOKUP($C3306,'Agent List'!$A:$D,2,0)=0,"",VLOOKUP($C3306,'Agent List'!$A:$D,2,0))),"")</f>
        <v/>
      </c>
      <c r="F3306" t="str">
        <f>IFERROR((IF(VLOOKUP(C3306,'Agent List'!A:C,3,0)=0,"",VLOOKUP(C3306,'Agent List'!A:C,3,0))),"")</f>
        <v/>
      </c>
    </row>
    <row r="3307" spans="5:6" x14ac:dyDescent="0.25">
      <c r="E3307" s="175" t="str">
        <f>IFERROR((IF(VLOOKUP($C3307,'Agent List'!$A:$D,2,0)=0,"",VLOOKUP($C3307,'Agent List'!$A:$D,2,0))),"")</f>
        <v/>
      </c>
      <c r="F3307" t="str">
        <f>IFERROR((IF(VLOOKUP(C3307,'Agent List'!A:C,3,0)=0,"",VLOOKUP(C3307,'Agent List'!A:C,3,0))),"")</f>
        <v/>
      </c>
    </row>
    <row r="3308" spans="5:6" x14ac:dyDescent="0.25">
      <c r="E3308" s="175" t="str">
        <f>IFERROR((IF(VLOOKUP($C3308,'Agent List'!$A:$D,2,0)=0,"",VLOOKUP($C3308,'Agent List'!$A:$D,2,0))),"")</f>
        <v/>
      </c>
      <c r="F3308" t="str">
        <f>IFERROR((IF(VLOOKUP(C3308,'Agent List'!A:C,3,0)=0,"",VLOOKUP(C3308,'Agent List'!A:C,3,0))),"")</f>
        <v/>
      </c>
    </row>
    <row r="3309" spans="5:6" x14ac:dyDescent="0.25">
      <c r="E3309" s="175" t="str">
        <f>IFERROR((IF(VLOOKUP($C3309,'Agent List'!$A:$D,2,0)=0,"",VLOOKUP($C3309,'Agent List'!$A:$D,2,0))),"")</f>
        <v/>
      </c>
      <c r="F3309" t="str">
        <f>IFERROR((IF(VLOOKUP(C3309,'Agent List'!A:C,3,0)=0,"",VLOOKUP(C3309,'Agent List'!A:C,3,0))),"")</f>
        <v/>
      </c>
    </row>
    <row r="3310" spans="5:6" x14ac:dyDescent="0.25">
      <c r="E3310" s="175" t="str">
        <f>IFERROR((IF(VLOOKUP($C3310,'Agent List'!$A:$D,2,0)=0,"",VLOOKUP($C3310,'Agent List'!$A:$D,2,0))),"")</f>
        <v/>
      </c>
      <c r="F3310" t="str">
        <f>IFERROR((IF(VLOOKUP(C3310,'Agent List'!A:C,3,0)=0,"",VLOOKUP(C3310,'Agent List'!A:C,3,0))),"")</f>
        <v/>
      </c>
    </row>
    <row r="3311" spans="5:6" x14ac:dyDescent="0.25">
      <c r="E3311" s="175" t="str">
        <f>IFERROR((IF(VLOOKUP($C3311,'Agent List'!$A:$D,2,0)=0,"",VLOOKUP($C3311,'Agent List'!$A:$D,2,0))),"")</f>
        <v/>
      </c>
      <c r="F3311" t="str">
        <f>IFERROR((IF(VLOOKUP(C3311,'Agent List'!A:C,3,0)=0,"",VLOOKUP(C3311,'Agent List'!A:C,3,0))),"")</f>
        <v/>
      </c>
    </row>
    <row r="3312" spans="5:6" x14ac:dyDescent="0.25">
      <c r="E3312" s="175" t="str">
        <f>IFERROR((IF(VLOOKUP($C3312,'Agent List'!$A:$D,2,0)=0,"",VLOOKUP($C3312,'Agent List'!$A:$D,2,0))),"")</f>
        <v/>
      </c>
      <c r="F3312" t="str">
        <f>IFERROR((IF(VLOOKUP(C3312,'Agent List'!A:C,3,0)=0,"",VLOOKUP(C3312,'Agent List'!A:C,3,0))),"")</f>
        <v/>
      </c>
    </row>
    <row r="3313" spans="5:6" x14ac:dyDescent="0.25">
      <c r="E3313" s="175" t="str">
        <f>IFERROR((IF(VLOOKUP($C3313,'Agent List'!$A:$D,2,0)=0,"",VLOOKUP($C3313,'Agent List'!$A:$D,2,0))),"")</f>
        <v/>
      </c>
      <c r="F3313" t="str">
        <f>IFERROR((IF(VLOOKUP(C3313,'Agent List'!A:C,3,0)=0,"",VLOOKUP(C3313,'Agent List'!A:C,3,0))),"")</f>
        <v/>
      </c>
    </row>
    <row r="3314" spans="5:6" x14ac:dyDescent="0.25">
      <c r="E3314" s="175" t="str">
        <f>IFERROR((IF(VLOOKUP($C3314,'Agent List'!$A:$D,2,0)=0,"",VLOOKUP($C3314,'Agent List'!$A:$D,2,0))),"")</f>
        <v/>
      </c>
      <c r="F3314" t="str">
        <f>IFERROR((IF(VLOOKUP(C3314,'Agent List'!A:C,3,0)=0,"",VLOOKUP(C3314,'Agent List'!A:C,3,0))),"")</f>
        <v/>
      </c>
    </row>
    <row r="3315" spans="5:6" x14ac:dyDescent="0.25">
      <c r="E3315" s="175" t="str">
        <f>IFERROR((IF(VLOOKUP($C3315,'Agent List'!$A:$D,2,0)=0,"",VLOOKUP($C3315,'Agent List'!$A:$D,2,0))),"")</f>
        <v/>
      </c>
      <c r="F3315" t="str">
        <f>IFERROR((IF(VLOOKUP(C3315,'Agent List'!A:C,3,0)=0,"",VLOOKUP(C3315,'Agent List'!A:C,3,0))),"")</f>
        <v/>
      </c>
    </row>
    <row r="3316" spans="5:6" x14ac:dyDescent="0.25">
      <c r="E3316" s="175" t="str">
        <f>IFERROR((IF(VLOOKUP($C3316,'Agent List'!$A:$D,2,0)=0,"",VLOOKUP($C3316,'Agent List'!$A:$D,2,0))),"")</f>
        <v/>
      </c>
      <c r="F3316" t="str">
        <f>IFERROR((IF(VLOOKUP(C3316,'Agent List'!A:C,3,0)=0,"",VLOOKUP(C3316,'Agent List'!A:C,3,0))),"")</f>
        <v/>
      </c>
    </row>
    <row r="3317" spans="5:6" x14ac:dyDescent="0.25">
      <c r="E3317" s="175" t="str">
        <f>IFERROR((IF(VLOOKUP($C3317,'Agent List'!$A:$D,2,0)=0,"",VLOOKUP($C3317,'Agent List'!$A:$D,2,0))),"")</f>
        <v/>
      </c>
      <c r="F3317" t="str">
        <f>IFERROR((IF(VLOOKUP(C3317,'Agent List'!A:C,3,0)=0,"",VLOOKUP(C3317,'Agent List'!A:C,3,0))),"")</f>
        <v/>
      </c>
    </row>
    <row r="3318" spans="5:6" x14ac:dyDescent="0.25">
      <c r="E3318" s="175" t="str">
        <f>IFERROR((IF(VLOOKUP($C3318,'Agent List'!$A:$D,2,0)=0,"",VLOOKUP($C3318,'Agent List'!$A:$D,2,0))),"")</f>
        <v/>
      </c>
      <c r="F3318" t="str">
        <f>IFERROR((IF(VLOOKUP(C3318,'Agent List'!A:C,3,0)=0,"",VLOOKUP(C3318,'Agent List'!A:C,3,0))),"")</f>
        <v/>
      </c>
    </row>
    <row r="3319" spans="5:6" x14ac:dyDescent="0.25">
      <c r="E3319" s="175" t="str">
        <f>IFERROR((IF(VLOOKUP($C3319,'Agent List'!$A:$D,2,0)=0,"",VLOOKUP($C3319,'Agent List'!$A:$D,2,0))),"")</f>
        <v/>
      </c>
      <c r="F3319" t="str">
        <f>IFERROR((IF(VLOOKUP(C3319,'Agent List'!A:C,3,0)=0,"",VLOOKUP(C3319,'Agent List'!A:C,3,0))),"")</f>
        <v/>
      </c>
    </row>
    <row r="3320" spans="5:6" x14ac:dyDescent="0.25">
      <c r="E3320" s="175" t="str">
        <f>IFERROR((IF(VLOOKUP($C3320,'Agent List'!$A:$D,2,0)=0,"",VLOOKUP($C3320,'Agent List'!$A:$D,2,0))),"")</f>
        <v/>
      </c>
      <c r="F3320" t="str">
        <f>IFERROR((IF(VLOOKUP(C3320,'Agent List'!A:C,3,0)=0,"",VLOOKUP(C3320,'Agent List'!A:C,3,0))),"")</f>
        <v/>
      </c>
    </row>
    <row r="3321" spans="5:6" x14ac:dyDescent="0.25">
      <c r="E3321" s="175" t="str">
        <f>IFERROR((IF(VLOOKUP($C3321,'Agent List'!$A:$D,2,0)=0,"",VLOOKUP($C3321,'Agent List'!$A:$D,2,0))),"")</f>
        <v/>
      </c>
      <c r="F3321" t="str">
        <f>IFERROR((IF(VLOOKUP(C3321,'Agent List'!A:C,3,0)=0,"",VLOOKUP(C3321,'Agent List'!A:C,3,0))),"")</f>
        <v/>
      </c>
    </row>
    <row r="3322" spans="5:6" x14ac:dyDescent="0.25">
      <c r="E3322" s="175" t="str">
        <f>IFERROR((IF(VLOOKUP($C3322,'Agent List'!$A:$D,2,0)=0,"",VLOOKUP($C3322,'Agent List'!$A:$D,2,0))),"")</f>
        <v/>
      </c>
      <c r="F3322" t="str">
        <f>IFERROR((IF(VLOOKUP(C3322,'Agent List'!A:C,3,0)=0,"",VLOOKUP(C3322,'Agent List'!A:C,3,0))),"")</f>
        <v/>
      </c>
    </row>
    <row r="3323" spans="5:6" x14ac:dyDescent="0.25">
      <c r="E3323" s="175" t="str">
        <f>IFERROR((IF(VLOOKUP($C3323,'Agent List'!$A:$D,2,0)=0,"",VLOOKUP($C3323,'Agent List'!$A:$D,2,0))),"")</f>
        <v/>
      </c>
      <c r="F3323" t="str">
        <f>IFERROR((IF(VLOOKUP(C3323,'Agent List'!A:C,3,0)=0,"",VLOOKUP(C3323,'Agent List'!A:C,3,0))),"")</f>
        <v/>
      </c>
    </row>
    <row r="3324" spans="5:6" x14ac:dyDescent="0.25">
      <c r="E3324" s="175" t="str">
        <f>IFERROR((IF(VLOOKUP($C3324,'Agent List'!$A:$D,2,0)=0,"",VLOOKUP($C3324,'Agent List'!$A:$D,2,0))),"")</f>
        <v/>
      </c>
      <c r="F3324" t="str">
        <f>IFERROR((IF(VLOOKUP(C3324,'Agent List'!A:C,3,0)=0,"",VLOOKUP(C3324,'Agent List'!A:C,3,0))),"")</f>
        <v/>
      </c>
    </row>
    <row r="3325" spans="5:6" x14ac:dyDescent="0.25">
      <c r="E3325" s="175" t="str">
        <f>IFERROR((IF(VLOOKUP($C3325,'Agent List'!$A:$D,2,0)=0,"",VLOOKUP($C3325,'Agent List'!$A:$D,2,0))),"")</f>
        <v/>
      </c>
      <c r="F3325" t="str">
        <f>IFERROR((IF(VLOOKUP(C3325,'Agent List'!A:C,3,0)=0,"",VLOOKUP(C3325,'Agent List'!A:C,3,0))),"")</f>
        <v/>
      </c>
    </row>
    <row r="3326" spans="5:6" x14ac:dyDescent="0.25">
      <c r="E3326" s="175" t="str">
        <f>IFERROR((IF(VLOOKUP($C3326,'Agent List'!$A:$D,2,0)=0,"",VLOOKUP($C3326,'Agent List'!$A:$D,2,0))),"")</f>
        <v/>
      </c>
      <c r="F3326" t="str">
        <f>IFERROR((IF(VLOOKUP(C3326,'Agent List'!A:C,3,0)=0,"",VLOOKUP(C3326,'Agent List'!A:C,3,0))),"")</f>
        <v/>
      </c>
    </row>
    <row r="3327" spans="5:6" x14ac:dyDescent="0.25">
      <c r="E3327" s="175" t="str">
        <f>IFERROR((IF(VLOOKUP($C3327,'Agent List'!$A:$D,2,0)=0,"",VLOOKUP($C3327,'Agent List'!$A:$D,2,0))),"")</f>
        <v/>
      </c>
      <c r="F3327" t="str">
        <f>IFERROR((IF(VLOOKUP(C3327,'Agent List'!A:C,3,0)=0,"",VLOOKUP(C3327,'Agent List'!A:C,3,0))),"")</f>
        <v/>
      </c>
    </row>
    <row r="3328" spans="5:6" x14ac:dyDescent="0.25">
      <c r="E3328" s="175" t="str">
        <f>IFERROR((IF(VLOOKUP($C3328,'Agent List'!$A:$D,2,0)=0,"",VLOOKUP($C3328,'Agent List'!$A:$D,2,0))),"")</f>
        <v/>
      </c>
      <c r="F3328" t="str">
        <f>IFERROR((IF(VLOOKUP(C3328,'Agent List'!A:C,3,0)=0,"",VLOOKUP(C3328,'Agent List'!A:C,3,0))),"")</f>
        <v/>
      </c>
    </row>
    <row r="3329" spans="5:6" x14ac:dyDescent="0.25">
      <c r="E3329" s="175" t="str">
        <f>IFERROR((IF(VLOOKUP($C3329,'Agent List'!$A:$D,2,0)=0,"",VLOOKUP($C3329,'Agent List'!$A:$D,2,0))),"")</f>
        <v/>
      </c>
      <c r="F3329" t="str">
        <f>IFERROR((IF(VLOOKUP(C3329,'Agent List'!A:C,3,0)=0,"",VLOOKUP(C3329,'Agent List'!A:C,3,0))),"")</f>
        <v/>
      </c>
    </row>
    <row r="3330" spans="5:6" x14ac:dyDescent="0.25">
      <c r="E3330" s="175" t="str">
        <f>IFERROR((IF(VLOOKUP($C3330,'Agent List'!$A:$D,2,0)=0,"",VLOOKUP($C3330,'Agent List'!$A:$D,2,0))),"")</f>
        <v/>
      </c>
      <c r="F3330" t="str">
        <f>IFERROR((IF(VLOOKUP(C3330,'Agent List'!A:C,3,0)=0,"",VLOOKUP(C3330,'Agent List'!A:C,3,0))),"")</f>
        <v/>
      </c>
    </row>
    <row r="3331" spans="5:6" x14ac:dyDescent="0.25">
      <c r="E3331" s="175" t="str">
        <f>IFERROR((IF(VLOOKUP($C3331,'Agent List'!$A:$D,2,0)=0,"",VLOOKUP($C3331,'Agent List'!$A:$D,2,0))),"")</f>
        <v/>
      </c>
      <c r="F3331" t="str">
        <f>IFERROR((IF(VLOOKUP(C3331,'Agent List'!A:C,3,0)=0,"",VLOOKUP(C3331,'Agent List'!A:C,3,0))),"")</f>
        <v/>
      </c>
    </row>
    <row r="3332" spans="5:6" x14ac:dyDescent="0.25">
      <c r="E3332" s="175" t="str">
        <f>IFERROR((IF(VLOOKUP($C3332,'Agent List'!$A:$D,2,0)=0,"",VLOOKUP($C3332,'Agent List'!$A:$D,2,0))),"")</f>
        <v/>
      </c>
      <c r="F3332" t="str">
        <f>IFERROR((IF(VLOOKUP(C3332,'Agent List'!A:C,3,0)=0,"",VLOOKUP(C3332,'Agent List'!A:C,3,0))),"")</f>
        <v/>
      </c>
    </row>
    <row r="3333" spans="5:6" x14ac:dyDescent="0.25">
      <c r="E3333" s="175" t="str">
        <f>IFERROR((IF(VLOOKUP($C3333,'Agent List'!$A:$D,2,0)=0,"",VLOOKUP($C3333,'Agent List'!$A:$D,2,0))),"")</f>
        <v/>
      </c>
      <c r="F3333" t="str">
        <f>IFERROR((IF(VLOOKUP(C3333,'Agent List'!A:C,3,0)=0,"",VLOOKUP(C3333,'Agent List'!A:C,3,0))),"")</f>
        <v/>
      </c>
    </row>
    <row r="3334" spans="5:6" x14ac:dyDescent="0.25">
      <c r="E3334" s="175" t="str">
        <f>IFERROR((IF(VLOOKUP($C3334,'Agent List'!$A:$D,2,0)=0,"",VLOOKUP($C3334,'Agent List'!$A:$D,2,0))),"")</f>
        <v/>
      </c>
      <c r="F3334" t="str">
        <f>IFERROR((IF(VLOOKUP(C3334,'Agent List'!A:C,3,0)=0,"",VLOOKUP(C3334,'Agent List'!A:C,3,0))),"")</f>
        <v/>
      </c>
    </row>
    <row r="3335" spans="5:6" x14ac:dyDescent="0.25">
      <c r="E3335" s="175" t="str">
        <f>IFERROR((IF(VLOOKUP($C3335,'Agent List'!$A:$D,2,0)=0,"",VLOOKUP($C3335,'Agent List'!$A:$D,2,0))),"")</f>
        <v/>
      </c>
      <c r="F3335" t="str">
        <f>IFERROR((IF(VLOOKUP(C3335,'Agent List'!A:C,3,0)=0,"",VLOOKUP(C3335,'Agent List'!A:C,3,0))),"")</f>
        <v/>
      </c>
    </row>
    <row r="3336" spans="5:6" x14ac:dyDescent="0.25">
      <c r="E3336" s="175" t="str">
        <f>IFERROR((IF(VLOOKUP($C3336,'Agent List'!$A:$D,2,0)=0,"",VLOOKUP($C3336,'Agent List'!$A:$D,2,0))),"")</f>
        <v/>
      </c>
      <c r="F3336" t="str">
        <f>IFERROR((IF(VLOOKUP(C3336,'Agent List'!A:C,3,0)=0,"",VLOOKUP(C3336,'Agent List'!A:C,3,0))),"")</f>
        <v/>
      </c>
    </row>
    <row r="3337" spans="5:6" x14ac:dyDescent="0.25">
      <c r="E3337" s="175" t="str">
        <f>IFERROR((IF(VLOOKUP($C3337,'Agent List'!$A:$D,2,0)=0,"",VLOOKUP($C3337,'Agent List'!$A:$D,2,0))),"")</f>
        <v/>
      </c>
      <c r="F3337" t="str">
        <f>IFERROR((IF(VLOOKUP(C3337,'Agent List'!A:C,3,0)=0,"",VLOOKUP(C3337,'Agent List'!A:C,3,0))),"")</f>
        <v/>
      </c>
    </row>
    <row r="3338" spans="5:6" x14ac:dyDescent="0.25">
      <c r="E3338" s="175" t="str">
        <f>IFERROR((IF(VLOOKUP($C3338,'Agent List'!$A:$D,2,0)=0,"",VLOOKUP($C3338,'Agent List'!$A:$D,2,0))),"")</f>
        <v/>
      </c>
      <c r="F3338" t="str">
        <f>IFERROR((IF(VLOOKUP(C3338,'Agent List'!A:C,3,0)=0,"",VLOOKUP(C3338,'Agent List'!A:C,3,0))),"")</f>
        <v/>
      </c>
    </row>
    <row r="3339" spans="5:6" x14ac:dyDescent="0.25">
      <c r="E3339" s="175" t="str">
        <f>IFERROR((IF(VLOOKUP($C3339,'Agent List'!$A:$D,2,0)=0,"",VLOOKUP($C3339,'Agent List'!$A:$D,2,0))),"")</f>
        <v/>
      </c>
      <c r="F3339" t="str">
        <f>IFERROR((IF(VLOOKUP(C3339,'Agent List'!A:C,3,0)=0,"",VLOOKUP(C3339,'Agent List'!A:C,3,0))),"")</f>
        <v/>
      </c>
    </row>
    <row r="3340" spans="5:6" x14ac:dyDescent="0.25">
      <c r="E3340" s="175" t="str">
        <f>IFERROR((IF(VLOOKUP($C3340,'Agent List'!$A:$D,2,0)=0,"",VLOOKUP($C3340,'Agent List'!$A:$D,2,0))),"")</f>
        <v/>
      </c>
      <c r="F3340" t="str">
        <f>IFERROR((IF(VLOOKUP(C3340,'Agent List'!A:C,3,0)=0,"",VLOOKUP(C3340,'Agent List'!A:C,3,0))),"")</f>
        <v/>
      </c>
    </row>
    <row r="3341" spans="5:6" x14ac:dyDescent="0.25">
      <c r="E3341" s="175" t="str">
        <f>IFERROR((IF(VLOOKUP($C3341,'Agent List'!$A:$D,2,0)=0,"",VLOOKUP($C3341,'Agent List'!$A:$D,2,0))),"")</f>
        <v/>
      </c>
      <c r="F3341" t="str">
        <f>IFERROR((IF(VLOOKUP(C3341,'Agent List'!A:C,3,0)=0,"",VLOOKUP(C3341,'Agent List'!A:C,3,0))),"")</f>
        <v/>
      </c>
    </row>
    <row r="3342" spans="5:6" x14ac:dyDescent="0.25">
      <c r="E3342" s="175" t="str">
        <f>IFERROR((IF(VLOOKUP($C3342,'Agent List'!$A:$D,2,0)=0,"",VLOOKUP($C3342,'Agent List'!$A:$D,2,0))),"")</f>
        <v/>
      </c>
      <c r="F3342" t="str">
        <f>IFERROR((IF(VLOOKUP(C3342,'Agent List'!A:C,3,0)=0,"",VLOOKUP(C3342,'Agent List'!A:C,3,0))),"")</f>
        <v/>
      </c>
    </row>
    <row r="3343" spans="5:6" x14ac:dyDescent="0.25">
      <c r="E3343" s="175" t="str">
        <f>IFERROR((IF(VLOOKUP($C3343,'Agent List'!$A:$D,2,0)=0,"",VLOOKUP($C3343,'Agent List'!$A:$D,2,0))),"")</f>
        <v/>
      </c>
      <c r="F3343" t="str">
        <f>IFERROR((IF(VLOOKUP(C3343,'Agent List'!A:C,3,0)=0,"",VLOOKUP(C3343,'Agent List'!A:C,3,0))),"")</f>
        <v/>
      </c>
    </row>
    <row r="3344" spans="5:6" x14ac:dyDescent="0.25">
      <c r="E3344" s="175" t="str">
        <f>IFERROR((IF(VLOOKUP($C3344,'Agent List'!$A:$D,2,0)=0,"",VLOOKUP($C3344,'Agent List'!$A:$D,2,0))),"")</f>
        <v/>
      </c>
      <c r="F3344" t="str">
        <f>IFERROR((IF(VLOOKUP(C3344,'Agent List'!A:C,3,0)=0,"",VLOOKUP(C3344,'Agent List'!A:C,3,0))),"")</f>
        <v/>
      </c>
    </row>
    <row r="3345" spans="5:6" x14ac:dyDescent="0.25">
      <c r="E3345" s="175" t="str">
        <f>IFERROR((IF(VLOOKUP($C3345,'Agent List'!$A:$D,2,0)=0,"",VLOOKUP($C3345,'Agent List'!$A:$D,2,0))),"")</f>
        <v/>
      </c>
      <c r="F3345" t="str">
        <f>IFERROR((IF(VLOOKUP(C3345,'Agent List'!A:C,3,0)=0,"",VLOOKUP(C3345,'Agent List'!A:C,3,0))),"")</f>
        <v/>
      </c>
    </row>
    <row r="3346" spans="5:6" x14ac:dyDescent="0.25">
      <c r="E3346" s="175" t="str">
        <f>IFERROR((IF(VLOOKUP($C3346,'Agent List'!$A:$D,2,0)=0,"",VLOOKUP($C3346,'Agent List'!$A:$D,2,0))),"")</f>
        <v/>
      </c>
      <c r="F3346" t="str">
        <f>IFERROR((IF(VLOOKUP(C3346,'Agent List'!A:C,3,0)=0,"",VLOOKUP(C3346,'Agent List'!A:C,3,0))),"")</f>
        <v/>
      </c>
    </row>
    <row r="3347" spans="5:6" x14ac:dyDescent="0.25">
      <c r="E3347" s="175" t="str">
        <f>IFERROR((IF(VLOOKUP($C3347,'Agent List'!$A:$D,2,0)=0,"",VLOOKUP($C3347,'Agent List'!$A:$D,2,0))),"")</f>
        <v/>
      </c>
      <c r="F3347" t="str">
        <f>IFERROR((IF(VLOOKUP(C3347,'Agent List'!A:C,3,0)=0,"",VLOOKUP(C3347,'Agent List'!A:C,3,0))),"")</f>
        <v/>
      </c>
    </row>
    <row r="3348" spans="5:6" x14ac:dyDescent="0.25">
      <c r="E3348" s="175" t="str">
        <f>IFERROR((IF(VLOOKUP($C3348,'Agent List'!$A:$D,2,0)=0,"",VLOOKUP($C3348,'Agent List'!$A:$D,2,0))),"")</f>
        <v/>
      </c>
      <c r="F3348" t="str">
        <f>IFERROR((IF(VLOOKUP(C3348,'Agent List'!A:C,3,0)=0,"",VLOOKUP(C3348,'Agent List'!A:C,3,0))),"")</f>
        <v/>
      </c>
    </row>
    <row r="3349" spans="5:6" x14ac:dyDescent="0.25">
      <c r="E3349" s="175" t="str">
        <f>IFERROR((IF(VLOOKUP($C3349,'Agent List'!$A:$D,2,0)=0,"",VLOOKUP($C3349,'Agent List'!$A:$D,2,0))),"")</f>
        <v/>
      </c>
      <c r="F3349" t="str">
        <f>IFERROR((IF(VLOOKUP(C3349,'Agent List'!A:C,3,0)=0,"",VLOOKUP(C3349,'Agent List'!A:C,3,0))),"")</f>
        <v/>
      </c>
    </row>
    <row r="3350" spans="5:6" x14ac:dyDescent="0.25">
      <c r="E3350" s="175" t="str">
        <f>IFERROR((IF(VLOOKUP($C3350,'Agent List'!$A:$D,2,0)=0,"",VLOOKUP($C3350,'Agent List'!$A:$D,2,0))),"")</f>
        <v/>
      </c>
      <c r="F3350" t="str">
        <f>IFERROR((IF(VLOOKUP(C3350,'Agent List'!A:C,3,0)=0,"",VLOOKUP(C3350,'Agent List'!A:C,3,0))),"")</f>
        <v/>
      </c>
    </row>
    <row r="3351" spans="5:6" x14ac:dyDescent="0.25">
      <c r="E3351" s="175" t="str">
        <f>IFERROR((IF(VLOOKUP($C3351,'Agent List'!$A:$D,2,0)=0,"",VLOOKUP($C3351,'Agent List'!$A:$D,2,0))),"")</f>
        <v/>
      </c>
      <c r="F3351" t="str">
        <f>IFERROR((IF(VLOOKUP(C3351,'Agent List'!A:C,3,0)=0,"",VLOOKUP(C3351,'Agent List'!A:C,3,0))),"")</f>
        <v/>
      </c>
    </row>
    <row r="3352" spans="5:6" x14ac:dyDescent="0.25">
      <c r="E3352" s="175" t="str">
        <f>IFERROR((IF(VLOOKUP($C3352,'Agent List'!$A:$D,2,0)=0,"",VLOOKUP($C3352,'Agent List'!$A:$D,2,0))),"")</f>
        <v/>
      </c>
      <c r="F3352" t="str">
        <f>IFERROR((IF(VLOOKUP(C3352,'Agent List'!A:C,3,0)=0,"",VLOOKUP(C3352,'Agent List'!A:C,3,0))),"")</f>
        <v/>
      </c>
    </row>
    <row r="3353" spans="5:6" x14ac:dyDescent="0.25">
      <c r="E3353" s="175" t="str">
        <f>IFERROR((IF(VLOOKUP($C3353,'Agent List'!$A:$D,2,0)=0,"",VLOOKUP($C3353,'Agent List'!$A:$D,2,0))),"")</f>
        <v/>
      </c>
      <c r="F3353" t="str">
        <f>IFERROR((IF(VLOOKUP(C3353,'Agent List'!A:C,3,0)=0,"",VLOOKUP(C3353,'Agent List'!A:C,3,0))),"")</f>
        <v/>
      </c>
    </row>
    <row r="3354" spans="5:6" x14ac:dyDescent="0.25">
      <c r="E3354" s="175" t="str">
        <f>IFERROR((IF(VLOOKUP($C3354,'Agent List'!$A:$D,2,0)=0,"",VLOOKUP($C3354,'Agent List'!$A:$D,2,0))),"")</f>
        <v/>
      </c>
      <c r="F3354" t="str">
        <f>IFERROR((IF(VLOOKUP(C3354,'Agent List'!A:C,3,0)=0,"",VLOOKUP(C3354,'Agent List'!A:C,3,0))),"")</f>
        <v/>
      </c>
    </row>
    <row r="3355" spans="5:6" x14ac:dyDescent="0.25">
      <c r="E3355" s="175" t="str">
        <f>IFERROR((IF(VLOOKUP($C3355,'Agent List'!$A:$D,2,0)=0,"",VLOOKUP($C3355,'Agent List'!$A:$D,2,0))),"")</f>
        <v/>
      </c>
      <c r="F3355" t="str">
        <f>IFERROR((IF(VLOOKUP(C3355,'Agent List'!A:C,3,0)=0,"",VLOOKUP(C3355,'Agent List'!A:C,3,0))),"")</f>
        <v/>
      </c>
    </row>
    <row r="3356" spans="5:6" x14ac:dyDescent="0.25">
      <c r="E3356" s="175" t="str">
        <f>IFERROR((IF(VLOOKUP($C3356,'Agent List'!$A:$D,2,0)=0,"",VLOOKUP($C3356,'Agent List'!$A:$D,2,0))),"")</f>
        <v/>
      </c>
      <c r="F3356" t="str">
        <f>IFERROR((IF(VLOOKUP(C3356,'Agent List'!A:C,3,0)=0,"",VLOOKUP(C3356,'Agent List'!A:C,3,0))),"")</f>
        <v/>
      </c>
    </row>
    <row r="3357" spans="5:6" x14ac:dyDescent="0.25">
      <c r="E3357" s="175" t="str">
        <f>IFERROR((IF(VLOOKUP($C3357,'Agent List'!$A:$D,2,0)=0,"",VLOOKUP($C3357,'Agent List'!$A:$D,2,0))),"")</f>
        <v/>
      </c>
      <c r="F3357" t="str">
        <f>IFERROR((IF(VLOOKUP(C3357,'Agent List'!A:C,3,0)=0,"",VLOOKUP(C3357,'Agent List'!A:C,3,0))),"")</f>
        <v/>
      </c>
    </row>
    <row r="3358" spans="5:6" x14ac:dyDescent="0.25">
      <c r="E3358" s="175" t="str">
        <f>IFERROR((IF(VLOOKUP($C3358,'Agent List'!$A:$D,2,0)=0,"",VLOOKUP($C3358,'Agent List'!$A:$D,2,0))),"")</f>
        <v/>
      </c>
      <c r="F3358" t="str">
        <f>IFERROR((IF(VLOOKUP(C3358,'Agent List'!A:C,3,0)=0,"",VLOOKUP(C3358,'Agent List'!A:C,3,0))),"")</f>
        <v/>
      </c>
    </row>
    <row r="3359" spans="5:6" x14ac:dyDescent="0.25">
      <c r="E3359" s="175" t="str">
        <f>IFERROR((IF(VLOOKUP($C3359,'Agent List'!$A:$D,2,0)=0,"",VLOOKUP($C3359,'Agent List'!$A:$D,2,0))),"")</f>
        <v/>
      </c>
      <c r="F3359" t="str">
        <f>IFERROR((IF(VLOOKUP(C3359,'Agent List'!A:C,3,0)=0,"",VLOOKUP(C3359,'Agent List'!A:C,3,0))),"")</f>
        <v/>
      </c>
    </row>
    <row r="3360" spans="5:6" x14ac:dyDescent="0.25">
      <c r="E3360" s="175" t="str">
        <f>IFERROR((IF(VLOOKUP($C3360,'Agent List'!$A:$D,2,0)=0,"",VLOOKUP($C3360,'Agent List'!$A:$D,2,0))),"")</f>
        <v/>
      </c>
      <c r="F3360" t="str">
        <f>IFERROR((IF(VLOOKUP(C3360,'Agent List'!A:C,3,0)=0,"",VLOOKUP(C3360,'Agent List'!A:C,3,0))),"")</f>
        <v/>
      </c>
    </row>
    <row r="3361" spans="5:6" x14ac:dyDescent="0.25">
      <c r="E3361" s="175" t="str">
        <f>IFERROR((IF(VLOOKUP($C3361,'Agent List'!$A:$D,2,0)=0,"",VLOOKUP($C3361,'Agent List'!$A:$D,2,0))),"")</f>
        <v/>
      </c>
      <c r="F3361" t="str">
        <f>IFERROR((IF(VLOOKUP(C3361,'Agent List'!A:C,3,0)=0,"",VLOOKUP(C3361,'Agent List'!A:C,3,0))),"")</f>
        <v/>
      </c>
    </row>
    <row r="3362" spans="5:6" x14ac:dyDescent="0.25">
      <c r="E3362" s="175" t="str">
        <f>IFERROR((IF(VLOOKUP($C3362,'Agent List'!$A:$D,2,0)=0,"",VLOOKUP($C3362,'Agent List'!$A:$D,2,0))),"")</f>
        <v/>
      </c>
      <c r="F3362" t="str">
        <f>IFERROR((IF(VLOOKUP(C3362,'Agent List'!A:C,3,0)=0,"",VLOOKUP(C3362,'Agent List'!A:C,3,0))),"")</f>
        <v/>
      </c>
    </row>
    <row r="3363" spans="5:6" x14ac:dyDescent="0.25">
      <c r="E3363" s="175" t="str">
        <f>IFERROR((IF(VLOOKUP($C3363,'Agent List'!$A:$D,2,0)=0,"",VLOOKUP($C3363,'Agent List'!$A:$D,2,0))),"")</f>
        <v/>
      </c>
      <c r="F3363" t="str">
        <f>IFERROR((IF(VLOOKUP(C3363,'Agent List'!A:C,3,0)=0,"",VLOOKUP(C3363,'Agent List'!A:C,3,0))),"")</f>
        <v/>
      </c>
    </row>
    <row r="3364" spans="5:6" x14ac:dyDescent="0.25">
      <c r="E3364" s="175" t="str">
        <f>IFERROR((IF(VLOOKUP($C3364,'Agent List'!$A:$D,2,0)=0,"",VLOOKUP($C3364,'Agent List'!$A:$D,2,0))),"")</f>
        <v/>
      </c>
      <c r="F3364" t="str">
        <f>IFERROR((IF(VLOOKUP(C3364,'Agent List'!A:C,3,0)=0,"",VLOOKUP(C3364,'Agent List'!A:C,3,0))),"")</f>
        <v/>
      </c>
    </row>
    <row r="3365" spans="5:6" x14ac:dyDescent="0.25">
      <c r="E3365" s="175" t="str">
        <f>IFERROR((IF(VLOOKUP($C3365,'Agent List'!$A:$D,2,0)=0,"",VLOOKUP($C3365,'Agent List'!$A:$D,2,0))),"")</f>
        <v/>
      </c>
      <c r="F3365" t="str">
        <f>IFERROR((IF(VLOOKUP(C3365,'Agent List'!A:C,3,0)=0,"",VLOOKUP(C3365,'Agent List'!A:C,3,0))),"")</f>
        <v/>
      </c>
    </row>
    <row r="3366" spans="5:6" x14ac:dyDescent="0.25">
      <c r="E3366" s="175" t="str">
        <f>IFERROR((IF(VLOOKUP($C3366,'Agent List'!$A:$D,2,0)=0,"",VLOOKUP($C3366,'Agent List'!$A:$D,2,0))),"")</f>
        <v/>
      </c>
      <c r="F3366" t="str">
        <f>IFERROR((IF(VLOOKUP(C3366,'Agent List'!A:C,3,0)=0,"",VLOOKUP(C3366,'Agent List'!A:C,3,0))),"")</f>
        <v/>
      </c>
    </row>
    <row r="3367" spans="5:6" x14ac:dyDescent="0.25">
      <c r="E3367" s="175" t="str">
        <f>IFERROR((IF(VLOOKUP($C3367,'Agent List'!$A:$D,2,0)=0,"",VLOOKUP($C3367,'Agent List'!$A:$D,2,0))),"")</f>
        <v/>
      </c>
      <c r="F3367" t="str">
        <f>IFERROR((IF(VLOOKUP(C3367,'Agent List'!A:C,3,0)=0,"",VLOOKUP(C3367,'Agent List'!A:C,3,0))),"")</f>
        <v/>
      </c>
    </row>
    <row r="3368" spans="5:6" x14ac:dyDescent="0.25">
      <c r="E3368" s="175" t="str">
        <f>IFERROR((IF(VLOOKUP($C3368,'Agent List'!$A:$D,2,0)=0,"",VLOOKUP($C3368,'Agent List'!$A:$D,2,0))),"")</f>
        <v/>
      </c>
      <c r="F3368" t="str">
        <f>IFERROR((IF(VLOOKUP(C3368,'Agent List'!A:C,3,0)=0,"",VLOOKUP(C3368,'Agent List'!A:C,3,0))),"")</f>
        <v/>
      </c>
    </row>
    <row r="3369" spans="5:6" x14ac:dyDescent="0.25">
      <c r="E3369" s="175" t="str">
        <f>IFERROR((IF(VLOOKUP($C3369,'Agent List'!$A:$D,2,0)=0,"",VLOOKUP($C3369,'Agent List'!$A:$D,2,0))),"")</f>
        <v/>
      </c>
      <c r="F3369" t="str">
        <f>IFERROR((IF(VLOOKUP(C3369,'Agent List'!A:C,3,0)=0,"",VLOOKUP(C3369,'Agent List'!A:C,3,0))),"")</f>
        <v/>
      </c>
    </row>
    <row r="3370" spans="5:6" x14ac:dyDescent="0.25">
      <c r="E3370" s="175" t="str">
        <f>IFERROR((IF(VLOOKUP($C3370,'Agent List'!$A:$D,2,0)=0,"",VLOOKUP($C3370,'Agent List'!$A:$D,2,0))),"")</f>
        <v/>
      </c>
      <c r="F3370" t="str">
        <f>IFERROR((IF(VLOOKUP(C3370,'Agent List'!A:C,3,0)=0,"",VLOOKUP(C3370,'Agent List'!A:C,3,0))),"")</f>
        <v/>
      </c>
    </row>
    <row r="3371" spans="5:6" x14ac:dyDescent="0.25">
      <c r="E3371" s="175" t="str">
        <f>IFERROR((IF(VLOOKUP($C3371,'Agent List'!$A:$D,2,0)=0,"",VLOOKUP($C3371,'Agent List'!$A:$D,2,0))),"")</f>
        <v/>
      </c>
      <c r="F3371" t="str">
        <f>IFERROR((IF(VLOOKUP(C3371,'Agent List'!A:C,3,0)=0,"",VLOOKUP(C3371,'Agent List'!A:C,3,0))),"")</f>
        <v/>
      </c>
    </row>
    <row r="3372" spans="5:6" x14ac:dyDescent="0.25">
      <c r="E3372" s="175" t="str">
        <f>IFERROR((IF(VLOOKUP($C3372,'Agent List'!$A:$D,2,0)=0,"",VLOOKUP($C3372,'Agent List'!$A:$D,2,0))),"")</f>
        <v/>
      </c>
      <c r="F3372" t="str">
        <f>IFERROR((IF(VLOOKUP(C3372,'Agent List'!A:C,3,0)=0,"",VLOOKUP(C3372,'Agent List'!A:C,3,0))),"")</f>
        <v/>
      </c>
    </row>
    <row r="3373" spans="5:6" x14ac:dyDescent="0.25">
      <c r="E3373" s="175" t="str">
        <f>IFERROR((IF(VLOOKUP($C3373,'Agent List'!$A:$D,2,0)=0,"",VLOOKUP($C3373,'Agent List'!$A:$D,2,0))),"")</f>
        <v/>
      </c>
      <c r="F3373" t="str">
        <f>IFERROR((IF(VLOOKUP(C3373,'Agent List'!A:C,3,0)=0,"",VLOOKUP(C3373,'Agent List'!A:C,3,0))),"")</f>
        <v/>
      </c>
    </row>
    <row r="3374" spans="5:6" x14ac:dyDescent="0.25">
      <c r="E3374" s="175" t="str">
        <f>IFERROR((IF(VLOOKUP($C3374,'Agent List'!$A:$D,2,0)=0,"",VLOOKUP($C3374,'Agent List'!$A:$D,2,0))),"")</f>
        <v/>
      </c>
      <c r="F3374" t="str">
        <f>IFERROR((IF(VLOOKUP(C3374,'Agent List'!A:C,3,0)=0,"",VLOOKUP(C3374,'Agent List'!A:C,3,0))),"")</f>
        <v/>
      </c>
    </row>
    <row r="3375" spans="5:6" x14ac:dyDescent="0.25">
      <c r="E3375" s="175" t="str">
        <f>IFERROR((IF(VLOOKUP($C3375,'Agent List'!$A:$D,2,0)=0,"",VLOOKUP($C3375,'Agent List'!$A:$D,2,0))),"")</f>
        <v/>
      </c>
      <c r="F3375" t="str">
        <f>IFERROR((IF(VLOOKUP(C3375,'Agent List'!A:C,3,0)=0,"",VLOOKUP(C3375,'Agent List'!A:C,3,0))),"")</f>
        <v/>
      </c>
    </row>
    <row r="3376" spans="5:6" x14ac:dyDescent="0.25">
      <c r="E3376" s="175" t="str">
        <f>IFERROR((IF(VLOOKUP($C3376,'Agent List'!$A:$D,2,0)=0,"",VLOOKUP($C3376,'Agent List'!$A:$D,2,0))),"")</f>
        <v/>
      </c>
      <c r="F3376" t="str">
        <f>IFERROR((IF(VLOOKUP(C3376,'Agent List'!A:C,3,0)=0,"",VLOOKUP(C3376,'Agent List'!A:C,3,0))),"")</f>
        <v/>
      </c>
    </row>
    <row r="3377" spans="5:6" x14ac:dyDescent="0.25">
      <c r="E3377" s="175" t="str">
        <f>IFERROR((IF(VLOOKUP($C3377,'Agent List'!$A:$D,2,0)=0,"",VLOOKUP($C3377,'Agent List'!$A:$D,2,0))),"")</f>
        <v/>
      </c>
      <c r="F3377" t="str">
        <f>IFERROR((IF(VLOOKUP(C3377,'Agent List'!A:C,3,0)=0,"",VLOOKUP(C3377,'Agent List'!A:C,3,0))),"")</f>
        <v/>
      </c>
    </row>
    <row r="3378" spans="5:6" x14ac:dyDescent="0.25">
      <c r="E3378" s="175" t="str">
        <f>IFERROR((IF(VLOOKUP($C3378,'Agent List'!$A:$D,2,0)=0,"",VLOOKUP($C3378,'Agent List'!$A:$D,2,0))),"")</f>
        <v/>
      </c>
      <c r="F3378" t="str">
        <f>IFERROR((IF(VLOOKUP(C3378,'Agent List'!A:C,3,0)=0,"",VLOOKUP(C3378,'Agent List'!A:C,3,0))),"")</f>
        <v/>
      </c>
    </row>
    <row r="3379" spans="5:6" x14ac:dyDescent="0.25">
      <c r="E3379" s="175" t="str">
        <f>IFERROR((IF(VLOOKUP($C3379,'Agent List'!$A:$D,2,0)=0,"",VLOOKUP($C3379,'Agent List'!$A:$D,2,0))),"")</f>
        <v/>
      </c>
      <c r="F3379" t="str">
        <f>IFERROR((IF(VLOOKUP(C3379,'Agent List'!A:C,3,0)=0,"",VLOOKUP(C3379,'Agent List'!A:C,3,0))),"")</f>
        <v/>
      </c>
    </row>
    <row r="3380" spans="5:6" x14ac:dyDescent="0.25">
      <c r="E3380" s="175" t="str">
        <f>IFERROR((IF(VLOOKUP($C3380,'Agent List'!$A:$D,2,0)=0,"",VLOOKUP($C3380,'Agent List'!$A:$D,2,0))),"")</f>
        <v/>
      </c>
      <c r="F3380" t="str">
        <f>IFERROR((IF(VLOOKUP(C3380,'Agent List'!A:C,3,0)=0,"",VLOOKUP(C3380,'Agent List'!A:C,3,0))),"")</f>
        <v/>
      </c>
    </row>
    <row r="3381" spans="5:6" x14ac:dyDescent="0.25">
      <c r="E3381" s="175" t="str">
        <f>IFERROR((IF(VLOOKUP($C3381,'Agent List'!$A:$D,2,0)=0,"",VLOOKUP($C3381,'Agent List'!$A:$D,2,0))),"")</f>
        <v/>
      </c>
      <c r="F3381" t="str">
        <f>IFERROR((IF(VLOOKUP(C3381,'Agent List'!A:C,3,0)=0,"",VLOOKUP(C3381,'Agent List'!A:C,3,0))),"")</f>
        <v/>
      </c>
    </row>
    <row r="3382" spans="5:6" x14ac:dyDescent="0.25">
      <c r="E3382" s="175" t="str">
        <f>IFERROR((IF(VLOOKUP($C3382,'Agent List'!$A:$D,2,0)=0,"",VLOOKUP($C3382,'Agent List'!$A:$D,2,0))),"")</f>
        <v/>
      </c>
      <c r="F3382" t="str">
        <f>IFERROR((IF(VLOOKUP(C3382,'Agent List'!A:C,3,0)=0,"",VLOOKUP(C3382,'Agent List'!A:C,3,0))),"")</f>
        <v/>
      </c>
    </row>
    <row r="3383" spans="5:6" x14ac:dyDescent="0.25">
      <c r="E3383" s="175" t="str">
        <f>IFERROR((IF(VLOOKUP($C3383,'Agent List'!$A:$D,2,0)=0,"",VLOOKUP($C3383,'Agent List'!$A:$D,2,0))),"")</f>
        <v/>
      </c>
      <c r="F3383" t="str">
        <f>IFERROR((IF(VLOOKUP(C3383,'Agent List'!A:C,3,0)=0,"",VLOOKUP(C3383,'Agent List'!A:C,3,0))),"")</f>
        <v/>
      </c>
    </row>
    <row r="3384" spans="5:6" x14ac:dyDescent="0.25">
      <c r="E3384" s="175" t="str">
        <f>IFERROR((IF(VLOOKUP($C3384,'Agent List'!$A:$D,2,0)=0,"",VLOOKUP($C3384,'Agent List'!$A:$D,2,0))),"")</f>
        <v/>
      </c>
      <c r="F3384" t="str">
        <f>IFERROR((IF(VLOOKUP(C3384,'Agent List'!A:C,3,0)=0,"",VLOOKUP(C3384,'Agent List'!A:C,3,0))),"")</f>
        <v/>
      </c>
    </row>
    <row r="3385" spans="5:6" x14ac:dyDescent="0.25">
      <c r="E3385" s="175" t="str">
        <f>IFERROR((IF(VLOOKUP($C3385,'Agent List'!$A:$D,2,0)=0,"",VLOOKUP($C3385,'Agent List'!$A:$D,2,0))),"")</f>
        <v/>
      </c>
      <c r="F3385" t="str">
        <f>IFERROR((IF(VLOOKUP(C3385,'Agent List'!A:C,3,0)=0,"",VLOOKUP(C3385,'Agent List'!A:C,3,0))),"")</f>
        <v/>
      </c>
    </row>
    <row r="3386" spans="5:6" x14ac:dyDescent="0.25">
      <c r="E3386" s="175" t="str">
        <f>IFERROR((IF(VLOOKUP($C3386,'Agent List'!$A:$D,2,0)=0,"",VLOOKUP($C3386,'Agent List'!$A:$D,2,0))),"")</f>
        <v/>
      </c>
      <c r="F3386" t="str">
        <f>IFERROR((IF(VLOOKUP(C3386,'Agent List'!A:C,3,0)=0,"",VLOOKUP(C3386,'Agent List'!A:C,3,0))),"")</f>
        <v/>
      </c>
    </row>
    <row r="3387" spans="5:6" x14ac:dyDescent="0.25">
      <c r="E3387" s="175" t="str">
        <f>IFERROR((IF(VLOOKUP($C3387,'Agent List'!$A:$D,2,0)=0,"",VLOOKUP($C3387,'Agent List'!$A:$D,2,0))),"")</f>
        <v/>
      </c>
      <c r="F3387" t="str">
        <f>IFERROR((IF(VLOOKUP(C3387,'Agent List'!A:C,3,0)=0,"",VLOOKUP(C3387,'Agent List'!A:C,3,0))),"")</f>
        <v/>
      </c>
    </row>
    <row r="3388" spans="5:6" x14ac:dyDescent="0.25">
      <c r="E3388" s="175" t="str">
        <f>IFERROR((IF(VLOOKUP($C3388,'Agent List'!$A:$D,2,0)=0,"",VLOOKUP($C3388,'Agent List'!$A:$D,2,0))),"")</f>
        <v/>
      </c>
      <c r="F3388" t="str">
        <f>IFERROR((IF(VLOOKUP(C3388,'Agent List'!A:C,3,0)=0,"",VLOOKUP(C3388,'Agent List'!A:C,3,0))),"")</f>
        <v/>
      </c>
    </row>
    <row r="3389" spans="5:6" x14ac:dyDescent="0.25">
      <c r="E3389" s="175" t="str">
        <f>IFERROR((IF(VLOOKUP($C3389,'Agent List'!$A:$D,2,0)=0,"",VLOOKUP($C3389,'Agent List'!$A:$D,2,0))),"")</f>
        <v/>
      </c>
      <c r="F3389" t="str">
        <f>IFERROR((IF(VLOOKUP(C3389,'Agent List'!A:C,3,0)=0,"",VLOOKUP(C3389,'Agent List'!A:C,3,0))),"")</f>
        <v/>
      </c>
    </row>
    <row r="3390" spans="5:6" x14ac:dyDescent="0.25">
      <c r="E3390" s="175" t="str">
        <f>IFERROR((IF(VLOOKUP($C3390,'Agent List'!$A:$D,2,0)=0,"",VLOOKUP($C3390,'Agent List'!$A:$D,2,0))),"")</f>
        <v/>
      </c>
      <c r="F3390" t="str">
        <f>IFERROR((IF(VLOOKUP(C3390,'Agent List'!A:C,3,0)=0,"",VLOOKUP(C3390,'Agent List'!A:C,3,0))),"")</f>
        <v/>
      </c>
    </row>
    <row r="3391" spans="5:6" x14ac:dyDescent="0.25">
      <c r="E3391" s="175" t="str">
        <f>IFERROR((IF(VLOOKUP($C3391,'Agent List'!$A:$D,2,0)=0,"",VLOOKUP($C3391,'Agent List'!$A:$D,2,0))),"")</f>
        <v/>
      </c>
      <c r="F3391" t="str">
        <f>IFERROR((IF(VLOOKUP(C3391,'Agent List'!A:C,3,0)=0,"",VLOOKUP(C3391,'Agent List'!A:C,3,0))),"")</f>
        <v/>
      </c>
    </row>
    <row r="3392" spans="5:6" x14ac:dyDescent="0.25">
      <c r="E3392" s="175" t="str">
        <f>IFERROR((IF(VLOOKUP($C3392,'Agent List'!$A:$D,2,0)=0,"",VLOOKUP($C3392,'Agent List'!$A:$D,2,0))),"")</f>
        <v/>
      </c>
      <c r="F3392" t="str">
        <f>IFERROR((IF(VLOOKUP(C3392,'Agent List'!A:C,3,0)=0,"",VLOOKUP(C3392,'Agent List'!A:C,3,0))),"")</f>
        <v/>
      </c>
    </row>
    <row r="3393" spans="5:6" x14ac:dyDescent="0.25">
      <c r="E3393" s="175" t="str">
        <f>IFERROR((IF(VLOOKUP($C3393,'Agent List'!$A:$D,2,0)=0,"",VLOOKUP($C3393,'Agent List'!$A:$D,2,0))),"")</f>
        <v/>
      </c>
      <c r="F3393" t="str">
        <f>IFERROR((IF(VLOOKUP(C3393,'Agent List'!A:C,3,0)=0,"",VLOOKUP(C3393,'Agent List'!A:C,3,0))),"")</f>
        <v/>
      </c>
    </row>
    <row r="3394" spans="5:6" x14ac:dyDescent="0.25">
      <c r="E3394" s="175" t="str">
        <f>IFERROR((IF(VLOOKUP($C3394,'Agent List'!$A:$D,2,0)=0,"",VLOOKUP($C3394,'Agent List'!$A:$D,2,0))),"")</f>
        <v/>
      </c>
      <c r="F3394" t="str">
        <f>IFERROR((IF(VLOOKUP(C3394,'Agent List'!A:C,3,0)=0,"",VLOOKUP(C3394,'Agent List'!A:C,3,0))),"")</f>
        <v/>
      </c>
    </row>
    <row r="3395" spans="5:6" x14ac:dyDescent="0.25">
      <c r="E3395" s="175" t="str">
        <f>IFERROR((IF(VLOOKUP($C3395,'Agent List'!$A:$D,2,0)=0,"",VLOOKUP($C3395,'Agent List'!$A:$D,2,0))),"")</f>
        <v/>
      </c>
      <c r="F3395" t="str">
        <f>IFERROR((IF(VLOOKUP(C3395,'Agent List'!A:C,3,0)=0,"",VLOOKUP(C3395,'Agent List'!A:C,3,0))),"")</f>
        <v/>
      </c>
    </row>
    <row r="3396" spans="5:6" x14ac:dyDescent="0.25">
      <c r="E3396" s="175" t="str">
        <f>IFERROR((IF(VLOOKUP($C3396,'Agent List'!$A:$D,2,0)=0,"",VLOOKUP($C3396,'Agent List'!$A:$D,2,0))),"")</f>
        <v/>
      </c>
      <c r="F3396" t="str">
        <f>IFERROR((IF(VLOOKUP(C3396,'Agent List'!A:C,3,0)=0,"",VLOOKUP(C3396,'Agent List'!A:C,3,0))),"")</f>
        <v/>
      </c>
    </row>
    <row r="3397" spans="5:6" x14ac:dyDescent="0.25">
      <c r="E3397" s="175" t="str">
        <f>IFERROR((IF(VLOOKUP($C3397,'Agent List'!$A:$D,2,0)=0,"",VLOOKUP($C3397,'Agent List'!$A:$D,2,0))),"")</f>
        <v/>
      </c>
      <c r="F3397" t="str">
        <f>IFERROR((IF(VLOOKUP(C3397,'Agent List'!A:C,3,0)=0,"",VLOOKUP(C3397,'Agent List'!A:C,3,0))),"")</f>
        <v/>
      </c>
    </row>
    <row r="3398" spans="5:6" x14ac:dyDescent="0.25">
      <c r="E3398" s="175" t="str">
        <f>IFERROR((IF(VLOOKUP($C3398,'Agent List'!$A:$D,2,0)=0,"",VLOOKUP($C3398,'Agent List'!$A:$D,2,0))),"")</f>
        <v/>
      </c>
      <c r="F3398" t="str">
        <f>IFERROR((IF(VLOOKUP(C3398,'Agent List'!A:C,3,0)=0,"",VLOOKUP(C3398,'Agent List'!A:C,3,0))),"")</f>
        <v/>
      </c>
    </row>
    <row r="3399" spans="5:6" x14ac:dyDescent="0.25">
      <c r="E3399" s="175" t="str">
        <f>IFERROR((IF(VLOOKUP($C3399,'Agent List'!$A:$D,2,0)=0,"",VLOOKUP($C3399,'Agent List'!$A:$D,2,0))),"")</f>
        <v/>
      </c>
      <c r="F3399" t="str">
        <f>IFERROR((IF(VLOOKUP(C3399,'Agent List'!A:C,3,0)=0,"",VLOOKUP(C3399,'Agent List'!A:C,3,0))),"")</f>
        <v/>
      </c>
    </row>
    <row r="3400" spans="5:6" x14ac:dyDescent="0.25">
      <c r="E3400" s="175" t="str">
        <f>IFERROR((IF(VLOOKUP($C3400,'Agent List'!$A:$D,2,0)=0,"",VLOOKUP($C3400,'Agent List'!$A:$D,2,0))),"")</f>
        <v/>
      </c>
      <c r="F3400" t="str">
        <f>IFERROR((IF(VLOOKUP(C3400,'Agent List'!A:C,3,0)=0,"",VLOOKUP(C3400,'Agent List'!A:C,3,0))),"")</f>
        <v/>
      </c>
    </row>
    <row r="3401" spans="5:6" x14ac:dyDescent="0.25">
      <c r="E3401" s="175" t="str">
        <f>IFERROR((IF(VLOOKUP($C3401,'Agent List'!$A:$D,2,0)=0,"",VLOOKUP($C3401,'Agent List'!$A:$D,2,0))),"")</f>
        <v/>
      </c>
      <c r="F3401" t="str">
        <f>IFERROR((IF(VLOOKUP(C3401,'Agent List'!A:C,3,0)=0,"",VLOOKUP(C3401,'Agent List'!A:C,3,0))),"")</f>
        <v/>
      </c>
    </row>
    <row r="3402" spans="5:6" x14ac:dyDescent="0.25">
      <c r="E3402" s="175" t="str">
        <f>IFERROR((IF(VLOOKUP($C3402,'Agent List'!$A:$D,2,0)=0,"",VLOOKUP($C3402,'Agent List'!$A:$D,2,0))),"")</f>
        <v/>
      </c>
      <c r="F3402" t="str">
        <f>IFERROR((IF(VLOOKUP(C3402,'Agent List'!A:C,3,0)=0,"",VLOOKUP(C3402,'Agent List'!A:C,3,0))),"")</f>
        <v/>
      </c>
    </row>
    <row r="3403" spans="5:6" x14ac:dyDescent="0.25">
      <c r="E3403" s="175" t="str">
        <f>IFERROR((IF(VLOOKUP($C3403,'Agent List'!$A:$D,2,0)=0,"",VLOOKUP($C3403,'Agent List'!$A:$D,2,0))),"")</f>
        <v/>
      </c>
      <c r="F3403" t="str">
        <f>IFERROR((IF(VLOOKUP(C3403,'Agent List'!A:C,3,0)=0,"",VLOOKUP(C3403,'Agent List'!A:C,3,0))),"")</f>
        <v/>
      </c>
    </row>
    <row r="3404" spans="5:6" x14ac:dyDescent="0.25">
      <c r="E3404" s="175" t="str">
        <f>IFERROR((IF(VLOOKUP($C3404,'Agent List'!$A:$D,2,0)=0,"",VLOOKUP($C3404,'Agent List'!$A:$D,2,0))),"")</f>
        <v/>
      </c>
      <c r="F3404" t="str">
        <f>IFERROR((IF(VLOOKUP(C3404,'Agent List'!A:C,3,0)=0,"",VLOOKUP(C3404,'Agent List'!A:C,3,0))),"")</f>
        <v/>
      </c>
    </row>
    <row r="3405" spans="5:6" x14ac:dyDescent="0.25">
      <c r="E3405" s="175" t="str">
        <f>IFERROR((IF(VLOOKUP($C3405,'Agent List'!$A:$D,2,0)=0,"",VLOOKUP($C3405,'Agent List'!$A:$D,2,0))),"")</f>
        <v/>
      </c>
      <c r="F3405" t="str">
        <f>IFERROR((IF(VLOOKUP(C3405,'Agent List'!A:C,3,0)=0,"",VLOOKUP(C3405,'Agent List'!A:C,3,0))),"")</f>
        <v/>
      </c>
    </row>
    <row r="3406" spans="5:6" x14ac:dyDescent="0.25">
      <c r="E3406" s="175" t="str">
        <f>IFERROR((IF(VLOOKUP($C3406,'Agent List'!$A:$D,2,0)=0,"",VLOOKUP($C3406,'Agent List'!$A:$D,2,0))),"")</f>
        <v/>
      </c>
      <c r="F3406" t="str">
        <f>IFERROR((IF(VLOOKUP(C3406,'Agent List'!A:C,3,0)=0,"",VLOOKUP(C3406,'Agent List'!A:C,3,0))),"")</f>
        <v/>
      </c>
    </row>
    <row r="3407" spans="5:6" x14ac:dyDescent="0.25">
      <c r="E3407" s="175" t="str">
        <f>IFERROR((IF(VLOOKUP($C3407,'Agent List'!$A:$D,2,0)=0,"",VLOOKUP($C3407,'Agent List'!$A:$D,2,0))),"")</f>
        <v/>
      </c>
      <c r="F3407" t="str">
        <f>IFERROR((IF(VLOOKUP(C3407,'Agent List'!A:C,3,0)=0,"",VLOOKUP(C3407,'Agent List'!A:C,3,0))),"")</f>
        <v/>
      </c>
    </row>
    <row r="3408" spans="5:6" x14ac:dyDescent="0.25">
      <c r="E3408" s="175" t="str">
        <f>IFERROR((IF(VLOOKUP($C3408,'Agent List'!$A:$D,2,0)=0,"",VLOOKUP($C3408,'Agent List'!$A:$D,2,0))),"")</f>
        <v/>
      </c>
      <c r="F3408" t="str">
        <f>IFERROR((IF(VLOOKUP(C3408,'Agent List'!A:C,3,0)=0,"",VLOOKUP(C3408,'Agent List'!A:C,3,0))),"")</f>
        <v/>
      </c>
    </row>
    <row r="3409" spans="5:6" x14ac:dyDescent="0.25">
      <c r="E3409" s="175" t="str">
        <f>IFERROR((IF(VLOOKUP($C3409,'Agent List'!$A:$D,2,0)=0,"",VLOOKUP($C3409,'Agent List'!$A:$D,2,0))),"")</f>
        <v/>
      </c>
      <c r="F3409" t="str">
        <f>IFERROR((IF(VLOOKUP(C3409,'Agent List'!A:C,3,0)=0,"",VLOOKUP(C3409,'Agent List'!A:C,3,0))),"")</f>
        <v/>
      </c>
    </row>
    <row r="3410" spans="5:6" x14ac:dyDescent="0.25">
      <c r="E3410" s="175" t="str">
        <f>IFERROR((IF(VLOOKUP($C3410,'Agent List'!$A:$D,2,0)=0,"",VLOOKUP($C3410,'Agent List'!$A:$D,2,0))),"")</f>
        <v/>
      </c>
      <c r="F3410" t="str">
        <f>IFERROR((IF(VLOOKUP(C3410,'Agent List'!A:C,3,0)=0,"",VLOOKUP(C3410,'Agent List'!A:C,3,0))),"")</f>
        <v/>
      </c>
    </row>
    <row r="3411" spans="5:6" x14ac:dyDescent="0.25">
      <c r="E3411" s="175" t="str">
        <f>IFERROR((IF(VLOOKUP($C3411,'Agent List'!$A:$D,2,0)=0,"",VLOOKUP($C3411,'Agent List'!$A:$D,2,0))),"")</f>
        <v/>
      </c>
      <c r="F3411" t="str">
        <f>IFERROR((IF(VLOOKUP(C3411,'Agent List'!A:C,3,0)=0,"",VLOOKUP(C3411,'Agent List'!A:C,3,0))),"")</f>
        <v/>
      </c>
    </row>
    <row r="3412" spans="5:6" x14ac:dyDescent="0.25">
      <c r="E3412" s="175" t="str">
        <f>IFERROR((IF(VLOOKUP($C3412,'Agent List'!$A:$D,2,0)=0,"",VLOOKUP($C3412,'Agent List'!$A:$D,2,0))),"")</f>
        <v/>
      </c>
      <c r="F3412" t="str">
        <f>IFERROR((IF(VLOOKUP(C3412,'Agent List'!A:C,3,0)=0,"",VLOOKUP(C3412,'Agent List'!A:C,3,0))),"")</f>
        <v/>
      </c>
    </row>
    <row r="3413" spans="5:6" x14ac:dyDescent="0.25">
      <c r="E3413" s="175" t="str">
        <f>IFERROR((IF(VLOOKUP($C3413,'Agent List'!$A:$D,2,0)=0,"",VLOOKUP($C3413,'Agent List'!$A:$D,2,0))),"")</f>
        <v/>
      </c>
      <c r="F3413" t="str">
        <f>IFERROR((IF(VLOOKUP(C3413,'Agent List'!A:C,3,0)=0,"",VLOOKUP(C3413,'Agent List'!A:C,3,0))),"")</f>
        <v/>
      </c>
    </row>
    <row r="3414" spans="5:6" x14ac:dyDescent="0.25">
      <c r="E3414" s="175" t="str">
        <f>IFERROR((IF(VLOOKUP($C3414,'Agent List'!$A:$D,2,0)=0,"",VLOOKUP($C3414,'Agent List'!$A:$D,2,0))),"")</f>
        <v/>
      </c>
      <c r="F3414" t="str">
        <f>IFERROR((IF(VLOOKUP(C3414,'Agent List'!A:C,3,0)=0,"",VLOOKUP(C3414,'Agent List'!A:C,3,0))),"")</f>
        <v/>
      </c>
    </row>
    <row r="3415" spans="5:6" x14ac:dyDescent="0.25">
      <c r="E3415" s="175" t="str">
        <f>IFERROR((IF(VLOOKUP($C3415,'Agent List'!$A:$D,2,0)=0,"",VLOOKUP($C3415,'Agent List'!$A:$D,2,0))),"")</f>
        <v/>
      </c>
      <c r="F3415" t="str">
        <f>IFERROR((IF(VLOOKUP(C3415,'Agent List'!A:C,3,0)=0,"",VLOOKUP(C3415,'Agent List'!A:C,3,0))),"")</f>
        <v/>
      </c>
    </row>
    <row r="3416" spans="5:6" x14ac:dyDescent="0.25">
      <c r="E3416" s="175" t="str">
        <f>IFERROR((IF(VLOOKUP($C3416,'Agent List'!$A:$D,2,0)=0,"",VLOOKUP($C3416,'Agent List'!$A:$D,2,0))),"")</f>
        <v/>
      </c>
      <c r="F3416" t="str">
        <f>IFERROR((IF(VLOOKUP(C3416,'Agent List'!A:C,3,0)=0,"",VLOOKUP(C3416,'Agent List'!A:C,3,0))),"")</f>
        <v/>
      </c>
    </row>
    <row r="3417" spans="5:6" x14ac:dyDescent="0.25">
      <c r="E3417" s="175" t="str">
        <f>IFERROR((IF(VLOOKUP($C3417,'Agent List'!$A:$D,2,0)=0,"",VLOOKUP($C3417,'Agent List'!$A:$D,2,0))),"")</f>
        <v/>
      </c>
      <c r="F3417" t="str">
        <f>IFERROR((IF(VLOOKUP(C3417,'Agent List'!A:C,3,0)=0,"",VLOOKUP(C3417,'Agent List'!A:C,3,0))),"")</f>
        <v/>
      </c>
    </row>
    <row r="3418" spans="5:6" x14ac:dyDescent="0.25">
      <c r="E3418" s="175" t="str">
        <f>IFERROR((IF(VLOOKUP($C3418,'Agent List'!$A:$D,2,0)=0,"",VLOOKUP($C3418,'Agent List'!$A:$D,2,0))),"")</f>
        <v/>
      </c>
      <c r="F3418" t="str">
        <f>IFERROR((IF(VLOOKUP(C3418,'Agent List'!A:C,3,0)=0,"",VLOOKUP(C3418,'Agent List'!A:C,3,0))),"")</f>
        <v/>
      </c>
    </row>
    <row r="3419" spans="5:6" x14ac:dyDescent="0.25">
      <c r="E3419" s="175" t="str">
        <f>IFERROR((IF(VLOOKUP($C3419,'Agent List'!$A:$D,2,0)=0,"",VLOOKUP($C3419,'Agent List'!$A:$D,2,0))),"")</f>
        <v/>
      </c>
      <c r="F3419" t="str">
        <f>IFERROR((IF(VLOOKUP(C3419,'Agent List'!A:C,3,0)=0,"",VLOOKUP(C3419,'Agent List'!A:C,3,0))),"")</f>
        <v/>
      </c>
    </row>
    <row r="3420" spans="5:6" x14ac:dyDescent="0.25">
      <c r="E3420" s="175" t="str">
        <f>IFERROR((IF(VLOOKUP($C3420,'Agent List'!$A:$D,2,0)=0,"",VLOOKUP($C3420,'Agent List'!$A:$D,2,0))),"")</f>
        <v/>
      </c>
      <c r="F3420" t="str">
        <f>IFERROR((IF(VLOOKUP(C3420,'Agent List'!A:C,3,0)=0,"",VLOOKUP(C3420,'Agent List'!A:C,3,0))),"")</f>
        <v/>
      </c>
    </row>
    <row r="3421" spans="5:6" x14ac:dyDescent="0.25">
      <c r="E3421" s="175" t="str">
        <f>IFERROR((IF(VLOOKUP($C3421,'Agent List'!$A:$D,2,0)=0,"",VLOOKUP($C3421,'Agent List'!$A:$D,2,0))),"")</f>
        <v/>
      </c>
      <c r="F3421" t="str">
        <f>IFERROR((IF(VLOOKUP(C3421,'Agent List'!A:C,3,0)=0,"",VLOOKUP(C3421,'Agent List'!A:C,3,0))),"")</f>
        <v/>
      </c>
    </row>
    <row r="3422" spans="5:6" x14ac:dyDescent="0.25">
      <c r="E3422" s="175" t="str">
        <f>IFERROR((IF(VLOOKUP($C3422,'Agent List'!$A:$D,2,0)=0,"",VLOOKUP($C3422,'Agent List'!$A:$D,2,0))),"")</f>
        <v/>
      </c>
      <c r="F3422" t="str">
        <f>IFERROR((IF(VLOOKUP(C3422,'Agent List'!A:C,3,0)=0,"",VLOOKUP(C3422,'Agent List'!A:C,3,0))),"")</f>
        <v/>
      </c>
    </row>
    <row r="3423" spans="5:6" x14ac:dyDescent="0.25">
      <c r="E3423" s="175" t="str">
        <f>IFERROR((IF(VLOOKUP($C3423,'Agent List'!$A:$D,2,0)=0,"",VLOOKUP($C3423,'Agent List'!$A:$D,2,0))),"")</f>
        <v/>
      </c>
      <c r="F3423" t="str">
        <f>IFERROR((IF(VLOOKUP(C3423,'Agent List'!A:C,3,0)=0,"",VLOOKUP(C3423,'Agent List'!A:C,3,0))),"")</f>
        <v/>
      </c>
    </row>
    <row r="3424" spans="5:6" x14ac:dyDescent="0.25">
      <c r="E3424" s="175" t="str">
        <f>IFERROR((IF(VLOOKUP($C3424,'Agent List'!$A:$D,2,0)=0,"",VLOOKUP($C3424,'Agent List'!$A:$D,2,0))),"")</f>
        <v/>
      </c>
      <c r="F3424" t="str">
        <f>IFERROR((IF(VLOOKUP(C3424,'Agent List'!A:C,3,0)=0,"",VLOOKUP(C3424,'Agent List'!A:C,3,0))),"")</f>
        <v/>
      </c>
    </row>
    <row r="3425" spans="5:6" x14ac:dyDescent="0.25">
      <c r="E3425" s="175" t="str">
        <f>IFERROR((IF(VLOOKUP($C3425,'Agent List'!$A:$D,2,0)=0,"",VLOOKUP($C3425,'Agent List'!$A:$D,2,0))),"")</f>
        <v/>
      </c>
      <c r="F3425" t="str">
        <f>IFERROR((IF(VLOOKUP(C3425,'Agent List'!A:C,3,0)=0,"",VLOOKUP(C3425,'Agent List'!A:C,3,0))),"")</f>
        <v/>
      </c>
    </row>
    <row r="3426" spans="5:6" x14ac:dyDescent="0.25">
      <c r="E3426" s="175" t="str">
        <f>IFERROR((IF(VLOOKUP($C3426,'Agent List'!$A:$D,2,0)=0,"",VLOOKUP($C3426,'Agent List'!$A:$D,2,0))),"")</f>
        <v/>
      </c>
      <c r="F3426" t="str">
        <f>IFERROR((IF(VLOOKUP(C3426,'Agent List'!A:C,3,0)=0,"",VLOOKUP(C3426,'Agent List'!A:C,3,0))),"")</f>
        <v/>
      </c>
    </row>
    <row r="3427" spans="5:6" x14ac:dyDescent="0.25">
      <c r="E3427" s="175" t="str">
        <f>IFERROR((IF(VLOOKUP($C3427,'Agent List'!$A:$D,2,0)=0,"",VLOOKUP($C3427,'Agent List'!$A:$D,2,0))),"")</f>
        <v/>
      </c>
      <c r="F3427" t="str">
        <f>IFERROR((IF(VLOOKUP(C3427,'Agent List'!A:C,3,0)=0,"",VLOOKUP(C3427,'Agent List'!A:C,3,0))),"")</f>
        <v/>
      </c>
    </row>
    <row r="3428" spans="5:6" x14ac:dyDescent="0.25">
      <c r="E3428" s="175" t="str">
        <f>IFERROR((IF(VLOOKUP($C3428,'Agent List'!$A:$D,2,0)=0,"",VLOOKUP($C3428,'Agent List'!$A:$D,2,0))),"")</f>
        <v/>
      </c>
      <c r="F3428" t="str">
        <f>IFERROR((IF(VLOOKUP(C3428,'Agent List'!A:C,3,0)=0,"",VLOOKUP(C3428,'Agent List'!A:C,3,0))),"")</f>
        <v/>
      </c>
    </row>
    <row r="3429" spans="5:6" x14ac:dyDescent="0.25">
      <c r="E3429" s="175" t="str">
        <f>IFERROR((IF(VLOOKUP($C3429,'Agent List'!$A:$D,2,0)=0,"",VLOOKUP($C3429,'Agent List'!$A:$D,2,0))),"")</f>
        <v/>
      </c>
      <c r="F3429" t="str">
        <f>IFERROR((IF(VLOOKUP(C3429,'Agent List'!A:C,3,0)=0,"",VLOOKUP(C3429,'Agent List'!A:C,3,0))),"")</f>
        <v/>
      </c>
    </row>
    <row r="3430" spans="5:6" x14ac:dyDescent="0.25">
      <c r="E3430" s="175" t="str">
        <f>IFERROR((IF(VLOOKUP($C3430,'Agent List'!$A:$D,2,0)=0,"",VLOOKUP($C3430,'Agent List'!$A:$D,2,0))),"")</f>
        <v/>
      </c>
      <c r="F3430" t="str">
        <f>IFERROR((IF(VLOOKUP(C3430,'Agent List'!A:C,3,0)=0,"",VLOOKUP(C3430,'Agent List'!A:C,3,0))),"")</f>
        <v/>
      </c>
    </row>
    <row r="3431" spans="5:6" x14ac:dyDescent="0.25">
      <c r="E3431" s="175" t="str">
        <f>IFERROR((IF(VLOOKUP($C3431,'Agent List'!$A:$D,2,0)=0,"",VLOOKUP($C3431,'Agent List'!$A:$D,2,0))),"")</f>
        <v/>
      </c>
      <c r="F3431" t="str">
        <f>IFERROR((IF(VLOOKUP(C3431,'Agent List'!A:C,3,0)=0,"",VLOOKUP(C3431,'Agent List'!A:C,3,0))),"")</f>
        <v/>
      </c>
    </row>
    <row r="3432" spans="5:6" x14ac:dyDescent="0.25">
      <c r="E3432" s="175" t="str">
        <f>IFERROR((IF(VLOOKUP($C3432,'Agent List'!$A:$D,2,0)=0,"",VLOOKUP($C3432,'Agent List'!$A:$D,2,0))),"")</f>
        <v/>
      </c>
      <c r="F3432" t="str">
        <f>IFERROR((IF(VLOOKUP(C3432,'Agent List'!A:C,3,0)=0,"",VLOOKUP(C3432,'Agent List'!A:C,3,0))),"")</f>
        <v/>
      </c>
    </row>
    <row r="3433" spans="5:6" x14ac:dyDescent="0.25">
      <c r="E3433" s="175" t="str">
        <f>IFERROR((IF(VLOOKUP($C3433,'Agent List'!$A:$D,2,0)=0,"",VLOOKUP($C3433,'Agent List'!$A:$D,2,0))),"")</f>
        <v/>
      </c>
      <c r="F3433" t="str">
        <f>IFERROR((IF(VLOOKUP(C3433,'Agent List'!A:C,3,0)=0,"",VLOOKUP(C3433,'Agent List'!A:C,3,0))),"")</f>
        <v/>
      </c>
    </row>
    <row r="3434" spans="5:6" x14ac:dyDescent="0.25">
      <c r="E3434" s="175" t="str">
        <f>IFERROR((IF(VLOOKUP($C3434,'Agent List'!$A:$D,2,0)=0,"",VLOOKUP($C3434,'Agent List'!$A:$D,2,0))),"")</f>
        <v/>
      </c>
      <c r="F3434" t="str">
        <f>IFERROR((IF(VLOOKUP(C3434,'Agent List'!A:C,3,0)=0,"",VLOOKUP(C3434,'Agent List'!A:C,3,0))),"")</f>
        <v/>
      </c>
    </row>
    <row r="3435" spans="5:6" x14ac:dyDescent="0.25">
      <c r="E3435" s="175" t="str">
        <f>IFERROR((IF(VLOOKUP($C3435,'Agent List'!$A:$D,2,0)=0,"",VLOOKUP($C3435,'Agent List'!$A:$D,2,0))),"")</f>
        <v/>
      </c>
      <c r="F3435" t="str">
        <f>IFERROR((IF(VLOOKUP(C3435,'Agent List'!A:C,3,0)=0,"",VLOOKUP(C3435,'Agent List'!A:C,3,0))),"")</f>
        <v/>
      </c>
    </row>
    <row r="3436" spans="5:6" x14ac:dyDescent="0.25">
      <c r="E3436" s="175" t="str">
        <f>IFERROR((IF(VLOOKUP($C3436,'Agent List'!$A:$D,2,0)=0,"",VLOOKUP($C3436,'Agent List'!$A:$D,2,0))),"")</f>
        <v/>
      </c>
      <c r="F3436" t="str">
        <f>IFERROR((IF(VLOOKUP(C3436,'Agent List'!A:C,3,0)=0,"",VLOOKUP(C3436,'Agent List'!A:C,3,0))),"")</f>
        <v/>
      </c>
    </row>
    <row r="3437" spans="5:6" x14ac:dyDescent="0.25">
      <c r="E3437" s="175" t="str">
        <f>IFERROR((IF(VLOOKUP($C3437,'Agent List'!$A:$D,2,0)=0,"",VLOOKUP($C3437,'Agent List'!$A:$D,2,0))),"")</f>
        <v/>
      </c>
      <c r="F3437" t="str">
        <f>IFERROR((IF(VLOOKUP(C3437,'Agent List'!A:C,3,0)=0,"",VLOOKUP(C3437,'Agent List'!A:C,3,0))),"")</f>
        <v/>
      </c>
    </row>
    <row r="3438" spans="5:6" x14ac:dyDescent="0.25">
      <c r="E3438" s="175" t="str">
        <f>IFERROR((IF(VLOOKUP($C3438,'Agent List'!$A:$D,2,0)=0,"",VLOOKUP($C3438,'Agent List'!$A:$D,2,0))),"")</f>
        <v/>
      </c>
      <c r="F3438" t="str">
        <f>IFERROR((IF(VLOOKUP(C3438,'Agent List'!A:C,3,0)=0,"",VLOOKUP(C3438,'Agent List'!A:C,3,0))),"")</f>
        <v/>
      </c>
    </row>
    <row r="3439" spans="5:6" x14ac:dyDescent="0.25">
      <c r="E3439" s="175" t="str">
        <f>IFERROR((IF(VLOOKUP($C3439,'Agent List'!$A:$D,2,0)=0,"",VLOOKUP($C3439,'Agent List'!$A:$D,2,0))),"")</f>
        <v/>
      </c>
      <c r="F3439" t="str">
        <f>IFERROR((IF(VLOOKUP(C3439,'Agent List'!A:C,3,0)=0,"",VLOOKUP(C3439,'Agent List'!A:C,3,0))),"")</f>
        <v/>
      </c>
    </row>
    <row r="3440" spans="5:6" x14ac:dyDescent="0.25">
      <c r="E3440" s="175" t="str">
        <f>IFERROR((IF(VLOOKUP($C3440,'Agent List'!$A:$D,2,0)=0,"",VLOOKUP($C3440,'Agent List'!$A:$D,2,0))),"")</f>
        <v/>
      </c>
      <c r="F3440" t="str">
        <f>IFERROR((IF(VLOOKUP(C3440,'Agent List'!A:C,3,0)=0,"",VLOOKUP(C3440,'Agent List'!A:C,3,0))),"")</f>
        <v/>
      </c>
    </row>
    <row r="3441" spans="5:6" x14ac:dyDescent="0.25">
      <c r="E3441" s="175" t="str">
        <f>IFERROR((IF(VLOOKUP($C3441,'Agent List'!$A:$D,2,0)=0,"",VLOOKUP($C3441,'Agent List'!$A:$D,2,0))),"")</f>
        <v/>
      </c>
      <c r="F3441" t="str">
        <f>IFERROR((IF(VLOOKUP(C3441,'Agent List'!A:C,3,0)=0,"",VLOOKUP(C3441,'Agent List'!A:C,3,0))),"")</f>
        <v/>
      </c>
    </row>
    <row r="3442" spans="5:6" x14ac:dyDescent="0.25">
      <c r="E3442" s="175" t="str">
        <f>IFERROR((IF(VLOOKUP($C3442,'Agent List'!$A:$D,2,0)=0,"",VLOOKUP($C3442,'Agent List'!$A:$D,2,0))),"")</f>
        <v/>
      </c>
      <c r="F3442" t="str">
        <f>IFERROR((IF(VLOOKUP(C3442,'Agent List'!A:C,3,0)=0,"",VLOOKUP(C3442,'Agent List'!A:C,3,0))),"")</f>
        <v/>
      </c>
    </row>
    <row r="3443" spans="5:6" x14ac:dyDescent="0.25">
      <c r="E3443" s="175" t="str">
        <f>IFERROR((IF(VLOOKUP($C3443,'Agent List'!$A:$D,2,0)=0,"",VLOOKUP($C3443,'Agent List'!$A:$D,2,0))),"")</f>
        <v/>
      </c>
      <c r="F3443" t="str">
        <f>IFERROR((IF(VLOOKUP(C3443,'Agent List'!A:C,3,0)=0,"",VLOOKUP(C3443,'Agent List'!A:C,3,0))),"")</f>
        <v/>
      </c>
    </row>
    <row r="3444" spans="5:6" x14ac:dyDescent="0.25">
      <c r="E3444" s="175" t="str">
        <f>IFERROR((IF(VLOOKUP($C3444,'Agent List'!$A:$D,2,0)=0,"",VLOOKUP($C3444,'Agent List'!$A:$D,2,0))),"")</f>
        <v/>
      </c>
      <c r="F3444" t="str">
        <f>IFERROR((IF(VLOOKUP(C3444,'Agent List'!A:C,3,0)=0,"",VLOOKUP(C3444,'Agent List'!A:C,3,0))),"")</f>
        <v/>
      </c>
    </row>
    <row r="3445" spans="5:6" x14ac:dyDescent="0.25">
      <c r="E3445" s="175" t="str">
        <f>IFERROR((IF(VLOOKUP($C3445,'Agent List'!$A:$D,2,0)=0,"",VLOOKUP($C3445,'Agent List'!$A:$D,2,0))),"")</f>
        <v/>
      </c>
      <c r="F3445" t="str">
        <f>IFERROR((IF(VLOOKUP(C3445,'Agent List'!A:C,3,0)=0,"",VLOOKUP(C3445,'Agent List'!A:C,3,0))),"")</f>
        <v/>
      </c>
    </row>
    <row r="3446" spans="5:6" x14ac:dyDescent="0.25">
      <c r="E3446" s="175" t="str">
        <f>IFERROR((IF(VLOOKUP($C3446,'Agent List'!$A:$D,2,0)=0,"",VLOOKUP($C3446,'Agent List'!$A:$D,2,0))),"")</f>
        <v/>
      </c>
      <c r="F3446" t="str">
        <f>IFERROR((IF(VLOOKUP(C3446,'Agent List'!A:C,3,0)=0,"",VLOOKUP(C3446,'Agent List'!A:C,3,0))),"")</f>
        <v/>
      </c>
    </row>
    <row r="3447" spans="5:6" x14ac:dyDescent="0.25">
      <c r="E3447" s="175" t="str">
        <f>IFERROR((IF(VLOOKUP($C3447,'Agent List'!$A:$D,2,0)=0,"",VLOOKUP($C3447,'Agent List'!$A:$D,2,0))),"")</f>
        <v/>
      </c>
      <c r="F3447" t="str">
        <f>IFERROR((IF(VLOOKUP(C3447,'Agent List'!A:C,3,0)=0,"",VLOOKUP(C3447,'Agent List'!A:C,3,0))),"")</f>
        <v/>
      </c>
    </row>
    <row r="3448" spans="5:6" x14ac:dyDescent="0.25">
      <c r="E3448" s="175" t="str">
        <f>IFERROR((IF(VLOOKUP($C3448,'Agent List'!$A:$D,2,0)=0,"",VLOOKUP($C3448,'Agent List'!$A:$D,2,0))),"")</f>
        <v/>
      </c>
      <c r="F3448" t="str">
        <f>IFERROR((IF(VLOOKUP(C3448,'Agent List'!A:C,3,0)=0,"",VLOOKUP(C3448,'Agent List'!A:C,3,0))),"")</f>
        <v/>
      </c>
    </row>
    <row r="3449" spans="5:6" x14ac:dyDescent="0.25">
      <c r="E3449" s="175" t="str">
        <f>IFERROR((IF(VLOOKUP($C3449,'Agent List'!$A:$D,2,0)=0,"",VLOOKUP($C3449,'Agent List'!$A:$D,2,0))),"")</f>
        <v/>
      </c>
      <c r="F3449" t="str">
        <f>IFERROR((IF(VLOOKUP(C3449,'Agent List'!A:C,3,0)=0,"",VLOOKUP(C3449,'Agent List'!A:C,3,0))),"")</f>
        <v/>
      </c>
    </row>
    <row r="3450" spans="5:6" x14ac:dyDescent="0.25">
      <c r="E3450" s="175" t="str">
        <f>IFERROR((IF(VLOOKUP($C3450,'Agent List'!$A:$D,2,0)=0,"",VLOOKUP($C3450,'Agent List'!$A:$D,2,0))),"")</f>
        <v/>
      </c>
      <c r="F3450" t="str">
        <f>IFERROR((IF(VLOOKUP(C3450,'Agent List'!A:C,3,0)=0,"",VLOOKUP(C3450,'Agent List'!A:C,3,0))),"")</f>
        <v/>
      </c>
    </row>
    <row r="3451" spans="5:6" x14ac:dyDescent="0.25">
      <c r="E3451" s="175" t="str">
        <f>IFERROR((IF(VLOOKUP($C3451,'Agent List'!$A:$D,2,0)=0,"",VLOOKUP($C3451,'Agent List'!$A:$D,2,0))),"")</f>
        <v/>
      </c>
      <c r="F3451" t="str">
        <f>IFERROR((IF(VLOOKUP(C3451,'Agent List'!A:C,3,0)=0,"",VLOOKUP(C3451,'Agent List'!A:C,3,0))),"")</f>
        <v/>
      </c>
    </row>
    <row r="3452" spans="5:6" x14ac:dyDescent="0.25">
      <c r="E3452" s="175" t="str">
        <f>IFERROR((IF(VLOOKUP($C3452,'Agent List'!$A:$D,2,0)=0,"",VLOOKUP($C3452,'Agent List'!$A:$D,2,0))),"")</f>
        <v/>
      </c>
      <c r="F3452" t="str">
        <f>IFERROR((IF(VLOOKUP(C3452,'Agent List'!A:C,3,0)=0,"",VLOOKUP(C3452,'Agent List'!A:C,3,0))),"")</f>
        <v/>
      </c>
    </row>
    <row r="3453" spans="5:6" x14ac:dyDescent="0.25">
      <c r="E3453" s="175" t="str">
        <f>IFERROR((IF(VLOOKUP($C3453,'Agent List'!$A:$D,2,0)=0,"",VLOOKUP($C3453,'Agent List'!$A:$D,2,0))),"")</f>
        <v/>
      </c>
      <c r="F3453" t="str">
        <f>IFERROR((IF(VLOOKUP(C3453,'Agent List'!A:C,3,0)=0,"",VLOOKUP(C3453,'Agent List'!A:C,3,0))),"")</f>
        <v/>
      </c>
    </row>
    <row r="3454" spans="5:6" x14ac:dyDescent="0.25">
      <c r="E3454" s="175" t="str">
        <f>IFERROR((IF(VLOOKUP($C3454,'Agent List'!$A:$D,2,0)=0,"",VLOOKUP($C3454,'Agent List'!$A:$D,2,0))),"")</f>
        <v/>
      </c>
      <c r="F3454" t="str">
        <f>IFERROR((IF(VLOOKUP(C3454,'Agent List'!A:C,3,0)=0,"",VLOOKUP(C3454,'Agent List'!A:C,3,0))),"")</f>
        <v/>
      </c>
    </row>
    <row r="3455" spans="5:6" x14ac:dyDescent="0.25">
      <c r="E3455" s="175" t="str">
        <f>IFERROR((IF(VLOOKUP($C3455,'Agent List'!$A:$D,2,0)=0,"",VLOOKUP($C3455,'Agent List'!$A:$D,2,0))),"")</f>
        <v/>
      </c>
      <c r="F3455" t="str">
        <f>IFERROR((IF(VLOOKUP(C3455,'Agent List'!A:C,3,0)=0,"",VLOOKUP(C3455,'Agent List'!A:C,3,0))),"")</f>
        <v/>
      </c>
    </row>
    <row r="3456" spans="5:6" x14ac:dyDescent="0.25">
      <c r="E3456" s="175" t="str">
        <f>IFERROR((IF(VLOOKUP($C3456,'Agent List'!$A:$D,2,0)=0,"",VLOOKUP($C3456,'Agent List'!$A:$D,2,0))),"")</f>
        <v/>
      </c>
      <c r="F3456" t="str">
        <f>IFERROR((IF(VLOOKUP(C3456,'Agent List'!A:C,3,0)=0,"",VLOOKUP(C3456,'Agent List'!A:C,3,0))),"")</f>
        <v/>
      </c>
    </row>
    <row r="3457" spans="5:6" x14ac:dyDescent="0.25">
      <c r="E3457" s="175" t="str">
        <f>IFERROR((IF(VLOOKUP($C3457,'Agent List'!$A:$D,2,0)=0,"",VLOOKUP($C3457,'Agent List'!$A:$D,2,0))),"")</f>
        <v/>
      </c>
      <c r="F3457" t="str">
        <f>IFERROR((IF(VLOOKUP(C3457,'Agent List'!A:C,3,0)=0,"",VLOOKUP(C3457,'Agent List'!A:C,3,0))),"")</f>
        <v/>
      </c>
    </row>
    <row r="3458" spans="5:6" x14ac:dyDescent="0.25">
      <c r="E3458" s="175" t="str">
        <f>IFERROR((IF(VLOOKUP($C3458,'Agent List'!$A:$D,2,0)=0,"",VLOOKUP($C3458,'Agent List'!$A:$D,2,0))),"")</f>
        <v/>
      </c>
      <c r="F3458" t="str">
        <f>IFERROR((IF(VLOOKUP(C3458,'Agent List'!A:C,3,0)=0,"",VLOOKUP(C3458,'Agent List'!A:C,3,0))),"")</f>
        <v/>
      </c>
    </row>
    <row r="3459" spans="5:6" x14ac:dyDescent="0.25">
      <c r="E3459" s="175" t="str">
        <f>IFERROR((IF(VLOOKUP($C3459,'Agent List'!$A:$D,2,0)=0,"",VLOOKUP($C3459,'Agent List'!$A:$D,2,0))),"")</f>
        <v/>
      </c>
      <c r="F3459" t="str">
        <f>IFERROR((IF(VLOOKUP(C3459,'Agent List'!A:C,3,0)=0,"",VLOOKUP(C3459,'Agent List'!A:C,3,0))),"")</f>
        <v/>
      </c>
    </row>
    <row r="3460" spans="5:6" x14ac:dyDescent="0.25">
      <c r="E3460" s="175" t="str">
        <f>IFERROR((IF(VLOOKUP($C3460,'Agent List'!$A:$D,2,0)=0,"",VLOOKUP($C3460,'Agent List'!$A:$D,2,0))),"")</f>
        <v/>
      </c>
      <c r="F3460" t="str">
        <f>IFERROR((IF(VLOOKUP(C3460,'Agent List'!A:C,3,0)=0,"",VLOOKUP(C3460,'Agent List'!A:C,3,0))),"")</f>
        <v/>
      </c>
    </row>
    <row r="3461" spans="5:6" x14ac:dyDescent="0.25">
      <c r="E3461" s="175" t="str">
        <f>IFERROR((IF(VLOOKUP($C3461,'Agent List'!$A:$D,2,0)=0,"",VLOOKUP($C3461,'Agent List'!$A:$D,2,0))),"")</f>
        <v/>
      </c>
      <c r="F3461" t="str">
        <f>IFERROR((IF(VLOOKUP(C3461,'Agent List'!A:C,3,0)=0,"",VLOOKUP(C3461,'Agent List'!A:C,3,0))),"")</f>
        <v/>
      </c>
    </row>
    <row r="3462" spans="5:6" x14ac:dyDescent="0.25">
      <c r="E3462" s="175" t="str">
        <f>IFERROR((IF(VLOOKUP($C3462,'Agent List'!$A:$D,2,0)=0,"",VLOOKUP($C3462,'Agent List'!$A:$D,2,0))),"")</f>
        <v/>
      </c>
      <c r="F3462" t="str">
        <f>IFERROR((IF(VLOOKUP(C3462,'Agent List'!A:C,3,0)=0,"",VLOOKUP(C3462,'Agent List'!A:C,3,0))),"")</f>
        <v/>
      </c>
    </row>
    <row r="3463" spans="5:6" x14ac:dyDescent="0.25">
      <c r="E3463" s="175" t="str">
        <f>IFERROR((IF(VLOOKUP($C3463,'Agent List'!$A:$D,2,0)=0,"",VLOOKUP($C3463,'Agent List'!$A:$D,2,0))),"")</f>
        <v/>
      </c>
      <c r="F3463" t="str">
        <f>IFERROR((IF(VLOOKUP(C3463,'Agent List'!A:C,3,0)=0,"",VLOOKUP(C3463,'Agent List'!A:C,3,0))),"")</f>
        <v/>
      </c>
    </row>
    <row r="3464" spans="5:6" x14ac:dyDescent="0.25">
      <c r="E3464" s="175" t="str">
        <f>IFERROR((IF(VLOOKUP($C3464,'Agent List'!$A:$D,2,0)=0,"",VLOOKUP($C3464,'Agent List'!$A:$D,2,0))),"")</f>
        <v/>
      </c>
      <c r="F3464" t="str">
        <f>IFERROR((IF(VLOOKUP(C3464,'Agent List'!A:C,3,0)=0,"",VLOOKUP(C3464,'Agent List'!A:C,3,0))),"")</f>
        <v/>
      </c>
    </row>
    <row r="3465" spans="5:6" x14ac:dyDescent="0.25">
      <c r="E3465" s="175" t="str">
        <f>IFERROR((IF(VLOOKUP($C3465,'Agent List'!$A:$D,2,0)=0,"",VLOOKUP($C3465,'Agent List'!$A:$D,2,0))),"")</f>
        <v/>
      </c>
      <c r="F3465" t="str">
        <f>IFERROR((IF(VLOOKUP(C3465,'Agent List'!A:C,3,0)=0,"",VLOOKUP(C3465,'Agent List'!A:C,3,0))),"")</f>
        <v/>
      </c>
    </row>
    <row r="3466" spans="5:6" x14ac:dyDescent="0.25">
      <c r="E3466" s="175" t="str">
        <f>IFERROR((IF(VLOOKUP($C3466,'Agent List'!$A:$D,2,0)=0,"",VLOOKUP($C3466,'Agent List'!$A:$D,2,0))),"")</f>
        <v/>
      </c>
      <c r="F3466" t="str">
        <f>IFERROR((IF(VLOOKUP(C3466,'Agent List'!A:C,3,0)=0,"",VLOOKUP(C3466,'Agent List'!A:C,3,0))),"")</f>
        <v/>
      </c>
    </row>
    <row r="3467" spans="5:6" x14ac:dyDescent="0.25">
      <c r="E3467" s="175" t="str">
        <f>IFERROR((IF(VLOOKUP($C3467,'Agent List'!$A:$D,2,0)=0,"",VLOOKUP($C3467,'Agent List'!$A:$D,2,0))),"")</f>
        <v/>
      </c>
      <c r="F3467" t="str">
        <f>IFERROR((IF(VLOOKUP(C3467,'Agent List'!A:C,3,0)=0,"",VLOOKUP(C3467,'Agent List'!A:C,3,0))),"")</f>
        <v/>
      </c>
    </row>
    <row r="3468" spans="5:6" x14ac:dyDescent="0.25">
      <c r="E3468" s="175" t="str">
        <f>IFERROR((IF(VLOOKUP($C3468,'Agent List'!$A:$D,2,0)=0,"",VLOOKUP($C3468,'Agent List'!$A:$D,2,0))),"")</f>
        <v/>
      </c>
      <c r="F3468" t="str">
        <f>IFERROR((IF(VLOOKUP(C3468,'Agent List'!A:C,3,0)=0,"",VLOOKUP(C3468,'Agent List'!A:C,3,0))),"")</f>
        <v/>
      </c>
    </row>
    <row r="3469" spans="5:6" x14ac:dyDescent="0.25">
      <c r="E3469" s="175" t="str">
        <f>IFERROR((IF(VLOOKUP($C3469,'Agent List'!$A:$D,2,0)=0,"",VLOOKUP($C3469,'Agent List'!$A:$D,2,0))),"")</f>
        <v/>
      </c>
      <c r="F3469" t="str">
        <f>IFERROR((IF(VLOOKUP(C3469,'Agent List'!A:C,3,0)=0,"",VLOOKUP(C3469,'Agent List'!A:C,3,0))),"")</f>
        <v/>
      </c>
    </row>
    <row r="3470" spans="5:6" x14ac:dyDescent="0.25">
      <c r="E3470" s="175" t="str">
        <f>IFERROR((IF(VLOOKUP($C3470,'Agent List'!$A:$D,2,0)=0,"",VLOOKUP($C3470,'Agent List'!$A:$D,2,0))),"")</f>
        <v/>
      </c>
      <c r="F3470" t="str">
        <f>IFERROR((IF(VLOOKUP(C3470,'Agent List'!A:C,3,0)=0,"",VLOOKUP(C3470,'Agent List'!A:C,3,0))),"")</f>
        <v/>
      </c>
    </row>
    <row r="3471" spans="5:6" x14ac:dyDescent="0.25">
      <c r="E3471" s="175" t="str">
        <f>IFERROR((IF(VLOOKUP($C3471,'Agent List'!$A:$D,2,0)=0,"",VLOOKUP($C3471,'Agent List'!$A:$D,2,0))),"")</f>
        <v/>
      </c>
      <c r="F3471" t="str">
        <f>IFERROR((IF(VLOOKUP(C3471,'Agent List'!A:C,3,0)=0,"",VLOOKUP(C3471,'Agent List'!A:C,3,0))),"")</f>
        <v/>
      </c>
    </row>
    <row r="3472" spans="5:6" x14ac:dyDescent="0.25">
      <c r="E3472" s="175" t="str">
        <f>IFERROR((IF(VLOOKUP($C3472,'Agent List'!$A:$D,2,0)=0,"",VLOOKUP($C3472,'Agent List'!$A:$D,2,0))),"")</f>
        <v/>
      </c>
      <c r="F3472" t="str">
        <f>IFERROR((IF(VLOOKUP(C3472,'Agent List'!A:C,3,0)=0,"",VLOOKUP(C3472,'Agent List'!A:C,3,0))),"")</f>
        <v/>
      </c>
    </row>
    <row r="3473" spans="5:6" x14ac:dyDescent="0.25">
      <c r="E3473" s="175" t="str">
        <f>IFERROR((IF(VLOOKUP($C3473,'Agent List'!$A:$D,2,0)=0,"",VLOOKUP($C3473,'Agent List'!$A:$D,2,0))),"")</f>
        <v/>
      </c>
      <c r="F3473" t="str">
        <f>IFERROR((IF(VLOOKUP(C3473,'Agent List'!A:C,3,0)=0,"",VLOOKUP(C3473,'Agent List'!A:C,3,0))),"")</f>
        <v/>
      </c>
    </row>
    <row r="3474" spans="5:6" x14ac:dyDescent="0.25">
      <c r="E3474" s="175" t="str">
        <f>IFERROR((IF(VLOOKUP($C3474,'Agent List'!$A:$D,2,0)=0,"",VLOOKUP($C3474,'Agent List'!$A:$D,2,0))),"")</f>
        <v/>
      </c>
      <c r="F3474" t="str">
        <f>IFERROR((IF(VLOOKUP(C3474,'Agent List'!A:C,3,0)=0,"",VLOOKUP(C3474,'Agent List'!A:C,3,0))),"")</f>
        <v/>
      </c>
    </row>
    <row r="3475" spans="5:6" x14ac:dyDescent="0.25">
      <c r="E3475" s="175" t="str">
        <f>IFERROR((IF(VLOOKUP($C3475,'Agent List'!$A:$D,2,0)=0,"",VLOOKUP($C3475,'Agent List'!$A:$D,2,0))),"")</f>
        <v/>
      </c>
      <c r="F3475" t="str">
        <f>IFERROR((IF(VLOOKUP(C3475,'Agent List'!A:C,3,0)=0,"",VLOOKUP(C3475,'Agent List'!A:C,3,0))),"")</f>
        <v/>
      </c>
    </row>
    <row r="3476" spans="5:6" x14ac:dyDescent="0.25">
      <c r="E3476" s="175" t="str">
        <f>IFERROR((IF(VLOOKUP($C3476,'Agent List'!$A:$D,2,0)=0,"",VLOOKUP($C3476,'Agent List'!$A:$D,2,0))),"")</f>
        <v/>
      </c>
      <c r="F3476" t="str">
        <f>IFERROR((IF(VLOOKUP(C3476,'Agent List'!A:C,3,0)=0,"",VLOOKUP(C3476,'Agent List'!A:C,3,0))),"")</f>
        <v/>
      </c>
    </row>
    <row r="3477" spans="5:6" x14ac:dyDescent="0.25">
      <c r="E3477" s="175" t="str">
        <f>IFERROR((IF(VLOOKUP($C3477,'Agent List'!$A:$D,2,0)=0,"",VLOOKUP($C3477,'Agent List'!$A:$D,2,0))),"")</f>
        <v/>
      </c>
      <c r="F3477" t="str">
        <f>IFERROR((IF(VLOOKUP(C3477,'Agent List'!A:C,3,0)=0,"",VLOOKUP(C3477,'Agent List'!A:C,3,0))),"")</f>
        <v/>
      </c>
    </row>
    <row r="3478" spans="5:6" x14ac:dyDescent="0.25">
      <c r="E3478" s="175" t="str">
        <f>IFERROR((IF(VLOOKUP($C3478,'Agent List'!$A:$D,2,0)=0,"",VLOOKUP($C3478,'Agent List'!$A:$D,2,0))),"")</f>
        <v/>
      </c>
      <c r="F3478" t="str">
        <f>IFERROR((IF(VLOOKUP(C3478,'Agent List'!A:C,3,0)=0,"",VLOOKUP(C3478,'Agent List'!A:C,3,0))),"")</f>
        <v/>
      </c>
    </row>
    <row r="3479" spans="5:6" x14ac:dyDescent="0.25">
      <c r="E3479" s="175" t="str">
        <f>IFERROR((IF(VLOOKUP($C3479,'Agent List'!$A:$D,2,0)=0,"",VLOOKUP($C3479,'Agent List'!$A:$D,2,0))),"")</f>
        <v/>
      </c>
      <c r="F3479" t="str">
        <f>IFERROR((IF(VLOOKUP(C3479,'Agent List'!A:C,3,0)=0,"",VLOOKUP(C3479,'Agent List'!A:C,3,0))),"")</f>
        <v/>
      </c>
    </row>
    <row r="3480" spans="5:6" x14ac:dyDescent="0.25">
      <c r="E3480" s="175" t="str">
        <f>IFERROR((IF(VLOOKUP($C3480,'Agent List'!$A:$D,2,0)=0,"",VLOOKUP($C3480,'Agent List'!$A:$D,2,0))),"")</f>
        <v/>
      </c>
      <c r="F3480" t="str">
        <f>IFERROR((IF(VLOOKUP(C3480,'Agent List'!A:C,3,0)=0,"",VLOOKUP(C3480,'Agent List'!A:C,3,0))),"")</f>
        <v/>
      </c>
    </row>
    <row r="3481" spans="5:6" x14ac:dyDescent="0.25">
      <c r="E3481" s="175" t="str">
        <f>IFERROR((IF(VLOOKUP($C3481,'Agent List'!$A:$D,2,0)=0,"",VLOOKUP($C3481,'Agent List'!$A:$D,2,0))),"")</f>
        <v/>
      </c>
      <c r="F3481" t="str">
        <f>IFERROR((IF(VLOOKUP(C3481,'Agent List'!A:C,3,0)=0,"",VLOOKUP(C3481,'Agent List'!A:C,3,0))),"")</f>
        <v/>
      </c>
    </row>
    <row r="3482" spans="5:6" x14ac:dyDescent="0.25">
      <c r="E3482" s="175" t="str">
        <f>IFERROR((IF(VLOOKUP($C3482,'Agent List'!$A:$D,2,0)=0,"",VLOOKUP($C3482,'Agent List'!$A:$D,2,0))),"")</f>
        <v/>
      </c>
      <c r="F3482" t="str">
        <f>IFERROR((IF(VLOOKUP(C3482,'Agent List'!A:C,3,0)=0,"",VLOOKUP(C3482,'Agent List'!A:C,3,0))),"")</f>
        <v/>
      </c>
    </row>
    <row r="3483" spans="5:6" x14ac:dyDescent="0.25">
      <c r="E3483" s="175" t="str">
        <f>IFERROR((IF(VLOOKUP($C3483,'Agent List'!$A:$D,2,0)=0,"",VLOOKUP($C3483,'Agent List'!$A:$D,2,0))),"")</f>
        <v/>
      </c>
      <c r="F3483" t="str">
        <f>IFERROR((IF(VLOOKUP(C3483,'Agent List'!A:C,3,0)=0,"",VLOOKUP(C3483,'Agent List'!A:C,3,0))),"")</f>
        <v/>
      </c>
    </row>
    <row r="3484" spans="5:6" x14ac:dyDescent="0.25">
      <c r="E3484" s="175" t="str">
        <f>IFERROR((IF(VLOOKUP($C3484,'Agent List'!$A:$D,2,0)=0,"",VLOOKUP($C3484,'Agent List'!$A:$D,2,0))),"")</f>
        <v/>
      </c>
      <c r="F3484" t="str">
        <f>IFERROR((IF(VLOOKUP(C3484,'Agent List'!A:C,3,0)=0,"",VLOOKUP(C3484,'Agent List'!A:C,3,0))),"")</f>
        <v/>
      </c>
    </row>
    <row r="3485" spans="5:6" x14ac:dyDescent="0.25">
      <c r="E3485" s="175" t="str">
        <f>IFERROR((IF(VLOOKUP($C3485,'Agent List'!$A:$D,2,0)=0,"",VLOOKUP($C3485,'Agent List'!$A:$D,2,0))),"")</f>
        <v/>
      </c>
      <c r="F3485" t="str">
        <f>IFERROR((IF(VLOOKUP(C3485,'Agent List'!A:C,3,0)=0,"",VLOOKUP(C3485,'Agent List'!A:C,3,0))),"")</f>
        <v/>
      </c>
    </row>
    <row r="3486" spans="5:6" x14ac:dyDescent="0.25">
      <c r="E3486" s="175" t="str">
        <f>IFERROR((IF(VLOOKUP($C3486,'Agent List'!$A:$D,2,0)=0,"",VLOOKUP($C3486,'Agent List'!$A:$D,2,0))),"")</f>
        <v/>
      </c>
      <c r="F3486" t="str">
        <f>IFERROR((IF(VLOOKUP(C3486,'Agent List'!A:C,3,0)=0,"",VLOOKUP(C3486,'Agent List'!A:C,3,0))),"")</f>
        <v/>
      </c>
    </row>
    <row r="3487" spans="5:6" x14ac:dyDescent="0.25">
      <c r="E3487" s="175" t="str">
        <f>IFERROR((IF(VLOOKUP($C3487,'Agent List'!$A:$D,2,0)=0,"",VLOOKUP($C3487,'Agent List'!$A:$D,2,0))),"")</f>
        <v/>
      </c>
      <c r="F3487" t="str">
        <f>IFERROR((IF(VLOOKUP(C3487,'Agent List'!A:C,3,0)=0,"",VLOOKUP(C3487,'Agent List'!A:C,3,0))),"")</f>
        <v/>
      </c>
    </row>
    <row r="3488" spans="5:6" x14ac:dyDescent="0.25">
      <c r="E3488" s="175" t="str">
        <f>IFERROR((IF(VLOOKUP($C3488,'Agent List'!$A:$D,2,0)=0,"",VLOOKUP($C3488,'Agent List'!$A:$D,2,0))),"")</f>
        <v/>
      </c>
      <c r="F3488" t="str">
        <f>IFERROR((IF(VLOOKUP(C3488,'Agent List'!A:C,3,0)=0,"",VLOOKUP(C3488,'Agent List'!A:C,3,0))),"")</f>
        <v/>
      </c>
    </row>
    <row r="3489" spans="5:6" x14ac:dyDescent="0.25">
      <c r="E3489" s="175" t="str">
        <f>IFERROR((IF(VLOOKUP($C3489,'Agent List'!$A:$D,2,0)=0,"",VLOOKUP($C3489,'Agent List'!$A:$D,2,0))),"")</f>
        <v/>
      </c>
      <c r="F3489" t="str">
        <f>IFERROR((IF(VLOOKUP(C3489,'Agent List'!A:C,3,0)=0,"",VLOOKUP(C3489,'Agent List'!A:C,3,0))),"")</f>
        <v/>
      </c>
    </row>
    <row r="3490" spans="5:6" x14ac:dyDescent="0.25">
      <c r="E3490" s="175" t="str">
        <f>IFERROR((IF(VLOOKUP($C3490,'Agent List'!$A:$D,2,0)=0,"",VLOOKUP($C3490,'Agent List'!$A:$D,2,0))),"")</f>
        <v/>
      </c>
      <c r="F3490" t="str">
        <f>IFERROR((IF(VLOOKUP(C3490,'Agent List'!A:C,3,0)=0,"",VLOOKUP(C3490,'Agent List'!A:C,3,0))),"")</f>
        <v/>
      </c>
    </row>
    <row r="3491" spans="5:6" x14ac:dyDescent="0.25">
      <c r="E3491" s="175" t="str">
        <f>IFERROR((IF(VLOOKUP($C3491,'Agent List'!$A:$D,2,0)=0,"",VLOOKUP($C3491,'Agent List'!$A:$D,2,0))),"")</f>
        <v/>
      </c>
      <c r="F3491" t="str">
        <f>IFERROR((IF(VLOOKUP(C3491,'Agent List'!A:C,3,0)=0,"",VLOOKUP(C3491,'Agent List'!A:C,3,0))),"")</f>
        <v/>
      </c>
    </row>
    <row r="3492" spans="5:6" x14ac:dyDescent="0.25">
      <c r="E3492" s="175" t="str">
        <f>IFERROR((IF(VLOOKUP($C3492,'Agent List'!$A:$D,2,0)=0,"",VLOOKUP($C3492,'Agent List'!$A:$D,2,0))),"")</f>
        <v/>
      </c>
      <c r="F3492" t="str">
        <f>IFERROR((IF(VLOOKUP(C3492,'Agent List'!A:C,3,0)=0,"",VLOOKUP(C3492,'Agent List'!A:C,3,0))),"")</f>
        <v/>
      </c>
    </row>
    <row r="3493" spans="5:6" x14ac:dyDescent="0.25">
      <c r="E3493" s="175" t="str">
        <f>IFERROR((IF(VLOOKUP($C3493,'Agent List'!$A:$D,2,0)=0,"",VLOOKUP($C3493,'Agent List'!$A:$D,2,0))),"")</f>
        <v/>
      </c>
      <c r="F3493" t="str">
        <f>IFERROR((IF(VLOOKUP(C3493,'Agent List'!A:C,3,0)=0,"",VLOOKUP(C3493,'Agent List'!A:C,3,0))),"")</f>
        <v/>
      </c>
    </row>
    <row r="3494" spans="5:6" x14ac:dyDescent="0.25">
      <c r="E3494" s="175" t="str">
        <f>IFERROR((IF(VLOOKUP($C3494,'Agent List'!$A:$D,2,0)=0,"",VLOOKUP($C3494,'Agent List'!$A:$D,2,0))),"")</f>
        <v/>
      </c>
      <c r="F3494" t="str">
        <f>IFERROR((IF(VLOOKUP(C3494,'Agent List'!A:C,3,0)=0,"",VLOOKUP(C3494,'Agent List'!A:C,3,0))),"")</f>
        <v/>
      </c>
    </row>
    <row r="3495" spans="5:6" x14ac:dyDescent="0.25">
      <c r="E3495" s="175" t="str">
        <f>IFERROR((IF(VLOOKUP($C3495,'Agent List'!$A:$D,2,0)=0,"",VLOOKUP($C3495,'Agent List'!$A:$D,2,0))),"")</f>
        <v/>
      </c>
      <c r="F3495" t="str">
        <f>IFERROR((IF(VLOOKUP(C3495,'Agent List'!A:C,3,0)=0,"",VLOOKUP(C3495,'Agent List'!A:C,3,0))),"")</f>
        <v/>
      </c>
    </row>
    <row r="3496" spans="5:6" x14ac:dyDescent="0.25">
      <c r="E3496" s="175" t="str">
        <f>IFERROR((IF(VLOOKUP($C3496,'Agent List'!$A:$D,2,0)=0,"",VLOOKUP($C3496,'Agent List'!$A:$D,2,0))),"")</f>
        <v/>
      </c>
      <c r="F3496" t="str">
        <f>IFERROR((IF(VLOOKUP(C3496,'Agent List'!A:C,3,0)=0,"",VLOOKUP(C3496,'Agent List'!A:C,3,0))),"")</f>
        <v/>
      </c>
    </row>
    <row r="3497" spans="5:6" x14ac:dyDescent="0.25">
      <c r="E3497" s="175" t="str">
        <f>IFERROR((IF(VLOOKUP($C3497,'Agent List'!$A:$D,2,0)=0,"",VLOOKUP($C3497,'Agent List'!$A:$D,2,0))),"")</f>
        <v/>
      </c>
      <c r="F3497" t="str">
        <f>IFERROR((IF(VLOOKUP(C3497,'Agent List'!A:C,3,0)=0,"",VLOOKUP(C3497,'Agent List'!A:C,3,0))),"")</f>
        <v/>
      </c>
    </row>
    <row r="3498" spans="5:6" x14ac:dyDescent="0.25">
      <c r="E3498" s="175" t="str">
        <f>IFERROR((IF(VLOOKUP($C3498,'Agent List'!$A:$D,2,0)=0,"",VLOOKUP($C3498,'Agent List'!$A:$D,2,0))),"")</f>
        <v/>
      </c>
      <c r="F3498" t="str">
        <f>IFERROR((IF(VLOOKUP(C3498,'Agent List'!A:C,3,0)=0,"",VLOOKUP(C3498,'Agent List'!A:C,3,0))),"")</f>
        <v/>
      </c>
    </row>
    <row r="3499" spans="5:6" x14ac:dyDescent="0.25">
      <c r="E3499" s="175" t="str">
        <f>IFERROR((IF(VLOOKUP($C3499,'Agent List'!$A:$D,2,0)=0,"",VLOOKUP($C3499,'Agent List'!$A:$D,2,0))),"")</f>
        <v/>
      </c>
      <c r="F3499" t="str">
        <f>IFERROR((IF(VLOOKUP(C3499,'Agent List'!A:C,3,0)=0,"",VLOOKUP(C3499,'Agent List'!A:C,3,0))),"")</f>
        <v/>
      </c>
    </row>
    <row r="3500" spans="5:6" x14ac:dyDescent="0.25">
      <c r="E3500" s="175" t="str">
        <f>IFERROR((IF(VLOOKUP($C3500,'Agent List'!$A:$D,2,0)=0,"",VLOOKUP($C3500,'Agent List'!$A:$D,2,0))),"")</f>
        <v/>
      </c>
      <c r="F3500" t="str">
        <f>IFERROR((IF(VLOOKUP(C3500,'Agent List'!A:C,3,0)=0,"",VLOOKUP(C3500,'Agent List'!A:C,3,0))),"")</f>
        <v/>
      </c>
    </row>
    <row r="3501" spans="5:6" x14ac:dyDescent="0.25">
      <c r="E3501" s="175" t="str">
        <f>IFERROR((IF(VLOOKUP($C3501,'Agent List'!$A:$D,2,0)=0,"",VLOOKUP($C3501,'Agent List'!$A:$D,2,0))),"")</f>
        <v/>
      </c>
      <c r="F3501" t="str">
        <f>IFERROR((IF(VLOOKUP(C3501,'Agent List'!A:C,3,0)=0,"",VLOOKUP(C3501,'Agent List'!A:C,3,0))),"")</f>
        <v/>
      </c>
    </row>
    <row r="3502" spans="5:6" x14ac:dyDescent="0.25">
      <c r="E3502" s="175" t="str">
        <f>IFERROR((IF(VLOOKUP($C3502,'Agent List'!$A:$D,2,0)=0,"",VLOOKUP($C3502,'Agent List'!$A:$D,2,0))),"")</f>
        <v/>
      </c>
      <c r="F3502" t="str">
        <f>IFERROR((IF(VLOOKUP(C3502,'Agent List'!A:C,3,0)=0,"",VLOOKUP(C3502,'Agent List'!A:C,3,0))),"")</f>
        <v/>
      </c>
    </row>
    <row r="3503" spans="5:6" x14ac:dyDescent="0.25">
      <c r="E3503" s="175" t="str">
        <f>IFERROR((IF(VLOOKUP($C3503,'Agent List'!$A:$D,2,0)=0,"",VLOOKUP($C3503,'Agent List'!$A:$D,2,0))),"")</f>
        <v/>
      </c>
      <c r="F3503" t="str">
        <f>IFERROR((IF(VLOOKUP(C3503,'Agent List'!A:C,3,0)=0,"",VLOOKUP(C3503,'Agent List'!A:C,3,0))),"")</f>
        <v/>
      </c>
    </row>
    <row r="3504" spans="5:6" x14ac:dyDescent="0.25">
      <c r="E3504" s="175" t="str">
        <f>IFERROR((IF(VLOOKUP($C3504,'Agent List'!$A:$D,2,0)=0,"",VLOOKUP($C3504,'Agent List'!$A:$D,2,0))),"")</f>
        <v/>
      </c>
      <c r="F3504" t="str">
        <f>IFERROR((IF(VLOOKUP(C3504,'Agent List'!A:C,3,0)=0,"",VLOOKUP(C3504,'Agent List'!A:C,3,0))),"")</f>
        <v/>
      </c>
    </row>
    <row r="3505" spans="5:6" x14ac:dyDescent="0.25">
      <c r="E3505" s="175" t="str">
        <f>IFERROR((IF(VLOOKUP($C3505,'Agent List'!$A:$D,2,0)=0,"",VLOOKUP($C3505,'Agent List'!$A:$D,2,0))),"")</f>
        <v/>
      </c>
      <c r="F3505" t="str">
        <f>IFERROR((IF(VLOOKUP(C3505,'Agent List'!A:C,3,0)=0,"",VLOOKUP(C3505,'Agent List'!A:C,3,0))),"")</f>
        <v/>
      </c>
    </row>
    <row r="3506" spans="5:6" x14ac:dyDescent="0.25">
      <c r="E3506" s="175" t="str">
        <f>IFERROR((IF(VLOOKUP($C3506,'Agent List'!$A:$D,2,0)=0,"",VLOOKUP($C3506,'Agent List'!$A:$D,2,0))),"")</f>
        <v/>
      </c>
      <c r="F3506" t="str">
        <f>IFERROR((IF(VLOOKUP(C3506,'Agent List'!A:C,3,0)=0,"",VLOOKUP(C3506,'Agent List'!A:C,3,0))),"")</f>
        <v/>
      </c>
    </row>
    <row r="3507" spans="5:6" x14ac:dyDescent="0.25">
      <c r="E3507" s="175" t="str">
        <f>IFERROR((IF(VLOOKUP($C3507,'Agent List'!$A:$D,2,0)=0,"",VLOOKUP($C3507,'Agent List'!$A:$D,2,0))),"")</f>
        <v/>
      </c>
      <c r="F3507" t="str">
        <f>IFERROR((IF(VLOOKUP(C3507,'Agent List'!A:C,3,0)=0,"",VLOOKUP(C3507,'Agent List'!A:C,3,0))),"")</f>
        <v/>
      </c>
    </row>
    <row r="3508" spans="5:6" x14ac:dyDescent="0.25">
      <c r="E3508" s="175" t="str">
        <f>IFERROR((IF(VLOOKUP($C3508,'Agent List'!$A:$D,2,0)=0,"",VLOOKUP($C3508,'Agent List'!$A:$D,2,0))),"")</f>
        <v/>
      </c>
      <c r="F3508" t="str">
        <f>IFERROR((IF(VLOOKUP(C3508,'Agent List'!A:C,3,0)=0,"",VLOOKUP(C3508,'Agent List'!A:C,3,0))),"")</f>
        <v/>
      </c>
    </row>
    <row r="3509" spans="5:6" x14ac:dyDescent="0.25">
      <c r="E3509" s="175" t="str">
        <f>IFERROR((IF(VLOOKUP($C3509,'Agent List'!$A:$D,2,0)=0,"",VLOOKUP($C3509,'Agent List'!$A:$D,2,0))),"")</f>
        <v/>
      </c>
      <c r="F3509" t="str">
        <f>IFERROR((IF(VLOOKUP(C3509,'Agent List'!A:C,3,0)=0,"",VLOOKUP(C3509,'Agent List'!A:C,3,0))),"")</f>
        <v/>
      </c>
    </row>
    <row r="3510" spans="5:6" x14ac:dyDescent="0.25">
      <c r="E3510" s="175" t="str">
        <f>IFERROR((IF(VLOOKUP($C3510,'Agent List'!$A:$D,2,0)=0,"",VLOOKUP($C3510,'Agent List'!$A:$D,2,0))),"")</f>
        <v/>
      </c>
      <c r="F3510" t="str">
        <f>IFERROR((IF(VLOOKUP(C3510,'Agent List'!A:C,3,0)=0,"",VLOOKUP(C3510,'Agent List'!A:C,3,0))),"")</f>
        <v/>
      </c>
    </row>
    <row r="3511" spans="5:6" x14ac:dyDescent="0.25">
      <c r="E3511" s="175" t="str">
        <f>IFERROR((IF(VLOOKUP($C3511,'Agent List'!$A:$D,2,0)=0,"",VLOOKUP($C3511,'Agent List'!$A:$D,2,0))),"")</f>
        <v/>
      </c>
      <c r="F3511" t="str">
        <f>IFERROR((IF(VLOOKUP(C3511,'Agent List'!A:C,3,0)=0,"",VLOOKUP(C3511,'Agent List'!A:C,3,0))),"")</f>
        <v/>
      </c>
    </row>
    <row r="3512" spans="5:6" x14ac:dyDescent="0.25">
      <c r="E3512" s="175" t="str">
        <f>IFERROR((IF(VLOOKUP($C3512,'Agent List'!$A:$D,2,0)=0,"",VLOOKUP($C3512,'Agent List'!$A:$D,2,0))),"")</f>
        <v/>
      </c>
      <c r="F3512" t="str">
        <f>IFERROR((IF(VLOOKUP(C3512,'Agent List'!A:C,3,0)=0,"",VLOOKUP(C3512,'Agent List'!A:C,3,0))),"")</f>
        <v/>
      </c>
    </row>
    <row r="3513" spans="5:6" x14ac:dyDescent="0.25">
      <c r="E3513" s="175" t="str">
        <f>IFERROR((IF(VLOOKUP($C3513,'Agent List'!$A:$D,2,0)=0,"",VLOOKUP($C3513,'Agent List'!$A:$D,2,0))),"")</f>
        <v/>
      </c>
      <c r="F3513" t="str">
        <f>IFERROR((IF(VLOOKUP(C3513,'Agent List'!A:C,3,0)=0,"",VLOOKUP(C3513,'Agent List'!A:C,3,0))),"")</f>
        <v/>
      </c>
    </row>
    <row r="3514" spans="5:6" x14ac:dyDescent="0.25">
      <c r="E3514" s="175" t="str">
        <f>IFERROR((IF(VLOOKUP($C3514,'Agent List'!$A:$D,2,0)=0,"",VLOOKUP($C3514,'Agent List'!$A:$D,2,0))),"")</f>
        <v/>
      </c>
      <c r="F3514" t="str">
        <f>IFERROR((IF(VLOOKUP(C3514,'Agent List'!A:C,3,0)=0,"",VLOOKUP(C3514,'Agent List'!A:C,3,0))),"")</f>
        <v/>
      </c>
    </row>
    <row r="3515" spans="5:6" x14ac:dyDescent="0.25">
      <c r="E3515" s="175" t="str">
        <f>IFERROR((IF(VLOOKUP($C3515,'Agent List'!$A:$D,2,0)=0,"",VLOOKUP($C3515,'Agent List'!$A:$D,2,0))),"")</f>
        <v/>
      </c>
      <c r="F3515" t="str">
        <f>IFERROR((IF(VLOOKUP(C3515,'Agent List'!A:C,3,0)=0,"",VLOOKUP(C3515,'Agent List'!A:C,3,0))),"")</f>
        <v/>
      </c>
    </row>
    <row r="3516" spans="5:6" x14ac:dyDescent="0.25">
      <c r="E3516" s="175" t="str">
        <f>IFERROR((IF(VLOOKUP($C3516,'Agent List'!$A:$D,2,0)=0,"",VLOOKUP($C3516,'Agent List'!$A:$D,2,0))),"")</f>
        <v/>
      </c>
      <c r="F3516" t="str">
        <f>IFERROR((IF(VLOOKUP(C3516,'Agent List'!A:C,3,0)=0,"",VLOOKUP(C3516,'Agent List'!A:C,3,0))),"")</f>
        <v/>
      </c>
    </row>
    <row r="3517" spans="5:6" x14ac:dyDescent="0.25">
      <c r="E3517" s="175" t="str">
        <f>IFERROR((IF(VLOOKUP($C3517,'Agent List'!$A:$D,2,0)=0,"",VLOOKUP($C3517,'Agent List'!$A:$D,2,0))),"")</f>
        <v/>
      </c>
      <c r="F3517" t="str">
        <f>IFERROR((IF(VLOOKUP(C3517,'Agent List'!A:C,3,0)=0,"",VLOOKUP(C3517,'Agent List'!A:C,3,0))),"")</f>
        <v/>
      </c>
    </row>
    <row r="3518" spans="5:6" x14ac:dyDescent="0.25">
      <c r="E3518" s="175" t="str">
        <f>IFERROR((IF(VLOOKUP($C3518,'Agent List'!$A:$D,2,0)=0,"",VLOOKUP($C3518,'Agent List'!$A:$D,2,0))),"")</f>
        <v/>
      </c>
      <c r="F3518" t="str">
        <f>IFERROR((IF(VLOOKUP(C3518,'Agent List'!A:C,3,0)=0,"",VLOOKUP(C3518,'Agent List'!A:C,3,0))),"")</f>
        <v/>
      </c>
    </row>
    <row r="3519" spans="5:6" x14ac:dyDescent="0.25">
      <c r="E3519" s="175" t="str">
        <f>IFERROR((IF(VLOOKUP($C3519,'Agent List'!$A:$D,2,0)=0,"",VLOOKUP($C3519,'Agent List'!$A:$D,2,0))),"")</f>
        <v/>
      </c>
      <c r="F3519" t="str">
        <f>IFERROR((IF(VLOOKUP(C3519,'Agent List'!A:C,3,0)=0,"",VLOOKUP(C3519,'Agent List'!A:C,3,0))),"")</f>
        <v/>
      </c>
    </row>
    <row r="3520" spans="5:6" x14ac:dyDescent="0.25">
      <c r="E3520" s="175" t="str">
        <f>IFERROR((IF(VLOOKUP($C3520,'Agent List'!$A:$D,2,0)=0,"",VLOOKUP($C3520,'Agent List'!$A:$D,2,0))),"")</f>
        <v/>
      </c>
      <c r="F3520" t="str">
        <f>IFERROR((IF(VLOOKUP(C3520,'Agent List'!A:C,3,0)=0,"",VLOOKUP(C3520,'Agent List'!A:C,3,0))),"")</f>
        <v/>
      </c>
    </row>
    <row r="3521" spans="5:6" x14ac:dyDescent="0.25">
      <c r="E3521" s="175" t="str">
        <f>IFERROR((IF(VLOOKUP($C3521,'Agent List'!$A:$D,2,0)=0,"",VLOOKUP($C3521,'Agent List'!$A:$D,2,0))),"")</f>
        <v/>
      </c>
      <c r="F3521" t="str">
        <f>IFERROR((IF(VLOOKUP(C3521,'Agent List'!A:C,3,0)=0,"",VLOOKUP(C3521,'Agent List'!A:C,3,0))),"")</f>
        <v/>
      </c>
    </row>
    <row r="3522" spans="5:6" x14ac:dyDescent="0.25">
      <c r="E3522" s="175" t="str">
        <f>IFERROR((IF(VLOOKUP($C3522,'Agent List'!$A:$D,2,0)=0,"",VLOOKUP($C3522,'Agent List'!$A:$D,2,0))),"")</f>
        <v/>
      </c>
      <c r="F3522" t="str">
        <f>IFERROR((IF(VLOOKUP(C3522,'Agent List'!A:C,3,0)=0,"",VLOOKUP(C3522,'Agent List'!A:C,3,0))),"")</f>
        <v/>
      </c>
    </row>
    <row r="3523" spans="5:6" x14ac:dyDescent="0.25">
      <c r="E3523" s="175" t="str">
        <f>IFERROR((IF(VLOOKUP($C3523,'Agent List'!$A:$D,2,0)=0,"",VLOOKUP($C3523,'Agent List'!$A:$D,2,0))),"")</f>
        <v/>
      </c>
      <c r="F3523" t="str">
        <f>IFERROR((IF(VLOOKUP(C3523,'Agent List'!A:C,3,0)=0,"",VLOOKUP(C3523,'Agent List'!A:C,3,0))),"")</f>
        <v/>
      </c>
    </row>
    <row r="3524" spans="5:6" x14ac:dyDescent="0.25">
      <c r="E3524" s="175" t="str">
        <f>IFERROR((IF(VLOOKUP($C3524,'Agent List'!$A:$D,2,0)=0,"",VLOOKUP($C3524,'Agent List'!$A:$D,2,0))),"")</f>
        <v/>
      </c>
      <c r="F3524" t="str">
        <f>IFERROR((IF(VLOOKUP(C3524,'Agent List'!A:C,3,0)=0,"",VLOOKUP(C3524,'Agent List'!A:C,3,0))),"")</f>
        <v/>
      </c>
    </row>
    <row r="3525" spans="5:6" x14ac:dyDescent="0.25">
      <c r="E3525" s="175" t="str">
        <f>IFERROR((IF(VLOOKUP($C3525,'Agent List'!$A:$D,2,0)=0,"",VLOOKUP($C3525,'Agent List'!$A:$D,2,0))),"")</f>
        <v/>
      </c>
      <c r="F3525" t="str">
        <f>IFERROR((IF(VLOOKUP(C3525,'Agent List'!A:C,3,0)=0,"",VLOOKUP(C3525,'Agent List'!A:C,3,0))),"")</f>
        <v/>
      </c>
    </row>
    <row r="3526" spans="5:6" x14ac:dyDescent="0.25">
      <c r="E3526" s="175" t="str">
        <f>IFERROR((IF(VLOOKUP($C3526,'Agent List'!$A:$D,2,0)=0,"",VLOOKUP($C3526,'Agent List'!$A:$D,2,0))),"")</f>
        <v/>
      </c>
      <c r="F3526" t="str">
        <f>IFERROR((IF(VLOOKUP(C3526,'Agent List'!A:C,3,0)=0,"",VLOOKUP(C3526,'Agent List'!A:C,3,0))),"")</f>
        <v/>
      </c>
    </row>
    <row r="3527" spans="5:6" x14ac:dyDescent="0.25">
      <c r="E3527" s="175" t="str">
        <f>IFERROR((IF(VLOOKUP($C3527,'Agent List'!$A:$D,2,0)=0,"",VLOOKUP($C3527,'Agent List'!$A:$D,2,0))),"")</f>
        <v/>
      </c>
      <c r="F3527" t="str">
        <f>IFERROR((IF(VLOOKUP(C3527,'Agent List'!A:C,3,0)=0,"",VLOOKUP(C3527,'Agent List'!A:C,3,0))),"")</f>
        <v/>
      </c>
    </row>
    <row r="3528" spans="5:6" x14ac:dyDescent="0.25">
      <c r="E3528" s="175" t="str">
        <f>IFERROR((IF(VLOOKUP($C3528,'Agent List'!$A:$D,2,0)=0,"",VLOOKUP($C3528,'Agent List'!$A:$D,2,0))),"")</f>
        <v/>
      </c>
      <c r="F3528" t="str">
        <f>IFERROR((IF(VLOOKUP(C3528,'Agent List'!A:C,3,0)=0,"",VLOOKUP(C3528,'Agent List'!A:C,3,0))),"")</f>
        <v/>
      </c>
    </row>
    <row r="3529" spans="5:6" x14ac:dyDescent="0.25">
      <c r="E3529" s="175" t="str">
        <f>IFERROR((IF(VLOOKUP($C3529,'Agent List'!$A:$D,2,0)=0,"",VLOOKUP($C3529,'Agent List'!$A:$D,2,0))),"")</f>
        <v/>
      </c>
      <c r="F3529" t="str">
        <f>IFERROR((IF(VLOOKUP(C3529,'Agent List'!A:C,3,0)=0,"",VLOOKUP(C3529,'Agent List'!A:C,3,0))),"")</f>
        <v/>
      </c>
    </row>
    <row r="3530" spans="5:6" x14ac:dyDescent="0.25">
      <c r="E3530" s="175" t="str">
        <f>IFERROR((IF(VLOOKUP($C3530,'Agent List'!$A:$D,2,0)=0,"",VLOOKUP($C3530,'Agent List'!$A:$D,2,0))),"")</f>
        <v/>
      </c>
      <c r="F3530" t="str">
        <f>IFERROR((IF(VLOOKUP(C3530,'Agent List'!A:C,3,0)=0,"",VLOOKUP(C3530,'Agent List'!A:C,3,0))),"")</f>
        <v/>
      </c>
    </row>
    <row r="3531" spans="5:6" x14ac:dyDescent="0.25">
      <c r="E3531" s="175" t="str">
        <f>IFERROR((IF(VLOOKUP($C3531,'Agent List'!$A:$D,2,0)=0,"",VLOOKUP($C3531,'Agent List'!$A:$D,2,0))),"")</f>
        <v/>
      </c>
      <c r="F3531" t="str">
        <f>IFERROR((IF(VLOOKUP(C3531,'Agent List'!A:C,3,0)=0,"",VLOOKUP(C3531,'Agent List'!A:C,3,0))),"")</f>
        <v/>
      </c>
    </row>
    <row r="3532" spans="5:6" x14ac:dyDescent="0.25">
      <c r="E3532" s="175" t="str">
        <f>IFERROR((IF(VLOOKUP($C3532,'Agent List'!$A:$D,2,0)=0,"",VLOOKUP($C3532,'Agent List'!$A:$D,2,0))),"")</f>
        <v/>
      </c>
      <c r="F3532" t="str">
        <f>IFERROR((IF(VLOOKUP(C3532,'Agent List'!A:C,3,0)=0,"",VLOOKUP(C3532,'Agent List'!A:C,3,0))),"")</f>
        <v/>
      </c>
    </row>
    <row r="3533" spans="5:6" x14ac:dyDescent="0.25">
      <c r="E3533" s="175" t="str">
        <f>IFERROR((IF(VLOOKUP($C3533,'Agent List'!$A:$D,2,0)=0,"",VLOOKUP($C3533,'Agent List'!$A:$D,2,0))),"")</f>
        <v/>
      </c>
      <c r="F3533" t="str">
        <f>IFERROR((IF(VLOOKUP(C3533,'Agent List'!A:C,3,0)=0,"",VLOOKUP(C3533,'Agent List'!A:C,3,0))),"")</f>
        <v/>
      </c>
    </row>
    <row r="3534" spans="5:6" x14ac:dyDescent="0.25">
      <c r="E3534" s="175" t="str">
        <f>IFERROR((IF(VLOOKUP($C3534,'Agent List'!$A:$D,2,0)=0,"",VLOOKUP($C3534,'Agent List'!$A:$D,2,0))),"")</f>
        <v/>
      </c>
      <c r="F3534" t="str">
        <f>IFERROR((IF(VLOOKUP(C3534,'Agent List'!A:C,3,0)=0,"",VLOOKUP(C3534,'Agent List'!A:C,3,0))),"")</f>
        <v/>
      </c>
    </row>
    <row r="3535" spans="5:6" x14ac:dyDescent="0.25">
      <c r="E3535" s="175" t="str">
        <f>IFERROR((IF(VLOOKUP($C3535,'Agent List'!$A:$D,2,0)=0,"",VLOOKUP($C3535,'Agent List'!$A:$D,2,0))),"")</f>
        <v/>
      </c>
      <c r="F3535" t="str">
        <f>IFERROR((IF(VLOOKUP(C3535,'Agent List'!A:C,3,0)=0,"",VLOOKUP(C3535,'Agent List'!A:C,3,0))),"")</f>
        <v/>
      </c>
    </row>
    <row r="3536" spans="5:6" x14ac:dyDescent="0.25">
      <c r="E3536" s="175" t="str">
        <f>IFERROR((IF(VLOOKUP($C3536,'Agent List'!$A:$D,2,0)=0,"",VLOOKUP($C3536,'Agent List'!$A:$D,2,0))),"")</f>
        <v/>
      </c>
      <c r="F3536" t="str">
        <f>IFERROR((IF(VLOOKUP(C3536,'Agent List'!A:C,3,0)=0,"",VLOOKUP(C3536,'Agent List'!A:C,3,0))),"")</f>
        <v/>
      </c>
    </row>
    <row r="3537" spans="5:6" x14ac:dyDescent="0.25">
      <c r="E3537" s="175" t="str">
        <f>IFERROR((IF(VLOOKUP($C3537,'Agent List'!$A:$D,2,0)=0,"",VLOOKUP($C3537,'Agent List'!$A:$D,2,0))),"")</f>
        <v/>
      </c>
      <c r="F3537" t="str">
        <f>IFERROR((IF(VLOOKUP(C3537,'Agent List'!A:C,3,0)=0,"",VLOOKUP(C3537,'Agent List'!A:C,3,0))),"")</f>
        <v/>
      </c>
    </row>
    <row r="3538" spans="5:6" x14ac:dyDescent="0.25">
      <c r="E3538" s="175" t="str">
        <f>IFERROR((IF(VLOOKUP($C3538,'Agent List'!$A:$D,2,0)=0,"",VLOOKUP($C3538,'Agent List'!$A:$D,2,0))),"")</f>
        <v/>
      </c>
      <c r="F3538" t="str">
        <f>IFERROR((IF(VLOOKUP(C3538,'Agent List'!A:C,3,0)=0,"",VLOOKUP(C3538,'Agent List'!A:C,3,0))),"")</f>
        <v/>
      </c>
    </row>
    <row r="3539" spans="5:6" x14ac:dyDescent="0.25">
      <c r="E3539" s="175" t="str">
        <f>IFERROR((IF(VLOOKUP($C3539,'Agent List'!$A:$D,2,0)=0,"",VLOOKUP($C3539,'Agent List'!$A:$D,2,0))),"")</f>
        <v/>
      </c>
      <c r="F3539" t="str">
        <f>IFERROR((IF(VLOOKUP(C3539,'Agent List'!A:C,3,0)=0,"",VLOOKUP(C3539,'Agent List'!A:C,3,0))),"")</f>
        <v/>
      </c>
    </row>
    <row r="3540" spans="5:6" x14ac:dyDescent="0.25">
      <c r="E3540" s="175" t="str">
        <f>IFERROR((IF(VLOOKUP($C3540,'Agent List'!$A:$D,2,0)=0,"",VLOOKUP($C3540,'Agent List'!$A:$D,2,0))),"")</f>
        <v/>
      </c>
      <c r="F3540" t="str">
        <f>IFERROR((IF(VLOOKUP(C3540,'Agent List'!A:C,3,0)=0,"",VLOOKUP(C3540,'Agent List'!A:C,3,0))),"")</f>
        <v/>
      </c>
    </row>
    <row r="3541" spans="5:6" x14ac:dyDescent="0.25">
      <c r="E3541" s="175" t="str">
        <f>IFERROR((IF(VLOOKUP($C3541,'Agent List'!$A:$D,2,0)=0,"",VLOOKUP($C3541,'Agent List'!$A:$D,2,0))),"")</f>
        <v/>
      </c>
      <c r="F3541" t="str">
        <f>IFERROR((IF(VLOOKUP(C3541,'Agent List'!A:C,3,0)=0,"",VLOOKUP(C3541,'Agent List'!A:C,3,0))),"")</f>
        <v/>
      </c>
    </row>
    <row r="3542" spans="5:6" x14ac:dyDescent="0.25">
      <c r="E3542" s="175" t="str">
        <f>IFERROR((IF(VLOOKUP($C3542,'Agent List'!$A:$D,2,0)=0,"",VLOOKUP($C3542,'Agent List'!$A:$D,2,0))),"")</f>
        <v/>
      </c>
      <c r="F3542" t="str">
        <f>IFERROR((IF(VLOOKUP(C3542,'Agent List'!A:C,3,0)=0,"",VLOOKUP(C3542,'Agent List'!A:C,3,0))),"")</f>
        <v/>
      </c>
    </row>
    <row r="3543" spans="5:6" x14ac:dyDescent="0.25">
      <c r="E3543" s="175" t="str">
        <f>IFERROR((IF(VLOOKUP($C3543,'Agent List'!$A:$D,2,0)=0,"",VLOOKUP($C3543,'Agent List'!$A:$D,2,0))),"")</f>
        <v/>
      </c>
      <c r="F3543" t="str">
        <f>IFERROR((IF(VLOOKUP(C3543,'Agent List'!A:C,3,0)=0,"",VLOOKUP(C3543,'Agent List'!A:C,3,0))),"")</f>
        <v/>
      </c>
    </row>
    <row r="3544" spans="5:6" x14ac:dyDescent="0.25">
      <c r="E3544" s="175" t="str">
        <f>IFERROR((IF(VLOOKUP($C3544,'Agent List'!$A:$D,2,0)=0,"",VLOOKUP($C3544,'Agent List'!$A:$D,2,0))),"")</f>
        <v/>
      </c>
      <c r="F3544" t="str">
        <f>IFERROR((IF(VLOOKUP(C3544,'Agent List'!A:C,3,0)=0,"",VLOOKUP(C3544,'Agent List'!A:C,3,0))),"")</f>
        <v/>
      </c>
    </row>
    <row r="3545" spans="5:6" x14ac:dyDescent="0.25">
      <c r="E3545" s="175" t="str">
        <f>IFERROR((IF(VLOOKUP($C3545,'Agent List'!$A:$D,2,0)=0,"",VLOOKUP($C3545,'Agent List'!$A:$D,2,0))),"")</f>
        <v/>
      </c>
      <c r="F3545" t="str">
        <f>IFERROR((IF(VLOOKUP(C3545,'Agent List'!A:C,3,0)=0,"",VLOOKUP(C3545,'Agent List'!A:C,3,0))),"")</f>
        <v/>
      </c>
    </row>
    <row r="3546" spans="5:6" x14ac:dyDescent="0.25">
      <c r="E3546" s="175" t="str">
        <f>IFERROR((IF(VLOOKUP($C3546,'Agent List'!$A:$D,2,0)=0,"",VLOOKUP($C3546,'Agent List'!$A:$D,2,0))),"")</f>
        <v/>
      </c>
      <c r="F3546" t="str">
        <f>IFERROR((IF(VLOOKUP(C3546,'Agent List'!A:C,3,0)=0,"",VLOOKUP(C3546,'Agent List'!A:C,3,0))),"")</f>
        <v/>
      </c>
    </row>
    <row r="3547" spans="5:6" x14ac:dyDescent="0.25">
      <c r="E3547" s="175" t="str">
        <f>IFERROR((IF(VLOOKUP($C3547,'Agent List'!$A:$D,2,0)=0,"",VLOOKUP($C3547,'Agent List'!$A:$D,2,0))),"")</f>
        <v/>
      </c>
      <c r="F3547" t="str">
        <f>IFERROR((IF(VLOOKUP(C3547,'Agent List'!A:C,3,0)=0,"",VLOOKUP(C3547,'Agent List'!A:C,3,0))),"")</f>
        <v/>
      </c>
    </row>
    <row r="3548" spans="5:6" x14ac:dyDescent="0.25">
      <c r="E3548" s="175" t="str">
        <f>IFERROR((IF(VLOOKUP($C3548,'Agent List'!$A:$D,2,0)=0,"",VLOOKUP($C3548,'Agent List'!$A:$D,2,0))),"")</f>
        <v/>
      </c>
      <c r="F3548" t="str">
        <f>IFERROR((IF(VLOOKUP(C3548,'Agent List'!A:C,3,0)=0,"",VLOOKUP(C3548,'Agent List'!A:C,3,0))),"")</f>
        <v/>
      </c>
    </row>
    <row r="3549" spans="5:6" x14ac:dyDescent="0.25">
      <c r="E3549" s="175" t="str">
        <f>IFERROR((IF(VLOOKUP($C3549,'Agent List'!$A:$D,2,0)=0,"",VLOOKUP($C3549,'Agent List'!$A:$D,2,0))),"")</f>
        <v/>
      </c>
      <c r="F3549" t="str">
        <f>IFERROR((IF(VLOOKUP(C3549,'Agent List'!A:C,3,0)=0,"",VLOOKUP(C3549,'Agent List'!A:C,3,0))),"")</f>
        <v/>
      </c>
    </row>
    <row r="3550" spans="5:6" x14ac:dyDescent="0.25">
      <c r="E3550" s="175" t="str">
        <f>IFERROR((IF(VLOOKUP($C3550,'Agent List'!$A:$D,2,0)=0,"",VLOOKUP($C3550,'Agent List'!$A:$D,2,0))),"")</f>
        <v/>
      </c>
      <c r="F3550" t="str">
        <f>IFERROR((IF(VLOOKUP(C3550,'Agent List'!A:C,3,0)=0,"",VLOOKUP(C3550,'Agent List'!A:C,3,0))),"")</f>
        <v/>
      </c>
    </row>
    <row r="3551" spans="5:6" x14ac:dyDescent="0.25">
      <c r="E3551" s="175" t="str">
        <f>IFERROR((IF(VLOOKUP($C3551,'Agent List'!$A:$D,2,0)=0,"",VLOOKUP($C3551,'Agent List'!$A:$D,2,0))),"")</f>
        <v/>
      </c>
      <c r="F3551" t="str">
        <f>IFERROR((IF(VLOOKUP(C3551,'Agent List'!A:C,3,0)=0,"",VLOOKUP(C3551,'Agent List'!A:C,3,0))),"")</f>
        <v/>
      </c>
    </row>
    <row r="3552" spans="5:6" x14ac:dyDescent="0.25">
      <c r="E3552" s="175" t="str">
        <f>IFERROR((IF(VLOOKUP($C3552,'Agent List'!$A:$D,2,0)=0,"",VLOOKUP($C3552,'Agent List'!$A:$D,2,0))),"")</f>
        <v/>
      </c>
      <c r="F3552" t="str">
        <f>IFERROR((IF(VLOOKUP(C3552,'Agent List'!A:C,3,0)=0,"",VLOOKUP(C3552,'Agent List'!A:C,3,0))),"")</f>
        <v/>
      </c>
    </row>
    <row r="3553" spans="5:6" x14ac:dyDescent="0.25">
      <c r="E3553" s="175" t="str">
        <f>IFERROR((IF(VLOOKUP($C3553,'Agent List'!$A:$D,2,0)=0,"",VLOOKUP($C3553,'Agent List'!$A:$D,2,0))),"")</f>
        <v/>
      </c>
      <c r="F3553" t="str">
        <f>IFERROR((IF(VLOOKUP(C3553,'Agent List'!A:C,3,0)=0,"",VLOOKUP(C3553,'Agent List'!A:C,3,0))),"")</f>
        <v/>
      </c>
    </row>
    <row r="3554" spans="5:6" x14ac:dyDescent="0.25">
      <c r="E3554" s="175" t="str">
        <f>IFERROR((IF(VLOOKUP($C3554,'Agent List'!$A:$D,2,0)=0,"",VLOOKUP($C3554,'Agent List'!$A:$D,2,0))),"")</f>
        <v/>
      </c>
      <c r="F3554" t="str">
        <f>IFERROR((IF(VLOOKUP(C3554,'Agent List'!A:C,3,0)=0,"",VLOOKUP(C3554,'Agent List'!A:C,3,0))),"")</f>
        <v/>
      </c>
    </row>
    <row r="3555" spans="5:6" x14ac:dyDescent="0.25">
      <c r="E3555" s="175" t="str">
        <f>IFERROR((IF(VLOOKUP($C3555,'Agent List'!$A:$D,2,0)=0,"",VLOOKUP($C3555,'Agent List'!$A:$D,2,0))),"")</f>
        <v/>
      </c>
      <c r="F3555" t="str">
        <f>IFERROR((IF(VLOOKUP(C3555,'Agent List'!A:C,3,0)=0,"",VLOOKUP(C3555,'Agent List'!A:C,3,0))),"")</f>
        <v/>
      </c>
    </row>
    <row r="3556" spans="5:6" x14ac:dyDescent="0.25">
      <c r="E3556" s="175" t="str">
        <f>IFERROR((IF(VLOOKUP($C3556,'Agent List'!$A:$D,2,0)=0,"",VLOOKUP($C3556,'Agent List'!$A:$D,2,0))),"")</f>
        <v/>
      </c>
      <c r="F3556" t="str">
        <f>IFERROR((IF(VLOOKUP(C3556,'Agent List'!A:C,3,0)=0,"",VLOOKUP(C3556,'Agent List'!A:C,3,0))),"")</f>
        <v/>
      </c>
    </row>
    <row r="3557" spans="5:6" x14ac:dyDescent="0.25">
      <c r="E3557" s="175" t="str">
        <f>IFERROR((IF(VLOOKUP($C3557,'Agent List'!$A:$D,2,0)=0,"",VLOOKUP($C3557,'Agent List'!$A:$D,2,0))),"")</f>
        <v/>
      </c>
      <c r="F3557" t="str">
        <f>IFERROR((IF(VLOOKUP(C3557,'Agent List'!A:C,3,0)=0,"",VLOOKUP(C3557,'Agent List'!A:C,3,0))),"")</f>
        <v/>
      </c>
    </row>
    <row r="3558" spans="5:6" x14ac:dyDescent="0.25">
      <c r="E3558" s="175" t="str">
        <f>IFERROR((IF(VLOOKUP($C3558,'Agent List'!$A:$D,2,0)=0,"",VLOOKUP($C3558,'Agent List'!$A:$D,2,0))),"")</f>
        <v/>
      </c>
      <c r="F3558" t="str">
        <f>IFERROR((IF(VLOOKUP(C3558,'Agent List'!A:C,3,0)=0,"",VLOOKUP(C3558,'Agent List'!A:C,3,0))),"")</f>
        <v/>
      </c>
    </row>
    <row r="3559" spans="5:6" x14ac:dyDescent="0.25">
      <c r="E3559" s="175" t="str">
        <f>IFERROR((IF(VLOOKUP($C3559,'Agent List'!$A:$D,2,0)=0,"",VLOOKUP($C3559,'Agent List'!$A:$D,2,0))),"")</f>
        <v/>
      </c>
      <c r="F3559" t="str">
        <f>IFERROR((IF(VLOOKUP(C3559,'Agent List'!A:C,3,0)=0,"",VLOOKUP(C3559,'Agent List'!A:C,3,0))),"")</f>
        <v/>
      </c>
    </row>
    <row r="3560" spans="5:6" x14ac:dyDescent="0.25">
      <c r="E3560" s="175" t="str">
        <f>IFERROR((IF(VLOOKUP($C3560,'Agent List'!$A:$D,2,0)=0,"",VLOOKUP($C3560,'Agent List'!$A:$D,2,0))),"")</f>
        <v/>
      </c>
      <c r="F3560" t="str">
        <f>IFERROR((IF(VLOOKUP(C3560,'Agent List'!A:C,3,0)=0,"",VLOOKUP(C3560,'Agent List'!A:C,3,0))),"")</f>
        <v/>
      </c>
    </row>
    <row r="3561" spans="5:6" x14ac:dyDescent="0.25">
      <c r="E3561" s="175" t="str">
        <f>IFERROR((IF(VLOOKUP($C3561,'Agent List'!$A:$D,2,0)=0,"",VLOOKUP($C3561,'Agent List'!$A:$D,2,0))),"")</f>
        <v/>
      </c>
      <c r="F3561" t="str">
        <f>IFERROR((IF(VLOOKUP(C3561,'Agent List'!A:C,3,0)=0,"",VLOOKUP(C3561,'Agent List'!A:C,3,0))),"")</f>
        <v/>
      </c>
    </row>
    <row r="3562" spans="5:6" x14ac:dyDescent="0.25">
      <c r="E3562" s="175" t="str">
        <f>IFERROR((IF(VLOOKUP($C3562,'Agent List'!$A:$D,2,0)=0,"",VLOOKUP($C3562,'Agent List'!$A:$D,2,0))),"")</f>
        <v/>
      </c>
      <c r="F3562" t="str">
        <f>IFERROR((IF(VLOOKUP(C3562,'Agent List'!A:C,3,0)=0,"",VLOOKUP(C3562,'Agent List'!A:C,3,0))),"")</f>
        <v/>
      </c>
    </row>
    <row r="3563" spans="5:6" x14ac:dyDescent="0.25">
      <c r="E3563" s="175" t="str">
        <f>IFERROR((IF(VLOOKUP($C3563,'Agent List'!$A:$D,2,0)=0,"",VLOOKUP($C3563,'Agent List'!$A:$D,2,0))),"")</f>
        <v/>
      </c>
      <c r="F3563" t="str">
        <f>IFERROR((IF(VLOOKUP(C3563,'Agent List'!A:C,3,0)=0,"",VLOOKUP(C3563,'Agent List'!A:C,3,0))),"")</f>
        <v/>
      </c>
    </row>
    <row r="3564" spans="5:6" x14ac:dyDescent="0.25">
      <c r="E3564" s="175" t="str">
        <f>IFERROR((IF(VLOOKUP($C3564,'Agent List'!$A:$D,2,0)=0,"",VLOOKUP($C3564,'Agent List'!$A:$D,2,0))),"")</f>
        <v/>
      </c>
      <c r="F3564" t="str">
        <f>IFERROR((IF(VLOOKUP(C3564,'Agent List'!A:C,3,0)=0,"",VLOOKUP(C3564,'Agent List'!A:C,3,0))),"")</f>
        <v/>
      </c>
    </row>
    <row r="3565" spans="5:6" x14ac:dyDescent="0.25">
      <c r="E3565" s="175" t="str">
        <f>IFERROR((IF(VLOOKUP($C3565,'Agent List'!$A:$D,2,0)=0,"",VLOOKUP($C3565,'Agent List'!$A:$D,2,0))),"")</f>
        <v/>
      </c>
      <c r="F3565" t="str">
        <f>IFERROR((IF(VLOOKUP(C3565,'Agent List'!A:C,3,0)=0,"",VLOOKUP(C3565,'Agent List'!A:C,3,0))),"")</f>
        <v/>
      </c>
    </row>
    <row r="3566" spans="5:6" x14ac:dyDescent="0.25">
      <c r="E3566" s="175" t="str">
        <f>IFERROR((IF(VLOOKUP($C3566,'Agent List'!$A:$D,2,0)=0,"",VLOOKUP($C3566,'Agent List'!$A:$D,2,0))),"")</f>
        <v/>
      </c>
      <c r="F3566" t="str">
        <f>IFERROR((IF(VLOOKUP(C3566,'Agent List'!A:C,3,0)=0,"",VLOOKUP(C3566,'Agent List'!A:C,3,0))),"")</f>
        <v/>
      </c>
    </row>
    <row r="3567" spans="5:6" x14ac:dyDescent="0.25">
      <c r="E3567" s="175" t="str">
        <f>IFERROR((IF(VLOOKUP($C3567,'Agent List'!$A:$D,2,0)=0,"",VLOOKUP($C3567,'Agent List'!$A:$D,2,0))),"")</f>
        <v/>
      </c>
      <c r="F3567" t="str">
        <f>IFERROR((IF(VLOOKUP(C3567,'Agent List'!A:C,3,0)=0,"",VLOOKUP(C3567,'Agent List'!A:C,3,0))),"")</f>
        <v/>
      </c>
    </row>
    <row r="3568" spans="5:6" x14ac:dyDescent="0.25">
      <c r="E3568" s="175" t="str">
        <f>IFERROR((IF(VLOOKUP($C3568,'Agent List'!$A:$D,2,0)=0,"",VLOOKUP($C3568,'Agent List'!$A:$D,2,0))),"")</f>
        <v/>
      </c>
      <c r="F3568" t="str">
        <f>IFERROR((IF(VLOOKUP(C3568,'Agent List'!A:C,3,0)=0,"",VLOOKUP(C3568,'Agent List'!A:C,3,0))),"")</f>
        <v/>
      </c>
    </row>
    <row r="3569" spans="5:6" x14ac:dyDescent="0.25">
      <c r="E3569" s="175" t="str">
        <f>IFERROR((IF(VLOOKUP($C3569,'Agent List'!$A:$D,2,0)=0,"",VLOOKUP($C3569,'Agent List'!$A:$D,2,0))),"")</f>
        <v/>
      </c>
      <c r="F3569" t="str">
        <f>IFERROR((IF(VLOOKUP(C3569,'Agent List'!A:C,3,0)=0,"",VLOOKUP(C3569,'Agent List'!A:C,3,0))),"")</f>
        <v/>
      </c>
    </row>
    <row r="3570" spans="5:6" x14ac:dyDescent="0.25">
      <c r="E3570" s="175" t="str">
        <f>IFERROR((IF(VLOOKUP($C3570,'Agent List'!$A:$D,2,0)=0,"",VLOOKUP($C3570,'Agent List'!$A:$D,2,0))),"")</f>
        <v/>
      </c>
      <c r="F3570" t="str">
        <f>IFERROR((IF(VLOOKUP(C3570,'Agent List'!A:C,3,0)=0,"",VLOOKUP(C3570,'Agent List'!A:C,3,0))),"")</f>
        <v/>
      </c>
    </row>
    <row r="3571" spans="5:6" x14ac:dyDescent="0.25">
      <c r="E3571" s="175" t="str">
        <f>IFERROR((IF(VLOOKUP($C3571,'Agent List'!$A:$D,2,0)=0,"",VLOOKUP($C3571,'Agent List'!$A:$D,2,0))),"")</f>
        <v/>
      </c>
      <c r="F3571" t="str">
        <f>IFERROR((IF(VLOOKUP(C3571,'Agent List'!A:C,3,0)=0,"",VLOOKUP(C3571,'Agent List'!A:C,3,0))),"")</f>
        <v/>
      </c>
    </row>
    <row r="3572" spans="5:6" x14ac:dyDescent="0.25">
      <c r="E3572" s="175" t="str">
        <f>IFERROR((IF(VLOOKUP($C3572,'Agent List'!$A:$D,2,0)=0,"",VLOOKUP($C3572,'Agent List'!$A:$D,2,0))),"")</f>
        <v/>
      </c>
      <c r="F3572" t="str">
        <f>IFERROR((IF(VLOOKUP(C3572,'Agent List'!A:C,3,0)=0,"",VLOOKUP(C3572,'Agent List'!A:C,3,0))),"")</f>
        <v/>
      </c>
    </row>
    <row r="3573" spans="5:6" x14ac:dyDescent="0.25">
      <c r="E3573" s="175" t="str">
        <f>IFERROR((IF(VLOOKUP($C3573,'Agent List'!$A:$D,2,0)=0,"",VLOOKUP($C3573,'Agent List'!$A:$D,2,0))),"")</f>
        <v/>
      </c>
      <c r="F3573" t="str">
        <f>IFERROR((IF(VLOOKUP(C3573,'Agent List'!A:C,3,0)=0,"",VLOOKUP(C3573,'Agent List'!A:C,3,0))),"")</f>
        <v/>
      </c>
    </row>
    <row r="3574" spans="5:6" x14ac:dyDescent="0.25">
      <c r="E3574" s="175" t="str">
        <f>IFERROR((IF(VLOOKUP($C3574,'Agent List'!$A:$D,2,0)=0,"",VLOOKUP($C3574,'Agent List'!$A:$D,2,0))),"")</f>
        <v/>
      </c>
      <c r="F3574" t="str">
        <f>IFERROR((IF(VLOOKUP(C3574,'Agent List'!A:C,3,0)=0,"",VLOOKUP(C3574,'Agent List'!A:C,3,0))),"")</f>
        <v/>
      </c>
    </row>
    <row r="3575" spans="5:6" x14ac:dyDescent="0.25">
      <c r="E3575" s="175" t="str">
        <f>IFERROR((IF(VLOOKUP($C3575,'Agent List'!$A:$D,2,0)=0,"",VLOOKUP($C3575,'Agent List'!$A:$D,2,0))),"")</f>
        <v/>
      </c>
      <c r="F3575" t="str">
        <f>IFERROR((IF(VLOOKUP(C3575,'Agent List'!A:C,3,0)=0,"",VLOOKUP(C3575,'Agent List'!A:C,3,0))),"")</f>
        <v/>
      </c>
    </row>
    <row r="3576" spans="5:6" x14ac:dyDescent="0.25">
      <c r="E3576" s="175" t="str">
        <f>IFERROR((IF(VLOOKUP($C3576,'Agent List'!$A:$D,2,0)=0,"",VLOOKUP($C3576,'Agent List'!$A:$D,2,0))),"")</f>
        <v/>
      </c>
      <c r="F3576" t="str">
        <f>IFERROR((IF(VLOOKUP(C3576,'Agent List'!A:C,3,0)=0,"",VLOOKUP(C3576,'Agent List'!A:C,3,0))),"")</f>
        <v/>
      </c>
    </row>
    <row r="3577" spans="5:6" x14ac:dyDescent="0.25">
      <c r="E3577" s="175" t="str">
        <f>IFERROR((IF(VLOOKUP($C3577,'Agent List'!$A:$D,2,0)=0,"",VLOOKUP($C3577,'Agent List'!$A:$D,2,0))),"")</f>
        <v/>
      </c>
      <c r="F3577" t="str">
        <f>IFERROR((IF(VLOOKUP(C3577,'Agent List'!A:C,3,0)=0,"",VLOOKUP(C3577,'Agent List'!A:C,3,0))),"")</f>
        <v/>
      </c>
    </row>
    <row r="3578" spans="5:6" x14ac:dyDescent="0.25">
      <c r="E3578" s="175" t="str">
        <f>IFERROR((IF(VLOOKUP($C3578,'Agent List'!$A:$D,2,0)=0,"",VLOOKUP($C3578,'Agent List'!$A:$D,2,0))),"")</f>
        <v/>
      </c>
      <c r="F3578" t="str">
        <f>IFERROR((IF(VLOOKUP(C3578,'Agent List'!A:C,3,0)=0,"",VLOOKUP(C3578,'Agent List'!A:C,3,0))),"")</f>
        <v/>
      </c>
    </row>
    <row r="3579" spans="5:6" x14ac:dyDescent="0.25">
      <c r="E3579" s="175" t="str">
        <f>IFERROR((IF(VLOOKUP($C3579,'Agent List'!$A:$D,2,0)=0,"",VLOOKUP($C3579,'Agent List'!$A:$D,2,0))),"")</f>
        <v/>
      </c>
      <c r="F3579" t="str">
        <f>IFERROR((IF(VLOOKUP(C3579,'Agent List'!A:C,3,0)=0,"",VLOOKUP(C3579,'Agent List'!A:C,3,0))),"")</f>
        <v/>
      </c>
    </row>
    <row r="3580" spans="5:6" x14ac:dyDescent="0.25">
      <c r="E3580" s="175" t="str">
        <f>IFERROR((IF(VLOOKUP($C3580,'Agent List'!$A:$D,2,0)=0,"",VLOOKUP($C3580,'Agent List'!$A:$D,2,0))),"")</f>
        <v/>
      </c>
      <c r="F3580" t="str">
        <f>IFERROR((IF(VLOOKUP(C3580,'Agent List'!A:C,3,0)=0,"",VLOOKUP(C3580,'Agent List'!A:C,3,0))),"")</f>
        <v/>
      </c>
    </row>
    <row r="3581" spans="5:6" x14ac:dyDescent="0.25">
      <c r="E3581" s="175" t="str">
        <f>IFERROR((IF(VLOOKUP($C3581,'Agent List'!$A:$D,2,0)=0,"",VLOOKUP($C3581,'Agent List'!$A:$D,2,0))),"")</f>
        <v/>
      </c>
      <c r="F3581" t="str">
        <f>IFERROR((IF(VLOOKUP(C3581,'Agent List'!A:C,3,0)=0,"",VLOOKUP(C3581,'Agent List'!A:C,3,0))),"")</f>
        <v/>
      </c>
    </row>
    <row r="3582" spans="5:6" x14ac:dyDescent="0.25">
      <c r="E3582" s="175" t="str">
        <f>IFERROR((IF(VLOOKUP($C3582,'Agent List'!$A:$D,2,0)=0,"",VLOOKUP($C3582,'Agent List'!$A:$D,2,0))),"")</f>
        <v/>
      </c>
      <c r="F3582" t="str">
        <f>IFERROR((IF(VLOOKUP(C3582,'Agent List'!A:C,3,0)=0,"",VLOOKUP(C3582,'Agent List'!A:C,3,0))),"")</f>
        <v/>
      </c>
    </row>
    <row r="3583" spans="5:6" x14ac:dyDescent="0.25">
      <c r="E3583" s="175" t="str">
        <f>IFERROR((IF(VLOOKUP($C3583,'Agent List'!$A:$D,2,0)=0,"",VLOOKUP($C3583,'Agent List'!$A:$D,2,0))),"")</f>
        <v/>
      </c>
      <c r="F3583" t="str">
        <f>IFERROR((IF(VLOOKUP(C3583,'Agent List'!A:C,3,0)=0,"",VLOOKUP(C3583,'Agent List'!A:C,3,0))),"")</f>
        <v/>
      </c>
    </row>
    <row r="3584" spans="5:6" x14ac:dyDescent="0.25">
      <c r="E3584" s="175" t="str">
        <f>IFERROR((IF(VLOOKUP($C3584,'Agent List'!$A:$D,2,0)=0,"",VLOOKUP($C3584,'Agent List'!$A:$D,2,0))),"")</f>
        <v/>
      </c>
      <c r="F3584" t="str">
        <f>IFERROR((IF(VLOOKUP(C3584,'Agent List'!A:C,3,0)=0,"",VLOOKUP(C3584,'Agent List'!A:C,3,0))),"")</f>
        <v/>
      </c>
    </row>
    <row r="3585" spans="5:6" x14ac:dyDescent="0.25">
      <c r="E3585" s="175" t="str">
        <f>IFERROR((IF(VLOOKUP($C3585,'Agent List'!$A:$D,2,0)=0,"",VLOOKUP($C3585,'Agent List'!$A:$D,2,0))),"")</f>
        <v/>
      </c>
      <c r="F3585" t="str">
        <f>IFERROR((IF(VLOOKUP(C3585,'Agent List'!A:C,3,0)=0,"",VLOOKUP(C3585,'Agent List'!A:C,3,0))),"")</f>
        <v/>
      </c>
    </row>
    <row r="3586" spans="5:6" x14ac:dyDescent="0.25">
      <c r="E3586" s="175" t="str">
        <f>IFERROR((IF(VLOOKUP($C3586,'Agent List'!$A:$D,2,0)=0,"",VLOOKUP($C3586,'Agent List'!$A:$D,2,0))),"")</f>
        <v/>
      </c>
      <c r="F3586" t="str">
        <f>IFERROR((IF(VLOOKUP(C3586,'Agent List'!A:C,3,0)=0,"",VLOOKUP(C3586,'Agent List'!A:C,3,0))),"")</f>
        <v/>
      </c>
    </row>
    <row r="3587" spans="5:6" x14ac:dyDescent="0.25">
      <c r="E3587" s="175" t="str">
        <f>IFERROR((IF(VLOOKUP($C3587,'Agent List'!$A:$D,2,0)=0,"",VLOOKUP($C3587,'Agent List'!$A:$D,2,0))),"")</f>
        <v/>
      </c>
      <c r="F3587" t="str">
        <f>IFERROR((IF(VLOOKUP(C3587,'Agent List'!A:C,3,0)=0,"",VLOOKUP(C3587,'Agent List'!A:C,3,0))),"")</f>
        <v/>
      </c>
    </row>
    <row r="3588" spans="5:6" x14ac:dyDescent="0.25">
      <c r="E3588" s="175" t="str">
        <f>IFERROR((IF(VLOOKUP($C3588,'Agent List'!$A:$D,2,0)=0,"",VLOOKUP($C3588,'Agent List'!$A:$D,2,0))),"")</f>
        <v/>
      </c>
      <c r="F3588" t="str">
        <f>IFERROR((IF(VLOOKUP(C3588,'Agent List'!A:C,3,0)=0,"",VLOOKUP(C3588,'Agent List'!A:C,3,0))),"")</f>
        <v/>
      </c>
    </row>
    <row r="3589" spans="5:6" x14ac:dyDescent="0.25">
      <c r="E3589" s="175" t="str">
        <f>IFERROR((IF(VLOOKUP($C3589,'Agent List'!$A:$D,2,0)=0,"",VLOOKUP($C3589,'Agent List'!$A:$D,2,0))),"")</f>
        <v/>
      </c>
      <c r="F3589" t="str">
        <f>IFERROR((IF(VLOOKUP(C3589,'Agent List'!A:C,3,0)=0,"",VLOOKUP(C3589,'Agent List'!A:C,3,0))),"")</f>
        <v/>
      </c>
    </row>
    <row r="3590" spans="5:6" x14ac:dyDescent="0.25">
      <c r="E3590" s="175" t="str">
        <f>IFERROR((IF(VLOOKUP($C3590,'Agent List'!$A:$D,2,0)=0,"",VLOOKUP($C3590,'Agent List'!$A:$D,2,0))),"")</f>
        <v/>
      </c>
      <c r="F3590" t="str">
        <f>IFERROR((IF(VLOOKUP(C3590,'Agent List'!A:C,3,0)=0,"",VLOOKUP(C3590,'Agent List'!A:C,3,0))),"")</f>
        <v/>
      </c>
    </row>
    <row r="3591" spans="5:6" x14ac:dyDescent="0.25">
      <c r="E3591" s="175" t="str">
        <f>IFERROR((IF(VLOOKUP($C3591,'Agent List'!$A:$D,2,0)=0,"",VLOOKUP($C3591,'Agent List'!$A:$D,2,0))),"")</f>
        <v/>
      </c>
      <c r="F3591" t="str">
        <f>IFERROR((IF(VLOOKUP(C3591,'Agent List'!A:C,3,0)=0,"",VLOOKUP(C3591,'Agent List'!A:C,3,0))),"")</f>
        <v/>
      </c>
    </row>
    <row r="3592" spans="5:6" x14ac:dyDescent="0.25">
      <c r="E3592" s="175" t="str">
        <f>IFERROR((IF(VLOOKUP($C3592,'Agent List'!$A:$D,2,0)=0,"",VLOOKUP($C3592,'Agent List'!$A:$D,2,0))),"")</f>
        <v/>
      </c>
      <c r="F3592" t="str">
        <f>IFERROR((IF(VLOOKUP(C3592,'Agent List'!A:C,3,0)=0,"",VLOOKUP(C3592,'Agent List'!A:C,3,0))),"")</f>
        <v/>
      </c>
    </row>
    <row r="3593" spans="5:6" x14ac:dyDescent="0.25">
      <c r="E3593" s="175" t="str">
        <f>IFERROR((IF(VLOOKUP($C3593,'Agent List'!$A:$D,2,0)=0,"",VLOOKUP($C3593,'Agent List'!$A:$D,2,0))),"")</f>
        <v/>
      </c>
      <c r="F3593" t="str">
        <f>IFERROR((IF(VLOOKUP(C3593,'Agent List'!A:C,3,0)=0,"",VLOOKUP(C3593,'Agent List'!A:C,3,0))),"")</f>
        <v/>
      </c>
    </row>
    <row r="3594" spans="5:6" x14ac:dyDescent="0.25">
      <c r="E3594" s="175" t="str">
        <f>IFERROR((IF(VLOOKUP($C3594,'Agent List'!$A:$D,2,0)=0,"",VLOOKUP($C3594,'Agent List'!$A:$D,2,0))),"")</f>
        <v/>
      </c>
      <c r="F3594" t="str">
        <f>IFERROR((IF(VLOOKUP(C3594,'Agent List'!A:C,3,0)=0,"",VLOOKUP(C3594,'Agent List'!A:C,3,0))),"")</f>
        <v/>
      </c>
    </row>
    <row r="3595" spans="5:6" x14ac:dyDescent="0.25">
      <c r="E3595" s="175" t="str">
        <f>IFERROR((IF(VLOOKUP($C3595,'Agent List'!$A:$D,2,0)=0,"",VLOOKUP($C3595,'Agent List'!$A:$D,2,0))),"")</f>
        <v/>
      </c>
      <c r="F3595" t="str">
        <f>IFERROR((IF(VLOOKUP(C3595,'Agent List'!A:C,3,0)=0,"",VLOOKUP(C3595,'Agent List'!A:C,3,0))),"")</f>
        <v/>
      </c>
    </row>
    <row r="3596" spans="5:6" x14ac:dyDescent="0.25">
      <c r="E3596" s="175" t="str">
        <f>IFERROR((IF(VLOOKUP($C3596,'Agent List'!$A:$D,2,0)=0,"",VLOOKUP($C3596,'Agent List'!$A:$D,2,0))),"")</f>
        <v/>
      </c>
      <c r="F3596" t="str">
        <f>IFERROR((IF(VLOOKUP(C3596,'Agent List'!A:C,3,0)=0,"",VLOOKUP(C3596,'Agent List'!A:C,3,0))),"")</f>
        <v/>
      </c>
    </row>
    <row r="3597" spans="5:6" x14ac:dyDescent="0.25">
      <c r="E3597" s="175" t="str">
        <f>IFERROR((IF(VLOOKUP($C3597,'Agent List'!$A:$D,2,0)=0,"",VLOOKUP($C3597,'Agent List'!$A:$D,2,0))),"")</f>
        <v/>
      </c>
      <c r="F3597" t="str">
        <f>IFERROR((IF(VLOOKUP(C3597,'Agent List'!A:C,3,0)=0,"",VLOOKUP(C3597,'Agent List'!A:C,3,0))),"")</f>
        <v/>
      </c>
    </row>
    <row r="3598" spans="5:6" x14ac:dyDescent="0.25">
      <c r="E3598" s="175" t="str">
        <f>IFERROR((IF(VLOOKUP($C3598,'Agent List'!$A:$D,2,0)=0,"",VLOOKUP($C3598,'Agent List'!$A:$D,2,0))),"")</f>
        <v/>
      </c>
      <c r="F3598" t="str">
        <f>IFERROR((IF(VLOOKUP(C3598,'Agent List'!A:C,3,0)=0,"",VLOOKUP(C3598,'Agent List'!A:C,3,0))),"")</f>
        <v/>
      </c>
    </row>
    <row r="3599" spans="5:6" x14ac:dyDescent="0.25">
      <c r="E3599" s="175" t="str">
        <f>IFERROR((IF(VLOOKUP($C3599,'Agent List'!$A:$D,2,0)=0,"",VLOOKUP($C3599,'Agent List'!$A:$D,2,0))),"")</f>
        <v/>
      </c>
      <c r="F3599" t="str">
        <f>IFERROR((IF(VLOOKUP(C3599,'Agent List'!A:C,3,0)=0,"",VLOOKUP(C3599,'Agent List'!A:C,3,0))),"")</f>
        <v/>
      </c>
    </row>
    <row r="3600" spans="5:6" x14ac:dyDescent="0.25">
      <c r="E3600" s="175" t="str">
        <f>IFERROR((IF(VLOOKUP($C3600,'Agent List'!$A:$D,2,0)=0,"",VLOOKUP($C3600,'Agent List'!$A:$D,2,0))),"")</f>
        <v/>
      </c>
      <c r="F3600" t="str">
        <f>IFERROR((IF(VLOOKUP(C3600,'Agent List'!A:C,3,0)=0,"",VLOOKUP(C3600,'Agent List'!A:C,3,0))),"")</f>
        <v/>
      </c>
    </row>
    <row r="3601" spans="5:6" x14ac:dyDescent="0.25">
      <c r="E3601" s="175" t="str">
        <f>IFERROR((IF(VLOOKUP($C3601,'Agent List'!$A:$D,2,0)=0,"",VLOOKUP($C3601,'Agent List'!$A:$D,2,0))),"")</f>
        <v/>
      </c>
      <c r="F3601" t="str">
        <f>IFERROR((IF(VLOOKUP(C3601,'Agent List'!A:C,3,0)=0,"",VLOOKUP(C3601,'Agent List'!A:C,3,0))),"")</f>
        <v/>
      </c>
    </row>
    <row r="3602" spans="5:6" x14ac:dyDescent="0.25">
      <c r="E3602" s="175" t="str">
        <f>IFERROR((IF(VLOOKUP($C3602,'Agent List'!$A:$D,2,0)=0,"",VLOOKUP($C3602,'Agent List'!$A:$D,2,0))),"")</f>
        <v/>
      </c>
      <c r="F3602" t="str">
        <f>IFERROR((IF(VLOOKUP(C3602,'Agent List'!A:C,3,0)=0,"",VLOOKUP(C3602,'Agent List'!A:C,3,0))),"")</f>
        <v/>
      </c>
    </row>
    <row r="3603" spans="5:6" x14ac:dyDescent="0.25">
      <c r="E3603" s="175" t="str">
        <f>IFERROR((IF(VLOOKUP($C3603,'Agent List'!$A:$D,2,0)=0,"",VLOOKUP($C3603,'Agent List'!$A:$D,2,0))),"")</f>
        <v/>
      </c>
      <c r="F3603" t="str">
        <f>IFERROR((IF(VLOOKUP(C3603,'Agent List'!A:C,3,0)=0,"",VLOOKUP(C3603,'Agent List'!A:C,3,0))),"")</f>
        <v/>
      </c>
    </row>
    <row r="3604" spans="5:6" x14ac:dyDescent="0.25">
      <c r="E3604" s="175" t="str">
        <f>IFERROR((IF(VLOOKUP($C3604,'Agent List'!$A:$D,2,0)=0,"",VLOOKUP($C3604,'Agent List'!$A:$D,2,0))),"")</f>
        <v/>
      </c>
      <c r="F3604" t="str">
        <f>IFERROR((IF(VLOOKUP(C3604,'Agent List'!A:C,3,0)=0,"",VLOOKUP(C3604,'Agent List'!A:C,3,0))),"")</f>
        <v/>
      </c>
    </row>
    <row r="3605" spans="5:6" x14ac:dyDescent="0.25">
      <c r="E3605" s="175" t="str">
        <f>IFERROR((IF(VLOOKUP($C3605,'Agent List'!$A:$D,2,0)=0,"",VLOOKUP($C3605,'Agent List'!$A:$D,2,0))),"")</f>
        <v/>
      </c>
      <c r="F3605" t="str">
        <f>IFERROR((IF(VLOOKUP(C3605,'Agent List'!A:C,3,0)=0,"",VLOOKUP(C3605,'Agent List'!A:C,3,0))),"")</f>
        <v/>
      </c>
    </row>
    <row r="3606" spans="5:6" x14ac:dyDescent="0.25">
      <c r="E3606" s="175" t="str">
        <f>IFERROR((IF(VLOOKUP($C3606,'Agent List'!$A:$D,2,0)=0,"",VLOOKUP($C3606,'Agent List'!$A:$D,2,0))),"")</f>
        <v/>
      </c>
      <c r="F3606" t="str">
        <f>IFERROR((IF(VLOOKUP(C3606,'Agent List'!A:C,3,0)=0,"",VLOOKUP(C3606,'Agent List'!A:C,3,0))),"")</f>
        <v/>
      </c>
    </row>
    <row r="3607" spans="5:6" x14ac:dyDescent="0.25">
      <c r="E3607" s="175" t="str">
        <f>IFERROR((IF(VLOOKUP($C3607,'Agent List'!$A:$D,2,0)=0,"",VLOOKUP($C3607,'Agent List'!$A:$D,2,0))),"")</f>
        <v/>
      </c>
      <c r="F3607" t="str">
        <f>IFERROR((IF(VLOOKUP(C3607,'Agent List'!A:C,3,0)=0,"",VLOOKUP(C3607,'Agent List'!A:C,3,0))),"")</f>
        <v/>
      </c>
    </row>
    <row r="3608" spans="5:6" x14ac:dyDescent="0.25">
      <c r="E3608" s="175" t="str">
        <f>IFERROR((IF(VLOOKUP($C3608,'Agent List'!$A:$D,2,0)=0,"",VLOOKUP($C3608,'Agent List'!$A:$D,2,0))),"")</f>
        <v/>
      </c>
      <c r="F3608" t="str">
        <f>IFERROR((IF(VLOOKUP(C3608,'Agent List'!A:C,3,0)=0,"",VLOOKUP(C3608,'Agent List'!A:C,3,0))),"")</f>
        <v/>
      </c>
    </row>
    <row r="3609" spans="5:6" x14ac:dyDescent="0.25">
      <c r="E3609" s="175" t="str">
        <f>IFERROR((IF(VLOOKUP($C3609,'Agent List'!$A:$D,2,0)=0,"",VLOOKUP($C3609,'Agent List'!$A:$D,2,0))),"")</f>
        <v/>
      </c>
      <c r="F3609" t="str">
        <f>IFERROR((IF(VLOOKUP(C3609,'Agent List'!A:C,3,0)=0,"",VLOOKUP(C3609,'Agent List'!A:C,3,0))),"")</f>
        <v/>
      </c>
    </row>
    <row r="3610" spans="5:6" x14ac:dyDescent="0.25">
      <c r="E3610" s="175" t="str">
        <f>IFERROR((IF(VLOOKUP($C3610,'Agent List'!$A:$D,2,0)=0,"",VLOOKUP($C3610,'Agent List'!$A:$D,2,0))),"")</f>
        <v/>
      </c>
      <c r="F3610" t="str">
        <f>IFERROR((IF(VLOOKUP(C3610,'Agent List'!A:C,3,0)=0,"",VLOOKUP(C3610,'Agent List'!A:C,3,0))),"")</f>
        <v/>
      </c>
    </row>
    <row r="3611" spans="5:6" x14ac:dyDescent="0.25">
      <c r="E3611" s="175" t="str">
        <f>IFERROR((IF(VLOOKUP($C3611,'Agent List'!$A:$D,2,0)=0,"",VLOOKUP($C3611,'Agent List'!$A:$D,2,0))),"")</f>
        <v/>
      </c>
      <c r="F3611" t="str">
        <f>IFERROR((IF(VLOOKUP(C3611,'Agent List'!A:C,3,0)=0,"",VLOOKUP(C3611,'Agent List'!A:C,3,0))),"")</f>
        <v/>
      </c>
    </row>
    <row r="3612" spans="5:6" x14ac:dyDescent="0.25">
      <c r="E3612" s="175" t="str">
        <f>IFERROR((IF(VLOOKUP($C3612,'Agent List'!$A:$D,2,0)=0,"",VLOOKUP($C3612,'Agent List'!$A:$D,2,0))),"")</f>
        <v/>
      </c>
      <c r="F3612" t="str">
        <f>IFERROR((IF(VLOOKUP(C3612,'Agent List'!A:C,3,0)=0,"",VLOOKUP(C3612,'Agent List'!A:C,3,0))),"")</f>
        <v/>
      </c>
    </row>
    <row r="3613" spans="5:6" x14ac:dyDescent="0.25">
      <c r="E3613" s="175" t="str">
        <f>IFERROR((IF(VLOOKUP($C3613,'Agent List'!$A:$D,2,0)=0,"",VLOOKUP($C3613,'Agent List'!$A:$D,2,0))),"")</f>
        <v/>
      </c>
      <c r="F3613" t="str">
        <f>IFERROR((IF(VLOOKUP(C3613,'Agent List'!A:C,3,0)=0,"",VLOOKUP(C3613,'Agent List'!A:C,3,0))),"")</f>
        <v/>
      </c>
    </row>
    <row r="3614" spans="5:6" x14ac:dyDescent="0.25">
      <c r="E3614" s="175" t="str">
        <f>IFERROR((IF(VLOOKUP($C3614,'Agent List'!$A:$D,2,0)=0,"",VLOOKUP($C3614,'Agent List'!$A:$D,2,0))),"")</f>
        <v/>
      </c>
      <c r="F3614" t="str">
        <f>IFERROR((IF(VLOOKUP(C3614,'Agent List'!A:C,3,0)=0,"",VLOOKUP(C3614,'Agent List'!A:C,3,0))),"")</f>
        <v/>
      </c>
    </row>
    <row r="3615" spans="5:6" x14ac:dyDescent="0.25">
      <c r="E3615" s="175" t="str">
        <f>IFERROR((IF(VLOOKUP($C3615,'Agent List'!$A:$D,2,0)=0,"",VLOOKUP($C3615,'Agent List'!$A:$D,2,0))),"")</f>
        <v/>
      </c>
      <c r="F3615" t="str">
        <f>IFERROR((IF(VLOOKUP(C3615,'Agent List'!A:C,3,0)=0,"",VLOOKUP(C3615,'Agent List'!A:C,3,0))),"")</f>
        <v/>
      </c>
    </row>
    <row r="3616" spans="5:6" x14ac:dyDescent="0.25">
      <c r="E3616" s="175" t="str">
        <f>IFERROR((IF(VLOOKUP($C3616,'Agent List'!$A:$D,2,0)=0,"",VLOOKUP($C3616,'Agent List'!$A:$D,2,0))),"")</f>
        <v/>
      </c>
      <c r="F3616" t="str">
        <f>IFERROR((IF(VLOOKUP(C3616,'Agent List'!A:C,3,0)=0,"",VLOOKUP(C3616,'Agent List'!A:C,3,0))),"")</f>
        <v/>
      </c>
    </row>
    <row r="3617" spans="5:6" x14ac:dyDescent="0.25">
      <c r="E3617" s="175" t="str">
        <f>IFERROR((IF(VLOOKUP($C3617,'Agent List'!$A:$D,2,0)=0,"",VLOOKUP($C3617,'Agent List'!$A:$D,2,0))),"")</f>
        <v/>
      </c>
      <c r="F3617" t="str">
        <f>IFERROR((IF(VLOOKUP(C3617,'Agent List'!A:C,3,0)=0,"",VLOOKUP(C3617,'Agent List'!A:C,3,0))),"")</f>
        <v/>
      </c>
    </row>
    <row r="3618" spans="5:6" x14ac:dyDescent="0.25">
      <c r="E3618" s="175" t="str">
        <f>IFERROR((IF(VLOOKUP($C3618,'Agent List'!$A:$D,2,0)=0,"",VLOOKUP($C3618,'Agent List'!$A:$D,2,0))),"")</f>
        <v/>
      </c>
      <c r="F3618" t="str">
        <f>IFERROR((IF(VLOOKUP(C3618,'Agent List'!A:C,3,0)=0,"",VLOOKUP(C3618,'Agent List'!A:C,3,0))),"")</f>
        <v/>
      </c>
    </row>
    <row r="3619" spans="5:6" x14ac:dyDescent="0.25">
      <c r="E3619" s="175" t="str">
        <f>IFERROR((IF(VLOOKUP($C3619,'Agent List'!$A:$D,2,0)=0,"",VLOOKUP($C3619,'Agent List'!$A:$D,2,0))),"")</f>
        <v/>
      </c>
      <c r="F3619" t="str">
        <f>IFERROR((IF(VLOOKUP(C3619,'Agent List'!A:C,3,0)=0,"",VLOOKUP(C3619,'Agent List'!A:C,3,0))),"")</f>
        <v/>
      </c>
    </row>
    <row r="3620" spans="5:6" x14ac:dyDescent="0.25">
      <c r="E3620" s="175" t="str">
        <f>IFERROR((IF(VLOOKUP($C3620,'Agent List'!$A:$D,2,0)=0,"",VLOOKUP($C3620,'Agent List'!$A:$D,2,0))),"")</f>
        <v/>
      </c>
      <c r="F3620" t="str">
        <f>IFERROR((IF(VLOOKUP(C3620,'Agent List'!A:C,3,0)=0,"",VLOOKUP(C3620,'Agent List'!A:C,3,0))),"")</f>
        <v/>
      </c>
    </row>
    <row r="3621" spans="5:6" x14ac:dyDescent="0.25">
      <c r="E3621" s="175" t="str">
        <f>IFERROR((IF(VLOOKUP($C3621,'Agent List'!$A:$D,2,0)=0,"",VLOOKUP($C3621,'Agent List'!$A:$D,2,0))),"")</f>
        <v/>
      </c>
      <c r="F3621" t="str">
        <f>IFERROR((IF(VLOOKUP(C3621,'Agent List'!A:C,3,0)=0,"",VLOOKUP(C3621,'Agent List'!A:C,3,0))),"")</f>
        <v/>
      </c>
    </row>
    <row r="3622" spans="5:6" x14ac:dyDescent="0.25">
      <c r="E3622" s="175" t="str">
        <f>IFERROR((IF(VLOOKUP($C3622,'Agent List'!$A:$D,2,0)=0,"",VLOOKUP($C3622,'Agent List'!$A:$D,2,0))),"")</f>
        <v/>
      </c>
      <c r="F3622" t="str">
        <f>IFERROR((IF(VLOOKUP(C3622,'Agent List'!A:C,3,0)=0,"",VLOOKUP(C3622,'Agent List'!A:C,3,0))),"")</f>
        <v/>
      </c>
    </row>
    <row r="3623" spans="5:6" x14ac:dyDescent="0.25">
      <c r="E3623" s="175" t="str">
        <f>IFERROR((IF(VLOOKUP($C3623,'Agent List'!$A:$D,2,0)=0,"",VLOOKUP($C3623,'Agent List'!$A:$D,2,0))),"")</f>
        <v/>
      </c>
      <c r="F3623" t="str">
        <f>IFERROR((IF(VLOOKUP(C3623,'Agent List'!A:C,3,0)=0,"",VLOOKUP(C3623,'Agent List'!A:C,3,0))),"")</f>
        <v/>
      </c>
    </row>
    <row r="3624" spans="5:6" x14ac:dyDescent="0.25">
      <c r="E3624" s="175" t="str">
        <f>IFERROR((IF(VLOOKUP($C3624,'Agent List'!$A:$D,2,0)=0,"",VLOOKUP($C3624,'Agent List'!$A:$D,2,0))),"")</f>
        <v/>
      </c>
      <c r="F3624" t="str">
        <f>IFERROR((IF(VLOOKUP(C3624,'Agent List'!A:C,3,0)=0,"",VLOOKUP(C3624,'Agent List'!A:C,3,0))),"")</f>
        <v/>
      </c>
    </row>
    <row r="3625" spans="5:6" x14ac:dyDescent="0.25">
      <c r="E3625" s="175" t="str">
        <f>IFERROR((IF(VLOOKUP($C3625,'Agent List'!$A:$D,2,0)=0,"",VLOOKUP($C3625,'Agent List'!$A:$D,2,0))),"")</f>
        <v/>
      </c>
      <c r="F3625" t="str">
        <f>IFERROR((IF(VLOOKUP(C3625,'Agent List'!A:C,3,0)=0,"",VLOOKUP(C3625,'Agent List'!A:C,3,0))),"")</f>
        <v/>
      </c>
    </row>
    <row r="3626" spans="5:6" x14ac:dyDescent="0.25">
      <c r="E3626" s="175" t="str">
        <f>IFERROR((IF(VLOOKUP($C3626,'Agent List'!$A:$D,2,0)=0,"",VLOOKUP($C3626,'Agent List'!$A:$D,2,0))),"")</f>
        <v/>
      </c>
      <c r="F3626" t="str">
        <f>IFERROR((IF(VLOOKUP(C3626,'Agent List'!A:C,3,0)=0,"",VLOOKUP(C3626,'Agent List'!A:C,3,0))),"")</f>
        <v/>
      </c>
    </row>
    <row r="3627" spans="5:6" x14ac:dyDescent="0.25">
      <c r="E3627" s="175" t="str">
        <f>IFERROR((IF(VLOOKUP($C3627,'Agent List'!$A:$D,2,0)=0,"",VLOOKUP($C3627,'Agent List'!$A:$D,2,0))),"")</f>
        <v/>
      </c>
      <c r="F3627" t="str">
        <f>IFERROR((IF(VLOOKUP(C3627,'Agent List'!A:C,3,0)=0,"",VLOOKUP(C3627,'Agent List'!A:C,3,0))),"")</f>
        <v/>
      </c>
    </row>
    <row r="3628" spans="5:6" x14ac:dyDescent="0.25">
      <c r="E3628" s="175" t="str">
        <f>IFERROR((IF(VLOOKUP($C3628,'Agent List'!$A:$D,2,0)=0,"",VLOOKUP($C3628,'Agent List'!$A:$D,2,0))),"")</f>
        <v/>
      </c>
      <c r="F3628" t="str">
        <f>IFERROR((IF(VLOOKUP(C3628,'Agent List'!A:C,3,0)=0,"",VLOOKUP(C3628,'Agent List'!A:C,3,0))),"")</f>
        <v/>
      </c>
    </row>
    <row r="3629" spans="5:6" x14ac:dyDescent="0.25">
      <c r="E3629" s="175" t="str">
        <f>IFERROR((IF(VLOOKUP($C3629,'Agent List'!$A:$D,2,0)=0,"",VLOOKUP($C3629,'Agent List'!$A:$D,2,0))),"")</f>
        <v/>
      </c>
      <c r="F3629" t="str">
        <f>IFERROR((IF(VLOOKUP(C3629,'Agent List'!A:C,3,0)=0,"",VLOOKUP(C3629,'Agent List'!A:C,3,0))),"")</f>
        <v/>
      </c>
    </row>
    <row r="3630" spans="5:6" x14ac:dyDescent="0.25">
      <c r="E3630" s="175" t="str">
        <f>IFERROR((IF(VLOOKUP($C3630,'Agent List'!$A:$D,2,0)=0,"",VLOOKUP($C3630,'Agent List'!$A:$D,2,0))),"")</f>
        <v/>
      </c>
      <c r="F3630" t="str">
        <f>IFERROR((IF(VLOOKUP(C3630,'Agent List'!A:C,3,0)=0,"",VLOOKUP(C3630,'Agent List'!A:C,3,0))),"")</f>
        <v/>
      </c>
    </row>
    <row r="3631" spans="5:6" x14ac:dyDescent="0.25">
      <c r="E3631" s="175" t="str">
        <f>IFERROR((IF(VLOOKUP($C3631,'Agent List'!$A:$D,2,0)=0,"",VLOOKUP($C3631,'Agent List'!$A:$D,2,0))),"")</f>
        <v/>
      </c>
      <c r="F3631" t="str">
        <f>IFERROR((IF(VLOOKUP(C3631,'Agent List'!A:C,3,0)=0,"",VLOOKUP(C3631,'Agent List'!A:C,3,0))),"")</f>
        <v/>
      </c>
    </row>
    <row r="3632" spans="5:6" x14ac:dyDescent="0.25">
      <c r="E3632" s="175" t="str">
        <f>IFERROR((IF(VLOOKUP($C3632,'Agent List'!$A:$D,2,0)=0,"",VLOOKUP($C3632,'Agent List'!$A:$D,2,0))),"")</f>
        <v/>
      </c>
      <c r="F3632" t="str">
        <f>IFERROR((IF(VLOOKUP(C3632,'Agent List'!A:C,3,0)=0,"",VLOOKUP(C3632,'Agent List'!A:C,3,0))),"")</f>
        <v/>
      </c>
    </row>
    <row r="3633" spans="5:6" x14ac:dyDescent="0.25">
      <c r="E3633" s="175" t="str">
        <f>IFERROR((IF(VLOOKUP($C3633,'Agent List'!$A:$D,2,0)=0,"",VLOOKUP($C3633,'Agent List'!$A:$D,2,0))),"")</f>
        <v/>
      </c>
      <c r="F3633" t="str">
        <f>IFERROR((IF(VLOOKUP(C3633,'Agent List'!A:C,3,0)=0,"",VLOOKUP(C3633,'Agent List'!A:C,3,0))),"")</f>
        <v/>
      </c>
    </row>
    <row r="3634" spans="5:6" x14ac:dyDescent="0.25">
      <c r="E3634" s="175" t="str">
        <f>IFERROR((IF(VLOOKUP($C3634,'Agent List'!$A:$D,2,0)=0,"",VLOOKUP($C3634,'Agent List'!$A:$D,2,0))),"")</f>
        <v/>
      </c>
      <c r="F3634" t="str">
        <f>IFERROR((IF(VLOOKUP(C3634,'Agent List'!A:C,3,0)=0,"",VLOOKUP(C3634,'Agent List'!A:C,3,0))),"")</f>
        <v/>
      </c>
    </row>
    <row r="3635" spans="5:6" x14ac:dyDescent="0.25">
      <c r="E3635" s="175" t="str">
        <f>IFERROR((IF(VLOOKUP($C3635,'Agent List'!$A:$D,2,0)=0,"",VLOOKUP($C3635,'Agent List'!$A:$D,2,0))),"")</f>
        <v/>
      </c>
      <c r="F3635" t="str">
        <f>IFERROR((IF(VLOOKUP(C3635,'Agent List'!A:C,3,0)=0,"",VLOOKUP(C3635,'Agent List'!A:C,3,0))),"")</f>
        <v/>
      </c>
    </row>
    <row r="3636" spans="5:6" x14ac:dyDescent="0.25">
      <c r="E3636" s="175" t="str">
        <f>IFERROR((IF(VLOOKUP($C3636,'Agent List'!$A:$D,2,0)=0,"",VLOOKUP($C3636,'Agent List'!$A:$D,2,0))),"")</f>
        <v/>
      </c>
      <c r="F3636" t="str">
        <f>IFERROR((IF(VLOOKUP(C3636,'Agent List'!A:C,3,0)=0,"",VLOOKUP(C3636,'Agent List'!A:C,3,0))),"")</f>
        <v/>
      </c>
    </row>
    <row r="3637" spans="5:6" x14ac:dyDescent="0.25">
      <c r="E3637" s="175" t="str">
        <f>IFERROR((IF(VLOOKUP($C3637,'Agent List'!$A:$D,2,0)=0,"",VLOOKUP($C3637,'Agent List'!$A:$D,2,0))),"")</f>
        <v/>
      </c>
      <c r="F3637" t="str">
        <f>IFERROR((IF(VLOOKUP(C3637,'Agent List'!A:C,3,0)=0,"",VLOOKUP(C3637,'Agent List'!A:C,3,0))),"")</f>
        <v/>
      </c>
    </row>
    <row r="3638" spans="5:6" x14ac:dyDescent="0.25">
      <c r="E3638" s="175" t="str">
        <f>IFERROR((IF(VLOOKUP($C3638,'Agent List'!$A:$D,2,0)=0,"",VLOOKUP($C3638,'Agent List'!$A:$D,2,0))),"")</f>
        <v/>
      </c>
      <c r="F3638" t="str">
        <f>IFERROR((IF(VLOOKUP(C3638,'Agent List'!A:C,3,0)=0,"",VLOOKUP(C3638,'Agent List'!A:C,3,0))),"")</f>
        <v/>
      </c>
    </row>
    <row r="3639" spans="5:6" x14ac:dyDescent="0.25">
      <c r="E3639" s="175" t="str">
        <f>IFERROR((IF(VLOOKUP($C3639,'Agent List'!$A:$D,2,0)=0,"",VLOOKUP($C3639,'Agent List'!$A:$D,2,0))),"")</f>
        <v/>
      </c>
      <c r="F3639" t="str">
        <f>IFERROR((IF(VLOOKUP(C3639,'Agent List'!A:C,3,0)=0,"",VLOOKUP(C3639,'Agent List'!A:C,3,0))),"")</f>
        <v/>
      </c>
    </row>
    <row r="3640" spans="5:6" x14ac:dyDescent="0.25">
      <c r="E3640" s="175" t="str">
        <f>IFERROR((IF(VLOOKUP($C3640,'Agent List'!$A:$D,2,0)=0,"",VLOOKUP($C3640,'Agent List'!$A:$D,2,0))),"")</f>
        <v/>
      </c>
      <c r="F3640" t="str">
        <f>IFERROR((IF(VLOOKUP(C3640,'Agent List'!A:C,3,0)=0,"",VLOOKUP(C3640,'Agent List'!A:C,3,0))),"")</f>
        <v/>
      </c>
    </row>
    <row r="3641" spans="5:6" x14ac:dyDescent="0.25">
      <c r="E3641" s="175" t="str">
        <f>IFERROR((IF(VLOOKUP($C3641,'Agent List'!$A:$D,2,0)=0,"",VLOOKUP($C3641,'Agent List'!$A:$D,2,0))),"")</f>
        <v/>
      </c>
      <c r="F3641" t="str">
        <f>IFERROR((IF(VLOOKUP(C3641,'Agent List'!A:C,3,0)=0,"",VLOOKUP(C3641,'Agent List'!A:C,3,0))),"")</f>
        <v/>
      </c>
    </row>
    <row r="3642" spans="5:6" x14ac:dyDescent="0.25">
      <c r="E3642" s="175" t="str">
        <f>IFERROR((IF(VLOOKUP($C3642,'Agent List'!$A:$D,2,0)=0,"",VLOOKUP($C3642,'Agent List'!$A:$D,2,0))),"")</f>
        <v/>
      </c>
      <c r="F3642" t="str">
        <f>IFERROR((IF(VLOOKUP(C3642,'Agent List'!A:C,3,0)=0,"",VLOOKUP(C3642,'Agent List'!A:C,3,0))),"")</f>
        <v/>
      </c>
    </row>
    <row r="3643" spans="5:6" x14ac:dyDescent="0.25">
      <c r="E3643" s="175" t="str">
        <f>IFERROR((IF(VLOOKUP($C3643,'Agent List'!$A:$D,2,0)=0,"",VLOOKUP($C3643,'Agent List'!$A:$D,2,0))),"")</f>
        <v/>
      </c>
      <c r="F3643" t="str">
        <f>IFERROR((IF(VLOOKUP(C3643,'Agent List'!A:C,3,0)=0,"",VLOOKUP(C3643,'Agent List'!A:C,3,0))),"")</f>
        <v/>
      </c>
    </row>
    <row r="3644" spans="5:6" x14ac:dyDescent="0.25">
      <c r="E3644" s="175" t="str">
        <f>IFERROR((IF(VLOOKUP($C3644,'Agent List'!$A:$D,2,0)=0,"",VLOOKUP($C3644,'Agent List'!$A:$D,2,0))),"")</f>
        <v/>
      </c>
      <c r="F3644" t="str">
        <f>IFERROR((IF(VLOOKUP(C3644,'Agent List'!A:C,3,0)=0,"",VLOOKUP(C3644,'Agent List'!A:C,3,0))),"")</f>
        <v/>
      </c>
    </row>
    <row r="3645" spans="5:6" x14ac:dyDescent="0.25">
      <c r="E3645" s="175" t="str">
        <f>IFERROR((IF(VLOOKUP($C3645,'Agent List'!$A:$D,2,0)=0,"",VLOOKUP($C3645,'Agent List'!$A:$D,2,0))),"")</f>
        <v/>
      </c>
      <c r="F3645" t="str">
        <f>IFERROR((IF(VLOOKUP(C3645,'Agent List'!A:C,3,0)=0,"",VLOOKUP(C3645,'Agent List'!A:C,3,0))),"")</f>
        <v/>
      </c>
    </row>
    <row r="3646" spans="5:6" x14ac:dyDescent="0.25">
      <c r="E3646" s="175" t="str">
        <f>IFERROR((IF(VLOOKUP($C3646,'Agent List'!$A:$D,2,0)=0,"",VLOOKUP($C3646,'Agent List'!$A:$D,2,0))),"")</f>
        <v/>
      </c>
      <c r="F3646" t="str">
        <f>IFERROR((IF(VLOOKUP(C3646,'Agent List'!A:C,3,0)=0,"",VLOOKUP(C3646,'Agent List'!A:C,3,0))),"")</f>
        <v/>
      </c>
    </row>
    <row r="3647" spans="5:6" x14ac:dyDescent="0.25">
      <c r="E3647" s="175" t="str">
        <f>IFERROR((IF(VLOOKUP($C3647,'Agent List'!$A:$D,2,0)=0,"",VLOOKUP($C3647,'Agent List'!$A:$D,2,0))),"")</f>
        <v/>
      </c>
      <c r="F3647" t="str">
        <f>IFERROR((IF(VLOOKUP(C3647,'Agent List'!A:C,3,0)=0,"",VLOOKUP(C3647,'Agent List'!A:C,3,0))),"")</f>
        <v/>
      </c>
    </row>
    <row r="3648" spans="5:6" x14ac:dyDescent="0.25">
      <c r="E3648" s="175" t="str">
        <f>IFERROR((IF(VLOOKUP($C3648,'Agent List'!$A:$D,2,0)=0,"",VLOOKUP($C3648,'Agent List'!$A:$D,2,0))),"")</f>
        <v/>
      </c>
      <c r="F3648" t="str">
        <f>IFERROR((IF(VLOOKUP(C3648,'Agent List'!A:C,3,0)=0,"",VLOOKUP(C3648,'Agent List'!A:C,3,0))),"")</f>
        <v/>
      </c>
    </row>
    <row r="3649" spans="5:6" x14ac:dyDescent="0.25">
      <c r="E3649" s="175" t="str">
        <f>IFERROR((IF(VLOOKUP($C3649,'Agent List'!$A:$D,2,0)=0,"",VLOOKUP($C3649,'Agent List'!$A:$D,2,0))),"")</f>
        <v/>
      </c>
      <c r="F3649" t="str">
        <f>IFERROR((IF(VLOOKUP(C3649,'Agent List'!A:C,3,0)=0,"",VLOOKUP(C3649,'Agent List'!A:C,3,0))),"")</f>
        <v/>
      </c>
    </row>
    <row r="3650" spans="5:6" x14ac:dyDescent="0.25">
      <c r="E3650" s="175" t="str">
        <f>IFERROR((IF(VLOOKUP($C3650,'Agent List'!$A:$D,2,0)=0,"",VLOOKUP($C3650,'Agent List'!$A:$D,2,0))),"")</f>
        <v/>
      </c>
      <c r="F3650" t="str">
        <f>IFERROR((IF(VLOOKUP(C3650,'Agent List'!A:C,3,0)=0,"",VLOOKUP(C3650,'Agent List'!A:C,3,0))),"")</f>
        <v/>
      </c>
    </row>
    <row r="3651" spans="5:6" x14ac:dyDescent="0.25">
      <c r="E3651" s="175" t="str">
        <f>IFERROR((IF(VLOOKUP($C3651,'Agent List'!$A:$D,2,0)=0,"",VLOOKUP($C3651,'Agent List'!$A:$D,2,0))),"")</f>
        <v/>
      </c>
      <c r="F3651" t="str">
        <f>IFERROR((IF(VLOOKUP(C3651,'Agent List'!A:C,3,0)=0,"",VLOOKUP(C3651,'Agent List'!A:C,3,0))),"")</f>
        <v/>
      </c>
    </row>
    <row r="3652" spans="5:6" x14ac:dyDescent="0.25">
      <c r="E3652" s="175" t="str">
        <f>IFERROR((IF(VLOOKUP($C3652,'Agent List'!$A:$D,2,0)=0,"",VLOOKUP($C3652,'Agent List'!$A:$D,2,0))),"")</f>
        <v/>
      </c>
      <c r="F3652" t="str">
        <f>IFERROR((IF(VLOOKUP(C3652,'Agent List'!A:C,3,0)=0,"",VLOOKUP(C3652,'Agent List'!A:C,3,0))),"")</f>
        <v/>
      </c>
    </row>
    <row r="3653" spans="5:6" x14ac:dyDescent="0.25">
      <c r="E3653" s="175" t="str">
        <f>IFERROR((IF(VLOOKUP($C3653,'Agent List'!$A:$D,2,0)=0,"",VLOOKUP($C3653,'Agent List'!$A:$D,2,0))),"")</f>
        <v/>
      </c>
      <c r="F3653" t="str">
        <f>IFERROR((IF(VLOOKUP(C3653,'Agent List'!A:C,3,0)=0,"",VLOOKUP(C3653,'Agent List'!A:C,3,0))),"")</f>
        <v/>
      </c>
    </row>
    <row r="3654" spans="5:6" x14ac:dyDescent="0.25">
      <c r="E3654" s="175" t="str">
        <f>IFERROR((IF(VLOOKUP($C3654,'Agent List'!$A:$D,2,0)=0,"",VLOOKUP($C3654,'Agent List'!$A:$D,2,0))),"")</f>
        <v/>
      </c>
      <c r="F3654" t="str">
        <f>IFERROR((IF(VLOOKUP(C3654,'Agent List'!A:C,3,0)=0,"",VLOOKUP(C3654,'Agent List'!A:C,3,0))),"")</f>
        <v/>
      </c>
    </row>
    <row r="3655" spans="5:6" x14ac:dyDescent="0.25">
      <c r="E3655" s="175" t="str">
        <f>IFERROR((IF(VLOOKUP($C3655,'Agent List'!$A:$D,2,0)=0,"",VLOOKUP($C3655,'Agent List'!$A:$D,2,0))),"")</f>
        <v/>
      </c>
      <c r="F3655" t="str">
        <f>IFERROR((IF(VLOOKUP(C3655,'Agent List'!A:C,3,0)=0,"",VLOOKUP(C3655,'Agent List'!A:C,3,0))),"")</f>
        <v/>
      </c>
    </row>
    <row r="3656" spans="5:6" x14ac:dyDescent="0.25">
      <c r="E3656" s="175" t="str">
        <f>IFERROR((IF(VLOOKUP($C3656,'Agent List'!$A:$D,2,0)=0,"",VLOOKUP($C3656,'Agent List'!$A:$D,2,0))),"")</f>
        <v/>
      </c>
      <c r="F3656" t="str">
        <f>IFERROR((IF(VLOOKUP(C3656,'Agent List'!A:C,3,0)=0,"",VLOOKUP(C3656,'Agent List'!A:C,3,0))),"")</f>
        <v/>
      </c>
    </row>
    <row r="3657" spans="5:6" x14ac:dyDescent="0.25">
      <c r="E3657" s="175" t="str">
        <f>IFERROR((IF(VLOOKUP($C3657,'Agent List'!$A:$D,2,0)=0,"",VLOOKUP($C3657,'Agent List'!$A:$D,2,0))),"")</f>
        <v/>
      </c>
      <c r="F3657" t="str">
        <f>IFERROR((IF(VLOOKUP(C3657,'Agent List'!A:C,3,0)=0,"",VLOOKUP(C3657,'Agent List'!A:C,3,0))),"")</f>
        <v/>
      </c>
    </row>
    <row r="3658" spans="5:6" x14ac:dyDescent="0.25">
      <c r="E3658" s="175" t="str">
        <f>IFERROR((IF(VLOOKUP($C3658,'Agent List'!$A:$D,2,0)=0,"",VLOOKUP($C3658,'Agent List'!$A:$D,2,0))),"")</f>
        <v/>
      </c>
      <c r="F3658" t="str">
        <f>IFERROR((IF(VLOOKUP(C3658,'Agent List'!A:C,3,0)=0,"",VLOOKUP(C3658,'Agent List'!A:C,3,0))),"")</f>
        <v/>
      </c>
    </row>
    <row r="3659" spans="5:6" x14ac:dyDescent="0.25">
      <c r="E3659" s="175" t="str">
        <f>IFERROR((IF(VLOOKUP($C3659,'Agent List'!$A:$D,2,0)=0,"",VLOOKUP($C3659,'Agent List'!$A:$D,2,0))),"")</f>
        <v/>
      </c>
      <c r="F3659" t="str">
        <f>IFERROR((IF(VLOOKUP(C3659,'Agent List'!A:C,3,0)=0,"",VLOOKUP(C3659,'Agent List'!A:C,3,0))),"")</f>
        <v/>
      </c>
    </row>
    <row r="3660" spans="5:6" x14ac:dyDescent="0.25">
      <c r="E3660" s="175" t="str">
        <f>IFERROR((IF(VLOOKUP($C3660,'Agent List'!$A:$D,2,0)=0,"",VLOOKUP($C3660,'Agent List'!$A:$D,2,0))),"")</f>
        <v/>
      </c>
      <c r="F3660" t="str">
        <f>IFERROR((IF(VLOOKUP(C3660,'Agent List'!A:C,3,0)=0,"",VLOOKUP(C3660,'Agent List'!A:C,3,0))),"")</f>
        <v/>
      </c>
    </row>
    <row r="3661" spans="5:6" x14ac:dyDescent="0.25">
      <c r="E3661" s="175" t="str">
        <f>IFERROR((IF(VLOOKUP($C3661,'Agent List'!$A:$D,2,0)=0,"",VLOOKUP($C3661,'Agent List'!$A:$D,2,0))),"")</f>
        <v/>
      </c>
      <c r="F3661" t="str">
        <f>IFERROR((IF(VLOOKUP(C3661,'Agent List'!A:C,3,0)=0,"",VLOOKUP(C3661,'Agent List'!A:C,3,0))),"")</f>
        <v/>
      </c>
    </row>
    <row r="3662" spans="5:6" x14ac:dyDescent="0.25">
      <c r="E3662" s="175" t="str">
        <f>IFERROR((IF(VLOOKUP($C3662,'Agent List'!$A:$D,2,0)=0,"",VLOOKUP($C3662,'Agent List'!$A:$D,2,0))),"")</f>
        <v/>
      </c>
      <c r="F3662" t="str">
        <f>IFERROR((IF(VLOOKUP(C3662,'Agent List'!A:C,3,0)=0,"",VLOOKUP(C3662,'Agent List'!A:C,3,0))),"")</f>
        <v/>
      </c>
    </row>
    <row r="3663" spans="5:6" x14ac:dyDescent="0.25">
      <c r="E3663" s="175" t="str">
        <f>IFERROR((IF(VLOOKUP($C3663,'Agent List'!$A:$D,2,0)=0,"",VLOOKUP($C3663,'Agent List'!$A:$D,2,0))),"")</f>
        <v/>
      </c>
      <c r="F3663" t="str">
        <f>IFERROR((IF(VLOOKUP(C3663,'Agent List'!A:C,3,0)=0,"",VLOOKUP(C3663,'Agent List'!A:C,3,0))),"")</f>
        <v/>
      </c>
    </row>
    <row r="3664" spans="5:6" x14ac:dyDescent="0.25">
      <c r="E3664" s="175" t="str">
        <f>IFERROR((IF(VLOOKUP($C3664,'Agent List'!$A:$D,2,0)=0,"",VLOOKUP($C3664,'Agent List'!$A:$D,2,0))),"")</f>
        <v/>
      </c>
      <c r="F3664" t="str">
        <f>IFERROR((IF(VLOOKUP(C3664,'Agent List'!A:C,3,0)=0,"",VLOOKUP(C3664,'Agent List'!A:C,3,0))),"")</f>
        <v/>
      </c>
    </row>
    <row r="3665" spans="5:6" x14ac:dyDescent="0.25">
      <c r="E3665" s="175" t="str">
        <f>IFERROR((IF(VLOOKUP($C3665,'Agent List'!$A:$D,2,0)=0,"",VLOOKUP($C3665,'Agent List'!$A:$D,2,0))),"")</f>
        <v/>
      </c>
      <c r="F3665" t="str">
        <f>IFERROR((IF(VLOOKUP(C3665,'Agent List'!A:C,3,0)=0,"",VLOOKUP(C3665,'Agent List'!A:C,3,0))),"")</f>
        <v/>
      </c>
    </row>
    <row r="3666" spans="5:6" x14ac:dyDescent="0.25">
      <c r="E3666" s="175" t="str">
        <f>IFERROR((IF(VLOOKUP($C3666,'Agent List'!$A:$D,2,0)=0,"",VLOOKUP($C3666,'Agent List'!$A:$D,2,0))),"")</f>
        <v/>
      </c>
      <c r="F3666" t="str">
        <f>IFERROR((IF(VLOOKUP(C3666,'Agent List'!A:C,3,0)=0,"",VLOOKUP(C3666,'Agent List'!A:C,3,0))),"")</f>
        <v/>
      </c>
    </row>
    <row r="3667" spans="5:6" x14ac:dyDescent="0.25">
      <c r="E3667" s="175" t="str">
        <f>IFERROR((IF(VLOOKUP($C3667,'Agent List'!$A:$D,2,0)=0,"",VLOOKUP($C3667,'Agent List'!$A:$D,2,0))),"")</f>
        <v/>
      </c>
      <c r="F3667" t="str">
        <f>IFERROR((IF(VLOOKUP(C3667,'Agent List'!A:C,3,0)=0,"",VLOOKUP(C3667,'Agent List'!A:C,3,0))),"")</f>
        <v/>
      </c>
    </row>
    <row r="3668" spans="5:6" x14ac:dyDescent="0.25">
      <c r="E3668" s="175" t="str">
        <f>IFERROR((IF(VLOOKUP($C3668,'Agent List'!$A:$D,2,0)=0,"",VLOOKUP($C3668,'Agent List'!$A:$D,2,0))),"")</f>
        <v/>
      </c>
      <c r="F3668" t="str">
        <f>IFERROR((IF(VLOOKUP(C3668,'Agent List'!A:C,3,0)=0,"",VLOOKUP(C3668,'Agent List'!A:C,3,0))),"")</f>
        <v/>
      </c>
    </row>
    <row r="3669" spans="5:6" x14ac:dyDescent="0.25">
      <c r="E3669" s="175" t="str">
        <f>IFERROR((IF(VLOOKUP($C3669,'Agent List'!$A:$D,2,0)=0,"",VLOOKUP($C3669,'Agent List'!$A:$D,2,0))),"")</f>
        <v/>
      </c>
      <c r="F3669" t="str">
        <f>IFERROR((IF(VLOOKUP(C3669,'Agent List'!A:C,3,0)=0,"",VLOOKUP(C3669,'Agent List'!A:C,3,0))),"")</f>
        <v/>
      </c>
    </row>
    <row r="3670" spans="5:6" x14ac:dyDescent="0.25">
      <c r="E3670" s="175" t="str">
        <f>IFERROR((IF(VLOOKUP($C3670,'Agent List'!$A:$D,2,0)=0,"",VLOOKUP($C3670,'Agent List'!$A:$D,2,0))),"")</f>
        <v/>
      </c>
      <c r="F3670" t="str">
        <f>IFERROR((IF(VLOOKUP(C3670,'Agent List'!A:C,3,0)=0,"",VLOOKUP(C3670,'Agent List'!A:C,3,0))),"")</f>
        <v/>
      </c>
    </row>
    <row r="3671" spans="5:6" x14ac:dyDescent="0.25">
      <c r="E3671" s="175" t="str">
        <f>IFERROR((IF(VLOOKUP($C3671,'Agent List'!$A:$D,2,0)=0,"",VLOOKUP($C3671,'Agent List'!$A:$D,2,0))),"")</f>
        <v/>
      </c>
      <c r="F3671" t="str">
        <f>IFERROR((IF(VLOOKUP(C3671,'Agent List'!A:C,3,0)=0,"",VLOOKUP(C3671,'Agent List'!A:C,3,0))),"")</f>
        <v/>
      </c>
    </row>
    <row r="3672" spans="5:6" x14ac:dyDescent="0.25">
      <c r="E3672" s="175" t="str">
        <f>IFERROR((IF(VLOOKUP($C3672,'Agent List'!$A:$D,2,0)=0,"",VLOOKUP($C3672,'Agent List'!$A:$D,2,0))),"")</f>
        <v/>
      </c>
      <c r="F3672" t="str">
        <f>IFERROR((IF(VLOOKUP(C3672,'Agent List'!A:C,3,0)=0,"",VLOOKUP(C3672,'Agent List'!A:C,3,0))),"")</f>
        <v/>
      </c>
    </row>
    <row r="3673" spans="5:6" x14ac:dyDescent="0.25">
      <c r="E3673" s="175" t="str">
        <f>IFERROR((IF(VLOOKUP($C3673,'Agent List'!$A:$D,2,0)=0,"",VLOOKUP($C3673,'Agent List'!$A:$D,2,0))),"")</f>
        <v/>
      </c>
      <c r="F3673" t="str">
        <f>IFERROR((IF(VLOOKUP(C3673,'Agent List'!A:C,3,0)=0,"",VLOOKUP(C3673,'Agent List'!A:C,3,0))),"")</f>
        <v/>
      </c>
    </row>
    <row r="3674" spans="5:6" x14ac:dyDescent="0.25">
      <c r="E3674" s="175" t="str">
        <f>IFERROR((IF(VLOOKUP($C3674,'Agent List'!$A:$D,2,0)=0,"",VLOOKUP($C3674,'Agent List'!$A:$D,2,0))),"")</f>
        <v/>
      </c>
      <c r="F3674" t="str">
        <f>IFERROR((IF(VLOOKUP(C3674,'Agent List'!A:C,3,0)=0,"",VLOOKUP(C3674,'Agent List'!A:C,3,0))),"")</f>
        <v/>
      </c>
    </row>
    <row r="3675" spans="5:6" x14ac:dyDescent="0.25">
      <c r="E3675" s="175" t="str">
        <f>IFERROR((IF(VLOOKUP($C3675,'Agent List'!$A:$D,2,0)=0,"",VLOOKUP($C3675,'Agent List'!$A:$D,2,0))),"")</f>
        <v/>
      </c>
      <c r="F3675" t="str">
        <f>IFERROR((IF(VLOOKUP(C3675,'Agent List'!A:C,3,0)=0,"",VLOOKUP(C3675,'Agent List'!A:C,3,0))),"")</f>
        <v/>
      </c>
    </row>
    <row r="3676" spans="5:6" x14ac:dyDescent="0.25">
      <c r="E3676" s="175" t="str">
        <f>IFERROR((IF(VLOOKUP($C3676,'Agent List'!$A:$D,2,0)=0,"",VLOOKUP($C3676,'Agent List'!$A:$D,2,0))),"")</f>
        <v/>
      </c>
      <c r="F3676" t="str">
        <f>IFERROR((IF(VLOOKUP(C3676,'Agent List'!A:C,3,0)=0,"",VLOOKUP(C3676,'Agent List'!A:C,3,0))),"")</f>
        <v/>
      </c>
    </row>
    <row r="3677" spans="5:6" x14ac:dyDescent="0.25">
      <c r="E3677" s="175" t="str">
        <f>IFERROR((IF(VLOOKUP($C3677,'Agent List'!$A:$D,2,0)=0,"",VLOOKUP($C3677,'Agent List'!$A:$D,2,0))),"")</f>
        <v/>
      </c>
      <c r="F3677" t="str">
        <f>IFERROR((IF(VLOOKUP(C3677,'Agent List'!A:C,3,0)=0,"",VLOOKUP(C3677,'Agent List'!A:C,3,0))),"")</f>
        <v/>
      </c>
    </row>
    <row r="3678" spans="5:6" x14ac:dyDescent="0.25">
      <c r="E3678" s="175" t="str">
        <f>IFERROR((IF(VLOOKUP($C3678,'Agent List'!$A:$D,2,0)=0,"",VLOOKUP($C3678,'Agent List'!$A:$D,2,0))),"")</f>
        <v/>
      </c>
      <c r="F3678" t="str">
        <f>IFERROR((IF(VLOOKUP(C3678,'Agent List'!A:C,3,0)=0,"",VLOOKUP(C3678,'Agent List'!A:C,3,0))),"")</f>
        <v/>
      </c>
    </row>
    <row r="3679" spans="5:6" x14ac:dyDescent="0.25">
      <c r="E3679" s="175" t="str">
        <f>IFERROR((IF(VLOOKUP($C3679,'Agent List'!$A:$D,2,0)=0,"",VLOOKUP($C3679,'Agent List'!$A:$D,2,0))),"")</f>
        <v/>
      </c>
      <c r="F3679" t="str">
        <f>IFERROR((IF(VLOOKUP(C3679,'Agent List'!A:C,3,0)=0,"",VLOOKUP(C3679,'Agent List'!A:C,3,0))),"")</f>
        <v/>
      </c>
    </row>
    <row r="3680" spans="5:6" x14ac:dyDescent="0.25">
      <c r="E3680" s="175" t="str">
        <f>IFERROR((IF(VLOOKUP($C3680,'Agent List'!$A:$D,2,0)=0,"",VLOOKUP($C3680,'Agent List'!$A:$D,2,0))),"")</f>
        <v/>
      </c>
      <c r="F3680" t="str">
        <f>IFERROR((IF(VLOOKUP(C3680,'Agent List'!A:C,3,0)=0,"",VLOOKUP(C3680,'Agent List'!A:C,3,0))),"")</f>
        <v/>
      </c>
    </row>
    <row r="3681" spans="5:6" x14ac:dyDescent="0.25">
      <c r="E3681" s="175" t="str">
        <f>IFERROR((IF(VLOOKUP($C3681,'Agent List'!$A:$D,2,0)=0,"",VLOOKUP($C3681,'Agent List'!$A:$D,2,0))),"")</f>
        <v/>
      </c>
      <c r="F3681" t="str">
        <f>IFERROR((IF(VLOOKUP(C3681,'Agent List'!A:C,3,0)=0,"",VLOOKUP(C3681,'Agent List'!A:C,3,0))),"")</f>
        <v/>
      </c>
    </row>
    <row r="3682" spans="5:6" x14ac:dyDescent="0.25">
      <c r="E3682" s="175" t="str">
        <f>IFERROR((IF(VLOOKUP($C3682,'Agent List'!$A:$D,2,0)=0,"",VLOOKUP($C3682,'Agent List'!$A:$D,2,0))),"")</f>
        <v/>
      </c>
      <c r="F3682" t="str">
        <f>IFERROR((IF(VLOOKUP(C3682,'Agent List'!A:C,3,0)=0,"",VLOOKUP(C3682,'Agent List'!A:C,3,0))),"")</f>
        <v/>
      </c>
    </row>
    <row r="3683" spans="5:6" x14ac:dyDescent="0.25">
      <c r="E3683" s="175" t="str">
        <f>IFERROR((IF(VLOOKUP($C3683,'Agent List'!$A:$D,2,0)=0,"",VLOOKUP($C3683,'Agent List'!$A:$D,2,0))),"")</f>
        <v/>
      </c>
      <c r="F3683" t="str">
        <f>IFERROR((IF(VLOOKUP(C3683,'Agent List'!A:C,3,0)=0,"",VLOOKUP(C3683,'Agent List'!A:C,3,0))),"")</f>
        <v/>
      </c>
    </row>
    <row r="3684" spans="5:6" x14ac:dyDescent="0.25">
      <c r="E3684" s="175" t="str">
        <f>IFERROR((IF(VLOOKUP($C3684,'Agent List'!$A:$D,2,0)=0,"",VLOOKUP($C3684,'Agent List'!$A:$D,2,0))),"")</f>
        <v/>
      </c>
      <c r="F3684" t="str">
        <f>IFERROR((IF(VLOOKUP(C3684,'Agent List'!A:C,3,0)=0,"",VLOOKUP(C3684,'Agent List'!A:C,3,0))),"")</f>
        <v/>
      </c>
    </row>
    <row r="3685" spans="5:6" x14ac:dyDescent="0.25">
      <c r="E3685" s="175" t="str">
        <f>IFERROR((IF(VLOOKUP($C3685,'Agent List'!$A:$D,2,0)=0,"",VLOOKUP($C3685,'Agent List'!$A:$D,2,0))),"")</f>
        <v/>
      </c>
      <c r="F3685" t="str">
        <f>IFERROR((IF(VLOOKUP(C3685,'Agent List'!A:C,3,0)=0,"",VLOOKUP(C3685,'Agent List'!A:C,3,0))),"")</f>
        <v/>
      </c>
    </row>
    <row r="3686" spans="5:6" x14ac:dyDescent="0.25">
      <c r="E3686" s="175" t="str">
        <f>IFERROR((IF(VLOOKUP($C3686,'Agent List'!$A:$D,2,0)=0,"",VLOOKUP($C3686,'Agent List'!$A:$D,2,0))),"")</f>
        <v/>
      </c>
      <c r="F3686" t="str">
        <f>IFERROR((IF(VLOOKUP(C3686,'Agent List'!A:C,3,0)=0,"",VLOOKUP(C3686,'Agent List'!A:C,3,0))),"")</f>
        <v/>
      </c>
    </row>
    <row r="3687" spans="5:6" x14ac:dyDescent="0.25">
      <c r="E3687" s="175" t="str">
        <f>IFERROR((IF(VLOOKUP($C3687,'Agent List'!$A:$D,2,0)=0,"",VLOOKUP($C3687,'Agent List'!$A:$D,2,0))),"")</f>
        <v/>
      </c>
      <c r="F3687" t="str">
        <f>IFERROR((IF(VLOOKUP(C3687,'Agent List'!A:C,3,0)=0,"",VLOOKUP(C3687,'Agent List'!A:C,3,0))),"")</f>
        <v/>
      </c>
    </row>
    <row r="3688" spans="5:6" x14ac:dyDescent="0.25">
      <c r="E3688" s="175" t="str">
        <f>IFERROR((IF(VLOOKUP($C3688,'Agent List'!$A:$D,2,0)=0,"",VLOOKUP($C3688,'Agent List'!$A:$D,2,0))),"")</f>
        <v/>
      </c>
      <c r="F3688" t="str">
        <f>IFERROR((IF(VLOOKUP(C3688,'Agent List'!A:C,3,0)=0,"",VLOOKUP(C3688,'Agent List'!A:C,3,0))),"")</f>
        <v/>
      </c>
    </row>
    <row r="3689" spans="5:6" x14ac:dyDescent="0.25">
      <c r="E3689" s="175" t="str">
        <f>IFERROR((IF(VLOOKUP($C3689,'Agent List'!$A:$D,2,0)=0,"",VLOOKUP($C3689,'Agent List'!$A:$D,2,0))),"")</f>
        <v/>
      </c>
      <c r="F3689" t="str">
        <f>IFERROR((IF(VLOOKUP(C3689,'Agent List'!A:C,3,0)=0,"",VLOOKUP(C3689,'Agent List'!A:C,3,0))),"")</f>
        <v/>
      </c>
    </row>
    <row r="3690" spans="5:6" x14ac:dyDescent="0.25">
      <c r="E3690" s="175" t="str">
        <f>IFERROR((IF(VLOOKUP($C3690,'Agent List'!$A:$D,2,0)=0,"",VLOOKUP($C3690,'Agent List'!$A:$D,2,0))),"")</f>
        <v/>
      </c>
      <c r="F3690" t="str">
        <f>IFERROR((IF(VLOOKUP(C3690,'Agent List'!A:C,3,0)=0,"",VLOOKUP(C3690,'Agent List'!A:C,3,0))),"")</f>
        <v/>
      </c>
    </row>
    <row r="3691" spans="5:6" x14ac:dyDescent="0.25">
      <c r="E3691" s="175" t="str">
        <f>IFERROR((IF(VLOOKUP($C3691,'Agent List'!$A:$D,2,0)=0,"",VLOOKUP($C3691,'Agent List'!$A:$D,2,0))),"")</f>
        <v/>
      </c>
      <c r="F3691" t="str">
        <f>IFERROR((IF(VLOOKUP(C3691,'Agent List'!A:C,3,0)=0,"",VLOOKUP(C3691,'Agent List'!A:C,3,0))),"")</f>
        <v/>
      </c>
    </row>
    <row r="3692" spans="5:6" x14ac:dyDescent="0.25">
      <c r="E3692" s="175" t="str">
        <f>IFERROR((IF(VLOOKUP($C3692,'Agent List'!$A:$D,2,0)=0,"",VLOOKUP($C3692,'Agent List'!$A:$D,2,0))),"")</f>
        <v/>
      </c>
      <c r="F3692" t="str">
        <f>IFERROR((IF(VLOOKUP(C3692,'Agent List'!A:C,3,0)=0,"",VLOOKUP(C3692,'Agent List'!A:C,3,0))),"")</f>
        <v/>
      </c>
    </row>
    <row r="3693" spans="5:6" x14ac:dyDescent="0.25">
      <c r="E3693" s="175" t="str">
        <f>IFERROR((IF(VLOOKUP($C3693,'Agent List'!$A:$D,2,0)=0,"",VLOOKUP($C3693,'Agent List'!$A:$D,2,0))),"")</f>
        <v/>
      </c>
      <c r="F3693" t="str">
        <f>IFERROR((IF(VLOOKUP(C3693,'Agent List'!A:C,3,0)=0,"",VLOOKUP(C3693,'Agent List'!A:C,3,0))),"")</f>
        <v/>
      </c>
    </row>
    <row r="3694" spans="5:6" x14ac:dyDescent="0.25">
      <c r="E3694" s="175" t="str">
        <f>IFERROR((IF(VLOOKUP($C3694,'Agent List'!$A:$D,2,0)=0,"",VLOOKUP($C3694,'Agent List'!$A:$D,2,0))),"")</f>
        <v/>
      </c>
      <c r="F3694" t="str">
        <f>IFERROR((IF(VLOOKUP(C3694,'Agent List'!A:C,3,0)=0,"",VLOOKUP(C3694,'Agent List'!A:C,3,0))),"")</f>
        <v/>
      </c>
    </row>
    <row r="3695" spans="5:6" x14ac:dyDescent="0.25">
      <c r="E3695" s="175" t="str">
        <f>IFERROR((IF(VLOOKUP($C3695,'Agent List'!$A:$D,2,0)=0,"",VLOOKUP($C3695,'Agent List'!$A:$D,2,0))),"")</f>
        <v/>
      </c>
      <c r="F3695" t="str">
        <f>IFERROR((IF(VLOOKUP(C3695,'Agent List'!A:C,3,0)=0,"",VLOOKUP(C3695,'Agent List'!A:C,3,0))),"")</f>
        <v/>
      </c>
    </row>
    <row r="3696" spans="5:6" x14ac:dyDescent="0.25">
      <c r="E3696" s="175" t="str">
        <f>IFERROR((IF(VLOOKUP($C3696,'Agent List'!$A:$D,2,0)=0,"",VLOOKUP($C3696,'Agent List'!$A:$D,2,0))),"")</f>
        <v/>
      </c>
      <c r="F3696" t="str">
        <f>IFERROR((IF(VLOOKUP(C3696,'Agent List'!A:C,3,0)=0,"",VLOOKUP(C3696,'Agent List'!A:C,3,0))),"")</f>
        <v/>
      </c>
    </row>
    <row r="3697" spans="5:6" x14ac:dyDescent="0.25">
      <c r="E3697" s="175" t="str">
        <f>IFERROR((IF(VLOOKUP($C3697,'Agent List'!$A:$D,2,0)=0,"",VLOOKUP($C3697,'Agent List'!$A:$D,2,0))),"")</f>
        <v/>
      </c>
      <c r="F3697" t="str">
        <f>IFERROR((IF(VLOOKUP(C3697,'Agent List'!A:C,3,0)=0,"",VLOOKUP(C3697,'Agent List'!A:C,3,0))),"")</f>
        <v/>
      </c>
    </row>
    <row r="3698" spans="5:6" x14ac:dyDescent="0.25">
      <c r="E3698" s="175" t="str">
        <f>IFERROR((IF(VLOOKUP($C3698,'Agent List'!$A:$D,2,0)=0,"",VLOOKUP($C3698,'Agent List'!$A:$D,2,0))),"")</f>
        <v/>
      </c>
      <c r="F3698" t="str">
        <f>IFERROR((IF(VLOOKUP(C3698,'Agent List'!A:C,3,0)=0,"",VLOOKUP(C3698,'Agent List'!A:C,3,0))),"")</f>
        <v/>
      </c>
    </row>
    <row r="3699" spans="5:6" x14ac:dyDescent="0.25">
      <c r="E3699" s="175" t="str">
        <f>IFERROR((IF(VLOOKUP($C3699,'Agent List'!$A:$D,2,0)=0,"",VLOOKUP($C3699,'Agent List'!$A:$D,2,0))),"")</f>
        <v/>
      </c>
      <c r="F3699" t="str">
        <f>IFERROR((IF(VLOOKUP(C3699,'Agent List'!A:C,3,0)=0,"",VLOOKUP(C3699,'Agent List'!A:C,3,0))),"")</f>
        <v/>
      </c>
    </row>
    <row r="3700" spans="5:6" x14ac:dyDescent="0.25">
      <c r="E3700" s="175" t="str">
        <f>IFERROR((IF(VLOOKUP($C3700,'Agent List'!$A:$D,2,0)=0,"",VLOOKUP($C3700,'Agent List'!$A:$D,2,0))),"")</f>
        <v/>
      </c>
      <c r="F3700" t="str">
        <f>IFERROR((IF(VLOOKUP(C3700,'Agent List'!A:C,3,0)=0,"",VLOOKUP(C3700,'Agent List'!A:C,3,0))),"")</f>
        <v/>
      </c>
    </row>
    <row r="3701" spans="5:6" x14ac:dyDescent="0.25">
      <c r="E3701" s="175" t="str">
        <f>IFERROR((IF(VLOOKUP($C3701,'Agent List'!$A:$D,2,0)=0,"",VLOOKUP($C3701,'Agent List'!$A:$D,2,0))),"")</f>
        <v/>
      </c>
      <c r="F3701" t="str">
        <f>IFERROR((IF(VLOOKUP(C3701,'Agent List'!A:C,3,0)=0,"",VLOOKUP(C3701,'Agent List'!A:C,3,0))),"")</f>
        <v/>
      </c>
    </row>
    <row r="3702" spans="5:6" x14ac:dyDescent="0.25">
      <c r="E3702" s="175" t="str">
        <f>IFERROR((IF(VLOOKUP($C3702,'Agent List'!$A:$D,2,0)=0,"",VLOOKUP($C3702,'Agent List'!$A:$D,2,0))),"")</f>
        <v/>
      </c>
      <c r="F3702" t="str">
        <f>IFERROR((IF(VLOOKUP(C3702,'Agent List'!A:C,3,0)=0,"",VLOOKUP(C3702,'Agent List'!A:C,3,0))),"")</f>
        <v/>
      </c>
    </row>
    <row r="3703" spans="5:6" x14ac:dyDescent="0.25">
      <c r="E3703" s="175" t="str">
        <f>IFERROR((IF(VLOOKUP($C3703,'Agent List'!$A:$D,2,0)=0,"",VLOOKUP($C3703,'Agent List'!$A:$D,2,0))),"")</f>
        <v/>
      </c>
      <c r="F3703" t="str">
        <f>IFERROR((IF(VLOOKUP(C3703,'Agent List'!A:C,3,0)=0,"",VLOOKUP(C3703,'Agent List'!A:C,3,0))),"")</f>
        <v/>
      </c>
    </row>
    <row r="3704" spans="5:6" x14ac:dyDescent="0.25">
      <c r="E3704" s="175" t="str">
        <f>IFERROR((IF(VLOOKUP($C3704,'Agent List'!$A:$D,2,0)=0,"",VLOOKUP($C3704,'Agent List'!$A:$D,2,0))),"")</f>
        <v/>
      </c>
      <c r="F3704" t="str">
        <f>IFERROR((IF(VLOOKUP(C3704,'Agent List'!A:C,3,0)=0,"",VLOOKUP(C3704,'Agent List'!A:C,3,0))),"")</f>
        <v/>
      </c>
    </row>
    <row r="3705" spans="5:6" x14ac:dyDescent="0.25">
      <c r="E3705" s="175" t="str">
        <f>IFERROR((IF(VLOOKUP($C3705,'Agent List'!$A:$D,2,0)=0,"",VLOOKUP($C3705,'Agent List'!$A:$D,2,0))),"")</f>
        <v/>
      </c>
      <c r="F3705" t="str">
        <f>IFERROR((IF(VLOOKUP(C3705,'Agent List'!A:C,3,0)=0,"",VLOOKUP(C3705,'Agent List'!A:C,3,0))),"")</f>
        <v/>
      </c>
    </row>
    <row r="3706" spans="5:6" x14ac:dyDescent="0.25">
      <c r="E3706" s="175" t="str">
        <f>IFERROR((IF(VLOOKUP($C3706,'Agent List'!$A:$D,2,0)=0,"",VLOOKUP($C3706,'Agent List'!$A:$D,2,0))),"")</f>
        <v/>
      </c>
      <c r="F3706" t="str">
        <f>IFERROR((IF(VLOOKUP(C3706,'Agent List'!A:C,3,0)=0,"",VLOOKUP(C3706,'Agent List'!A:C,3,0))),"")</f>
        <v/>
      </c>
    </row>
    <row r="3707" spans="5:6" x14ac:dyDescent="0.25">
      <c r="E3707" s="175" t="str">
        <f>IFERROR((IF(VLOOKUP($C3707,'Agent List'!$A:$D,2,0)=0,"",VLOOKUP($C3707,'Agent List'!$A:$D,2,0))),"")</f>
        <v/>
      </c>
      <c r="F3707" t="str">
        <f>IFERROR((IF(VLOOKUP(C3707,'Agent List'!A:C,3,0)=0,"",VLOOKUP(C3707,'Agent List'!A:C,3,0))),"")</f>
        <v/>
      </c>
    </row>
    <row r="3708" spans="5:6" x14ac:dyDescent="0.25">
      <c r="E3708" s="175" t="str">
        <f>IFERROR((IF(VLOOKUP($C3708,'Agent List'!$A:$D,2,0)=0,"",VLOOKUP($C3708,'Agent List'!$A:$D,2,0))),"")</f>
        <v/>
      </c>
      <c r="F3708" t="str">
        <f>IFERROR((IF(VLOOKUP(C3708,'Agent List'!A:C,3,0)=0,"",VLOOKUP(C3708,'Agent List'!A:C,3,0))),"")</f>
        <v/>
      </c>
    </row>
    <row r="3709" spans="5:6" x14ac:dyDescent="0.25">
      <c r="E3709" s="175" t="str">
        <f>IFERROR((IF(VLOOKUP($C3709,'Agent List'!$A:$D,2,0)=0,"",VLOOKUP($C3709,'Agent List'!$A:$D,2,0))),"")</f>
        <v/>
      </c>
      <c r="F3709" t="str">
        <f>IFERROR((IF(VLOOKUP(C3709,'Agent List'!A:C,3,0)=0,"",VLOOKUP(C3709,'Agent List'!A:C,3,0))),"")</f>
        <v/>
      </c>
    </row>
    <row r="3710" spans="5:6" x14ac:dyDescent="0.25">
      <c r="E3710" s="175" t="str">
        <f>IFERROR((IF(VLOOKUP($C3710,'Agent List'!$A:$D,2,0)=0,"",VLOOKUP($C3710,'Agent List'!$A:$D,2,0))),"")</f>
        <v/>
      </c>
      <c r="F3710" t="str">
        <f>IFERROR((IF(VLOOKUP(C3710,'Agent List'!A:C,3,0)=0,"",VLOOKUP(C3710,'Agent List'!A:C,3,0))),"")</f>
        <v/>
      </c>
    </row>
    <row r="3711" spans="5:6" x14ac:dyDescent="0.25">
      <c r="E3711" s="175" t="str">
        <f>IFERROR((IF(VLOOKUP($C3711,'Agent List'!$A:$D,2,0)=0,"",VLOOKUP($C3711,'Agent List'!$A:$D,2,0))),"")</f>
        <v/>
      </c>
      <c r="F3711" t="str">
        <f>IFERROR((IF(VLOOKUP(C3711,'Agent List'!A:C,3,0)=0,"",VLOOKUP(C3711,'Agent List'!A:C,3,0))),"")</f>
        <v/>
      </c>
    </row>
    <row r="3712" spans="5:6" x14ac:dyDescent="0.25">
      <c r="E3712" s="175" t="str">
        <f>IFERROR((IF(VLOOKUP($C3712,'Agent List'!$A:$D,2,0)=0,"",VLOOKUP($C3712,'Agent List'!$A:$D,2,0))),"")</f>
        <v/>
      </c>
      <c r="F3712" t="str">
        <f>IFERROR((IF(VLOOKUP(C3712,'Agent List'!A:C,3,0)=0,"",VLOOKUP(C3712,'Agent List'!A:C,3,0))),"")</f>
        <v/>
      </c>
    </row>
    <row r="3713" spans="5:6" x14ac:dyDescent="0.25">
      <c r="E3713" s="175" t="str">
        <f>IFERROR((IF(VLOOKUP($C3713,'Agent List'!$A:$D,2,0)=0,"",VLOOKUP($C3713,'Agent List'!$A:$D,2,0))),"")</f>
        <v/>
      </c>
      <c r="F3713" t="str">
        <f>IFERROR((IF(VLOOKUP(C3713,'Agent List'!A:C,3,0)=0,"",VLOOKUP(C3713,'Agent List'!A:C,3,0))),"")</f>
        <v/>
      </c>
    </row>
    <row r="3714" spans="5:6" x14ac:dyDescent="0.25">
      <c r="E3714" s="175" t="str">
        <f>IFERROR((IF(VLOOKUP($C3714,'Agent List'!$A:$D,2,0)=0,"",VLOOKUP($C3714,'Agent List'!$A:$D,2,0))),"")</f>
        <v/>
      </c>
      <c r="F3714" t="str">
        <f>IFERROR((IF(VLOOKUP(C3714,'Agent List'!A:C,3,0)=0,"",VLOOKUP(C3714,'Agent List'!A:C,3,0))),"")</f>
        <v/>
      </c>
    </row>
    <row r="3715" spans="5:6" x14ac:dyDescent="0.25">
      <c r="E3715" s="175" t="str">
        <f>IFERROR((IF(VLOOKUP($C3715,'Agent List'!$A:$D,2,0)=0,"",VLOOKUP($C3715,'Agent List'!$A:$D,2,0))),"")</f>
        <v/>
      </c>
      <c r="F3715" t="str">
        <f>IFERROR((IF(VLOOKUP(C3715,'Agent List'!A:C,3,0)=0,"",VLOOKUP(C3715,'Agent List'!A:C,3,0))),"")</f>
        <v/>
      </c>
    </row>
    <row r="3716" spans="5:6" x14ac:dyDescent="0.25">
      <c r="E3716" s="175" t="str">
        <f>IFERROR((IF(VLOOKUP($C3716,'Agent List'!$A:$D,2,0)=0,"",VLOOKUP($C3716,'Agent List'!$A:$D,2,0))),"")</f>
        <v/>
      </c>
      <c r="F3716" t="str">
        <f>IFERROR((IF(VLOOKUP(C3716,'Agent List'!A:C,3,0)=0,"",VLOOKUP(C3716,'Agent List'!A:C,3,0))),"")</f>
        <v/>
      </c>
    </row>
    <row r="3717" spans="5:6" x14ac:dyDescent="0.25">
      <c r="E3717" s="175" t="str">
        <f>IFERROR((IF(VLOOKUP($C3717,'Agent List'!$A:$D,2,0)=0,"",VLOOKUP($C3717,'Agent List'!$A:$D,2,0))),"")</f>
        <v/>
      </c>
      <c r="F3717" t="str">
        <f>IFERROR((IF(VLOOKUP(C3717,'Agent List'!A:C,3,0)=0,"",VLOOKUP(C3717,'Agent List'!A:C,3,0))),"")</f>
        <v/>
      </c>
    </row>
    <row r="3718" spans="5:6" x14ac:dyDescent="0.25">
      <c r="E3718" s="175" t="str">
        <f>IFERROR((IF(VLOOKUP($C3718,'Agent List'!$A:$D,2,0)=0,"",VLOOKUP($C3718,'Agent List'!$A:$D,2,0))),"")</f>
        <v/>
      </c>
      <c r="F3718" t="str">
        <f>IFERROR((IF(VLOOKUP(C3718,'Agent List'!A:C,3,0)=0,"",VLOOKUP(C3718,'Agent List'!A:C,3,0))),"")</f>
        <v/>
      </c>
    </row>
    <row r="3719" spans="5:6" x14ac:dyDescent="0.25">
      <c r="E3719" s="175" t="str">
        <f>IFERROR((IF(VLOOKUP($C3719,'Agent List'!$A:$D,2,0)=0,"",VLOOKUP($C3719,'Agent List'!$A:$D,2,0))),"")</f>
        <v/>
      </c>
      <c r="F3719" t="str">
        <f>IFERROR((IF(VLOOKUP(C3719,'Agent List'!A:C,3,0)=0,"",VLOOKUP(C3719,'Agent List'!A:C,3,0))),"")</f>
        <v/>
      </c>
    </row>
    <row r="3720" spans="5:6" x14ac:dyDescent="0.25">
      <c r="E3720" s="175" t="str">
        <f>IFERROR((IF(VLOOKUP($C3720,'Agent List'!$A:$D,2,0)=0,"",VLOOKUP($C3720,'Agent List'!$A:$D,2,0))),"")</f>
        <v/>
      </c>
      <c r="F3720" t="str">
        <f>IFERROR((IF(VLOOKUP(C3720,'Agent List'!A:C,3,0)=0,"",VLOOKUP(C3720,'Agent List'!A:C,3,0))),"")</f>
        <v/>
      </c>
    </row>
    <row r="3721" spans="5:6" x14ac:dyDescent="0.25">
      <c r="E3721" s="175" t="str">
        <f>IFERROR((IF(VLOOKUP($C3721,'Agent List'!$A:$D,2,0)=0,"",VLOOKUP($C3721,'Agent List'!$A:$D,2,0))),"")</f>
        <v/>
      </c>
      <c r="F3721" t="str">
        <f>IFERROR((IF(VLOOKUP(C3721,'Agent List'!A:C,3,0)=0,"",VLOOKUP(C3721,'Agent List'!A:C,3,0))),"")</f>
        <v/>
      </c>
    </row>
    <row r="3722" spans="5:6" x14ac:dyDescent="0.25">
      <c r="E3722" s="175" t="str">
        <f>IFERROR((IF(VLOOKUP($C3722,'Agent List'!$A:$D,2,0)=0,"",VLOOKUP($C3722,'Agent List'!$A:$D,2,0))),"")</f>
        <v/>
      </c>
      <c r="F3722" t="str">
        <f>IFERROR((IF(VLOOKUP(C3722,'Agent List'!A:C,3,0)=0,"",VLOOKUP(C3722,'Agent List'!A:C,3,0))),"")</f>
        <v/>
      </c>
    </row>
    <row r="3723" spans="5:6" x14ac:dyDescent="0.25">
      <c r="E3723" s="175" t="str">
        <f>IFERROR((IF(VLOOKUP($C3723,'Agent List'!$A:$D,2,0)=0,"",VLOOKUP($C3723,'Agent List'!$A:$D,2,0))),"")</f>
        <v/>
      </c>
      <c r="F3723" t="str">
        <f>IFERROR((IF(VLOOKUP(C3723,'Agent List'!A:C,3,0)=0,"",VLOOKUP(C3723,'Agent List'!A:C,3,0))),"")</f>
        <v/>
      </c>
    </row>
    <row r="3724" spans="5:6" x14ac:dyDescent="0.25">
      <c r="E3724" s="175" t="str">
        <f>IFERROR((IF(VLOOKUP($C3724,'Agent List'!$A:$D,2,0)=0,"",VLOOKUP($C3724,'Agent List'!$A:$D,2,0))),"")</f>
        <v/>
      </c>
      <c r="F3724" t="str">
        <f>IFERROR((IF(VLOOKUP(C3724,'Agent List'!A:C,3,0)=0,"",VLOOKUP(C3724,'Agent List'!A:C,3,0))),"")</f>
        <v/>
      </c>
    </row>
    <row r="3725" spans="5:6" x14ac:dyDescent="0.25">
      <c r="E3725" s="175" t="str">
        <f>IFERROR((IF(VLOOKUP($C3725,'Agent List'!$A:$D,2,0)=0,"",VLOOKUP($C3725,'Agent List'!$A:$D,2,0))),"")</f>
        <v/>
      </c>
      <c r="F3725" t="str">
        <f>IFERROR((IF(VLOOKUP(C3725,'Agent List'!A:C,3,0)=0,"",VLOOKUP(C3725,'Agent List'!A:C,3,0))),"")</f>
        <v/>
      </c>
    </row>
    <row r="3726" spans="5:6" x14ac:dyDescent="0.25">
      <c r="E3726" s="175" t="str">
        <f>IFERROR((IF(VLOOKUP($C3726,'Agent List'!$A:$D,2,0)=0,"",VLOOKUP($C3726,'Agent List'!$A:$D,2,0))),"")</f>
        <v/>
      </c>
      <c r="F3726" t="str">
        <f>IFERROR((IF(VLOOKUP(C3726,'Agent List'!A:C,3,0)=0,"",VLOOKUP(C3726,'Agent List'!A:C,3,0))),"")</f>
        <v/>
      </c>
    </row>
    <row r="3727" spans="5:6" x14ac:dyDescent="0.25">
      <c r="E3727" s="175" t="str">
        <f>IFERROR((IF(VLOOKUP($C3727,'Agent List'!$A:$D,2,0)=0,"",VLOOKUP($C3727,'Agent List'!$A:$D,2,0))),"")</f>
        <v/>
      </c>
      <c r="F3727" t="str">
        <f>IFERROR((IF(VLOOKUP(C3727,'Agent List'!A:C,3,0)=0,"",VLOOKUP(C3727,'Agent List'!A:C,3,0))),"")</f>
        <v/>
      </c>
    </row>
    <row r="3728" spans="5:6" x14ac:dyDescent="0.25">
      <c r="E3728" s="175" t="str">
        <f>IFERROR((IF(VLOOKUP($C3728,'Agent List'!$A:$D,2,0)=0,"",VLOOKUP($C3728,'Agent List'!$A:$D,2,0))),"")</f>
        <v/>
      </c>
      <c r="F3728" t="str">
        <f>IFERROR((IF(VLOOKUP(C3728,'Agent List'!A:C,3,0)=0,"",VLOOKUP(C3728,'Agent List'!A:C,3,0))),"")</f>
        <v/>
      </c>
    </row>
    <row r="3729" spans="5:6" x14ac:dyDescent="0.25">
      <c r="E3729" s="175" t="str">
        <f>IFERROR((IF(VLOOKUP($C3729,'Agent List'!$A:$D,2,0)=0,"",VLOOKUP($C3729,'Agent List'!$A:$D,2,0))),"")</f>
        <v/>
      </c>
      <c r="F3729" t="str">
        <f>IFERROR((IF(VLOOKUP(C3729,'Agent List'!A:C,3,0)=0,"",VLOOKUP(C3729,'Agent List'!A:C,3,0))),"")</f>
        <v/>
      </c>
    </row>
    <row r="3730" spans="5:6" x14ac:dyDescent="0.25">
      <c r="E3730" s="175" t="str">
        <f>IFERROR((IF(VLOOKUP($C3730,'Agent List'!$A:$D,2,0)=0,"",VLOOKUP($C3730,'Agent List'!$A:$D,2,0))),"")</f>
        <v/>
      </c>
      <c r="F3730" t="str">
        <f>IFERROR((IF(VLOOKUP(C3730,'Agent List'!A:C,3,0)=0,"",VLOOKUP(C3730,'Agent List'!A:C,3,0))),"")</f>
        <v/>
      </c>
    </row>
    <row r="3731" spans="5:6" x14ac:dyDescent="0.25">
      <c r="E3731" s="175" t="str">
        <f>IFERROR((IF(VLOOKUP($C3731,'Agent List'!$A:$D,2,0)=0,"",VLOOKUP($C3731,'Agent List'!$A:$D,2,0))),"")</f>
        <v/>
      </c>
      <c r="F3731" t="str">
        <f>IFERROR((IF(VLOOKUP(C3731,'Agent List'!A:C,3,0)=0,"",VLOOKUP(C3731,'Agent List'!A:C,3,0))),"")</f>
        <v/>
      </c>
    </row>
    <row r="3732" spans="5:6" x14ac:dyDescent="0.25">
      <c r="E3732" s="175" t="str">
        <f>IFERROR((IF(VLOOKUP($C3732,'Agent List'!$A:$D,2,0)=0,"",VLOOKUP($C3732,'Agent List'!$A:$D,2,0))),"")</f>
        <v/>
      </c>
      <c r="F3732" t="str">
        <f>IFERROR((IF(VLOOKUP(C3732,'Agent List'!A:C,3,0)=0,"",VLOOKUP(C3732,'Agent List'!A:C,3,0))),"")</f>
        <v/>
      </c>
    </row>
    <row r="3733" spans="5:6" x14ac:dyDescent="0.25">
      <c r="E3733" s="175" t="str">
        <f>IFERROR((IF(VLOOKUP($C3733,'Agent List'!$A:$D,2,0)=0,"",VLOOKUP($C3733,'Agent List'!$A:$D,2,0))),"")</f>
        <v/>
      </c>
      <c r="F3733" t="str">
        <f>IFERROR((IF(VLOOKUP(C3733,'Agent List'!A:C,3,0)=0,"",VLOOKUP(C3733,'Agent List'!A:C,3,0))),"")</f>
        <v/>
      </c>
    </row>
    <row r="3734" spans="5:6" x14ac:dyDescent="0.25">
      <c r="E3734" s="175" t="str">
        <f>IFERROR((IF(VLOOKUP($C3734,'Agent List'!$A:$D,2,0)=0,"",VLOOKUP($C3734,'Agent List'!$A:$D,2,0))),"")</f>
        <v/>
      </c>
      <c r="F3734" t="str">
        <f>IFERROR((IF(VLOOKUP(C3734,'Agent List'!A:C,3,0)=0,"",VLOOKUP(C3734,'Agent List'!A:C,3,0))),"")</f>
        <v/>
      </c>
    </row>
    <row r="3735" spans="5:6" x14ac:dyDescent="0.25">
      <c r="E3735" s="175" t="str">
        <f>IFERROR((IF(VLOOKUP($C3735,'Agent List'!$A:$D,2,0)=0,"",VLOOKUP($C3735,'Agent List'!$A:$D,2,0))),"")</f>
        <v/>
      </c>
      <c r="F3735" t="str">
        <f>IFERROR((IF(VLOOKUP(C3735,'Agent List'!A:C,3,0)=0,"",VLOOKUP(C3735,'Agent List'!A:C,3,0))),"")</f>
        <v/>
      </c>
    </row>
    <row r="3736" spans="5:6" x14ac:dyDescent="0.25">
      <c r="E3736" s="175" t="str">
        <f>IFERROR((IF(VLOOKUP($C3736,'Agent List'!$A:$D,2,0)=0,"",VLOOKUP($C3736,'Agent List'!$A:$D,2,0))),"")</f>
        <v/>
      </c>
      <c r="F3736" t="str">
        <f>IFERROR((IF(VLOOKUP(C3736,'Agent List'!A:C,3,0)=0,"",VLOOKUP(C3736,'Agent List'!A:C,3,0))),"")</f>
        <v/>
      </c>
    </row>
    <row r="3737" spans="5:6" x14ac:dyDescent="0.25">
      <c r="E3737" s="175" t="str">
        <f>IFERROR((IF(VLOOKUP($C3737,'Agent List'!$A:$D,2,0)=0,"",VLOOKUP($C3737,'Agent List'!$A:$D,2,0))),"")</f>
        <v/>
      </c>
      <c r="F3737" t="str">
        <f>IFERROR((IF(VLOOKUP(C3737,'Agent List'!A:C,3,0)=0,"",VLOOKUP(C3737,'Agent List'!A:C,3,0))),"")</f>
        <v/>
      </c>
    </row>
    <row r="3738" spans="5:6" x14ac:dyDescent="0.25">
      <c r="E3738" s="175" t="str">
        <f>IFERROR((IF(VLOOKUP($C3738,'Agent List'!$A:$D,2,0)=0,"",VLOOKUP($C3738,'Agent List'!$A:$D,2,0))),"")</f>
        <v/>
      </c>
      <c r="F3738" t="str">
        <f>IFERROR((IF(VLOOKUP(C3738,'Agent List'!A:C,3,0)=0,"",VLOOKUP(C3738,'Agent List'!A:C,3,0))),"")</f>
        <v/>
      </c>
    </row>
    <row r="3739" spans="5:6" x14ac:dyDescent="0.25">
      <c r="E3739" s="175" t="str">
        <f>IFERROR((IF(VLOOKUP($C3739,'Agent List'!$A:$D,2,0)=0,"",VLOOKUP($C3739,'Agent List'!$A:$D,2,0))),"")</f>
        <v/>
      </c>
      <c r="F3739" t="str">
        <f>IFERROR((IF(VLOOKUP(C3739,'Agent List'!A:C,3,0)=0,"",VLOOKUP(C3739,'Agent List'!A:C,3,0))),"")</f>
        <v/>
      </c>
    </row>
    <row r="3740" spans="5:6" x14ac:dyDescent="0.25">
      <c r="E3740" s="175" t="str">
        <f>IFERROR((IF(VLOOKUP($C3740,'Agent List'!$A:$D,2,0)=0,"",VLOOKUP($C3740,'Agent List'!$A:$D,2,0))),"")</f>
        <v/>
      </c>
      <c r="F3740" t="str">
        <f>IFERROR((IF(VLOOKUP(C3740,'Agent List'!A:C,3,0)=0,"",VLOOKUP(C3740,'Agent List'!A:C,3,0))),"")</f>
        <v/>
      </c>
    </row>
    <row r="3741" spans="5:6" x14ac:dyDescent="0.25">
      <c r="E3741" s="175" t="str">
        <f>IFERROR((IF(VLOOKUP($C3741,'Agent List'!$A:$D,2,0)=0,"",VLOOKUP($C3741,'Agent List'!$A:$D,2,0))),"")</f>
        <v/>
      </c>
      <c r="F3741" t="str">
        <f>IFERROR((IF(VLOOKUP(C3741,'Agent List'!A:C,3,0)=0,"",VLOOKUP(C3741,'Agent List'!A:C,3,0))),"")</f>
        <v/>
      </c>
    </row>
    <row r="3742" spans="5:6" x14ac:dyDescent="0.25">
      <c r="E3742" s="175" t="str">
        <f>IFERROR((IF(VLOOKUP($C3742,'Agent List'!$A:$D,2,0)=0,"",VLOOKUP($C3742,'Agent List'!$A:$D,2,0))),"")</f>
        <v/>
      </c>
      <c r="F3742" t="str">
        <f>IFERROR((IF(VLOOKUP(C3742,'Agent List'!A:C,3,0)=0,"",VLOOKUP(C3742,'Agent List'!A:C,3,0))),"")</f>
        <v/>
      </c>
    </row>
    <row r="3743" spans="5:6" x14ac:dyDescent="0.25">
      <c r="E3743" s="175" t="str">
        <f>IFERROR((IF(VLOOKUP($C3743,'Agent List'!$A:$D,2,0)=0,"",VLOOKUP($C3743,'Agent List'!$A:$D,2,0))),"")</f>
        <v/>
      </c>
      <c r="F3743" t="str">
        <f>IFERROR((IF(VLOOKUP(C3743,'Agent List'!A:C,3,0)=0,"",VLOOKUP(C3743,'Agent List'!A:C,3,0))),"")</f>
        <v/>
      </c>
    </row>
    <row r="3744" spans="5:6" x14ac:dyDescent="0.25">
      <c r="E3744" s="175" t="str">
        <f>IFERROR((IF(VLOOKUP($C3744,'Agent List'!$A:$D,2,0)=0,"",VLOOKUP($C3744,'Agent List'!$A:$D,2,0))),"")</f>
        <v/>
      </c>
      <c r="F3744" t="str">
        <f>IFERROR((IF(VLOOKUP(C3744,'Agent List'!A:C,3,0)=0,"",VLOOKUP(C3744,'Agent List'!A:C,3,0))),"")</f>
        <v/>
      </c>
    </row>
    <row r="3745" spans="5:6" x14ac:dyDescent="0.25">
      <c r="E3745" s="175" t="str">
        <f>IFERROR((IF(VLOOKUP($C3745,'Agent List'!$A:$D,2,0)=0,"",VLOOKUP($C3745,'Agent List'!$A:$D,2,0))),"")</f>
        <v/>
      </c>
      <c r="F3745" t="str">
        <f>IFERROR((IF(VLOOKUP(C3745,'Agent List'!A:C,3,0)=0,"",VLOOKUP(C3745,'Agent List'!A:C,3,0))),"")</f>
        <v/>
      </c>
    </row>
    <row r="3746" spans="5:6" x14ac:dyDescent="0.25">
      <c r="E3746" s="175" t="str">
        <f>IFERROR((IF(VLOOKUP($C3746,'Agent List'!$A:$D,2,0)=0,"",VLOOKUP($C3746,'Agent List'!$A:$D,2,0))),"")</f>
        <v/>
      </c>
      <c r="F3746" t="str">
        <f>IFERROR((IF(VLOOKUP(C3746,'Agent List'!A:C,3,0)=0,"",VLOOKUP(C3746,'Agent List'!A:C,3,0))),"")</f>
        <v/>
      </c>
    </row>
    <row r="3747" spans="5:6" x14ac:dyDescent="0.25">
      <c r="E3747" s="175" t="str">
        <f>IFERROR((IF(VLOOKUP($C3747,'Agent List'!$A:$D,2,0)=0,"",VLOOKUP($C3747,'Agent List'!$A:$D,2,0))),"")</f>
        <v/>
      </c>
      <c r="F3747" t="str">
        <f>IFERROR((IF(VLOOKUP(C3747,'Agent List'!A:C,3,0)=0,"",VLOOKUP(C3747,'Agent List'!A:C,3,0))),"")</f>
        <v/>
      </c>
    </row>
    <row r="3748" spans="5:6" x14ac:dyDescent="0.25">
      <c r="E3748" s="175" t="str">
        <f>IFERROR((IF(VLOOKUP($C3748,'Agent List'!$A:$D,2,0)=0,"",VLOOKUP($C3748,'Agent List'!$A:$D,2,0))),"")</f>
        <v/>
      </c>
      <c r="F3748" t="str">
        <f>IFERROR((IF(VLOOKUP(C3748,'Agent List'!A:C,3,0)=0,"",VLOOKUP(C3748,'Agent List'!A:C,3,0))),"")</f>
        <v/>
      </c>
    </row>
    <row r="3749" spans="5:6" x14ac:dyDescent="0.25">
      <c r="E3749" s="175" t="str">
        <f>IFERROR((IF(VLOOKUP($C3749,'Agent List'!$A:$D,2,0)=0,"",VLOOKUP($C3749,'Agent List'!$A:$D,2,0))),"")</f>
        <v/>
      </c>
      <c r="F3749" t="str">
        <f>IFERROR((IF(VLOOKUP(C3749,'Agent List'!A:C,3,0)=0,"",VLOOKUP(C3749,'Agent List'!A:C,3,0))),"")</f>
        <v/>
      </c>
    </row>
    <row r="3750" spans="5:6" x14ac:dyDescent="0.25">
      <c r="E3750" s="175" t="str">
        <f>IFERROR((IF(VLOOKUP($C3750,'Agent List'!$A:$D,2,0)=0,"",VLOOKUP($C3750,'Agent List'!$A:$D,2,0))),"")</f>
        <v/>
      </c>
      <c r="F3750" t="str">
        <f>IFERROR((IF(VLOOKUP(C3750,'Agent List'!A:C,3,0)=0,"",VLOOKUP(C3750,'Agent List'!A:C,3,0))),"")</f>
        <v/>
      </c>
    </row>
    <row r="3751" spans="5:6" x14ac:dyDescent="0.25">
      <c r="E3751" s="175" t="str">
        <f>IFERROR((IF(VLOOKUP($C3751,'Agent List'!$A:$D,2,0)=0,"",VLOOKUP($C3751,'Agent List'!$A:$D,2,0))),"")</f>
        <v/>
      </c>
      <c r="F3751" t="str">
        <f>IFERROR((IF(VLOOKUP(C3751,'Agent List'!A:C,3,0)=0,"",VLOOKUP(C3751,'Agent List'!A:C,3,0))),"")</f>
        <v/>
      </c>
    </row>
    <row r="3752" spans="5:6" x14ac:dyDescent="0.25">
      <c r="E3752" s="175" t="str">
        <f>IFERROR((IF(VLOOKUP($C3752,'Agent List'!$A:$D,2,0)=0,"",VLOOKUP($C3752,'Agent List'!$A:$D,2,0))),"")</f>
        <v/>
      </c>
      <c r="F3752" t="str">
        <f>IFERROR((IF(VLOOKUP(C3752,'Agent List'!A:C,3,0)=0,"",VLOOKUP(C3752,'Agent List'!A:C,3,0))),"")</f>
        <v/>
      </c>
    </row>
    <row r="3753" spans="5:6" x14ac:dyDescent="0.25">
      <c r="E3753" s="175" t="str">
        <f>IFERROR((IF(VLOOKUP($C3753,'Agent List'!$A:$D,2,0)=0,"",VLOOKUP($C3753,'Agent List'!$A:$D,2,0))),"")</f>
        <v/>
      </c>
      <c r="F3753" t="str">
        <f>IFERROR((IF(VLOOKUP(C3753,'Agent List'!A:C,3,0)=0,"",VLOOKUP(C3753,'Agent List'!A:C,3,0))),"")</f>
        <v/>
      </c>
    </row>
    <row r="3754" spans="5:6" x14ac:dyDescent="0.25">
      <c r="E3754" s="175" t="str">
        <f>IFERROR((IF(VLOOKUP($C3754,'Agent List'!$A:$D,2,0)=0,"",VLOOKUP($C3754,'Agent List'!$A:$D,2,0))),"")</f>
        <v/>
      </c>
      <c r="F3754" t="str">
        <f>IFERROR((IF(VLOOKUP(C3754,'Agent List'!A:C,3,0)=0,"",VLOOKUP(C3754,'Agent List'!A:C,3,0))),"")</f>
        <v/>
      </c>
    </row>
    <row r="3755" spans="5:6" x14ac:dyDescent="0.25">
      <c r="E3755" s="175" t="str">
        <f>IFERROR((IF(VLOOKUP($C3755,'Agent List'!$A:$D,2,0)=0,"",VLOOKUP($C3755,'Agent List'!$A:$D,2,0))),"")</f>
        <v/>
      </c>
      <c r="F3755" t="str">
        <f>IFERROR((IF(VLOOKUP(C3755,'Agent List'!A:C,3,0)=0,"",VLOOKUP(C3755,'Agent List'!A:C,3,0))),"")</f>
        <v/>
      </c>
    </row>
    <row r="3756" spans="5:6" x14ac:dyDescent="0.25">
      <c r="E3756" s="175" t="str">
        <f>IFERROR((IF(VLOOKUP($C3756,'Agent List'!$A:$D,2,0)=0,"",VLOOKUP($C3756,'Agent List'!$A:$D,2,0))),"")</f>
        <v/>
      </c>
      <c r="F3756" t="str">
        <f>IFERROR((IF(VLOOKUP(C3756,'Agent List'!A:C,3,0)=0,"",VLOOKUP(C3756,'Agent List'!A:C,3,0))),"")</f>
        <v/>
      </c>
    </row>
    <row r="3757" spans="5:6" x14ac:dyDescent="0.25">
      <c r="E3757" s="175" t="str">
        <f>IFERROR((IF(VLOOKUP($C3757,'Agent List'!$A:$D,2,0)=0,"",VLOOKUP($C3757,'Agent List'!$A:$D,2,0))),"")</f>
        <v/>
      </c>
      <c r="F3757" t="str">
        <f>IFERROR((IF(VLOOKUP(C3757,'Agent List'!A:C,3,0)=0,"",VLOOKUP(C3757,'Agent List'!A:C,3,0))),"")</f>
        <v/>
      </c>
    </row>
    <row r="3758" spans="5:6" x14ac:dyDescent="0.25">
      <c r="E3758" s="175" t="str">
        <f>IFERROR((IF(VLOOKUP($C3758,'Agent List'!$A:$D,2,0)=0,"",VLOOKUP($C3758,'Agent List'!$A:$D,2,0))),"")</f>
        <v/>
      </c>
      <c r="F3758" t="str">
        <f>IFERROR((IF(VLOOKUP(C3758,'Agent List'!A:C,3,0)=0,"",VLOOKUP(C3758,'Agent List'!A:C,3,0))),"")</f>
        <v/>
      </c>
    </row>
    <row r="3759" spans="5:6" x14ac:dyDescent="0.25">
      <c r="E3759" s="175" t="str">
        <f>IFERROR((IF(VLOOKUP($C3759,'Agent List'!$A:$D,2,0)=0,"",VLOOKUP($C3759,'Agent List'!$A:$D,2,0))),"")</f>
        <v/>
      </c>
      <c r="F3759" t="str">
        <f>IFERROR((IF(VLOOKUP(C3759,'Agent List'!A:C,3,0)=0,"",VLOOKUP(C3759,'Agent List'!A:C,3,0))),"")</f>
        <v/>
      </c>
    </row>
    <row r="3760" spans="5:6" x14ac:dyDescent="0.25">
      <c r="E3760" s="175" t="str">
        <f>IFERROR((IF(VLOOKUP($C3760,'Agent List'!$A:$D,2,0)=0,"",VLOOKUP($C3760,'Agent List'!$A:$D,2,0))),"")</f>
        <v/>
      </c>
      <c r="F3760" t="str">
        <f>IFERROR((IF(VLOOKUP(C3760,'Agent List'!A:C,3,0)=0,"",VLOOKUP(C3760,'Agent List'!A:C,3,0))),"")</f>
        <v/>
      </c>
    </row>
    <row r="3761" spans="5:6" x14ac:dyDescent="0.25">
      <c r="E3761" s="175" t="str">
        <f>IFERROR((IF(VLOOKUP($C3761,'Agent List'!$A:$D,2,0)=0,"",VLOOKUP($C3761,'Agent List'!$A:$D,2,0))),"")</f>
        <v/>
      </c>
      <c r="F3761" t="str">
        <f>IFERROR((IF(VLOOKUP(C3761,'Agent List'!A:C,3,0)=0,"",VLOOKUP(C3761,'Agent List'!A:C,3,0))),"")</f>
        <v/>
      </c>
    </row>
    <row r="3762" spans="5:6" x14ac:dyDescent="0.25">
      <c r="E3762" s="175" t="str">
        <f>IFERROR((IF(VLOOKUP($C3762,'Agent List'!$A:$D,2,0)=0,"",VLOOKUP($C3762,'Agent List'!$A:$D,2,0))),"")</f>
        <v/>
      </c>
      <c r="F3762" t="str">
        <f>IFERROR((IF(VLOOKUP(C3762,'Agent List'!A:C,3,0)=0,"",VLOOKUP(C3762,'Agent List'!A:C,3,0))),"")</f>
        <v/>
      </c>
    </row>
    <row r="3763" spans="5:6" x14ac:dyDescent="0.25">
      <c r="E3763" s="175" t="str">
        <f>IFERROR((IF(VLOOKUP($C3763,'Agent List'!$A:$D,2,0)=0,"",VLOOKUP($C3763,'Agent List'!$A:$D,2,0))),"")</f>
        <v/>
      </c>
      <c r="F3763" t="str">
        <f>IFERROR((IF(VLOOKUP(C3763,'Agent List'!A:C,3,0)=0,"",VLOOKUP(C3763,'Agent List'!A:C,3,0))),"")</f>
        <v/>
      </c>
    </row>
    <row r="3764" spans="5:6" x14ac:dyDescent="0.25">
      <c r="E3764" s="175" t="str">
        <f>IFERROR((IF(VLOOKUP($C3764,'Agent List'!$A:$D,2,0)=0,"",VLOOKUP($C3764,'Agent List'!$A:$D,2,0))),"")</f>
        <v/>
      </c>
      <c r="F3764" t="str">
        <f>IFERROR((IF(VLOOKUP(C3764,'Agent List'!A:C,3,0)=0,"",VLOOKUP(C3764,'Agent List'!A:C,3,0))),"")</f>
        <v/>
      </c>
    </row>
    <row r="3765" spans="5:6" x14ac:dyDescent="0.25">
      <c r="E3765" s="175" t="str">
        <f>IFERROR((IF(VLOOKUP($C3765,'Agent List'!$A:$D,2,0)=0,"",VLOOKUP($C3765,'Agent List'!$A:$D,2,0))),"")</f>
        <v/>
      </c>
      <c r="F3765" t="str">
        <f>IFERROR((IF(VLOOKUP(C3765,'Agent List'!A:C,3,0)=0,"",VLOOKUP(C3765,'Agent List'!A:C,3,0))),"")</f>
        <v/>
      </c>
    </row>
    <row r="3766" spans="5:6" x14ac:dyDescent="0.25">
      <c r="E3766" s="175" t="str">
        <f>IFERROR((IF(VLOOKUP($C3766,'Agent List'!$A:$D,2,0)=0,"",VLOOKUP($C3766,'Agent List'!$A:$D,2,0))),"")</f>
        <v/>
      </c>
      <c r="F3766" t="str">
        <f>IFERROR((IF(VLOOKUP(C3766,'Agent List'!A:C,3,0)=0,"",VLOOKUP(C3766,'Agent List'!A:C,3,0))),"")</f>
        <v/>
      </c>
    </row>
    <row r="3767" spans="5:6" x14ac:dyDescent="0.25">
      <c r="E3767" s="175" t="str">
        <f>IFERROR((IF(VLOOKUP($C3767,'Agent List'!$A:$D,2,0)=0,"",VLOOKUP($C3767,'Agent List'!$A:$D,2,0))),"")</f>
        <v/>
      </c>
      <c r="F3767" t="str">
        <f>IFERROR((IF(VLOOKUP(C3767,'Agent List'!A:C,3,0)=0,"",VLOOKUP(C3767,'Agent List'!A:C,3,0))),"")</f>
        <v/>
      </c>
    </row>
    <row r="3768" spans="5:6" x14ac:dyDescent="0.25">
      <c r="E3768" s="175" t="str">
        <f>IFERROR((IF(VLOOKUP($C3768,'Agent List'!$A:$D,2,0)=0,"",VLOOKUP($C3768,'Agent List'!$A:$D,2,0))),"")</f>
        <v/>
      </c>
      <c r="F3768" t="str">
        <f>IFERROR((IF(VLOOKUP(C3768,'Agent List'!A:C,3,0)=0,"",VLOOKUP(C3768,'Agent List'!A:C,3,0))),"")</f>
        <v/>
      </c>
    </row>
    <row r="3769" spans="5:6" x14ac:dyDescent="0.25">
      <c r="E3769" s="175" t="str">
        <f>IFERROR((IF(VLOOKUP($C3769,'Agent List'!$A:$D,2,0)=0,"",VLOOKUP($C3769,'Agent List'!$A:$D,2,0))),"")</f>
        <v/>
      </c>
      <c r="F3769" t="str">
        <f>IFERROR((IF(VLOOKUP(C3769,'Agent List'!A:C,3,0)=0,"",VLOOKUP(C3769,'Agent List'!A:C,3,0))),"")</f>
        <v/>
      </c>
    </row>
    <row r="3770" spans="5:6" x14ac:dyDescent="0.25">
      <c r="E3770" s="175" t="str">
        <f>IFERROR((IF(VLOOKUP($C3770,'Agent List'!$A:$D,2,0)=0,"",VLOOKUP($C3770,'Agent List'!$A:$D,2,0))),"")</f>
        <v/>
      </c>
      <c r="F3770" t="str">
        <f>IFERROR((IF(VLOOKUP(C3770,'Agent List'!A:C,3,0)=0,"",VLOOKUP(C3770,'Agent List'!A:C,3,0))),"")</f>
        <v/>
      </c>
    </row>
    <row r="3771" spans="5:6" x14ac:dyDescent="0.25">
      <c r="E3771" s="175" t="str">
        <f>IFERROR((IF(VLOOKUP($C3771,'Agent List'!$A:$D,2,0)=0,"",VLOOKUP($C3771,'Agent List'!$A:$D,2,0))),"")</f>
        <v/>
      </c>
      <c r="F3771" t="str">
        <f>IFERROR((IF(VLOOKUP(C3771,'Agent List'!A:C,3,0)=0,"",VLOOKUP(C3771,'Agent List'!A:C,3,0))),"")</f>
        <v/>
      </c>
    </row>
    <row r="3772" spans="5:6" x14ac:dyDescent="0.25">
      <c r="E3772" s="175" t="str">
        <f>IFERROR((IF(VLOOKUP($C3772,'Agent List'!$A:$D,2,0)=0,"",VLOOKUP($C3772,'Agent List'!$A:$D,2,0))),"")</f>
        <v/>
      </c>
      <c r="F3772" t="str">
        <f>IFERROR((IF(VLOOKUP(C3772,'Agent List'!A:C,3,0)=0,"",VLOOKUP(C3772,'Agent List'!A:C,3,0))),"")</f>
        <v/>
      </c>
    </row>
    <row r="3773" spans="5:6" x14ac:dyDescent="0.25">
      <c r="E3773" s="175" t="str">
        <f>IFERROR((IF(VLOOKUP($C3773,'Agent List'!$A:$D,2,0)=0,"",VLOOKUP($C3773,'Agent List'!$A:$D,2,0))),"")</f>
        <v/>
      </c>
      <c r="F3773" t="str">
        <f>IFERROR((IF(VLOOKUP(C3773,'Agent List'!A:C,3,0)=0,"",VLOOKUP(C3773,'Agent List'!A:C,3,0))),"")</f>
        <v/>
      </c>
    </row>
    <row r="3774" spans="5:6" x14ac:dyDescent="0.25">
      <c r="E3774" s="175" t="str">
        <f>IFERROR((IF(VLOOKUP($C3774,'Agent List'!$A:$D,2,0)=0,"",VLOOKUP($C3774,'Agent List'!$A:$D,2,0))),"")</f>
        <v/>
      </c>
      <c r="F3774" t="str">
        <f>IFERROR((IF(VLOOKUP(C3774,'Agent List'!A:C,3,0)=0,"",VLOOKUP(C3774,'Agent List'!A:C,3,0))),"")</f>
        <v/>
      </c>
    </row>
    <row r="3775" spans="5:6" x14ac:dyDescent="0.25">
      <c r="E3775" s="175" t="str">
        <f>IFERROR((IF(VLOOKUP($C3775,'Agent List'!$A:$D,2,0)=0,"",VLOOKUP($C3775,'Agent List'!$A:$D,2,0))),"")</f>
        <v/>
      </c>
      <c r="F3775" t="str">
        <f>IFERROR((IF(VLOOKUP(C3775,'Agent List'!A:C,3,0)=0,"",VLOOKUP(C3775,'Agent List'!A:C,3,0))),"")</f>
        <v/>
      </c>
    </row>
    <row r="3776" spans="5:6" x14ac:dyDescent="0.25">
      <c r="E3776" s="175" t="str">
        <f>IFERROR((IF(VLOOKUP($C3776,'Agent List'!$A:$D,2,0)=0,"",VLOOKUP($C3776,'Agent List'!$A:$D,2,0))),"")</f>
        <v/>
      </c>
      <c r="F3776" t="str">
        <f>IFERROR((IF(VLOOKUP(C3776,'Agent List'!A:C,3,0)=0,"",VLOOKUP(C3776,'Agent List'!A:C,3,0))),"")</f>
        <v/>
      </c>
    </row>
    <row r="3777" spans="5:6" x14ac:dyDescent="0.25">
      <c r="E3777" s="175" t="str">
        <f>IFERROR((IF(VLOOKUP($C3777,'Agent List'!$A:$D,2,0)=0,"",VLOOKUP($C3777,'Agent List'!$A:$D,2,0))),"")</f>
        <v/>
      </c>
      <c r="F3777" t="str">
        <f>IFERROR((IF(VLOOKUP(C3777,'Agent List'!A:C,3,0)=0,"",VLOOKUP(C3777,'Agent List'!A:C,3,0))),"")</f>
        <v/>
      </c>
    </row>
    <row r="3778" spans="5:6" x14ac:dyDescent="0.25">
      <c r="E3778" s="175" t="str">
        <f>IFERROR((IF(VLOOKUP($C3778,'Agent List'!$A:$D,2,0)=0,"",VLOOKUP($C3778,'Agent List'!$A:$D,2,0))),"")</f>
        <v/>
      </c>
      <c r="F3778" t="str">
        <f>IFERROR((IF(VLOOKUP(C3778,'Agent List'!A:C,3,0)=0,"",VLOOKUP(C3778,'Agent List'!A:C,3,0))),"")</f>
        <v/>
      </c>
    </row>
    <row r="3779" spans="5:6" x14ac:dyDescent="0.25">
      <c r="E3779" s="175" t="str">
        <f>IFERROR((IF(VLOOKUP($C3779,'Agent List'!$A:$D,2,0)=0,"",VLOOKUP($C3779,'Agent List'!$A:$D,2,0))),"")</f>
        <v/>
      </c>
      <c r="F3779" t="str">
        <f>IFERROR((IF(VLOOKUP(C3779,'Agent List'!A:C,3,0)=0,"",VLOOKUP(C3779,'Agent List'!A:C,3,0))),"")</f>
        <v/>
      </c>
    </row>
    <row r="3780" spans="5:6" x14ac:dyDescent="0.25">
      <c r="E3780" s="175" t="str">
        <f>IFERROR((IF(VLOOKUP($C3780,'Agent List'!$A:$D,2,0)=0,"",VLOOKUP($C3780,'Agent List'!$A:$D,2,0))),"")</f>
        <v/>
      </c>
      <c r="F3780" t="str">
        <f>IFERROR((IF(VLOOKUP(C3780,'Agent List'!A:C,3,0)=0,"",VLOOKUP(C3780,'Agent List'!A:C,3,0))),"")</f>
        <v/>
      </c>
    </row>
    <row r="3781" spans="5:6" x14ac:dyDescent="0.25">
      <c r="E3781" s="175" t="str">
        <f>IFERROR((IF(VLOOKUP($C3781,'Agent List'!$A:$D,2,0)=0,"",VLOOKUP($C3781,'Agent List'!$A:$D,2,0))),"")</f>
        <v/>
      </c>
      <c r="F3781" t="str">
        <f>IFERROR((IF(VLOOKUP(C3781,'Agent List'!A:C,3,0)=0,"",VLOOKUP(C3781,'Agent List'!A:C,3,0))),"")</f>
        <v/>
      </c>
    </row>
    <row r="3782" spans="5:6" x14ac:dyDescent="0.25">
      <c r="E3782" s="175" t="str">
        <f>IFERROR((IF(VLOOKUP($C3782,'Agent List'!$A:$D,2,0)=0,"",VLOOKUP($C3782,'Agent List'!$A:$D,2,0))),"")</f>
        <v/>
      </c>
      <c r="F3782" t="str">
        <f>IFERROR((IF(VLOOKUP(C3782,'Agent List'!A:C,3,0)=0,"",VLOOKUP(C3782,'Agent List'!A:C,3,0))),"")</f>
        <v/>
      </c>
    </row>
    <row r="3783" spans="5:6" x14ac:dyDescent="0.25">
      <c r="E3783" s="175" t="str">
        <f>IFERROR((IF(VLOOKUP($C3783,'Agent List'!$A:$D,2,0)=0,"",VLOOKUP($C3783,'Agent List'!$A:$D,2,0))),"")</f>
        <v/>
      </c>
      <c r="F3783" t="str">
        <f>IFERROR((IF(VLOOKUP(C3783,'Agent List'!A:C,3,0)=0,"",VLOOKUP(C3783,'Agent List'!A:C,3,0))),"")</f>
        <v/>
      </c>
    </row>
    <row r="3784" spans="5:6" x14ac:dyDescent="0.25">
      <c r="E3784" s="175" t="str">
        <f>IFERROR((IF(VLOOKUP($C3784,'Agent List'!$A:$D,2,0)=0,"",VLOOKUP($C3784,'Agent List'!$A:$D,2,0))),"")</f>
        <v/>
      </c>
      <c r="F3784" t="str">
        <f>IFERROR((IF(VLOOKUP(C3784,'Agent List'!A:C,3,0)=0,"",VLOOKUP(C3784,'Agent List'!A:C,3,0))),"")</f>
        <v/>
      </c>
    </row>
    <row r="3785" spans="5:6" x14ac:dyDescent="0.25">
      <c r="E3785" s="175" t="str">
        <f>IFERROR((IF(VLOOKUP($C3785,'Agent List'!$A:$D,2,0)=0,"",VLOOKUP($C3785,'Agent List'!$A:$D,2,0))),"")</f>
        <v/>
      </c>
      <c r="F3785" t="str">
        <f>IFERROR((IF(VLOOKUP(C3785,'Agent List'!A:C,3,0)=0,"",VLOOKUP(C3785,'Agent List'!A:C,3,0))),"")</f>
        <v/>
      </c>
    </row>
    <row r="3786" spans="5:6" x14ac:dyDescent="0.25">
      <c r="E3786" s="175" t="str">
        <f>IFERROR((IF(VLOOKUP($C3786,'Agent List'!$A:$D,2,0)=0,"",VLOOKUP($C3786,'Agent List'!$A:$D,2,0))),"")</f>
        <v/>
      </c>
      <c r="F3786" t="str">
        <f>IFERROR((IF(VLOOKUP(C3786,'Agent List'!A:C,3,0)=0,"",VLOOKUP(C3786,'Agent List'!A:C,3,0))),"")</f>
        <v/>
      </c>
    </row>
    <row r="3787" spans="5:6" x14ac:dyDescent="0.25">
      <c r="E3787" s="175" t="str">
        <f>IFERROR((IF(VLOOKUP($C3787,'Agent List'!$A:$D,2,0)=0,"",VLOOKUP($C3787,'Agent List'!$A:$D,2,0))),"")</f>
        <v/>
      </c>
      <c r="F3787" t="str">
        <f>IFERROR((IF(VLOOKUP(C3787,'Agent List'!A:C,3,0)=0,"",VLOOKUP(C3787,'Agent List'!A:C,3,0))),"")</f>
        <v/>
      </c>
    </row>
    <row r="3788" spans="5:6" x14ac:dyDescent="0.25">
      <c r="E3788" s="175" t="str">
        <f>IFERROR((IF(VLOOKUP($C3788,'Agent List'!$A:$D,2,0)=0,"",VLOOKUP($C3788,'Agent List'!$A:$D,2,0))),"")</f>
        <v/>
      </c>
      <c r="F3788" t="str">
        <f>IFERROR((IF(VLOOKUP(C3788,'Agent List'!A:C,3,0)=0,"",VLOOKUP(C3788,'Agent List'!A:C,3,0))),"")</f>
        <v/>
      </c>
    </row>
    <row r="3789" spans="5:6" x14ac:dyDescent="0.25">
      <c r="E3789" s="175" t="str">
        <f>IFERROR((IF(VLOOKUP($C3789,'Agent List'!$A:$D,2,0)=0,"",VLOOKUP($C3789,'Agent List'!$A:$D,2,0))),"")</f>
        <v/>
      </c>
      <c r="F3789" t="str">
        <f>IFERROR((IF(VLOOKUP(C3789,'Agent List'!A:C,3,0)=0,"",VLOOKUP(C3789,'Agent List'!A:C,3,0))),"")</f>
        <v/>
      </c>
    </row>
    <row r="3790" spans="5:6" x14ac:dyDescent="0.25">
      <c r="E3790" s="175" t="str">
        <f>IFERROR((IF(VLOOKUP($C3790,'Agent List'!$A:$D,2,0)=0,"",VLOOKUP($C3790,'Agent List'!$A:$D,2,0))),"")</f>
        <v/>
      </c>
      <c r="F3790" t="str">
        <f>IFERROR((IF(VLOOKUP(C3790,'Agent List'!A:C,3,0)=0,"",VLOOKUP(C3790,'Agent List'!A:C,3,0))),"")</f>
        <v/>
      </c>
    </row>
    <row r="3791" spans="5:6" x14ac:dyDescent="0.25">
      <c r="E3791" s="175" t="str">
        <f>IFERROR((IF(VLOOKUP($C3791,'Agent List'!$A:$D,2,0)=0,"",VLOOKUP($C3791,'Agent List'!$A:$D,2,0))),"")</f>
        <v/>
      </c>
      <c r="F3791" t="str">
        <f>IFERROR((IF(VLOOKUP(C3791,'Agent List'!A:C,3,0)=0,"",VLOOKUP(C3791,'Agent List'!A:C,3,0))),"")</f>
        <v/>
      </c>
    </row>
    <row r="3792" spans="5:6" x14ac:dyDescent="0.25">
      <c r="E3792" s="175" t="str">
        <f>IFERROR((IF(VLOOKUP($C3792,'Agent List'!$A:$D,2,0)=0,"",VLOOKUP($C3792,'Agent List'!$A:$D,2,0))),"")</f>
        <v/>
      </c>
      <c r="F3792" t="str">
        <f>IFERROR((IF(VLOOKUP(C3792,'Agent List'!A:C,3,0)=0,"",VLOOKUP(C3792,'Agent List'!A:C,3,0))),"")</f>
        <v/>
      </c>
    </row>
    <row r="3793" spans="5:6" x14ac:dyDescent="0.25">
      <c r="E3793" s="175" t="str">
        <f>IFERROR((IF(VLOOKUP($C3793,'Agent List'!$A:$D,2,0)=0,"",VLOOKUP($C3793,'Agent List'!$A:$D,2,0))),"")</f>
        <v/>
      </c>
      <c r="F3793" t="str">
        <f>IFERROR((IF(VLOOKUP(C3793,'Agent List'!A:C,3,0)=0,"",VLOOKUP(C3793,'Agent List'!A:C,3,0))),"")</f>
        <v/>
      </c>
    </row>
    <row r="3794" spans="5:6" x14ac:dyDescent="0.25">
      <c r="E3794" s="175" t="str">
        <f>IFERROR((IF(VLOOKUP($C3794,'Agent List'!$A:$D,2,0)=0,"",VLOOKUP($C3794,'Agent List'!$A:$D,2,0))),"")</f>
        <v/>
      </c>
      <c r="F3794" t="str">
        <f>IFERROR((IF(VLOOKUP(C3794,'Agent List'!A:C,3,0)=0,"",VLOOKUP(C3794,'Agent List'!A:C,3,0))),"")</f>
        <v/>
      </c>
    </row>
    <row r="3795" spans="5:6" x14ac:dyDescent="0.25">
      <c r="E3795" s="175" t="str">
        <f>IFERROR((IF(VLOOKUP($C3795,'Agent List'!$A:$D,2,0)=0,"",VLOOKUP($C3795,'Agent List'!$A:$D,2,0))),"")</f>
        <v/>
      </c>
      <c r="F3795" t="str">
        <f>IFERROR((IF(VLOOKUP(C3795,'Agent List'!A:C,3,0)=0,"",VLOOKUP(C3795,'Agent List'!A:C,3,0))),"")</f>
        <v/>
      </c>
    </row>
    <row r="3796" spans="5:6" x14ac:dyDescent="0.25">
      <c r="E3796" s="175" t="str">
        <f>IFERROR((IF(VLOOKUP($C3796,'Agent List'!$A:$D,2,0)=0,"",VLOOKUP($C3796,'Agent List'!$A:$D,2,0))),"")</f>
        <v/>
      </c>
      <c r="F3796" t="str">
        <f>IFERROR((IF(VLOOKUP(C3796,'Agent List'!A:C,3,0)=0,"",VLOOKUP(C3796,'Agent List'!A:C,3,0))),"")</f>
        <v/>
      </c>
    </row>
    <row r="3797" spans="5:6" x14ac:dyDescent="0.25">
      <c r="E3797" s="175" t="str">
        <f>IFERROR((IF(VLOOKUP($C3797,'Agent List'!$A:$D,2,0)=0,"",VLOOKUP($C3797,'Agent List'!$A:$D,2,0))),"")</f>
        <v/>
      </c>
      <c r="F3797" t="str">
        <f>IFERROR((IF(VLOOKUP(C3797,'Agent List'!A:C,3,0)=0,"",VLOOKUP(C3797,'Agent List'!A:C,3,0))),"")</f>
        <v/>
      </c>
    </row>
    <row r="3798" spans="5:6" x14ac:dyDescent="0.25">
      <c r="E3798" s="175" t="str">
        <f>IFERROR((IF(VLOOKUP($C3798,'Agent List'!$A:$D,2,0)=0,"",VLOOKUP($C3798,'Agent List'!$A:$D,2,0))),"")</f>
        <v/>
      </c>
      <c r="F3798" t="str">
        <f>IFERROR((IF(VLOOKUP(C3798,'Agent List'!A:C,3,0)=0,"",VLOOKUP(C3798,'Agent List'!A:C,3,0))),"")</f>
        <v/>
      </c>
    </row>
    <row r="3799" spans="5:6" x14ac:dyDescent="0.25">
      <c r="E3799" s="175" t="str">
        <f>IFERROR((IF(VLOOKUP($C3799,'Agent List'!$A:$D,2,0)=0,"",VLOOKUP($C3799,'Agent List'!$A:$D,2,0))),"")</f>
        <v/>
      </c>
      <c r="F3799" t="str">
        <f>IFERROR((IF(VLOOKUP(C3799,'Agent List'!A:C,3,0)=0,"",VLOOKUP(C3799,'Agent List'!A:C,3,0))),"")</f>
        <v/>
      </c>
    </row>
    <row r="3800" spans="5:6" x14ac:dyDescent="0.25">
      <c r="E3800" s="175" t="str">
        <f>IFERROR((IF(VLOOKUP($C3800,'Agent List'!$A:$D,2,0)=0,"",VLOOKUP($C3800,'Agent List'!$A:$D,2,0))),"")</f>
        <v/>
      </c>
      <c r="F3800" t="str">
        <f>IFERROR((IF(VLOOKUP(C3800,'Agent List'!A:C,3,0)=0,"",VLOOKUP(C3800,'Agent List'!A:C,3,0))),"")</f>
        <v/>
      </c>
    </row>
    <row r="3801" spans="5:6" x14ac:dyDescent="0.25">
      <c r="E3801" s="175" t="str">
        <f>IFERROR((IF(VLOOKUP($C3801,'Agent List'!$A:$D,2,0)=0,"",VLOOKUP($C3801,'Agent List'!$A:$D,2,0))),"")</f>
        <v/>
      </c>
      <c r="F3801" t="str">
        <f>IFERROR((IF(VLOOKUP(C3801,'Agent List'!A:C,3,0)=0,"",VLOOKUP(C3801,'Agent List'!A:C,3,0))),"")</f>
        <v/>
      </c>
    </row>
    <row r="3802" spans="5:6" x14ac:dyDescent="0.25">
      <c r="E3802" s="175" t="str">
        <f>IFERROR((IF(VLOOKUP($C3802,'Agent List'!$A:$D,2,0)=0,"",VLOOKUP($C3802,'Agent List'!$A:$D,2,0))),"")</f>
        <v/>
      </c>
      <c r="F3802" t="str">
        <f>IFERROR((IF(VLOOKUP(C3802,'Agent List'!A:C,3,0)=0,"",VLOOKUP(C3802,'Agent List'!A:C,3,0))),"")</f>
        <v/>
      </c>
    </row>
    <row r="3803" spans="5:6" x14ac:dyDescent="0.25">
      <c r="E3803" s="175" t="str">
        <f>IFERROR((IF(VLOOKUP($C3803,'Agent List'!$A:$D,2,0)=0,"",VLOOKUP($C3803,'Agent List'!$A:$D,2,0))),"")</f>
        <v/>
      </c>
      <c r="F3803" t="str">
        <f>IFERROR((IF(VLOOKUP(C3803,'Agent List'!A:C,3,0)=0,"",VLOOKUP(C3803,'Agent List'!A:C,3,0))),"")</f>
        <v/>
      </c>
    </row>
    <row r="3804" spans="5:6" x14ac:dyDescent="0.25">
      <c r="E3804" s="175" t="str">
        <f>IFERROR((IF(VLOOKUP($C3804,'Agent List'!$A:$D,2,0)=0,"",VLOOKUP($C3804,'Agent List'!$A:$D,2,0))),"")</f>
        <v/>
      </c>
      <c r="F3804" t="str">
        <f>IFERROR((IF(VLOOKUP(C3804,'Agent List'!A:C,3,0)=0,"",VLOOKUP(C3804,'Agent List'!A:C,3,0))),"")</f>
        <v/>
      </c>
    </row>
    <row r="3805" spans="5:6" x14ac:dyDescent="0.25">
      <c r="E3805" s="175" t="str">
        <f>IFERROR((IF(VLOOKUP($C3805,'Agent List'!$A:$D,2,0)=0,"",VLOOKUP($C3805,'Agent List'!$A:$D,2,0))),"")</f>
        <v/>
      </c>
      <c r="F3805" t="str">
        <f>IFERROR((IF(VLOOKUP(C3805,'Agent List'!A:C,3,0)=0,"",VLOOKUP(C3805,'Agent List'!A:C,3,0))),"")</f>
        <v/>
      </c>
    </row>
    <row r="3806" spans="5:6" x14ac:dyDescent="0.25">
      <c r="E3806" s="175" t="str">
        <f>IFERROR((IF(VLOOKUP($C3806,'Agent List'!$A:$D,2,0)=0,"",VLOOKUP($C3806,'Agent List'!$A:$D,2,0))),"")</f>
        <v/>
      </c>
      <c r="F3806" t="str">
        <f>IFERROR((IF(VLOOKUP(C3806,'Agent List'!A:C,3,0)=0,"",VLOOKUP(C3806,'Agent List'!A:C,3,0))),"")</f>
        <v/>
      </c>
    </row>
    <row r="3807" spans="5:6" x14ac:dyDescent="0.25">
      <c r="E3807" s="175" t="str">
        <f>IFERROR((IF(VLOOKUP($C3807,'Agent List'!$A:$D,2,0)=0,"",VLOOKUP($C3807,'Agent List'!$A:$D,2,0))),"")</f>
        <v/>
      </c>
      <c r="F3807" t="str">
        <f>IFERROR((IF(VLOOKUP(C3807,'Agent List'!A:C,3,0)=0,"",VLOOKUP(C3807,'Agent List'!A:C,3,0))),"")</f>
        <v/>
      </c>
    </row>
    <row r="3808" spans="5:6" x14ac:dyDescent="0.25">
      <c r="E3808" s="175" t="str">
        <f>IFERROR((IF(VLOOKUP($C3808,'Agent List'!$A:$D,2,0)=0,"",VLOOKUP($C3808,'Agent List'!$A:$D,2,0))),"")</f>
        <v/>
      </c>
      <c r="F3808" t="str">
        <f>IFERROR((IF(VLOOKUP(C3808,'Agent List'!A:C,3,0)=0,"",VLOOKUP(C3808,'Agent List'!A:C,3,0))),"")</f>
        <v/>
      </c>
    </row>
    <row r="3809" spans="5:6" x14ac:dyDescent="0.25">
      <c r="E3809" s="175" t="str">
        <f>IFERROR((IF(VLOOKUP($C3809,'Agent List'!$A:$D,2,0)=0,"",VLOOKUP($C3809,'Agent List'!$A:$D,2,0))),"")</f>
        <v/>
      </c>
      <c r="F3809" t="str">
        <f>IFERROR((IF(VLOOKUP(C3809,'Agent List'!A:C,3,0)=0,"",VLOOKUP(C3809,'Agent List'!A:C,3,0))),"")</f>
        <v/>
      </c>
    </row>
    <row r="3810" spans="5:6" x14ac:dyDescent="0.25">
      <c r="E3810" s="175" t="str">
        <f>IFERROR((IF(VLOOKUP($C3810,'Agent List'!$A:$D,2,0)=0,"",VLOOKUP($C3810,'Agent List'!$A:$D,2,0))),"")</f>
        <v/>
      </c>
      <c r="F3810" t="str">
        <f>IFERROR((IF(VLOOKUP(C3810,'Agent List'!A:C,3,0)=0,"",VLOOKUP(C3810,'Agent List'!A:C,3,0))),"")</f>
        <v/>
      </c>
    </row>
    <row r="3811" spans="5:6" x14ac:dyDescent="0.25">
      <c r="E3811" s="175" t="str">
        <f>IFERROR((IF(VLOOKUP($C3811,'Agent List'!$A:$D,2,0)=0,"",VLOOKUP($C3811,'Agent List'!$A:$D,2,0))),"")</f>
        <v/>
      </c>
      <c r="F3811" t="str">
        <f>IFERROR((IF(VLOOKUP(C3811,'Agent List'!A:C,3,0)=0,"",VLOOKUP(C3811,'Agent List'!A:C,3,0))),"")</f>
        <v/>
      </c>
    </row>
    <row r="3812" spans="5:6" x14ac:dyDescent="0.25">
      <c r="E3812" s="175" t="str">
        <f>IFERROR((IF(VLOOKUP($C3812,'Agent List'!$A:$D,2,0)=0,"",VLOOKUP($C3812,'Agent List'!$A:$D,2,0))),"")</f>
        <v/>
      </c>
      <c r="F3812" t="str">
        <f>IFERROR((IF(VLOOKUP(C3812,'Agent List'!A:C,3,0)=0,"",VLOOKUP(C3812,'Agent List'!A:C,3,0))),"")</f>
        <v/>
      </c>
    </row>
    <row r="3813" spans="5:6" x14ac:dyDescent="0.25">
      <c r="E3813" s="175" t="str">
        <f>IFERROR((IF(VLOOKUP($C3813,'Agent List'!$A:$D,2,0)=0,"",VLOOKUP($C3813,'Agent List'!$A:$D,2,0))),"")</f>
        <v/>
      </c>
      <c r="F3813" t="str">
        <f>IFERROR((IF(VLOOKUP(C3813,'Agent List'!A:C,3,0)=0,"",VLOOKUP(C3813,'Agent List'!A:C,3,0))),"")</f>
        <v/>
      </c>
    </row>
    <row r="3814" spans="5:6" x14ac:dyDescent="0.25">
      <c r="E3814" s="175" t="str">
        <f>IFERROR((IF(VLOOKUP($C3814,'Agent List'!$A:$D,2,0)=0,"",VLOOKUP($C3814,'Agent List'!$A:$D,2,0))),"")</f>
        <v/>
      </c>
      <c r="F3814" t="str">
        <f>IFERROR((IF(VLOOKUP(C3814,'Agent List'!A:C,3,0)=0,"",VLOOKUP(C3814,'Agent List'!A:C,3,0))),"")</f>
        <v/>
      </c>
    </row>
    <row r="3815" spans="5:6" x14ac:dyDescent="0.25">
      <c r="E3815" s="175" t="str">
        <f>IFERROR((IF(VLOOKUP($C3815,'Agent List'!$A:$D,2,0)=0,"",VLOOKUP($C3815,'Agent List'!$A:$D,2,0))),"")</f>
        <v/>
      </c>
      <c r="F3815" t="str">
        <f>IFERROR((IF(VLOOKUP(C3815,'Agent List'!A:C,3,0)=0,"",VLOOKUP(C3815,'Agent List'!A:C,3,0))),"")</f>
        <v/>
      </c>
    </row>
    <row r="3816" spans="5:6" x14ac:dyDescent="0.25">
      <c r="E3816" s="175" t="str">
        <f>IFERROR((IF(VLOOKUP($C3816,'Agent List'!$A:$D,2,0)=0,"",VLOOKUP($C3816,'Agent List'!$A:$D,2,0))),"")</f>
        <v/>
      </c>
      <c r="F3816" t="str">
        <f>IFERROR((IF(VLOOKUP(C3816,'Agent List'!A:C,3,0)=0,"",VLOOKUP(C3816,'Agent List'!A:C,3,0))),"")</f>
        <v/>
      </c>
    </row>
    <row r="3817" spans="5:6" x14ac:dyDescent="0.25">
      <c r="E3817" s="175" t="str">
        <f>IFERROR((IF(VLOOKUP($C3817,'Agent List'!$A:$D,2,0)=0,"",VLOOKUP($C3817,'Agent List'!$A:$D,2,0))),"")</f>
        <v/>
      </c>
      <c r="F3817" t="str">
        <f>IFERROR((IF(VLOOKUP(C3817,'Agent List'!A:C,3,0)=0,"",VLOOKUP(C3817,'Agent List'!A:C,3,0))),"")</f>
        <v/>
      </c>
    </row>
    <row r="3818" spans="5:6" x14ac:dyDescent="0.25">
      <c r="E3818" s="175" t="str">
        <f>IFERROR((IF(VLOOKUP($C3818,'Agent List'!$A:$D,2,0)=0,"",VLOOKUP($C3818,'Agent List'!$A:$D,2,0))),"")</f>
        <v/>
      </c>
      <c r="F3818" t="str">
        <f>IFERROR((IF(VLOOKUP(C3818,'Agent List'!A:C,3,0)=0,"",VLOOKUP(C3818,'Agent List'!A:C,3,0))),"")</f>
        <v/>
      </c>
    </row>
    <row r="3819" spans="5:6" x14ac:dyDescent="0.25">
      <c r="E3819" s="175" t="str">
        <f>IFERROR((IF(VLOOKUP($C3819,'Agent List'!$A:$D,2,0)=0,"",VLOOKUP($C3819,'Agent List'!$A:$D,2,0))),"")</f>
        <v/>
      </c>
      <c r="F3819" t="str">
        <f>IFERROR((IF(VLOOKUP(C3819,'Agent List'!A:C,3,0)=0,"",VLOOKUP(C3819,'Agent List'!A:C,3,0))),"")</f>
        <v/>
      </c>
    </row>
    <row r="3820" spans="5:6" x14ac:dyDescent="0.25">
      <c r="E3820" s="175" t="str">
        <f>IFERROR((IF(VLOOKUP($C3820,'Agent List'!$A:$D,2,0)=0,"",VLOOKUP($C3820,'Agent List'!$A:$D,2,0))),"")</f>
        <v/>
      </c>
      <c r="F3820" t="str">
        <f>IFERROR((IF(VLOOKUP(C3820,'Agent List'!A:C,3,0)=0,"",VLOOKUP(C3820,'Agent List'!A:C,3,0))),"")</f>
        <v/>
      </c>
    </row>
    <row r="3821" spans="5:6" x14ac:dyDescent="0.25">
      <c r="E3821" s="175" t="str">
        <f>IFERROR((IF(VLOOKUP($C3821,'Agent List'!$A:$D,2,0)=0,"",VLOOKUP($C3821,'Agent List'!$A:$D,2,0))),"")</f>
        <v/>
      </c>
      <c r="F3821" t="str">
        <f>IFERROR((IF(VLOOKUP(C3821,'Agent List'!A:C,3,0)=0,"",VLOOKUP(C3821,'Agent List'!A:C,3,0))),"")</f>
        <v/>
      </c>
    </row>
    <row r="3822" spans="5:6" x14ac:dyDescent="0.25">
      <c r="E3822" s="175" t="str">
        <f>IFERROR((IF(VLOOKUP($C3822,'Agent List'!$A:$D,2,0)=0,"",VLOOKUP($C3822,'Agent List'!$A:$D,2,0))),"")</f>
        <v/>
      </c>
      <c r="F3822" t="str">
        <f>IFERROR((IF(VLOOKUP(C3822,'Agent List'!A:C,3,0)=0,"",VLOOKUP(C3822,'Agent List'!A:C,3,0))),"")</f>
        <v/>
      </c>
    </row>
    <row r="3823" spans="5:6" x14ac:dyDescent="0.25">
      <c r="E3823" s="175" t="str">
        <f>IFERROR((IF(VLOOKUP($C3823,'Agent List'!$A:$D,2,0)=0,"",VLOOKUP($C3823,'Agent List'!$A:$D,2,0))),"")</f>
        <v/>
      </c>
      <c r="F3823" t="str">
        <f>IFERROR((IF(VLOOKUP(C3823,'Agent List'!A:C,3,0)=0,"",VLOOKUP(C3823,'Agent List'!A:C,3,0))),"")</f>
        <v/>
      </c>
    </row>
    <row r="3824" spans="5:6" x14ac:dyDescent="0.25">
      <c r="E3824" s="175" t="str">
        <f>IFERROR((IF(VLOOKUP($C3824,'Agent List'!$A:$D,2,0)=0,"",VLOOKUP($C3824,'Agent List'!$A:$D,2,0))),"")</f>
        <v/>
      </c>
      <c r="F3824" t="str">
        <f>IFERROR((IF(VLOOKUP(C3824,'Agent List'!A:C,3,0)=0,"",VLOOKUP(C3824,'Agent List'!A:C,3,0))),"")</f>
        <v/>
      </c>
    </row>
    <row r="3825" spans="5:6" x14ac:dyDescent="0.25">
      <c r="E3825" s="175" t="str">
        <f>IFERROR((IF(VLOOKUP($C3825,'Agent List'!$A:$D,2,0)=0,"",VLOOKUP($C3825,'Agent List'!$A:$D,2,0))),"")</f>
        <v/>
      </c>
      <c r="F3825" t="str">
        <f>IFERROR((IF(VLOOKUP(C3825,'Agent List'!A:C,3,0)=0,"",VLOOKUP(C3825,'Agent List'!A:C,3,0))),"")</f>
        <v/>
      </c>
    </row>
    <row r="3826" spans="5:6" x14ac:dyDescent="0.25">
      <c r="E3826" s="175" t="str">
        <f>IFERROR((IF(VLOOKUP($C3826,'Agent List'!$A:$D,2,0)=0,"",VLOOKUP($C3826,'Agent List'!$A:$D,2,0))),"")</f>
        <v/>
      </c>
      <c r="F3826" t="str">
        <f>IFERROR((IF(VLOOKUP(C3826,'Agent List'!A:C,3,0)=0,"",VLOOKUP(C3826,'Agent List'!A:C,3,0))),"")</f>
        <v/>
      </c>
    </row>
    <row r="3827" spans="5:6" x14ac:dyDescent="0.25">
      <c r="E3827" s="175" t="str">
        <f>IFERROR((IF(VLOOKUP($C3827,'Agent List'!$A:$D,2,0)=0,"",VLOOKUP($C3827,'Agent List'!$A:$D,2,0))),"")</f>
        <v/>
      </c>
      <c r="F3827" t="str">
        <f>IFERROR((IF(VLOOKUP(C3827,'Agent List'!A:C,3,0)=0,"",VLOOKUP(C3827,'Agent List'!A:C,3,0))),"")</f>
        <v/>
      </c>
    </row>
    <row r="3828" spans="5:6" x14ac:dyDescent="0.25">
      <c r="E3828" s="175" t="str">
        <f>IFERROR((IF(VLOOKUP($C3828,'Agent List'!$A:$D,2,0)=0,"",VLOOKUP($C3828,'Agent List'!$A:$D,2,0))),"")</f>
        <v/>
      </c>
      <c r="F3828" t="str">
        <f>IFERROR((IF(VLOOKUP(C3828,'Agent List'!A:C,3,0)=0,"",VLOOKUP(C3828,'Agent List'!A:C,3,0))),"")</f>
        <v/>
      </c>
    </row>
    <row r="3829" spans="5:6" x14ac:dyDescent="0.25">
      <c r="E3829" s="175" t="str">
        <f>IFERROR((IF(VLOOKUP($C3829,'Agent List'!$A:$D,2,0)=0,"",VLOOKUP($C3829,'Agent List'!$A:$D,2,0))),"")</f>
        <v/>
      </c>
      <c r="F3829" t="str">
        <f>IFERROR((IF(VLOOKUP(C3829,'Agent List'!A:C,3,0)=0,"",VLOOKUP(C3829,'Agent List'!A:C,3,0))),"")</f>
        <v/>
      </c>
    </row>
    <row r="3830" spans="5:6" x14ac:dyDescent="0.25">
      <c r="E3830" s="175" t="str">
        <f>IFERROR((IF(VLOOKUP($C3830,'Agent List'!$A:$D,2,0)=0,"",VLOOKUP($C3830,'Agent List'!$A:$D,2,0))),"")</f>
        <v/>
      </c>
      <c r="F3830" t="str">
        <f>IFERROR((IF(VLOOKUP(C3830,'Agent List'!A:C,3,0)=0,"",VLOOKUP(C3830,'Agent List'!A:C,3,0))),"")</f>
        <v/>
      </c>
    </row>
    <row r="3831" spans="5:6" x14ac:dyDescent="0.25">
      <c r="E3831" s="175" t="str">
        <f>IFERROR((IF(VLOOKUP($C3831,'Agent List'!$A:$D,2,0)=0,"",VLOOKUP($C3831,'Agent List'!$A:$D,2,0))),"")</f>
        <v/>
      </c>
      <c r="F3831" t="str">
        <f>IFERROR((IF(VLOOKUP(C3831,'Agent List'!A:C,3,0)=0,"",VLOOKUP(C3831,'Agent List'!A:C,3,0))),"")</f>
        <v/>
      </c>
    </row>
    <row r="3832" spans="5:6" x14ac:dyDescent="0.25">
      <c r="E3832" s="175" t="str">
        <f>IFERROR((IF(VLOOKUP($C3832,'Agent List'!$A:$D,2,0)=0,"",VLOOKUP($C3832,'Agent List'!$A:$D,2,0))),"")</f>
        <v/>
      </c>
      <c r="F3832" t="str">
        <f>IFERROR((IF(VLOOKUP(C3832,'Agent List'!A:C,3,0)=0,"",VLOOKUP(C3832,'Agent List'!A:C,3,0))),"")</f>
        <v/>
      </c>
    </row>
    <row r="3833" spans="5:6" x14ac:dyDescent="0.25">
      <c r="E3833" s="175" t="str">
        <f>IFERROR((IF(VLOOKUP($C3833,'Agent List'!$A:$D,2,0)=0,"",VLOOKUP($C3833,'Agent List'!$A:$D,2,0))),"")</f>
        <v/>
      </c>
      <c r="F3833" t="str">
        <f>IFERROR((IF(VLOOKUP(C3833,'Agent List'!A:C,3,0)=0,"",VLOOKUP(C3833,'Agent List'!A:C,3,0))),"")</f>
        <v/>
      </c>
    </row>
    <row r="3834" spans="5:6" x14ac:dyDescent="0.25">
      <c r="E3834" s="175" t="str">
        <f>IFERROR((IF(VLOOKUP($C3834,'Agent List'!$A:$D,2,0)=0,"",VLOOKUP($C3834,'Agent List'!$A:$D,2,0))),"")</f>
        <v/>
      </c>
      <c r="F3834" t="str">
        <f>IFERROR((IF(VLOOKUP(C3834,'Agent List'!A:C,3,0)=0,"",VLOOKUP(C3834,'Agent List'!A:C,3,0))),"")</f>
        <v/>
      </c>
    </row>
    <row r="3835" spans="5:6" x14ac:dyDescent="0.25">
      <c r="E3835" s="175" t="str">
        <f>IFERROR((IF(VLOOKUP($C3835,'Agent List'!$A:$D,2,0)=0,"",VLOOKUP($C3835,'Agent List'!$A:$D,2,0))),"")</f>
        <v/>
      </c>
      <c r="F3835" t="str">
        <f>IFERROR((IF(VLOOKUP(C3835,'Agent List'!A:C,3,0)=0,"",VLOOKUP(C3835,'Agent List'!A:C,3,0))),"")</f>
        <v/>
      </c>
    </row>
    <row r="3836" spans="5:6" x14ac:dyDescent="0.25">
      <c r="E3836" s="175" t="str">
        <f>IFERROR((IF(VLOOKUP($C3836,'Agent List'!$A:$D,2,0)=0,"",VLOOKUP($C3836,'Agent List'!$A:$D,2,0))),"")</f>
        <v/>
      </c>
      <c r="F3836" t="str">
        <f>IFERROR((IF(VLOOKUP(C3836,'Agent List'!A:C,3,0)=0,"",VLOOKUP(C3836,'Agent List'!A:C,3,0))),"")</f>
        <v/>
      </c>
    </row>
    <row r="3837" spans="5:6" x14ac:dyDescent="0.25">
      <c r="E3837" s="175" t="str">
        <f>IFERROR((IF(VLOOKUP($C3837,'Agent List'!$A:$D,2,0)=0,"",VLOOKUP($C3837,'Agent List'!$A:$D,2,0))),"")</f>
        <v/>
      </c>
      <c r="F3837" t="str">
        <f>IFERROR((IF(VLOOKUP(C3837,'Agent List'!A:C,3,0)=0,"",VLOOKUP(C3837,'Agent List'!A:C,3,0))),"")</f>
        <v/>
      </c>
    </row>
    <row r="3838" spans="5:6" x14ac:dyDescent="0.25">
      <c r="E3838" s="175" t="str">
        <f>IFERROR((IF(VLOOKUP($C3838,'Agent List'!$A:$D,2,0)=0,"",VLOOKUP($C3838,'Agent List'!$A:$D,2,0))),"")</f>
        <v/>
      </c>
      <c r="F3838" t="str">
        <f>IFERROR((IF(VLOOKUP(C3838,'Agent List'!A:C,3,0)=0,"",VLOOKUP(C3838,'Agent List'!A:C,3,0))),"")</f>
        <v/>
      </c>
    </row>
    <row r="3839" spans="5:6" x14ac:dyDescent="0.25">
      <c r="E3839" s="175" t="str">
        <f>IFERROR((IF(VLOOKUP($C3839,'Agent List'!$A:$D,2,0)=0,"",VLOOKUP($C3839,'Agent List'!$A:$D,2,0))),"")</f>
        <v/>
      </c>
      <c r="F3839" t="str">
        <f>IFERROR((IF(VLOOKUP(C3839,'Agent List'!A:C,3,0)=0,"",VLOOKUP(C3839,'Agent List'!A:C,3,0))),"")</f>
        <v/>
      </c>
    </row>
    <row r="3840" spans="5:6" x14ac:dyDescent="0.25">
      <c r="E3840" s="175" t="str">
        <f>IFERROR((IF(VLOOKUP($C3840,'Agent List'!$A:$D,2,0)=0,"",VLOOKUP($C3840,'Agent List'!$A:$D,2,0))),"")</f>
        <v/>
      </c>
      <c r="F3840" t="str">
        <f>IFERROR((IF(VLOOKUP(C3840,'Agent List'!A:C,3,0)=0,"",VLOOKUP(C3840,'Agent List'!A:C,3,0))),"")</f>
        <v/>
      </c>
    </row>
    <row r="3841" spans="5:6" x14ac:dyDescent="0.25">
      <c r="E3841" s="175" t="str">
        <f>IFERROR((IF(VLOOKUP($C3841,'Agent List'!$A:$D,2,0)=0,"",VLOOKUP($C3841,'Agent List'!$A:$D,2,0))),"")</f>
        <v/>
      </c>
      <c r="F3841" t="str">
        <f>IFERROR((IF(VLOOKUP(C3841,'Agent List'!A:C,3,0)=0,"",VLOOKUP(C3841,'Agent List'!A:C,3,0))),"")</f>
        <v/>
      </c>
    </row>
    <row r="3842" spans="5:6" x14ac:dyDescent="0.25">
      <c r="E3842" s="175" t="str">
        <f>IFERROR((IF(VLOOKUP($C3842,'Agent List'!$A:$D,2,0)=0,"",VLOOKUP($C3842,'Agent List'!$A:$D,2,0))),"")</f>
        <v/>
      </c>
      <c r="F3842" t="str">
        <f>IFERROR((IF(VLOOKUP(C3842,'Agent List'!A:C,3,0)=0,"",VLOOKUP(C3842,'Agent List'!A:C,3,0))),"")</f>
        <v/>
      </c>
    </row>
    <row r="3843" spans="5:6" x14ac:dyDescent="0.25">
      <c r="E3843" s="175" t="str">
        <f>IFERROR((IF(VLOOKUP($C3843,'Agent List'!$A:$D,2,0)=0,"",VLOOKUP($C3843,'Agent List'!$A:$D,2,0))),"")</f>
        <v/>
      </c>
      <c r="F3843" t="str">
        <f>IFERROR((IF(VLOOKUP(C3843,'Agent List'!A:C,3,0)=0,"",VLOOKUP(C3843,'Agent List'!A:C,3,0))),"")</f>
        <v/>
      </c>
    </row>
    <row r="3844" spans="5:6" x14ac:dyDescent="0.25">
      <c r="E3844" s="175" t="str">
        <f>IFERROR((IF(VLOOKUP($C3844,'Agent List'!$A:$D,2,0)=0,"",VLOOKUP($C3844,'Agent List'!$A:$D,2,0))),"")</f>
        <v/>
      </c>
      <c r="F3844" t="str">
        <f>IFERROR((IF(VLOOKUP(C3844,'Agent List'!A:C,3,0)=0,"",VLOOKUP(C3844,'Agent List'!A:C,3,0))),"")</f>
        <v/>
      </c>
    </row>
    <row r="3845" spans="5:6" x14ac:dyDescent="0.25">
      <c r="E3845" s="175" t="str">
        <f>IFERROR((IF(VLOOKUP($C3845,'Agent List'!$A:$D,2,0)=0,"",VLOOKUP($C3845,'Agent List'!$A:$D,2,0))),"")</f>
        <v/>
      </c>
      <c r="F3845" t="str">
        <f>IFERROR((IF(VLOOKUP(C3845,'Agent List'!A:C,3,0)=0,"",VLOOKUP(C3845,'Agent List'!A:C,3,0))),"")</f>
        <v/>
      </c>
    </row>
    <row r="3846" spans="5:6" x14ac:dyDescent="0.25">
      <c r="E3846" s="175" t="str">
        <f>IFERROR((IF(VLOOKUP($C3846,'Agent List'!$A:$D,2,0)=0,"",VLOOKUP($C3846,'Agent List'!$A:$D,2,0))),"")</f>
        <v/>
      </c>
      <c r="F3846" t="str">
        <f>IFERROR((IF(VLOOKUP(C3846,'Agent List'!A:C,3,0)=0,"",VLOOKUP(C3846,'Agent List'!A:C,3,0))),"")</f>
        <v/>
      </c>
    </row>
    <row r="3847" spans="5:6" x14ac:dyDescent="0.25">
      <c r="E3847" s="175" t="str">
        <f>IFERROR((IF(VLOOKUP($C3847,'Agent List'!$A:$D,2,0)=0,"",VLOOKUP($C3847,'Agent List'!$A:$D,2,0))),"")</f>
        <v/>
      </c>
      <c r="F3847" t="str">
        <f>IFERROR((IF(VLOOKUP(C3847,'Agent List'!A:C,3,0)=0,"",VLOOKUP(C3847,'Agent List'!A:C,3,0))),"")</f>
        <v/>
      </c>
    </row>
    <row r="3848" spans="5:6" x14ac:dyDescent="0.25">
      <c r="E3848" s="175" t="str">
        <f>IFERROR((IF(VLOOKUP($C3848,'Agent List'!$A:$D,2,0)=0,"",VLOOKUP($C3848,'Agent List'!$A:$D,2,0))),"")</f>
        <v/>
      </c>
      <c r="F3848" t="str">
        <f>IFERROR((IF(VLOOKUP(C3848,'Agent List'!A:C,3,0)=0,"",VLOOKUP(C3848,'Agent List'!A:C,3,0))),"")</f>
        <v/>
      </c>
    </row>
    <row r="3849" spans="5:6" x14ac:dyDescent="0.25">
      <c r="E3849" s="175" t="str">
        <f>IFERROR((IF(VLOOKUP($C3849,'Agent List'!$A:$D,2,0)=0,"",VLOOKUP($C3849,'Agent List'!$A:$D,2,0))),"")</f>
        <v/>
      </c>
      <c r="F3849" t="str">
        <f>IFERROR((IF(VLOOKUP(C3849,'Agent List'!A:C,3,0)=0,"",VLOOKUP(C3849,'Agent List'!A:C,3,0))),"")</f>
        <v/>
      </c>
    </row>
    <row r="3850" spans="5:6" x14ac:dyDescent="0.25">
      <c r="E3850" s="175" t="str">
        <f>IFERROR((IF(VLOOKUP($C3850,'Agent List'!$A:$D,2,0)=0,"",VLOOKUP($C3850,'Agent List'!$A:$D,2,0))),"")</f>
        <v/>
      </c>
      <c r="F3850" t="str">
        <f>IFERROR((IF(VLOOKUP(C3850,'Agent List'!A:C,3,0)=0,"",VLOOKUP(C3850,'Agent List'!A:C,3,0))),"")</f>
        <v/>
      </c>
    </row>
    <row r="3851" spans="5:6" x14ac:dyDescent="0.25">
      <c r="E3851" s="175" t="str">
        <f>IFERROR((IF(VLOOKUP($C3851,'Agent List'!$A:$D,2,0)=0,"",VLOOKUP($C3851,'Agent List'!$A:$D,2,0))),"")</f>
        <v/>
      </c>
      <c r="F3851" t="str">
        <f>IFERROR((IF(VLOOKUP(C3851,'Agent List'!A:C,3,0)=0,"",VLOOKUP(C3851,'Agent List'!A:C,3,0))),"")</f>
        <v/>
      </c>
    </row>
    <row r="3852" spans="5:6" x14ac:dyDescent="0.25">
      <c r="E3852" s="175" t="str">
        <f>IFERROR((IF(VLOOKUP($C3852,'Agent List'!$A:$D,2,0)=0,"",VLOOKUP($C3852,'Agent List'!$A:$D,2,0))),"")</f>
        <v/>
      </c>
      <c r="F3852" t="str">
        <f>IFERROR((IF(VLOOKUP(C3852,'Agent List'!A:C,3,0)=0,"",VLOOKUP(C3852,'Agent List'!A:C,3,0))),"")</f>
        <v/>
      </c>
    </row>
    <row r="3853" spans="5:6" x14ac:dyDescent="0.25">
      <c r="E3853" s="175" t="str">
        <f>IFERROR((IF(VLOOKUP($C3853,'Agent List'!$A:$D,2,0)=0,"",VLOOKUP($C3853,'Agent List'!$A:$D,2,0))),"")</f>
        <v/>
      </c>
      <c r="F3853" t="str">
        <f>IFERROR((IF(VLOOKUP(C3853,'Agent List'!A:C,3,0)=0,"",VLOOKUP(C3853,'Agent List'!A:C,3,0))),"")</f>
        <v/>
      </c>
    </row>
    <row r="3854" spans="5:6" x14ac:dyDescent="0.25">
      <c r="E3854" s="175" t="str">
        <f>IFERROR((IF(VLOOKUP($C3854,'Agent List'!$A:$D,2,0)=0,"",VLOOKUP($C3854,'Agent List'!$A:$D,2,0))),"")</f>
        <v/>
      </c>
      <c r="F3854" t="str">
        <f>IFERROR((IF(VLOOKUP(C3854,'Agent List'!A:C,3,0)=0,"",VLOOKUP(C3854,'Agent List'!A:C,3,0))),"")</f>
        <v/>
      </c>
    </row>
    <row r="3855" spans="5:6" x14ac:dyDescent="0.25">
      <c r="E3855" s="175" t="str">
        <f>IFERROR((IF(VLOOKUP($C3855,'Agent List'!$A:$D,2,0)=0,"",VLOOKUP($C3855,'Agent List'!$A:$D,2,0))),"")</f>
        <v/>
      </c>
      <c r="F3855" t="str">
        <f>IFERROR((IF(VLOOKUP(C3855,'Agent List'!A:C,3,0)=0,"",VLOOKUP(C3855,'Agent List'!A:C,3,0))),"")</f>
        <v/>
      </c>
    </row>
    <row r="3856" spans="5:6" x14ac:dyDescent="0.25">
      <c r="E3856" s="175" t="str">
        <f>IFERROR((IF(VLOOKUP($C3856,'Agent List'!$A:$D,2,0)=0,"",VLOOKUP($C3856,'Agent List'!$A:$D,2,0))),"")</f>
        <v/>
      </c>
      <c r="F3856" t="str">
        <f>IFERROR((IF(VLOOKUP(C3856,'Agent List'!A:C,3,0)=0,"",VLOOKUP(C3856,'Agent List'!A:C,3,0))),"")</f>
        <v/>
      </c>
    </row>
    <row r="3857" spans="5:6" x14ac:dyDescent="0.25">
      <c r="E3857" s="175" t="str">
        <f>IFERROR((IF(VLOOKUP($C3857,'Agent List'!$A:$D,2,0)=0,"",VLOOKUP($C3857,'Agent List'!$A:$D,2,0))),"")</f>
        <v/>
      </c>
      <c r="F3857" t="str">
        <f>IFERROR((IF(VLOOKUP(C3857,'Agent List'!A:C,3,0)=0,"",VLOOKUP(C3857,'Agent List'!A:C,3,0))),"")</f>
        <v/>
      </c>
    </row>
    <row r="3858" spans="5:6" x14ac:dyDescent="0.25">
      <c r="E3858" s="175" t="str">
        <f>IFERROR((IF(VLOOKUP($C3858,'Agent List'!$A:$D,2,0)=0,"",VLOOKUP($C3858,'Agent List'!$A:$D,2,0))),"")</f>
        <v/>
      </c>
      <c r="F3858" t="str">
        <f>IFERROR((IF(VLOOKUP(C3858,'Agent List'!A:C,3,0)=0,"",VLOOKUP(C3858,'Agent List'!A:C,3,0))),"")</f>
        <v/>
      </c>
    </row>
    <row r="3859" spans="5:6" x14ac:dyDescent="0.25">
      <c r="E3859" s="175" t="str">
        <f>IFERROR((IF(VLOOKUP($C3859,'Agent List'!$A:$D,2,0)=0,"",VLOOKUP($C3859,'Agent List'!$A:$D,2,0))),"")</f>
        <v/>
      </c>
      <c r="F3859" t="str">
        <f>IFERROR((IF(VLOOKUP(C3859,'Agent List'!A:C,3,0)=0,"",VLOOKUP(C3859,'Agent List'!A:C,3,0))),"")</f>
        <v/>
      </c>
    </row>
    <row r="3860" spans="5:6" x14ac:dyDescent="0.25">
      <c r="E3860" s="175" t="str">
        <f>IFERROR((IF(VLOOKUP($C3860,'Agent List'!$A:$D,2,0)=0,"",VLOOKUP($C3860,'Agent List'!$A:$D,2,0))),"")</f>
        <v/>
      </c>
      <c r="F3860" t="str">
        <f>IFERROR((IF(VLOOKUP(C3860,'Agent List'!A:C,3,0)=0,"",VLOOKUP(C3860,'Agent List'!A:C,3,0))),"")</f>
        <v/>
      </c>
    </row>
    <row r="3861" spans="5:6" x14ac:dyDescent="0.25">
      <c r="E3861" s="175" t="str">
        <f>IFERROR((IF(VLOOKUP($C3861,'Agent List'!$A:$D,2,0)=0,"",VLOOKUP($C3861,'Agent List'!$A:$D,2,0))),"")</f>
        <v/>
      </c>
      <c r="F3861" t="str">
        <f>IFERROR((IF(VLOOKUP(C3861,'Agent List'!A:C,3,0)=0,"",VLOOKUP(C3861,'Agent List'!A:C,3,0))),"")</f>
        <v/>
      </c>
    </row>
    <row r="3862" spans="5:6" x14ac:dyDescent="0.25">
      <c r="E3862" s="175" t="str">
        <f>IFERROR((IF(VLOOKUP($C3862,'Agent List'!$A:$D,2,0)=0,"",VLOOKUP($C3862,'Agent List'!$A:$D,2,0))),"")</f>
        <v/>
      </c>
      <c r="F3862" t="str">
        <f>IFERROR((IF(VLOOKUP(C3862,'Agent List'!A:C,3,0)=0,"",VLOOKUP(C3862,'Agent List'!A:C,3,0))),"")</f>
        <v/>
      </c>
    </row>
    <row r="3863" spans="5:6" x14ac:dyDescent="0.25">
      <c r="E3863" s="175" t="str">
        <f>IFERROR((IF(VLOOKUP($C3863,'Agent List'!$A:$D,2,0)=0,"",VLOOKUP($C3863,'Agent List'!$A:$D,2,0))),"")</f>
        <v/>
      </c>
      <c r="F3863" t="str">
        <f>IFERROR((IF(VLOOKUP(C3863,'Agent List'!A:C,3,0)=0,"",VLOOKUP(C3863,'Agent List'!A:C,3,0))),"")</f>
        <v/>
      </c>
    </row>
    <row r="3864" spans="5:6" x14ac:dyDescent="0.25">
      <c r="E3864" s="175" t="str">
        <f>IFERROR((IF(VLOOKUP($C3864,'Agent List'!$A:$D,2,0)=0,"",VLOOKUP($C3864,'Agent List'!$A:$D,2,0))),"")</f>
        <v/>
      </c>
      <c r="F3864" t="str">
        <f>IFERROR((IF(VLOOKUP(C3864,'Agent List'!A:C,3,0)=0,"",VLOOKUP(C3864,'Agent List'!A:C,3,0))),"")</f>
        <v/>
      </c>
    </row>
    <row r="3865" spans="5:6" x14ac:dyDescent="0.25">
      <c r="E3865" s="175" t="str">
        <f>IFERROR((IF(VLOOKUP($C3865,'Agent List'!$A:$D,2,0)=0,"",VLOOKUP($C3865,'Agent List'!$A:$D,2,0))),"")</f>
        <v/>
      </c>
      <c r="F3865" t="str">
        <f>IFERROR((IF(VLOOKUP(C3865,'Agent List'!A:C,3,0)=0,"",VLOOKUP(C3865,'Agent List'!A:C,3,0))),"")</f>
        <v/>
      </c>
    </row>
    <row r="3866" spans="5:6" x14ac:dyDescent="0.25">
      <c r="E3866" s="175" t="str">
        <f>IFERROR((IF(VLOOKUP($C3866,'Agent List'!$A:$D,2,0)=0,"",VLOOKUP($C3866,'Agent List'!$A:$D,2,0))),"")</f>
        <v/>
      </c>
      <c r="F3866" t="str">
        <f>IFERROR((IF(VLOOKUP(C3866,'Agent List'!A:C,3,0)=0,"",VLOOKUP(C3866,'Agent List'!A:C,3,0))),"")</f>
        <v/>
      </c>
    </row>
    <row r="3867" spans="5:6" x14ac:dyDescent="0.25">
      <c r="E3867" s="175" t="str">
        <f>IFERROR((IF(VLOOKUP($C3867,'Agent List'!$A:$D,2,0)=0,"",VLOOKUP($C3867,'Agent List'!$A:$D,2,0))),"")</f>
        <v/>
      </c>
      <c r="F3867" t="str">
        <f>IFERROR((IF(VLOOKUP(C3867,'Agent List'!A:C,3,0)=0,"",VLOOKUP(C3867,'Agent List'!A:C,3,0))),"")</f>
        <v/>
      </c>
    </row>
    <row r="3868" spans="5:6" x14ac:dyDescent="0.25">
      <c r="E3868" s="175" t="str">
        <f>IFERROR((IF(VLOOKUP($C3868,'Agent List'!$A:$D,2,0)=0,"",VLOOKUP($C3868,'Agent List'!$A:$D,2,0))),"")</f>
        <v/>
      </c>
      <c r="F3868" t="str">
        <f>IFERROR((IF(VLOOKUP(C3868,'Agent List'!A:C,3,0)=0,"",VLOOKUP(C3868,'Agent List'!A:C,3,0))),"")</f>
        <v/>
      </c>
    </row>
    <row r="3869" spans="5:6" x14ac:dyDescent="0.25">
      <c r="E3869" s="175" t="str">
        <f>IFERROR((IF(VLOOKUP($C3869,'Agent List'!$A:$D,2,0)=0,"",VLOOKUP($C3869,'Agent List'!$A:$D,2,0))),"")</f>
        <v/>
      </c>
      <c r="F3869" t="str">
        <f>IFERROR((IF(VLOOKUP(C3869,'Agent List'!A:C,3,0)=0,"",VLOOKUP(C3869,'Agent List'!A:C,3,0))),"")</f>
        <v/>
      </c>
    </row>
    <row r="3870" spans="5:6" x14ac:dyDescent="0.25">
      <c r="E3870" s="175" t="str">
        <f>IFERROR((IF(VLOOKUP($C3870,'Agent List'!$A:$D,2,0)=0,"",VLOOKUP($C3870,'Agent List'!$A:$D,2,0))),"")</f>
        <v/>
      </c>
      <c r="F3870" t="str">
        <f>IFERROR((IF(VLOOKUP(C3870,'Agent List'!A:C,3,0)=0,"",VLOOKUP(C3870,'Agent List'!A:C,3,0))),"")</f>
        <v/>
      </c>
    </row>
    <row r="3871" spans="5:6" x14ac:dyDescent="0.25">
      <c r="E3871" s="175" t="str">
        <f>IFERROR((IF(VLOOKUP($C3871,'Agent List'!$A:$D,2,0)=0,"",VLOOKUP($C3871,'Agent List'!$A:$D,2,0))),"")</f>
        <v/>
      </c>
      <c r="F3871" t="str">
        <f>IFERROR((IF(VLOOKUP(C3871,'Agent List'!A:C,3,0)=0,"",VLOOKUP(C3871,'Agent List'!A:C,3,0))),"")</f>
        <v/>
      </c>
    </row>
    <row r="3872" spans="5:6" x14ac:dyDescent="0.25">
      <c r="E3872" s="175" t="str">
        <f>IFERROR((IF(VLOOKUP($C3872,'Agent List'!$A:$D,2,0)=0,"",VLOOKUP($C3872,'Agent List'!$A:$D,2,0))),"")</f>
        <v/>
      </c>
      <c r="F3872" t="str">
        <f>IFERROR((IF(VLOOKUP(C3872,'Agent List'!A:C,3,0)=0,"",VLOOKUP(C3872,'Agent List'!A:C,3,0))),"")</f>
        <v/>
      </c>
    </row>
    <row r="3873" spans="5:6" x14ac:dyDescent="0.25">
      <c r="E3873" s="175" t="str">
        <f>IFERROR((IF(VLOOKUP($C3873,'Agent List'!$A:$D,2,0)=0,"",VLOOKUP($C3873,'Agent List'!$A:$D,2,0))),"")</f>
        <v/>
      </c>
      <c r="F3873" t="str">
        <f>IFERROR((IF(VLOOKUP(C3873,'Agent List'!A:C,3,0)=0,"",VLOOKUP(C3873,'Agent List'!A:C,3,0))),"")</f>
        <v/>
      </c>
    </row>
    <row r="3874" spans="5:6" x14ac:dyDescent="0.25">
      <c r="E3874" s="175" t="str">
        <f>IFERROR((IF(VLOOKUP($C3874,'Agent List'!$A:$D,2,0)=0,"",VLOOKUP($C3874,'Agent List'!$A:$D,2,0))),"")</f>
        <v/>
      </c>
      <c r="F3874" t="str">
        <f>IFERROR((IF(VLOOKUP(C3874,'Agent List'!A:C,3,0)=0,"",VLOOKUP(C3874,'Agent List'!A:C,3,0))),"")</f>
        <v/>
      </c>
    </row>
    <row r="3875" spans="5:6" x14ac:dyDescent="0.25">
      <c r="E3875" s="175" t="str">
        <f>IFERROR((IF(VLOOKUP($C3875,'Agent List'!$A:$D,2,0)=0,"",VLOOKUP($C3875,'Agent List'!$A:$D,2,0))),"")</f>
        <v/>
      </c>
      <c r="F3875" t="str">
        <f>IFERROR((IF(VLOOKUP(C3875,'Agent List'!A:C,3,0)=0,"",VLOOKUP(C3875,'Agent List'!A:C,3,0))),"")</f>
        <v/>
      </c>
    </row>
    <row r="3876" spans="5:6" x14ac:dyDescent="0.25">
      <c r="E3876" s="175" t="str">
        <f>IFERROR((IF(VLOOKUP($C3876,'Agent List'!$A:$D,2,0)=0,"",VLOOKUP($C3876,'Agent List'!$A:$D,2,0))),"")</f>
        <v/>
      </c>
      <c r="F3876" t="str">
        <f>IFERROR((IF(VLOOKUP(C3876,'Agent List'!A:C,3,0)=0,"",VLOOKUP(C3876,'Agent List'!A:C,3,0))),"")</f>
        <v/>
      </c>
    </row>
    <row r="3877" spans="5:6" x14ac:dyDescent="0.25">
      <c r="E3877" s="175" t="str">
        <f>IFERROR((IF(VLOOKUP($C3877,'Agent List'!$A:$D,2,0)=0,"",VLOOKUP($C3877,'Agent List'!$A:$D,2,0))),"")</f>
        <v/>
      </c>
      <c r="F3877" t="str">
        <f>IFERROR((IF(VLOOKUP(C3877,'Agent List'!A:C,3,0)=0,"",VLOOKUP(C3877,'Agent List'!A:C,3,0))),"")</f>
        <v/>
      </c>
    </row>
    <row r="3878" spans="5:6" x14ac:dyDescent="0.25">
      <c r="E3878" s="175" t="str">
        <f>IFERROR((IF(VLOOKUP($C3878,'Agent List'!$A:$D,2,0)=0,"",VLOOKUP($C3878,'Agent List'!$A:$D,2,0))),"")</f>
        <v/>
      </c>
      <c r="F3878" t="str">
        <f>IFERROR((IF(VLOOKUP(C3878,'Agent List'!A:C,3,0)=0,"",VLOOKUP(C3878,'Agent List'!A:C,3,0))),"")</f>
        <v/>
      </c>
    </row>
    <row r="3879" spans="5:6" x14ac:dyDescent="0.25">
      <c r="E3879" s="175" t="str">
        <f>IFERROR((IF(VLOOKUP($C3879,'Agent List'!$A:$D,2,0)=0,"",VLOOKUP($C3879,'Agent List'!$A:$D,2,0))),"")</f>
        <v/>
      </c>
      <c r="F3879" t="str">
        <f>IFERROR((IF(VLOOKUP(C3879,'Agent List'!A:C,3,0)=0,"",VLOOKUP(C3879,'Agent List'!A:C,3,0))),"")</f>
        <v/>
      </c>
    </row>
    <row r="3880" spans="5:6" x14ac:dyDescent="0.25">
      <c r="E3880" s="175" t="str">
        <f>IFERROR((IF(VLOOKUP($C3880,'Agent List'!$A:$D,2,0)=0,"",VLOOKUP($C3880,'Agent List'!$A:$D,2,0))),"")</f>
        <v/>
      </c>
      <c r="F3880" t="str">
        <f>IFERROR((IF(VLOOKUP(C3880,'Agent List'!A:C,3,0)=0,"",VLOOKUP(C3880,'Agent List'!A:C,3,0))),"")</f>
        <v/>
      </c>
    </row>
    <row r="3881" spans="5:6" x14ac:dyDescent="0.25">
      <c r="E3881" s="175" t="str">
        <f>IFERROR((IF(VLOOKUP($C3881,'Agent List'!$A:$D,2,0)=0,"",VLOOKUP($C3881,'Agent List'!$A:$D,2,0))),"")</f>
        <v/>
      </c>
      <c r="F3881" t="str">
        <f>IFERROR((IF(VLOOKUP(C3881,'Agent List'!A:C,3,0)=0,"",VLOOKUP(C3881,'Agent List'!A:C,3,0))),"")</f>
        <v/>
      </c>
    </row>
    <row r="3882" spans="5:6" x14ac:dyDescent="0.25">
      <c r="E3882" s="175" t="str">
        <f>IFERROR((IF(VLOOKUP($C3882,'Agent List'!$A:$D,2,0)=0,"",VLOOKUP($C3882,'Agent List'!$A:$D,2,0))),"")</f>
        <v/>
      </c>
      <c r="F3882" t="str">
        <f>IFERROR((IF(VLOOKUP(C3882,'Agent List'!A:C,3,0)=0,"",VLOOKUP(C3882,'Agent List'!A:C,3,0))),"")</f>
        <v/>
      </c>
    </row>
    <row r="3883" spans="5:6" x14ac:dyDescent="0.25">
      <c r="E3883" s="175" t="str">
        <f>IFERROR((IF(VLOOKUP($C3883,'Agent List'!$A:$D,2,0)=0,"",VLOOKUP($C3883,'Agent List'!$A:$D,2,0))),"")</f>
        <v/>
      </c>
      <c r="F3883" t="str">
        <f>IFERROR((IF(VLOOKUP(C3883,'Agent List'!A:C,3,0)=0,"",VLOOKUP(C3883,'Agent List'!A:C,3,0))),"")</f>
        <v/>
      </c>
    </row>
    <row r="3884" spans="5:6" x14ac:dyDescent="0.25">
      <c r="E3884" s="175" t="str">
        <f>IFERROR((IF(VLOOKUP($C3884,'Agent List'!$A:$D,2,0)=0,"",VLOOKUP($C3884,'Agent List'!$A:$D,2,0))),"")</f>
        <v/>
      </c>
      <c r="F3884" t="str">
        <f>IFERROR((IF(VLOOKUP(C3884,'Agent List'!A:C,3,0)=0,"",VLOOKUP(C3884,'Agent List'!A:C,3,0))),"")</f>
        <v/>
      </c>
    </row>
    <row r="3885" spans="5:6" x14ac:dyDescent="0.25">
      <c r="E3885" s="175" t="str">
        <f>IFERROR((IF(VLOOKUP($C3885,'Agent List'!$A:$D,2,0)=0,"",VLOOKUP($C3885,'Agent List'!$A:$D,2,0))),"")</f>
        <v/>
      </c>
      <c r="F3885" t="str">
        <f>IFERROR((IF(VLOOKUP(C3885,'Agent List'!A:C,3,0)=0,"",VLOOKUP(C3885,'Agent List'!A:C,3,0))),"")</f>
        <v/>
      </c>
    </row>
    <row r="3886" spans="5:6" x14ac:dyDescent="0.25">
      <c r="E3886" s="175" t="str">
        <f>IFERROR((IF(VLOOKUP($C3886,'Agent List'!$A:$D,2,0)=0,"",VLOOKUP($C3886,'Agent List'!$A:$D,2,0))),"")</f>
        <v/>
      </c>
      <c r="F3886" t="str">
        <f>IFERROR((IF(VLOOKUP(C3886,'Agent List'!A:C,3,0)=0,"",VLOOKUP(C3886,'Agent List'!A:C,3,0))),"")</f>
        <v/>
      </c>
    </row>
    <row r="3887" spans="5:6" x14ac:dyDescent="0.25">
      <c r="E3887" s="175" t="str">
        <f>IFERROR((IF(VLOOKUP($C3887,'Agent List'!$A:$D,2,0)=0,"",VLOOKUP($C3887,'Agent List'!$A:$D,2,0))),"")</f>
        <v/>
      </c>
      <c r="F3887" t="str">
        <f>IFERROR((IF(VLOOKUP(C3887,'Agent List'!A:C,3,0)=0,"",VLOOKUP(C3887,'Agent List'!A:C,3,0))),"")</f>
        <v/>
      </c>
    </row>
    <row r="3888" spans="5:6" x14ac:dyDescent="0.25">
      <c r="E3888" s="175" t="str">
        <f>IFERROR((IF(VLOOKUP($C3888,'Agent List'!$A:$D,2,0)=0,"",VLOOKUP($C3888,'Agent List'!$A:$D,2,0))),"")</f>
        <v/>
      </c>
      <c r="F3888" t="str">
        <f>IFERROR((IF(VLOOKUP(C3888,'Agent List'!A:C,3,0)=0,"",VLOOKUP(C3888,'Agent List'!A:C,3,0))),"")</f>
        <v/>
      </c>
    </row>
    <row r="3889" spans="5:6" x14ac:dyDescent="0.25">
      <c r="E3889" s="175" t="str">
        <f>IFERROR((IF(VLOOKUP($C3889,'Agent List'!$A:$D,2,0)=0,"",VLOOKUP($C3889,'Agent List'!$A:$D,2,0))),"")</f>
        <v/>
      </c>
      <c r="F3889" t="str">
        <f>IFERROR((IF(VLOOKUP(C3889,'Agent List'!A:C,3,0)=0,"",VLOOKUP(C3889,'Agent List'!A:C,3,0))),"")</f>
        <v/>
      </c>
    </row>
    <row r="3890" spans="5:6" x14ac:dyDescent="0.25">
      <c r="E3890" s="175" t="str">
        <f>IFERROR((IF(VLOOKUP($C3890,'Agent List'!$A:$D,2,0)=0,"",VLOOKUP($C3890,'Agent List'!$A:$D,2,0))),"")</f>
        <v/>
      </c>
      <c r="F3890" t="str">
        <f>IFERROR((IF(VLOOKUP(C3890,'Agent List'!A:C,3,0)=0,"",VLOOKUP(C3890,'Agent List'!A:C,3,0))),"")</f>
        <v/>
      </c>
    </row>
    <row r="3891" spans="5:6" x14ac:dyDescent="0.25">
      <c r="E3891" s="175" t="str">
        <f>IFERROR((IF(VLOOKUP($C3891,'Agent List'!$A:$D,2,0)=0,"",VLOOKUP($C3891,'Agent List'!$A:$D,2,0))),"")</f>
        <v/>
      </c>
      <c r="F3891" t="str">
        <f>IFERROR((IF(VLOOKUP(C3891,'Agent List'!A:C,3,0)=0,"",VLOOKUP(C3891,'Agent List'!A:C,3,0))),"")</f>
        <v/>
      </c>
    </row>
    <row r="3892" spans="5:6" x14ac:dyDescent="0.25">
      <c r="E3892" s="175" t="str">
        <f>IFERROR((IF(VLOOKUP($C3892,'Agent List'!$A:$D,2,0)=0,"",VLOOKUP($C3892,'Agent List'!$A:$D,2,0))),"")</f>
        <v/>
      </c>
      <c r="F3892" t="str">
        <f>IFERROR((IF(VLOOKUP(C3892,'Agent List'!A:C,3,0)=0,"",VLOOKUP(C3892,'Agent List'!A:C,3,0))),"")</f>
        <v/>
      </c>
    </row>
    <row r="3893" spans="5:6" x14ac:dyDescent="0.25">
      <c r="E3893" s="175" t="str">
        <f>IFERROR((IF(VLOOKUP($C3893,'Agent List'!$A:$D,2,0)=0,"",VLOOKUP($C3893,'Agent List'!$A:$D,2,0))),"")</f>
        <v/>
      </c>
      <c r="F3893" t="str">
        <f>IFERROR((IF(VLOOKUP(C3893,'Agent List'!A:C,3,0)=0,"",VLOOKUP(C3893,'Agent List'!A:C,3,0))),"")</f>
        <v/>
      </c>
    </row>
    <row r="3894" spans="5:6" x14ac:dyDescent="0.25">
      <c r="E3894" s="175" t="str">
        <f>IFERROR((IF(VLOOKUP($C3894,'Agent List'!$A:$D,2,0)=0,"",VLOOKUP($C3894,'Agent List'!$A:$D,2,0))),"")</f>
        <v/>
      </c>
      <c r="F3894" t="str">
        <f>IFERROR((IF(VLOOKUP(C3894,'Agent List'!A:C,3,0)=0,"",VLOOKUP(C3894,'Agent List'!A:C,3,0))),"")</f>
        <v/>
      </c>
    </row>
    <row r="3895" spans="5:6" x14ac:dyDescent="0.25">
      <c r="E3895" s="175" t="str">
        <f>IFERROR((IF(VLOOKUP($C3895,'Agent List'!$A:$D,2,0)=0,"",VLOOKUP($C3895,'Agent List'!$A:$D,2,0))),"")</f>
        <v/>
      </c>
      <c r="F3895" t="str">
        <f>IFERROR((IF(VLOOKUP(C3895,'Agent List'!A:C,3,0)=0,"",VLOOKUP(C3895,'Agent List'!A:C,3,0))),"")</f>
        <v/>
      </c>
    </row>
    <row r="3896" spans="5:6" x14ac:dyDescent="0.25">
      <c r="E3896" s="175" t="str">
        <f>IFERROR((IF(VLOOKUP($C3896,'Agent List'!$A:$D,2,0)=0,"",VLOOKUP($C3896,'Agent List'!$A:$D,2,0))),"")</f>
        <v/>
      </c>
      <c r="F3896" t="str">
        <f>IFERROR((IF(VLOOKUP(C3896,'Agent List'!A:C,3,0)=0,"",VLOOKUP(C3896,'Agent List'!A:C,3,0))),"")</f>
        <v/>
      </c>
    </row>
    <row r="3897" spans="5:6" x14ac:dyDescent="0.25">
      <c r="E3897" s="175" t="str">
        <f>IFERROR((IF(VLOOKUP($C3897,'Agent List'!$A:$D,2,0)=0,"",VLOOKUP($C3897,'Agent List'!$A:$D,2,0))),"")</f>
        <v/>
      </c>
      <c r="F3897" t="str">
        <f>IFERROR((IF(VLOOKUP(C3897,'Agent List'!A:C,3,0)=0,"",VLOOKUP(C3897,'Agent List'!A:C,3,0))),"")</f>
        <v/>
      </c>
    </row>
    <row r="3898" spans="5:6" x14ac:dyDescent="0.25">
      <c r="E3898" s="175" t="str">
        <f>IFERROR((IF(VLOOKUP($C3898,'Agent List'!$A:$D,2,0)=0,"",VLOOKUP($C3898,'Agent List'!$A:$D,2,0))),"")</f>
        <v/>
      </c>
      <c r="F3898" t="str">
        <f>IFERROR((IF(VLOOKUP(C3898,'Agent List'!A:C,3,0)=0,"",VLOOKUP(C3898,'Agent List'!A:C,3,0))),"")</f>
        <v/>
      </c>
    </row>
    <row r="3899" spans="5:6" x14ac:dyDescent="0.25">
      <c r="E3899" s="175" t="str">
        <f>IFERROR((IF(VLOOKUP($C3899,'Agent List'!$A:$D,2,0)=0,"",VLOOKUP($C3899,'Agent List'!$A:$D,2,0))),"")</f>
        <v/>
      </c>
      <c r="F3899" t="str">
        <f>IFERROR((IF(VLOOKUP(C3899,'Agent List'!A:C,3,0)=0,"",VLOOKUP(C3899,'Agent List'!A:C,3,0))),"")</f>
        <v/>
      </c>
    </row>
    <row r="3900" spans="5:6" x14ac:dyDescent="0.25">
      <c r="E3900" s="175" t="str">
        <f>IFERROR((IF(VLOOKUP($C3900,'Agent List'!$A:$D,2,0)=0,"",VLOOKUP($C3900,'Agent List'!$A:$D,2,0))),"")</f>
        <v/>
      </c>
      <c r="F3900" t="str">
        <f>IFERROR((IF(VLOOKUP(C3900,'Agent List'!A:C,3,0)=0,"",VLOOKUP(C3900,'Agent List'!A:C,3,0))),"")</f>
        <v/>
      </c>
    </row>
    <row r="3901" spans="5:6" x14ac:dyDescent="0.25">
      <c r="E3901" s="175" t="str">
        <f>IFERROR((IF(VLOOKUP($C3901,'Agent List'!$A:$D,2,0)=0,"",VLOOKUP($C3901,'Agent List'!$A:$D,2,0))),"")</f>
        <v/>
      </c>
      <c r="F3901" t="str">
        <f>IFERROR((IF(VLOOKUP(C3901,'Agent List'!A:C,3,0)=0,"",VLOOKUP(C3901,'Agent List'!A:C,3,0))),"")</f>
        <v/>
      </c>
    </row>
    <row r="3902" spans="5:6" x14ac:dyDescent="0.25">
      <c r="E3902" s="175" t="str">
        <f>IFERROR((IF(VLOOKUP($C3902,'Agent List'!$A:$D,2,0)=0,"",VLOOKUP($C3902,'Agent List'!$A:$D,2,0))),"")</f>
        <v/>
      </c>
      <c r="F3902" t="str">
        <f>IFERROR((IF(VLOOKUP(C3902,'Agent List'!A:C,3,0)=0,"",VLOOKUP(C3902,'Agent List'!A:C,3,0))),"")</f>
        <v/>
      </c>
    </row>
    <row r="3903" spans="5:6" x14ac:dyDescent="0.25">
      <c r="E3903" s="175" t="str">
        <f>IFERROR((IF(VLOOKUP($C3903,'Agent List'!$A:$D,2,0)=0,"",VLOOKUP($C3903,'Agent List'!$A:$D,2,0))),"")</f>
        <v/>
      </c>
      <c r="F3903" t="str">
        <f>IFERROR((IF(VLOOKUP(C3903,'Agent List'!A:C,3,0)=0,"",VLOOKUP(C3903,'Agent List'!A:C,3,0))),"")</f>
        <v/>
      </c>
    </row>
    <row r="3904" spans="5:6" x14ac:dyDescent="0.25">
      <c r="E3904" s="175" t="str">
        <f>IFERROR((IF(VLOOKUP($C3904,'Agent List'!$A:$D,2,0)=0,"",VLOOKUP($C3904,'Agent List'!$A:$D,2,0))),"")</f>
        <v/>
      </c>
      <c r="F3904" t="str">
        <f>IFERROR((IF(VLOOKUP(C3904,'Agent List'!A:C,3,0)=0,"",VLOOKUP(C3904,'Agent List'!A:C,3,0))),"")</f>
        <v/>
      </c>
    </row>
    <row r="3905" spans="5:6" x14ac:dyDescent="0.25">
      <c r="E3905" s="175" t="str">
        <f>IFERROR((IF(VLOOKUP($C3905,'Agent List'!$A:$D,2,0)=0,"",VLOOKUP($C3905,'Agent List'!$A:$D,2,0))),"")</f>
        <v/>
      </c>
      <c r="F3905" t="str">
        <f>IFERROR((IF(VLOOKUP(C3905,'Agent List'!A:C,3,0)=0,"",VLOOKUP(C3905,'Agent List'!A:C,3,0))),"")</f>
        <v/>
      </c>
    </row>
    <row r="3906" spans="5:6" x14ac:dyDescent="0.25">
      <c r="E3906" s="175" t="str">
        <f>IFERROR((IF(VLOOKUP($C3906,'Agent List'!$A:$D,2,0)=0,"",VLOOKUP($C3906,'Agent List'!$A:$D,2,0))),"")</f>
        <v/>
      </c>
      <c r="F3906" t="str">
        <f>IFERROR((IF(VLOOKUP(C3906,'Agent List'!A:C,3,0)=0,"",VLOOKUP(C3906,'Agent List'!A:C,3,0))),"")</f>
        <v/>
      </c>
    </row>
    <row r="3907" spans="5:6" x14ac:dyDescent="0.25">
      <c r="E3907" s="175" t="str">
        <f>IFERROR((IF(VLOOKUP($C3907,'Agent List'!$A:$D,2,0)=0,"",VLOOKUP($C3907,'Agent List'!$A:$D,2,0))),"")</f>
        <v/>
      </c>
      <c r="F3907" t="str">
        <f>IFERROR((IF(VLOOKUP(C3907,'Agent List'!A:C,3,0)=0,"",VLOOKUP(C3907,'Agent List'!A:C,3,0))),"")</f>
        <v/>
      </c>
    </row>
    <row r="3908" spans="5:6" x14ac:dyDescent="0.25">
      <c r="E3908" s="175" t="str">
        <f>IFERROR((IF(VLOOKUP($C3908,'Agent List'!$A:$D,2,0)=0,"",VLOOKUP($C3908,'Agent List'!$A:$D,2,0))),"")</f>
        <v/>
      </c>
      <c r="F3908" t="str">
        <f>IFERROR((IF(VLOOKUP(C3908,'Agent List'!A:C,3,0)=0,"",VLOOKUP(C3908,'Agent List'!A:C,3,0))),"")</f>
        <v/>
      </c>
    </row>
    <row r="3909" spans="5:6" x14ac:dyDescent="0.25">
      <c r="E3909" s="175" t="str">
        <f>IFERROR((IF(VLOOKUP($C3909,'Agent List'!$A:$D,2,0)=0,"",VLOOKUP($C3909,'Agent List'!$A:$D,2,0))),"")</f>
        <v/>
      </c>
      <c r="F3909" t="str">
        <f>IFERROR((IF(VLOOKUP(C3909,'Agent List'!A:C,3,0)=0,"",VLOOKUP(C3909,'Agent List'!A:C,3,0))),"")</f>
        <v/>
      </c>
    </row>
    <row r="3910" spans="5:6" x14ac:dyDescent="0.25">
      <c r="E3910" s="175" t="str">
        <f>IFERROR((IF(VLOOKUP($C3910,'Agent List'!$A:$D,2,0)=0,"",VLOOKUP($C3910,'Agent List'!$A:$D,2,0))),"")</f>
        <v/>
      </c>
      <c r="F3910" t="str">
        <f>IFERROR((IF(VLOOKUP(C3910,'Agent List'!A:C,3,0)=0,"",VLOOKUP(C3910,'Agent List'!A:C,3,0))),"")</f>
        <v/>
      </c>
    </row>
    <row r="3911" spans="5:6" x14ac:dyDescent="0.25">
      <c r="E3911" s="175" t="str">
        <f>IFERROR((IF(VLOOKUP($C3911,'Agent List'!$A:$D,2,0)=0,"",VLOOKUP($C3911,'Agent List'!$A:$D,2,0))),"")</f>
        <v/>
      </c>
      <c r="F3911" t="str">
        <f>IFERROR((IF(VLOOKUP(C3911,'Agent List'!A:C,3,0)=0,"",VLOOKUP(C3911,'Agent List'!A:C,3,0))),"")</f>
        <v/>
      </c>
    </row>
    <row r="3912" spans="5:6" x14ac:dyDescent="0.25">
      <c r="E3912" s="175" t="str">
        <f>IFERROR((IF(VLOOKUP($C3912,'Agent List'!$A:$D,2,0)=0,"",VLOOKUP($C3912,'Agent List'!$A:$D,2,0))),"")</f>
        <v/>
      </c>
      <c r="F3912" t="str">
        <f>IFERROR((IF(VLOOKUP(C3912,'Agent List'!A:C,3,0)=0,"",VLOOKUP(C3912,'Agent List'!A:C,3,0))),"")</f>
        <v/>
      </c>
    </row>
    <row r="3913" spans="5:6" x14ac:dyDescent="0.25">
      <c r="E3913" s="175" t="str">
        <f>IFERROR((IF(VLOOKUP($C3913,'Agent List'!$A:$D,2,0)=0,"",VLOOKUP($C3913,'Agent List'!$A:$D,2,0))),"")</f>
        <v/>
      </c>
      <c r="F3913" t="str">
        <f>IFERROR((IF(VLOOKUP(C3913,'Agent List'!A:C,3,0)=0,"",VLOOKUP(C3913,'Agent List'!A:C,3,0))),"")</f>
        <v/>
      </c>
    </row>
    <row r="3914" spans="5:6" x14ac:dyDescent="0.25">
      <c r="E3914" s="175" t="str">
        <f>IFERROR((IF(VLOOKUP($C3914,'Agent List'!$A:$D,2,0)=0,"",VLOOKUP($C3914,'Agent List'!$A:$D,2,0))),"")</f>
        <v/>
      </c>
      <c r="F3914" t="str">
        <f>IFERROR((IF(VLOOKUP(C3914,'Agent List'!A:C,3,0)=0,"",VLOOKUP(C3914,'Agent List'!A:C,3,0))),"")</f>
        <v/>
      </c>
    </row>
    <row r="3915" spans="5:6" x14ac:dyDescent="0.25">
      <c r="E3915" s="175" t="str">
        <f>IFERROR((IF(VLOOKUP($C3915,'Agent List'!$A:$D,2,0)=0,"",VLOOKUP($C3915,'Agent List'!$A:$D,2,0))),"")</f>
        <v/>
      </c>
      <c r="F3915" t="str">
        <f>IFERROR((IF(VLOOKUP(C3915,'Agent List'!A:C,3,0)=0,"",VLOOKUP(C3915,'Agent List'!A:C,3,0))),"")</f>
        <v/>
      </c>
    </row>
    <row r="3916" spans="5:6" x14ac:dyDescent="0.25">
      <c r="E3916" s="175" t="str">
        <f>IFERROR((IF(VLOOKUP($C3916,'Agent List'!$A:$D,2,0)=0,"",VLOOKUP($C3916,'Agent List'!$A:$D,2,0))),"")</f>
        <v/>
      </c>
      <c r="F3916" t="str">
        <f>IFERROR((IF(VLOOKUP(C3916,'Agent List'!A:C,3,0)=0,"",VLOOKUP(C3916,'Agent List'!A:C,3,0))),"")</f>
        <v/>
      </c>
    </row>
    <row r="3917" spans="5:6" x14ac:dyDescent="0.25">
      <c r="E3917" s="175" t="str">
        <f>IFERROR((IF(VLOOKUP($C3917,'Agent List'!$A:$D,2,0)=0,"",VLOOKUP($C3917,'Agent List'!$A:$D,2,0))),"")</f>
        <v/>
      </c>
      <c r="F3917" t="str">
        <f>IFERROR((IF(VLOOKUP(C3917,'Agent List'!A:C,3,0)=0,"",VLOOKUP(C3917,'Agent List'!A:C,3,0))),"")</f>
        <v/>
      </c>
    </row>
    <row r="3918" spans="5:6" x14ac:dyDescent="0.25">
      <c r="E3918" s="175" t="str">
        <f>IFERROR((IF(VLOOKUP($C3918,'Agent List'!$A:$D,2,0)=0,"",VLOOKUP($C3918,'Agent List'!$A:$D,2,0))),"")</f>
        <v/>
      </c>
      <c r="F3918" t="str">
        <f>IFERROR((IF(VLOOKUP(C3918,'Agent List'!A:C,3,0)=0,"",VLOOKUP(C3918,'Agent List'!A:C,3,0))),"")</f>
        <v/>
      </c>
    </row>
    <row r="3919" spans="5:6" x14ac:dyDescent="0.25">
      <c r="E3919" s="175" t="str">
        <f>IFERROR((IF(VLOOKUP($C3919,'Agent List'!$A:$D,2,0)=0,"",VLOOKUP($C3919,'Agent List'!$A:$D,2,0))),"")</f>
        <v/>
      </c>
      <c r="F3919" t="str">
        <f>IFERROR((IF(VLOOKUP(C3919,'Agent List'!A:C,3,0)=0,"",VLOOKUP(C3919,'Agent List'!A:C,3,0))),"")</f>
        <v/>
      </c>
    </row>
    <row r="3920" spans="5:6" x14ac:dyDescent="0.25">
      <c r="E3920" s="175" t="str">
        <f>IFERROR((IF(VLOOKUP($C3920,'Agent List'!$A:$D,2,0)=0,"",VLOOKUP($C3920,'Agent List'!$A:$D,2,0))),"")</f>
        <v/>
      </c>
      <c r="F3920" t="str">
        <f>IFERROR((IF(VLOOKUP(C3920,'Agent List'!A:C,3,0)=0,"",VLOOKUP(C3920,'Agent List'!A:C,3,0))),"")</f>
        <v/>
      </c>
    </row>
    <row r="3921" spans="5:6" x14ac:dyDescent="0.25">
      <c r="E3921" s="175" t="str">
        <f>IFERROR((IF(VLOOKUP($C3921,'Agent List'!$A:$D,2,0)=0,"",VLOOKUP($C3921,'Agent List'!$A:$D,2,0))),"")</f>
        <v/>
      </c>
      <c r="F3921" t="str">
        <f>IFERROR((IF(VLOOKUP(C3921,'Agent List'!A:C,3,0)=0,"",VLOOKUP(C3921,'Agent List'!A:C,3,0))),"")</f>
        <v/>
      </c>
    </row>
    <row r="3922" spans="5:6" x14ac:dyDescent="0.25">
      <c r="E3922" s="175" t="str">
        <f>IFERROR((IF(VLOOKUP($C3922,'Agent List'!$A:$D,2,0)=0,"",VLOOKUP($C3922,'Agent List'!$A:$D,2,0))),"")</f>
        <v/>
      </c>
      <c r="F3922" t="str">
        <f>IFERROR((IF(VLOOKUP(C3922,'Agent List'!A:C,3,0)=0,"",VLOOKUP(C3922,'Agent List'!A:C,3,0))),"")</f>
        <v/>
      </c>
    </row>
    <row r="3923" spans="5:6" x14ac:dyDescent="0.25">
      <c r="E3923" s="175" t="str">
        <f>IFERROR((IF(VLOOKUP($C3923,'Agent List'!$A:$D,2,0)=0,"",VLOOKUP($C3923,'Agent List'!$A:$D,2,0))),"")</f>
        <v/>
      </c>
      <c r="F3923" t="str">
        <f>IFERROR((IF(VLOOKUP(C3923,'Agent List'!A:C,3,0)=0,"",VLOOKUP(C3923,'Agent List'!A:C,3,0))),"")</f>
        <v/>
      </c>
    </row>
    <row r="3924" spans="5:6" x14ac:dyDescent="0.25">
      <c r="E3924" s="175" t="str">
        <f>IFERROR((IF(VLOOKUP($C3924,'Agent List'!$A:$D,2,0)=0,"",VLOOKUP($C3924,'Agent List'!$A:$D,2,0))),"")</f>
        <v/>
      </c>
      <c r="F3924" t="str">
        <f>IFERROR((IF(VLOOKUP(C3924,'Agent List'!A:C,3,0)=0,"",VLOOKUP(C3924,'Agent List'!A:C,3,0))),"")</f>
        <v/>
      </c>
    </row>
    <row r="3925" spans="5:6" x14ac:dyDescent="0.25">
      <c r="E3925" s="175" t="str">
        <f>IFERROR((IF(VLOOKUP($C3925,'Agent List'!$A:$D,2,0)=0,"",VLOOKUP($C3925,'Agent List'!$A:$D,2,0))),"")</f>
        <v/>
      </c>
      <c r="F3925" t="str">
        <f>IFERROR((IF(VLOOKUP(C3925,'Agent List'!A:C,3,0)=0,"",VLOOKUP(C3925,'Agent List'!A:C,3,0))),"")</f>
        <v/>
      </c>
    </row>
    <row r="3926" spans="5:6" x14ac:dyDescent="0.25">
      <c r="E3926" s="175" t="str">
        <f>IFERROR((IF(VLOOKUP($C3926,'Agent List'!$A:$D,2,0)=0,"",VLOOKUP($C3926,'Agent List'!$A:$D,2,0))),"")</f>
        <v/>
      </c>
      <c r="F3926" t="str">
        <f>IFERROR((IF(VLOOKUP(C3926,'Agent List'!A:C,3,0)=0,"",VLOOKUP(C3926,'Agent List'!A:C,3,0))),"")</f>
        <v/>
      </c>
    </row>
    <row r="3927" spans="5:6" x14ac:dyDescent="0.25">
      <c r="E3927" s="175" t="str">
        <f>IFERROR((IF(VLOOKUP($C3927,'Agent List'!$A:$D,2,0)=0,"",VLOOKUP($C3927,'Agent List'!$A:$D,2,0))),"")</f>
        <v/>
      </c>
      <c r="F3927" t="str">
        <f>IFERROR((IF(VLOOKUP(C3927,'Agent List'!A:C,3,0)=0,"",VLOOKUP(C3927,'Agent List'!A:C,3,0))),"")</f>
        <v/>
      </c>
    </row>
    <row r="3928" spans="5:6" x14ac:dyDescent="0.25">
      <c r="E3928" s="175" t="str">
        <f>IFERROR((IF(VLOOKUP($C3928,'Agent List'!$A:$D,2,0)=0,"",VLOOKUP($C3928,'Agent List'!$A:$D,2,0))),"")</f>
        <v/>
      </c>
      <c r="F3928" t="str">
        <f>IFERROR((IF(VLOOKUP(C3928,'Agent List'!A:C,3,0)=0,"",VLOOKUP(C3928,'Agent List'!A:C,3,0))),"")</f>
        <v/>
      </c>
    </row>
    <row r="3929" spans="5:6" x14ac:dyDescent="0.25">
      <c r="E3929" s="175" t="str">
        <f>IFERROR((IF(VLOOKUP($C3929,'Agent List'!$A:$D,2,0)=0,"",VLOOKUP($C3929,'Agent List'!$A:$D,2,0))),"")</f>
        <v/>
      </c>
      <c r="F3929" t="str">
        <f>IFERROR((IF(VLOOKUP(C3929,'Agent List'!A:C,3,0)=0,"",VLOOKUP(C3929,'Agent List'!A:C,3,0))),"")</f>
        <v/>
      </c>
    </row>
    <row r="3930" spans="5:6" x14ac:dyDescent="0.25">
      <c r="E3930" s="175" t="str">
        <f>IFERROR((IF(VLOOKUP($C3930,'Agent List'!$A:$D,2,0)=0,"",VLOOKUP($C3930,'Agent List'!$A:$D,2,0))),"")</f>
        <v/>
      </c>
      <c r="F3930" t="str">
        <f>IFERROR((IF(VLOOKUP(C3930,'Agent List'!A:C,3,0)=0,"",VLOOKUP(C3930,'Agent List'!A:C,3,0))),"")</f>
        <v/>
      </c>
    </row>
    <row r="3931" spans="5:6" x14ac:dyDescent="0.25">
      <c r="E3931" s="175" t="str">
        <f>IFERROR((IF(VLOOKUP($C3931,'Agent List'!$A:$D,2,0)=0,"",VLOOKUP($C3931,'Agent List'!$A:$D,2,0))),"")</f>
        <v/>
      </c>
      <c r="F3931" t="str">
        <f>IFERROR((IF(VLOOKUP(C3931,'Agent List'!A:C,3,0)=0,"",VLOOKUP(C3931,'Agent List'!A:C,3,0))),"")</f>
        <v/>
      </c>
    </row>
    <row r="3932" spans="5:6" x14ac:dyDescent="0.25">
      <c r="E3932" s="175" t="str">
        <f>IFERROR((IF(VLOOKUP($C3932,'Agent List'!$A:$D,2,0)=0,"",VLOOKUP($C3932,'Agent List'!$A:$D,2,0))),"")</f>
        <v/>
      </c>
      <c r="F3932" t="str">
        <f>IFERROR((IF(VLOOKUP(C3932,'Agent List'!A:C,3,0)=0,"",VLOOKUP(C3932,'Agent List'!A:C,3,0))),"")</f>
        <v/>
      </c>
    </row>
    <row r="3933" spans="5:6" x14ac:dyDescent="0.25">
      <c r="E3933" s="175" t="str">
        <f>IFERROR((IF(VLOOKUP($C3933,'Agent List'!$A:$D,2,0)=0,"",VLOOKUP($C3933,'Agent List'!$A:$D,2,0))),"")</f>
        <v/>
      </c>
      <c r="F3933" t="str">
        <f>IFERROR((IF(VLOOKUP(C3933,'Agent List'!A:C,3,0)=0,"",VLOOKUP(C3933,'Agent List'!A:C,3,0))),"")</f>
        <v/>
      </c>
    </row>
    <row r="3934" spans="5:6" x14ac:dyDescent="0.25">
      <c r="E3934" s="175" t="str">
        <f>IFERROR((IF(VLOOKUP($C3934,'Agent List'!$A:$D,2,0)=0,"",VLOOKUP($C3934,'Agent List'!$A:$D,2,0))),"")</f>
        <v/>
      </c>
      <c r="F3934" t="str">
        <f>IFERROR((IF(VLOOKUP(C3934,'Agent List'!A:C,3,0)=0,"",VLOOKUP(C3934,'Agent List'!A:C,3,0))),"")</f>
        <v/>
      </c>
    </row>
    <row r="3935" spans="5:6" x14ac:dyDescent="0.25">
      <c r="E3935" s="175" t="str">
        <f>IFERROR((IF(VLOOKUP($C3935,'Agent List'!$A:$D,2,0)=0,"",VLOOKUP($C3935,'Agent List'!$A:$D,2,0))),"")</f>
        <v/>
      </c>
      <c r="F3935" t="str">
        <f>IFERROR((IF(VLOOKUP(C3935,'Agent List'!A:C,3,0)=0,"",VLOOKUP(C3935,'Agent List'!A:C,3,0))),"")</f>
        <v/>
      </c>
    </row>
    <row r="3936" spans="5:6" x14ac:dyDescent="0.25">
      <c r="E3936" s="175" t="str">
        <f>IFERROR((IF(VLOOKUP($C3936,'Agent List'!$A:$D,2,0)=0,"",VLOOKUP($C3936,'Agent List'!$A:$D,2,0))),"")</f>
        <v/>
      </c>
      <c r="F3936" t="str">
        <f>IFERROR((IF(VLOOKUP(C3936,'Agent List'!A:C,3,0)=0,"",VLOOKUP(C3936,'Agent List'!A:C,3,0))),"")</f>
        <v/>
      </c>
    </row>
    <row r="3937" spans="5:6" x14ac:dyDescent="0.25">
      <c r="E3937" s="175" t="str">
        <f>IFERROR((IF(VLOOKUP($C3937,'Agent List'!$A:$D,2,0)=0,"",VLOOKUP($C3937,'Agent List'!$A:$D,2,0))),"")</f>
        <v/>
      </c>
      <c r="F3937" t="str">
        <f>IFERROR((IF(VLOOKUP(C3937,'Agent List'!A:C,3,0)=0,"",VLOOKUP(C3937,'Agent List'!A:C,3,0))),"")</f>
        <v/>
      </c>
    </row>
    <row r="3938" spans="5:6" x14ac:dyDescent="0.25">
      <c r="E3938" s="175" t="str">
        <f>IFERROR((IF(VLOOKUP($C3938,'Agent List'!$A:$D,2,0)=0,"",VLOOKUP($C3938,'Agent List'!$A:$D,2,0))),"")</f>
        <v/>
      </c>
      <c r="F3938" t="str">
        <f>IFERROR((IF(VLOOKUP(C3938,'Agent List'!A:C,3,0)=0,"",VLOOKUP(C3938,'Agent List'!A:C,3,0))),"")</f>
        <v/>
      </c>
    </row>
    <row r="3939" spans="5:6" x14ac:dyDescent="0.25">
      <c r="E3939" s="175" t="str">
        <f>IFERROR((IF(VLOOKUP($C3939,'Agent List'!$A:$D,2,0)=0,"",VLOOKUP($C3939,'Agent List'!$A:$D,2,0))),"")</f>
        <v/>
      </c>
      <c r="F3939" t="str">
        <f>IFERROR((IF(VLOOKUP(C3939,'Agent List'!A:C,3,0)=0,"",VLOOKUP(C3939,'Agent List'!A:C,3,0))),"")</f>
        <v/>
      </c>
    </row>
    <row r="3940" spans="5:6" x14ac:dyDescent="0.25">
      <c r="E3940" s="175" t="str">
        <f>IFERROR((IF(VLOOKUP($C3940,'Agent List'!$A:$D,2,0)=0,"",VLOOKUP($C3940,'Agent List'!$A:$D,2,0))),"")</f>
        <v/>
      </c>
      <c r="F3940" t="str">
        <f>IFERROR((IF(VLOOKUP(C3940,'Agent List'!A:C,3,0)=0,"",VLOOKUP(C3940,'Agent List'!A:C,3,0))),"")</f>
        <v/>
      </c>
    </row>
    <row r="3941" spans="5:6" x14ac:dyDescent="0.25">
      <c r="E3941" s="175" t="str">
        <f>IFERROR((IF(VLOOKUP($C3941,'Agent List'!$A:$D,2,0)=0,"",VLOOKUP($C3941,'Agent List'!$A:$D,2,0))),"")</f>
        <v/>
      </c>
      <c r="F3941" t="str">
        <f>IFERROR((IF(VLOOKUP(C3941,'Agent List'!A:C,3,0)=0,"",VLOOKUP(C3941,'Agent List'!A:C,3,0))),"")</f>
        <v/>
      </c>
    </row>
    <row r="3942" spans="5:6" x14ac:dyDescent="0.25">
      <c r="E3942" s="175" t="str">
        <f>IFERROR((IF(VLOOKUP($C3942,'Agent List'!$A:$D,2,0)=0,"",VLOOKUP($C3942,'Agent List'!$A:$D,2,0))),"")</f>
        <v/>
      </c>
      <c r="F3942" t="str">
        <f>IFERROR((IF(VLOOKUP(C3942,'Agent List'!A:C,3,0)=0,"",VLOOKUP(C3942,'Agent List'!A:C,3,0))),"")</f>
        <v/>
      </c>
    </row>
    <row r="3943" spans="5:6" x14ac:dyDescent="0.25">
      <c r="E3943" s="175" t="str">
        <f>IFERROR((IF(VLOOKUP($C3943,'Agent List'!$A:$D,2,0)=0,"",VLOOKUP($C3943,'Agent List'!$A:$D,2,0))),"")</f>
        <v/>
      </c>
      <c r="F3943" t="str">
        <f>IFERROR((IF(VLOOKUP(C3943,'Agent List'!A:C,3,0)=0,"",VLOOKUP(C3943,'Agent List'!A:C,3,0))),"")</f>
        <v/>
      </c>
    </row>
    <row r="3944" spans="5:6" x14ac:dyDescent="0.25">
      <c r="E3944" s="175" t="str">
        <f>IFERROR((IF(VLOOKUP($C3944,'Agent List'!$A:$D,2,0)=0,"",VLOOKUP($C3944,'Agent List'!$A:$D,2,0))),"")</f>
        <v/>
      </c>
      <c r="F3944" t="str">
        <f>IFERROR((IF(VLOOKUP(C3944,'Agent List'!A:C,3,0)=0,"",VLOOKUP(C3944,'Agent List'!A:C,3,0))),"")</f>
        <v/>
      </c>
    </row>
    <row r="3945" spans="5:6" x14ac:dyDescent="0.25">
      <c r="E3945" s="175" t="str">
        <f>IFERROR((IF(VLOOKUP($C3945,'Agent List'!$A:$D,2,0)=0,"",VLOOKUP($C3945,'Agent List'!$A:$D,2,0))),"")</f>
        <v/>
      </c>
      <c r="F3945" t="str">
        <f>IFERROR((IF(VLOOKUP(C3945,'Agent List'!A:C,3,0)=0,"",VLOOKUP(C3945,'Agent List'!A:C,3,0))),"")</f>
        <v/>
      </c>
    </row>
    <row r="3946" spans="5:6" x14ac:dyDescent="0.25">
      <c r="E3946" s="175" t="str">
        <f>IFERROR((IF(VLOOKUP($C3946,'Agent List'!$A:$D,2,0)=0,"",VLOOKUP($C3946,'Agent List'!$A:$D,2,0))),"")</f>
        <v/>
      </c>
      <c r="F3946" t="str">
        <f>IFERROR((IF(VLOOKUP(C3946,'Agent List'!A:C,3,0)=0,"",VLOOKUP(C3946,'Agent List'!A:C,3,0))),"")</f>
        <v/>
      </c>
    </row>
    <row r="3947" spans="5:6" x14ac:dyDescent="0.25">
      <c r="E3947" s="175" t="str">
        <f>IFERROR((IF(VLOOKUP($C3947,'Agent List'!$A:$D,2,0)=0,"",VLOOKUP($C3947,'Agent List'!$A:$D,2,0))),"")</f>
        <v/>
      </c>
      <c r="F3947" t="str">
        <f>IFERROR((IF(VLOOKUP(C3947,'Agent List'!A:C,3,0)=0,"",VLOOKUP(C3947,'Agent List'!A:C,3,0))),"")</f>
        <v/>
      </c>
    </row>
    <row r="3948" spans="5:6" x14ac:dyDescent="0.25">
      <c r="E3948" s="175" t="str">
        <f>IFERROR((IF(VLOOKUP($C3948,'Agent List'!$A:$D,2,0)=0,"",VLOOKUP($C3948,'Agent List'!$A:$D,2,0))),"")</f>
        <v/>
      </c>
      <c r="F3948" t="str">
        <f>IFERROR((IF(VLOOKUP(C3948,'Agent List'!A:C,3,0)=0,"",VLOOKUP(C3948,'Agent List'!A:C,3,0))),"")</f>
        <v/>
      </c>
    </row>
    <row r="3949" spans="5:6" x14ac:dyDescent="0.25">
      <c r="E3949" s="175" t="str">
        <f>IFERROR((IF(VLOOKUP($C3949,'Agent List'!$A:$D,2,0)=0,"",VLOOKUP($C3949,'Agent List'!$A:$D,2,0))),"")</f>
        <v/>
      </c>
      <c r="F3949" t="str">
        <f>IFERROR((IF(VLOOKUP(C3949,'Agent List'!A:C,3,0)=0,"",VLOOKUP(C3949,'Agent List'!A:C,3,0))),"")</f>
        <v/>
      </c>
    </row>
    <row r="3950" spans="5:6" x14ac:dyDescent="0.25">
      <c r="E3950" s="175" t="str">
        <f>IFERROR((IF(VLOOKUP($C3950,'Agent List'!$A:$D,2,0)=0,"",VLOOKUP($C3950,'Agent List'!$A:$D,2,0))),"")</f>
        <v/>
      </c>
      <c r="F3950" t="str">
        <f>IFERROR((IF(VLOOKUP(C3950,'Agent List'!A:C,3,0)=0,"",VLOOKUP(C3950,'Agent List'!A:C,3,0))),"")</f>
        <v/>
      </c>
    </row>
    <row r="3951" spans="5:6" x14ac:dyDescent="0.25">
      <c r="E3951" s="175" t="str">
        <f>IFERROR((IF(VLOOKUP($C3951,'Agent List'!$A:$D,2,0)=0,"",VLOOKUP($C3951,'Agent List'!$A:$D,2,0))),"")</f>
        <v/>
      </c>
      <c r="F3951" t="str">
        <f>IFERROR((IF(VLOOKUP(C3951,'Agent List'!A:C,3,0)=0,"",VLOOKUP(C3951,'Agent List'!A:C,3,0))),"")</f>
        <v/>
      </c>
    </row>
    <row r="3952" spans="5:6" x14ac:dyDescent="0.25">
      <c r="E3952" s="175" t="str">
        <f>IFERROR((IF(VLOOKUP($C3952,'Agent List'!$A:$D,2,0)=0,"",VLOOKUP($C3952,'Agent List'!$A:$D,2,0))),"")</f>
        <v/>
      </c>
      <c r="F3952" t="str">
        <f>IFERROR((IF(VLOOKUP(C3952,'Agent List'!A:C,3,0)=0,"",VLOOKUP(C3952,'Agent List'!A:C,3,0))),"")</f>
        <v/>
      </c>
    </row>
    <row r="3953" spans="5:6" x14ac:dyDescent="0.25">
      <c r="E3953" s="175" t="str">
        <f>IFERROR((IF(VLOOKUP($C3953,'Agent List'!$A:$D,2,0)=0,"",VLOOKUP($C3953,'Agent List'!$A:$D,2,0))),"")</f>
        <v/>
      </c>
      <c r="F3953" t="str">
        <f>IFERROR((IF(VLOOKUP(C3953,'Agent List'!A:C,3,0)=0,"",VLOOKUP(C3953,'Agent List'!A:C,3,0))),"")</f>
        <v/>
      </c>
    </row>
    <row r="3954" spans="5:6" x14ac:dyDescent="0.25">
      <c r="E3954" s="175" t="str">
        <f>IFERROR((IF(VLOOKUP($C3954,'Agent List'!$A:$D,2,0)=0,"",VLOOKUP($C3954,'Agent List'!$A:$D,2,0))),"")</f>
        <v/>
      </c>
      <c r="F3954" t="str">
        <f>IFERROR((IF(VLOOKUP(C3954,'Agent List'!A:C,3,0)=0,"",VLOOKUP(C3954,'Agent List'!A:C,3,0))),"")</f>
        <v/>
      </c>
    </row>
    <row r="3955" spans="5:6" x14ac:dyDescent="0.25">
      <c r="E3955" s="175" t="str">
        <f>IFERROR((IF(VLOOKUP($C3955,'Agent List'!$A:$D,2,0)=0,"",VLOOKUP($C3955,'Agent List'!$A:$D,2,0))),"")</f>
        <v/>
      </c>
      <c r="F3955" t="str">
        <f>IFERROR((IF(VLOOKUP(C3955,'Agent List'!A:C,3,0)=0,"",VLOOKUP(C3955,'Agent List'!A:C,3,0))),"")</f>
        <v/>
      </c>
    </row>
    <row r="3956" spans="5:6" x14ac:dyDescent="0.25">
      <c r="E3956" s="175" t="str">
        <f>IFERROR((IF(VLOOKUP($C3956,'Agent List'!$A:$D,2,0)=0,"",VLOOKUP($C3956,'Agent List'!$A:$D,2,0))),"")</f>
        <v/>
      </c>
      <c r="F3956" t="str">
        <f>IFERROR((IF(VLOOKUP(C3956,'Agent List'!A:C,3,0)=0,"",VLOOKUP(C3956,'Agent List'!A:C,3,0))),"")</f>
        <v/>
      </c>
    </row>
    <row r="3957" spans="5:6" x14ac:dyDescent="0.25">
      <c r="E3957" s="175" t="str">
        <f>IFERROR((IF(VLOOKUP($C3957,'Agent List'!$A:$D,2,0)=0,"",VLOOKUP($C3957,'Agent List'!$A:$D,2,0))),"")</f>
        <v/>
      </c>
      <c r="F3957" t="str">
        <f>IFERROR((IF(VLOOKUP(C3957,'Agent List'!A:C,3,0)=0,"",VLOOKUP(C3957,'Agent List'!A:C,3,0))),"")</f>
        <v/>
      </c>
    </row>
    <row r="3958" spans="5:6" x14ac:dyDescent="0.25">
      <c r="E3958" s="175" t="str">
        <f>IFERROR((IF(VLOOKUP($C3958,'Agent List'!$A:$D,2,0)=0,"",VLOOKUP($C3958,'Agent List'!$A:$D,2,0))),"")</f>
        <v/>
      </c>
      <c r="F3958" t="str">
        <f>IFERROR((IF(VLOOKUP(C3958,'Agent List'!A:C,3,0)=0,"",VLOOKUP(C3958,'Agent List'!A:C,3,0))),"")</f>
        <v/>
      </c>
    </row>
    <row r="3959" spans="5:6" x14ac:dyDescent="0.25">
      <c r="E3959" s="175" t="str">
        <f>IFERROR((IF(VLOOKUP($C3959,'Agent List'!$A:$D,2,0)=0,"",VLOOKUP($C3959,'Agent List'!$A:$D,2,0))),"")</f>
        <v/>
      </c>
      <c r="F3959" t="str">
        <f>IFERROR((IF(VLOOKUP(C3959,'Agent List'!A:C,3,0)=0,"",VLOOKUP(C3959,'Agent List'!A:C,3,0))),"")</f>
        <v/>
      </c>
    </row>
    <row r="3960" spans="5:6" x14ac:dyDescent="0.25">
      <c r="E3960" s="175" t="str">
        <f>IFERROR((IF(VLOOKUP($C3960,'Agent List'!$A:$D,2,0)=0,"",VLOOKUP($C3960,'Agent List'!$A:$D,2,0))),"")</f>
        <v/>
      </c>
      <c r="F3960" t="str">
        <f>IFERROR((IF(VLOOKUP(C3960,'Agent List'!A:C,3,0)=0,"",VLOOKUP(C3960,'Agent List'!A:C,3,0))),"")</f>
        <v/>
      </c>
    </row>
    <row r="3961" spans="5:6" x14ac:dyDescent="0.25">
      <c r="E3961" s="175" t="str">
        <f>IFERROR((IF(VLOOKUP($C3961,'Agent List'!$A:$D,2,0)=0,"",VLOOKUP($C3961,'Agent List'!$A:$D,2,0))),"")</f>
        <v/>
      </c>
      <c r="F3961" t="str">
        <f>IFERROR((IF(VLOOKUP(C3961,'Agent List'!A:C,3,0)=0,"",VLOOKUP(C3961,'Agent List'!A:C,3,0))),"")</f>
        <v/>
      </c>
    </row>
    <row r="3962" spans="5:6" x14ac:dyDescent="0.25">
      <c r="E3962" s="175" t="str">
        <f>IFERROR((IF(VLOOKUP($C3962,'Agent List'!$A:$D,2,0)=0,"",VLOOKUP($C3962,'Agent List'!$A:$D,2,0))),"")</f>
        <v/>
      </c>
      <c r="F3962" t="str">
        <f>IFERROR((IF(VLOOKUP(C3962,'Agent List'!A:C,3,0)=0,"",VLOOKUP(C3962,'Agent List'!A:C,3,0))),"")</f>
        <v/>
      </c>
    </row>
    <row r="3963" spans="5:6" x14ac:dyDescent="0.25">
      <c r="E3963" s="175" t="str">
        <f>IFERROR((IF(VLOOKUP($C3963,'Agent List'!$A:$D,2,0)=0,"",VLOOKUP($C3963,'Agent List'!$A:$D,2,0))),"")</f>
        <v/>
      </c>
      <c r="F3963" t="str">
        <f>IFERROR((IF(VLOOKUP(C3963,'Agent List'!A:C,3,0)=0,"",VLOOKUP(C3963,'Agent List'!A:C,3,0))),"")</f>
        <v/>
      </c>
    </row>
    <row r="3964" spans="5:6" x14ac:dyDescent="0.25">
      <c r="E3964" s="175" t="str">
        <f>IFERROR((IF(VLOOKUP($C3964,'Agent List'!$A:$D,2,0)=0,"",VLOOKUP($C3964,'Agent List'!$A:$D,2,0))),"")</f>
        <v/>
      </c>
      <c r="F3964" t="str">
        <f>IFERROR((IF(VLOOKUP(C3964,'Agent List'!A:C,3,0)=0,"",VLOOKUP(C3964,'Agent List'!A:C,3,0))),"")</f>
        <v/>
      </c>
    </row>
    <row r="3965" spans="5:6" x14ac:dyDescent="0.25">
      <c r="E3965" s="175" t="str">
        <f>IFERROR((IF(VLOOKUP($C3965,'Agent List'!$A:$D,2,0)=0,"",VLOOKUP($C3965,'Agent List'!$A:$D,2,0))),"")</f>
        <v/>
      </c>
      <c r="F3965" t="str">
        <f>IFERROR((IF(VLOOKUP(C3965,'Agent List'!A:C,3,0)=0,"",VLOOKUP(C3965,'Agent List'!A:C,3,0))),"")</f>
        <v/>
      </c>
    </row>
    <row r="3966" spans="5:6" x14ac:dyDescent="0.25">
      <c r="E3966" s="175" t="str">
        <f>IFERROR((IF(VLOOKUP($C3966,'Agent List'!$A:$D,2,0)=0,"",VLOOKUP($C3966,'Agent List'!$A:$D,2,0))),"")</f>
        <v/>
      </c>
      <c r="F3966" t="str">
        <f>IFERROR((IF(VLOOKUP(C3966,'Agent List'!A:C,3,0)=0,"",VLOOKUP(C3966,'Agent List'!A:C,3,0))),"")</f>
        <v/>
      </c>
    </row>
    <row r="3967" spans="5:6" x14ac:dyDescent="0.25">
      <c r="E3967" s="175" t="str">
        <f>IFERROR((IF(VLOOKUP($C3967,'Agent List'!$A:$D,2,0)=0,"",VLOOKUP($C3967,'Agent List'!$A:$D,2,0))),"")</f>
        <v/>
      </c>
      <c r="F3967" t="str">
        <f>IFERROR((IF(VLOOKUP(C3967,'Agent List'!A:C,3,0)=0,"",VLOOKUP(C3967,'Agent List'!A:C,3,0))),"")</f>
        <v/>
      </c>
    </row>
    <row r="3968" spans="5:6" x14ac:dyDescent="0.25">
      <c r="E3968" s="175" t="str">
        <f>IFERROR((IF(VLOOKUP($C3968,'Agent List'!$A:$D,2,0)=0,"",VLOOKUP($C3968,'Agent List'!$A:$D,2,0))),"")</f>
        <v/>
      </c>
      <c r="F3968" t="str">
        <f>IFERROR((IF(VLOOKUP(C3968,'Agent List'!A:C,3,0)=0,"",VLOOKUP(C3968,'Agent List'!A:C,3,0))),"")</f>
        <v/>
      </c>
    </row>
    <row r="3969" spans="5:6" x14ac:dyDescent="0.25">
      <c r="E3969" s="175" t="str">
        <f>IFERROR((IF(VLOOKUP($C3969,'Agent List'!$A:$D,2,0)=0,"",VLOOKUP($C3969,'Agent List'!$A:$D,2,0))),"")</f>
        <v/>
      </c>
      <c r="F3969" t="str">
        <f>IFERROR((IF(VLOOKUP(C3969,'Agent List'!A:C,3,0)=0,"",VLOOKUP(C3969,'Agent List'!A:C,3,0))),"")</f>
        <v/>
      </c>
    </row>
    <row r="3970" spans="5:6" x14ac:dyDescent="0.25">
      <c r="E3970" s="175" t="str">
        <f>IFERROR((IF(VLOOKUP($C3970,'Agent List'!$A:$D,2,0)=0,"",VLOOKUP($C3970,'Agent List'!$A:$D,2,0))),"")</f>
        <v/>
      </c>
      <c r="F3970" t="str">
        <f>IFERROR((IF(VLOOKUP(C3970,'Agent List'!A:C,3,0)=0,"",VLOOKUP(C3970,'Agent List'!A:C,3,0))),"")</f>
        <v/>
      </c>
    </row>
    <row r="3971" spans="5:6" x14ac:dyDescent="0.25">
      <c r="E3971" s="175" t="str">
        <f>IFERROR((IF(VLOOKUP($C3971,'Agent List'!$A:$D,2,0)=0,"",VLOOKUP($C3971,'Agent List'!$A:$D,2,0))),"")</f>
        <v/>
      </c>
      <c r="F3971" t="str">
        <f>IFERROR((IF(VLOOKUP(C3971,'Agent List'!A:C,3,0)=0,"",VLOOKUP(C3971,'Agent List'!A:C,3,0))),"")</f>
        <v/>
      </c>
    </row>
    <row r="3972" spans="5:6" x14ac:dyDescent="0.25">
      <c r="E3972" s="175" t="str">
        <f>IFERROR((IF(VLOOKUP($C3972,'Agent List'!$A:$D,2,0)=0,"",VLOOKUP($C3972,'Agent List'!$A:$D,2,0))),"")</f>
        <v/>
      </c>
      <c r="F3972" t="str">
        <f>IFERROR((IF(VLOOKUP(C3972,'Agent List'!A:C,3,0)=0,"",VLOOKUP(C3972,'Agent List'!A:C,3,0))),"")</f>
        <v/>
      </c>
    </row>
    <row r="3973" spans="5:6" x14ac:dyDescent="0.25">
      <c r="E3973" s="175" t="str">
        <f>IFERROR((IF(VLOOKUP($C3973,'Agent List'!$A:$D,2,0)=0,"",VLOOKUP($C3973,'Agent List'!$A:$D,2,0))),"")</f>
        <v/>
      </c>
      <c r="F3973" t="str">
        <f>IFERROR((IF(VLOOKUP(C3973,'Agent List'!A:C,3,0)=0,"",VLOOKUP(C3973,'Agent List'!A:C,3,0))),"")</f>
        <v/>
      </c>
    </row>
    <row r="3974" spans="5:6" x14ac:dyDescent="0.25">
      <c r="E3974" s="175" t="str">
        <f>IFERROR((IF(VLOOKUP($C3974,'Agent List'!$A:$D,2,0)=0,"",VLOOKUP($C3974,'Agent List'!$A:$D,2,0))),"")</f>
        <v/>
      </c>
      <c r="F3974" t="str">
        <f>IFERROR((IF(VLOOKUP(C3974,'Agent List'!A:C,3,0)=0,"",VLOOKUP(C3974,'Agent List'!A:C,3,0))),"")</f>
        <v/>
      </c>
    </row>
    <row r="3975" spans="5:6" x14ac:dyDescent="0.25">
      <c r="E3975" s="175" t="str">
        <f>IFERROR((IF(VLOOKUP($C3975,'Agent List'!$A:$D,2,0)=0,"",VLOOKUP($C3975,'Agent List'!$A:$D,2,0))),"")</f>
        <v/>
      </c>
      <c r="F3975" t="str">
        <f>IFERROR((IF(VLOOKUP(C3975,'Agent List'!A:C,3,0)=0,"",VLOOKUP(C3975,'Agent List'!A:C,3,0))),"")</f>
        <v/>
      </c>
    </row>
    <row r="3976" spans="5:6" x14ac:dyDescent="0.25">
      <c r="E3976" s="175" t="str">
        <f>IFERROR((IF(VLOOKUP($C3976,'Agent List'!$A:$D,2,0)=0,"",VLOOKUP($C3976,'Agent List'!$A:$D,2,0))),"")</f>
        <v/>
      </c>
      <c r="F3976" t="str">
        <f>IFERROR((IF(VLOOKUP(C3976,'Agent List'!A:C,3,0)=0,"",VLOOKUP(C3976,'Agent List'!A:C,3,0))),"")</f>
        <v/>
      </c>
    </row>
    <row r="3977" spans="5:6" x14ac:dyDescent="0.25">
      <c r="E3977" s="175" t="str">
        <f>IFERROR((IF(VLOOKUP($C3977,'Agent List'!$A:$D,2,0)=0,"",VLOOKUP($C3977,'Agent List'!$A:$D,2,0))),"")</f>
        <v/>
      </c>
      <c r="F3977" t="str">
        <f>IFERROR((IF(VLOOKUP(C3977,'Agent List'!A:C,3,0)=0,"",VLOOKUP(C3977,'Agent List'!A:C,3,0))),"")</f>
        <v/>
      </c>
    </row>
    <row r="3978" spans="5:6" x14ac:dyDescent="0.25">
      <c r="E3978" s="175" t="str">
        <f>IFERROR((IF(VLOOKUP($C3978,'Agent List'!$A:$D,2,0)=0,"",VLOOKUP($C3978,'Agent List'!$A:$D,2,0))),"")</f>
        <v/>
      </c>
      <c r="F3978" t="str">
        <f>IFERROR((IF(VLOOKUP(C3978,'Agent List'!A:C,3,0)=0,"",VLOOKUP(C3978,'Agent List'!A:C,3,0))),"")</f>
        <v/>
      </c>
    </row>
    <row r="3979" spans="5:6" x14ac:dyDescent="0.25">
      <c r="E3979" s="175" t="str">
        <f>IFERROR((IF(VLOOKUP($C3979,'Agent List'!$A:$D,2,0)=0,"",VLOOKUP($C3979,'Agent List'!$A:$D,2,0))),"")</f>
        <v/>
      </c>
      <c r="F3979" t="str">
        <f>IFERROR((IF(VLOOKUP(C3979,'Agent List'!A:C,3,0)=0,"",VLOOKUP(C3979,'Agent List'!A:C,3,0))),"")</f>
        <v/>
      </c>
    </row>
    <row r="3980" spans="5:6" x14ac:dyDescent="0.25">
      <c r="E3980" s="175" t="str">
        <f>IFERROR((IF(VLOOKUP($C3980,'Agent List'!$A:$D,2,0)=0,"",VLOOKUP($C3980,'Agent List'!$A:$D,2,0))),"")</f>
        <v/>
      </c>
      <c r="F3980" t="str">
        <f>IFERROR((IF(VLOOKUP(C3980,'Agent List'!A:C,3,0)=0,"",VLOOKUP(C3980,'Agent List'!A:C,3,0))),"")</f>
        <v/>
      </c>
    </row>
    <row r="3981" spans="5:6" x14ac:dyDescent="0.25">
      <c r="E3981" s="175" t="str">
        <f>IFERROR((IF(VLOOKUP($C3981,'Agent List'!$A:$D,2,0)=0,"",VLOOKUP($C3981,'Agent List'!$A:$D,2,0))),"")</f>
        <v/>
      </c>
      <c r="F3981" t="str">
        <f>IFERROR((IF(VLOOKUP(C3981,'Agent List'!A:C,3,0)=0,"",VLOOKUP(C3981,'Agent List'!A:C,3,0))),"")</f>
        <v/>
      </c>
    </row>
    <row r="3982" spans="5:6" x14ac:dyDescent="0.25">
      <c r="E3982" s="175" t="str">
        <f>IFERROR((IF(VLOOKUP($C3982,'Agent List'!$A:$D,2,0)=0,"",VLOOKUP($C3982,'Agent List'!$A:$D,2,0))),"")</f>
        <v/>
      </c>
      <c r="F3982" t="str">
        <f>IFERROR((IF(VLOOKUP(C3982,'Agent List'!A:C,3,0)=0,"",VLOOKUP(C3982,'Agent List'!A:C,3,0))),"")</f>
        <v/>
      </c>
    </row>
    <row r="3983" spans="5:6" x14ac:dyDescent="0.25">
      <c r="E3983" s="175" t="str">
        <f>IFERROR((IF(VLOOKUP($C3983,'Agent List'!$A:$D,2,0)=0,"",VLOOKUP($C3983,'Agent List'!$A:$D,2,0))),"")</f>
        <v/>
      </c>
      <c r="F3983" t="str">
        <f>IFERROR((IF(VLOOKUP(C3983,'Agent List'!A:C,3,0)=0,"",VLOOKUP(C3983,'Agent List'!A:C,3,0))),"")</f>
        <v/>
      </c>
    </row>
    <row r="3984" spans="5:6" x14ac:dyDescent="0.25">
      <c r="E3984" s="175" t="str">
        <f>IFERROR((IF(VLOOKUP($C3984,'Agent List'!$A:$D,2,0)=0,"",VLOOKUP($C3984,'Agent List'!$A:$D,2,0))),"")</f>
        <v/>
      </c>
      <c r="F3984" t="str">
        <f>IFERROR((IF(VLOOKUP(C3984,'Agent List'!A:C,3,0)=0,"",VLOOKUP(C3984,'Agent List'!A:C,3,0))),"")</f>
        <v/>
      </c>
    </row>
    <row r="3985" spans="5:6" x14ac:dyDescent="0.25">
      <c r="E3985" s="175" t="str">
        <f>IFERROR((IF(VLOOKUP($C3985,'Agent List'!$A:$D,2,0)=0,"",VLOOKUP($C3985,'Agent List'!$A:$D,2,0))),"")</f>
        <v/>
      </c>
      <c r="F3985" t="str">
        <f>IFERROR((IF(VLOOKUP(C3985,'Agent List'!A:C,3,0)=0,"",VLOOKUP(C3985,'Agent List'!A:C,3,0))),"")</f>
        <v/>
      </c>
    </row>
    <row r="3986" spans="5:6" x14ac:dyDescent="0.25">
      <c r="E3986" s="175" t="str">
        <f>IFERROR((IF(VLOOKUP($C3986,'Agent List'!$A:$D,2,0)=0,"",VLOOKUP($C3986,'Agent List'!$A:$D,2,0))),"")</f>
        <v/>
      </c>
      <c r="F3986" t="str">
        <f>IFERROR((IF(VLOOKUP(C3986,'Agent List'!A:C,3,0)=0,"",VLOOKUP(C3986,'Agent List'!A:C,3,0))),"")</f>
        <v/>
      </c>
    </row>
    <row r="3987" spans="5:6" x14ac:dyDescent="0.25">
      <c r="E3987" s="175" t="str">
        <f>IFERROR((IF(VLOOKUP($C3987,'Agent List'!$A:$D,2,0)=0,"",VLOOKUP($C3987,'Agent List'!$A:$D,2,0))),"")</f>
        <v/>
      </c>
      <c r="F3987" t="str">
        <f>IFERROR((IF(VLOOKUP(C3987,'Agent List'!A:C,3,0)=0,"",VLOOKUP(C3987,'Agent List'!A:C,3,0))),"")</f>
        <v/>
      </c>
    </row>
    <row r="3988" spans="5:6" x14ac:dyDescent="0.25">
      <c r="E3988" s="175" t="str">
        <f>IFERROR((IF(VLOOKUP($C3988,'Agent List'!$A:$D,2,0)=0,"",VLOOKUP($C3988,'Agent List'!$A:$D,2,0))),"")</f>
        <v/>
      </c>
      <c r="F3988" t="str">
        <f>IFERROR((IF(VLOOKUP(C3988,'Agent List'!A:C,3,0)=0,"",VLOOKUP(C3988,'Agent List'!A:C,3,0))),"")</f>
        <v/>
      </c>
    </row>
    <row r="3989" spans="5:6" x14ac:dyDescent="0.25">
      <c r="E3989" s="175" t="str">
        <f>IFERROR((IF(VLOOKUP($C3989,'Agent List'!$A:$D,2,0)=0,"",VLOOKUP($C3989,'Agent List'!$A:$D,2,0))),"")</f>
        <v/>
      </c>
      <c r="F3989" t="str">
        <f>IFERROR((IF(VLOOKUP(C3989,'Agent List'!A:C,3,0)=0,"",VLOOKUP(C3989,'Agent List'!A:C,3,0))),"")</f>
        <v/>
      </c>
    </row>
    <row r="3990" spans="5:6" x14ac:dyDescent="0.25">
      <c r="E3990" s="175" t="str">
        <f>IFERROR((IF(VLOOKUP($C3990,'Agent List'!$A:$D,2,0)=0,"",VLOOKUP($C3990,'Agent List'!$A:$D,2,0))),"")</f>
        <v/>
      </c>
      <c r="F3990" t="str">
        <f>IFERROR((IF(VLOOKUP(C3990,'Agent List'!A:C,3,0)=0,"",VLOOKUP(C3990,'Agent List'!A:C,3,0))),"")</f>
        <v/>
      </c>
    </row>
    <row r="3991" spans="5:6" x14ac:dyDescent="0.25">
      <c r="E3991" s="175" t="str">
        <f>IFERROR((IF(VLOOKUP($C3991,'Agent List'!$A:$D,2,0)=0,"",VLOOKUP($C3991,'Agent List'!$A:$D,2,0))),"")</f>
        <v/>
      </c>
      <c r="F3991" t="str">
        <f>IFERROR((IF(VLOOKUP(C3991,'Agent List'!A:C,3,0)=0,"",VLOOKUP(C3991,'Agent List'!A:C,3,0))),"")</f>
        <v/>
      </c>
    </row>
    <row r="3992" spans="5:6" x14ac:dyDescent="0.25">
      <c r="E3992" s="175" t="str">
        <f>IFERROR((IF(VLOOKUP($C3992,'Agent List'!$A:$D,2,0)=0,"",VLOOKUP($C3992,'Agent List'!$A:$D,2,0))),"")</f>
        <v/>
      </c>
      <c r="F3992" t="str">
        <f>IFERROR((IF(VLOOKUP(C3992,'Agent List'!A:C,3,0)=0,"",VLOOKUP(C3992,'Agent List'!A:C,3,0))),"")</f>
        <v/>
      </c>
    </row>
    <row r="3993" spans="5:6" x14ac:dyDescent="0.25">
      <c r="E3993" s="175" t="str">
        <f>IFERROR((IF(VLOOKUP($C3993,'Agent List'!$A:$D,2,0)=0,"",VLOOKUP($C3993,'Agent List'!$A:$D,2,0))),"")</f>
        <v/>
      </c>
      <c r="F3993" t="str">
        <f>IFERROR((IF(VLOOKUP(C3993,'Agent List'!A:C,3,0)=0,"",VLOOKUP(C3993,'Agent List'!A:C,3,0))),"")</f>
        <v/>
      </c>
    </row>
    <row r="3994" spans="5:6" x14ac:dyDescent="0.25">
      <c r="E3994" s="175" t="str">
        <f>IFERROR((IF(VLOOKUP($C3994,'Agent List'!$A:$D,2,0)=0,"",VLOOKUP($C3994,'Agent List'!$A:$D,2,0))),"")</f>
        <v/>
      </c>
      <c r="F3994" t="str">
        <f>IFERROR((IF(VLOOKUP(C3994,'Agent List'!A:C,3,0)=0,"",VLOOKUP(C3994,'Agent List'!A:C,3,0))),"")</f>
        <v/>
      </c>
    </row>
    <row r="3995" spans="5:6" x14ac:dyDescent="0.25">
      <c r="E3995" s="175" t="str">
        <f>IFERROR((IF(VLOOKUP($C3995,'Agent List'!$A:$D,2,0)=0,"",VLOOKUP($C3995,'Agent List'!$A:$D,2,0))),"")</f>
        <v/>
      </c>
      <c r="F3995" t="str">
        <f>IFERROR((IF(VLOOKUP(C3995,'Agent List'!A:C,3,0)=0,"",VLOOKUP(C3995,'Agent List'!A:C,3,0))),"")</f>
        <v/>
      </c>
    </row>
    <row r="3996" spans="5:6" x14ac:dyDescent="0.25">
      <c r="E3996" s="175" t="str">
        <f>IFERROR((IF(VLOOKUP($C3996,'Agent List'!$A:$D,2,0)=0,"",VLOOKUP($C3996,'Agent List'!$A:$D,2,0))),"")</f>
        <v/>
      </c>
      <c r="F3996" t="str">
        <f>IFERROR((IF(VLOOKUP(C3996,'Agent List'!A:C,3,0)=0,"",VLOOKUP(C3996,'Agent List'!A:C,3,0))),"")</f>
        <v/>
      </c>
    </row>
    <row r="3997" spans="5:6" x14ac:dyDescent="0.25">
      <c r="E3997" s="175" t="str">
        <f>IFERROR((IF(VLOOKUP($C3997,'Agent List'!$A:$D,2,0)=0,"",VLOOKUP($C3997,'Agent List'!$A:$D,2,0))),"")</f>
        <v/>
      </c>
      <c r="F3997" t="str">
        <f>IFERROR((IF(VLOOKUP(C3997,'Agent List'!A:C,3,0)=0,"",VLOOKUP(C3997,'Agent List'!A:C,3,0))),"")</f>
        <v/>
      </c>
    </row>
    <row r="3998" spans="5:6" x14ac:dyDescent="0.25">
      <c r="E3998" s="175" t="str">
        <f>IFERROR((IF(VLOOKUP($C3998,'Agent List'!$A:$D,2,0)=0,"",VLOOKUP($C3998,'Agent List'!$A:$D,2,0))),"")</f>
        <v/>
      </c>
      <c r="F3998" t="str">
        <f>IFERROR((IF(VLOOKUP(C3998,'Agent List'!A:C,3,0)=0,"",VLOOKUP(C3998,'Agent List'!A:C,3,0))),"")</f>
        <v/>
      </c>
    </row>
    <row r="3999" spans="5:6" x14ac:dyDescent="0.25">
      <c r="E3999" s="175" t="str">
        <f>IFERROR((IF(VLOOKUP($C3999,'Agent List'!$A:$D,2,0)=0,"",VLOOKUP($C3999,'Agent List'!$A:$D,2,0))),"")</f>
        <v/>
      </c>
      <c r="F3999" t="str">
        <f>IFERROR((IF(VLOOKUP(C3999,'Agent List'!A:C,3,0)=0,"",VLOOKUP(C3999,'Agent List'!A:C,3,0))),"")</f>
        <v/>
      </c>
    </row>
    <row r="4000" spans="5:6" x14ac:dyDescent="0.25">
      <c r="E4000" s="175" t="str">
        <f>IFERROR((IF(VLOOKUP($C4000,'Agent List'!$A:$D,2,0)=0,"",VLOOKUP($C4000,'Agent List'!$A:$D,2,0))),"")</f>
        <v/>
      </c>
      <c r="F4000" t="str">
        <f>IFERROR((IF(VLOOKUP(C4000,'Agent List'!A:C,3,0)=0,"",VLOOKUP(C4000,'Agent List'!A:C,3,0))),"")</f>
        <v/>
      </c>
    </row>
    <row r="4001" spans="5:6" x14ac:dyDescent="0.25">
      <c r="E4001" s="175" t="str">
        <f>IFERROR((IF(VLOOKUP($C4001,'Agent List'!$A:$D,2,0)=0,"",VLOOKUP($C4001,'Agent List'!$A:$D,2,0))),"")</f>
        <v/>
      </c>
      <c r="F4001" t="str">
        <f>IFERROR((IF(VLOOKUP(C4001,'Agent List'!A:C,3,0)=0,"",VLOOKUP(C4001,'Agent List'!A:C,3,0))),"")</f>
        <v/>
      </c>
    </row>
    <row r="4002" spans="5:6" x14ac:dyDescent="0.25">
      <c r="E4002" s="175" t="str">
        <f>IFERROR((IF(VLOOKUP($C4002,'Agent List'!$A:$D,2,0)=0,"",VLOOKUP($C4002,'Agent List'!$A:$D,2,0))),"")</f>
        <v/>
      </c>
      <c r="F4002" t="str">
        <f>IFERROR((IF(VLOOKUP(C4002,'Agent List'!A:C,3,0)=0,"",VLOOKUP(C4002,'Agent List'!A:C,3,0))),"")</f>
        <v/>
      </c>
    </row>
    <row r="4003" spans="5:6" x14ac:dyDescent="0.25">
      <c r="E4003" s="175" t="str">
        <f>IFERROR((IF(VLOOKUP($C4003,'Agent List'!$A:$D,2,0)=0,"",VLOOKUP($C4003,'Agent List'!$A:$D,2,0))),"")</f>
        <v/>
      </c>
      <c r="F4003" t="str">
        <f>IFERROR((IF(VLOOKUP(C4003,'Agent List'!A:C,3,0)=0,"",VLOOKUP(C4003,'Agent List'!A:C,3,0))),"")</f>
        <v/>
      </c>
    </row>
    <row r="4004" spans="5:6" x14ac:dyDescent="0.25">
      <c r="E4004" s="175" t="str">
        <f>IFERROR((IF(VLOOKUP($C4004,'Agent List'!$A:$D,2,0)=0,"",VLOOKUP($C4004,'Agent List'!$A:$D,2,0))),"")</f>
        <v/>
      </c>
      <c r="F4004" t="str">
        <f>IFERROR((IF(VLOOKUP(C4004,'Agent List'!A:C,3,0)=0,"",VLOOKUP(C4004,'Agent List'!A:C,3,0))),"")</f>
        <v/>
      </c>
    </row>
    <row r="4005" spans="5:6" x14ac:dyDescent="0.25">
      <c r="E4005" s="175" t="str">
        <f>IFERROR((IF(VLOOKUP($C4005,'Agent List'!$A:$D,2,0)=0,"",VLOOKUP($C4005,'Agent List'!$A:$D,2,0))),"")</f>
        <v/>
      </c>
      <c r="F4005" t="str">
        <f>IFERROR((IF(VLOOKUP(C4005,'Agent List'!A:C,3,0)=0,"",VLOOKUP(C4005,'Agent List'!A:C,3,0))),"")</f>
        <v/>
      </c>
    </row>
    <row r="4006" spans="5:6" x14ac:dyDescent="0.25">
      <c r="E4006" s="175" t="str">
        <f>IFERROR((IF(VLOOKUP($C4006,'Agent List'!$A:$D,2,0)=0,"",VLOOKUP($C4006,'Agent List'!$A:$D,2,0))),"")</f>
        <v/>
      </c>
      <c r="F4006" t="str">
        <f>IFERROR((IF(VLOOKUP(C4006,'Agent List'!A:C,3,0)=0,"",VLOOKUP(C4006,'Agent List'!A:C,3,0))),"")</f>
        <v/>
      </c>
    </row>
    <row r="4007" spans="5:6" x14ac:dyDescent="0.25">
      <c r="E4007" s="175" t="str">
        <f>IFERROR((IF(VLOOKUP($C4007,'Agent List'!$A:$D,2,0)=0,"",VLOOKUP($C4007,'Agent List'!$A:$D,2,0))),"")</f>
        <v/>
      </c>
      <c r="F4007" t="str">
        <f>IFERROR((IF(VLOOKUP(C4007,'Agent List'!A:C,3,0)=0,"",VLOOKUP(C4007,'Agent List'!A:C,3,0))),"")</f>
        <v/>
      </c>
    </row>
    <row r="4008" spans="5:6" x14ac:dyDescent="0.25">
      <c r="E4008" s="175" t="str">
        <f>IFERROR((IF(VLOOKUP($C4008,'Agent List'!$A:$D,2,0)=0,"",VLOOKUP($C4008,'Agent List'!$A:$D,2,0))),"")</f>
        <v/>
      </c>
      <c r="F4008" t="str">
        <f>IFERROR((IF(VLOOKUP(C4008,'Agent List'!A:C,3,0)=0,"",VLOOKUP(C4008,'Agent List'!A:C,3,0))),"")</f>
        <v/>
      </c>
    </row>
    <row r="4009" spans="5:6" x14ac:dyDescent="0.25">
      <c r="E4009" s="175" t="str">
        <f>IFERROR((IF(VLOOKUP($C4009,'Agent List'!$A:$D,2,0)=0,"",VLOOKUP($C4009,'Agent List'!$A:$D,2,0))),"")</f>
        <v/>
      </c>
      <c r="F4009" t="str">
        <f>IFERROR((IF(VLOOKUP(C4009,'Agent List'!A:C,3,0)=0,"",VLOOKUP(C4009,'Agent List'!A:C,3,0))),"")</f>
        <v/>
      </c>
    </row>
    <row r="4010" spans="5:6" x14ac:dyDescent="0.25">
      <c r="E4010" s="175" t="str">
        <f>IFERROR((IF(VLOOKUP($C4010,'Agent List'!$A:$D,2,0)=0,"",VLOOKUP($C4010,'Agent List'!$A:$D,2,0))),"")</f>
        <v/>
      </c>
      <c r="F4010" t="str">
        <f>IFERROR((IF(VLOOKUP(C4010,'Agent List'!A:C,3,0)=0,"",VLOOKUP(C4010,'Agent List'!A:C,3,0))),"")</f>
        <v/>
      </c>
    </row>
    <row r="4011" spans="5:6" x14ac:dyDescent="0.25">
      <c r="E4011" s="175" t="str">
        <f>IFERROR((IF(VLOOKUP($C4011,'Agent List'!$A:$D,2,0)=0,"",VLOOKUP($C4011,'Agent List'!$A:$D,2,0))),"")</f>
        <v/>
      </c>
      <c r="F4011" t="str">
        <f>IFERROR((IF(VLOOKUP(C4011,'Agent List'!A:C,3,0)=0,"",VLOOKUP(C4011,'Agent List'!A:C,3,0))),"")</f>
        <v/>
      </c>
    </row>
    <row r="4012" spans="5:6" x14ac:dyDescent="0.25">
      <c r="E4012" s="175" t="str">
        <f>IFERROR((IF(VLOOKUP($C4012,'Agent List'!$A:$D,2,0)=0,"",VLOOKUP($C4012,'Agent List'!$A:$D,2,0))),"")</f>
        <v/>
      </c>
      <c r="F4012" t="str">
        <f>IFERROR((IF(VLOOKUP(C4012,'Agent List'!A:C,3,0)=0,"",VLOOKUP(C4012,'Agent List'!A:C,3,0))),"")</f>
        <v/>
      </c>
    </row>
    <row r="4013" spans="5:6" x14ac:dyDescent="0.25">
      <c r="E4013" s="175" t="str">
        <f>IFERROR((IF(VLOOKUP($C4013,'Agent List'!$A:$D,2,0)=0,"",VLOOKUP($C4013,'Agent List'!$A:$D,2,0))),"")</f>
        <v/>
      </c>
      <c r="F4013" t="str">
        <f>IFERROR((IF(VLOOKUP(C4013,'Agent List'!A:C,3,0)=0,"",VLOOKUP(C4013,'Agent List'!A:C,3,0))),"")</f>
        <v/>
      </c>
    </row>
    <row r="4014" spans="5:6" x14ac:dyDescent="0.25">
      <c r="E4014" s="175" t="str">
        <f>IFERROR((IF(VLOOKUP($C4014,'Agent List'!$A:$D,2,0)=0,"",VLOOKUP($C4014,'Agent List'!$A:$D,2,0))),"")</f>
        <v/>
      </c>
      <c r="F4014" t="str">
        <f>IFERROR((IF(VLOOKUP(C4014,'Agent List'!A:C,3,0)=0,"",VLOOKUP(C4014,'Agent List'!A:C,3,0))),"")</f>
        <v/>
      </c>
    </row>
    <row r="4015" spans="5:6" x14ac:dyDescent="0.25">
      <c r="E4015" s="175" t="str">
        <f>IFERROR((IF(VLOOKUP($C4015,'Agent List'!$A:$D,2,0)=0,"",VLOOKUP($C4015,'Agent List'!$A:$D,2,0))),"")</f>
        <v/>
      </c>
      <c r="F4015" t="str">
        <f>IFERROR((IF(VLOOKUP(C4015,'Agent List'!A:C,3,0)=0,"",VLOOKUP(C4015,'Agent List'!A:C,3,0))),"")</f>
        <v/>
      </c>
    </row>
    <row r="4016" spans="5:6" x14ac:dyDescent="0.25">
      <c r="E4016" s="175" t="str">
        <f>IFERROR((IF(VLOOKUP($C4016,'Agent List'!$A:$D,2,0)=0,"",VLOOKUP($C4016,'Agent List'!$A:$D,2,0))),"")</f>
        <v/>
      </c>
      <c r="F4016" t="str">
        <f>IFERROR((IF(VLOOKUP(C4016,'Agent List'!A:C,3,0)=0,"",VLOOKUP(C4016,'Agent List'!A:C,3,0))),"")</f>
        <v/>
      </c>
    </row>
    <row r="4017" spans="5:6" x14ac:dyDescent="0.25">
      <c r="E4017" s="175" t="str">
        <f>IFERROR((IF(VLOOKUP($C4017,'Agent List'!$A:$D,2,0)=0,"",VLOOKUP($C4017,'Agent List'!$A:$D,2,0))),"")</f>
        <v/>
      </c>
      <c r="F4017" t="str">
        <f>IFERROR((IF(VLOOKUP(C4017,'Agent List'!A:C,3,0)=0,"",VLOOKUP(C4017,'Agent List'!A:C,3,0))),"")</f>
        <v/>
      </c>
    </row>
    <row r="4018" spans="5:6" x14ac:dyDescent="0.25">
      <c r="E4018" s="175" t="str">
        <f>IFERROR((IF(VLOOKUP($C4018,'Agent List'!$A:$D,2,0)=0,"",VLOOKUP($C4018,'Agent List'!$A:$D,2,0))),"")</f>
        <v/>
      </c>
      <c r="F4018" t="str">
        <f>IFERROR((IF(VLOOKUP(C4018,'Agent List'!A:C,3,0)=0,"",VLOOKUP(C4018,'Agent List'!A:C,3,0))),"")</f>
        <v/>
      </c>
    </row>
    <row r="4019" spans="5:6" x14ac:dyDescent="0.25">
      <c r="E4019" s="175" t="str">
        <f>IFERROR((IF(VLOOKUP($C4019,'Agent List'!$A:$D,2,0)=0,"",VLOOKUP($C4019,'Agent List'!$A:$D,2,0))),"")</f>
        <v/>
      </c>
      <c r="F4019" t="str">
        <f>IFERROR((IF(VLOOKUP(C4019,'Agent List'!A:C,3,0)=0,"",VLOOKUP(C4019,'Agent List'!A:C,3,0))),"")</f>
        <v/>
      </c>
    </row>
    <row r="4020" spans="5:6" x14ac:dyDescent="0.25">
      <c r="E4020" s="175" t="str">
        <f>IFERROR((IF(VLOOKUP($C4020,'Agent List'!$A:$D,2,0)=0,"",VLOOKUP($C4020,'Agent List'!$A:$D,2,0))),"")</f>
        <v/>
      </c>
      <c r="F4020" t="str">
        <f>IFERROR((IF(VLOOKUP(C4020,'Agent List'!A:C,3,0)=0,"",VLOOKUP(C4020,'Agent List'!A:C,3,0))),"")</f>
        <v/>
      </c>
    </row>
    <row r="4021" spans="5:6" x14ac:dyDescent="0.25">
      <c r="E4021" s="175" t="str">
        <f>IFERROR((IF(VLOOKUP($C4021,'Agent List'!$A:$D,2,0)=0,"",VLOOKUP($C4021,'Agent List'!$A:$D,2,0))),"")</f>
        <v/>
      </c>
      <c r="F4021" t="str">
        <f>IFERROR((IF(VLOOKUP(C4021,'Agent List'!A:C,3,0)=0,"",VLOOKUP(C4021,'Agent List'!A:C,3,0))),"")</f>
        <v/>
      </c>
    </row>
    <row r="4022" spans="5:6" x14ac:dyDescent="0.25">
      <c r="E4022" s="175" t="str">
        <f>IFERROR((IF(VLOOKUP($C4022,'Agent List'!$A:$D,2,0)=0,"",VLOOKUP($C4022,'Agent List'!$A:$D,2,0))),"")</f>
        <v/>
      </c>
      <c r="F4022" t="str">
        <f>IFERROR((IF(VLOOKUP(C4022,'Agent List'!A:C,3,0)=0,"",VLOOKUP(C4022,'Agent List'!A:C,3,0))),"")</f>
        <v/>
      </c>
    </row>
    <row r="4023" spans="5:6" x14ac:dyDescent="0.25">
      <c r="E4023" s="175" t="str">
        <f>IFERROR((IF(VLOOKUP($C4023,'Agent List'!$A:$D,2,0)=0,"",VLOOKUP($C4023,'Agent List'!$A:$D,2,0))),"")</f>
        <v/>
      </c>
      <c r="F4023" t="str">
        <f>IFERROR((IF(VLOOKUP(C4023,'Agent List'!A:C,3,0)=0,"",VLOOKUP(C4023,'Agent List'!A:C,3,0))),"")</f>
        <v/>
      </c>
    </row>
    <row r="4024" spans="5:6" x14ac:dyDescent="0.25">
      <c r="E4024" s="175" t="str">
        <f>IFERROR((IF(VLOOKUP($C4024,'Agent List'!$A:$D,2,0)=0,"",VLOOKUP($C4024,'Agent List'!$A:$D,2,0))),"")</f>
        <v/>
      </c>
      <c r="F4024" t="str">
        <f>IFERROR((IF(VLOOKUP(C4024,'Agent List'!A:C,3,0)=0,"",VLOOKUP(C4024,'Agent List'!A:C,3,0))),"")</f>
        <v/>
      </c>
    </row>
    <row r="4025" spans="5:6" x14ac:dyDescent="0.25">
      <c r="E4025" s="175" t="str">
        <f>IFERROR((IF(VLOOKUP($C4025,'Agent List'!$A:$D,2,0)=0,"",VLOOKUP($C4025,'Agent List'!$A:$D,2,0))),"")</f>
        <v/>
      </c>
      <c r="F4025" t="str">
        <f>IFERROR((IF(VLOOKUP(C4025,'Agent List'!A:C,3,0)=0,"",VLOOKUP(C4025,'Agent List'!A:C,3,0))),"")</f>
        <v/>
      </c>
    </row>
    <row r="4026" spans="5:6" x14ac:dyDescent="0.25">
      <c r="E4026" s="175" t="str">
        <f>IFERROR((IF(VLOOKUP($C4026,'Agent List'!$A:$D,2,0)=0,"",VLOOKUP($C4026,'Agent List'!$A:$D,2,0))),"")</f>
        <v/>
      </c>
      <c r="F4026" t="str">
        <f>IFERROR((IF(VLOOKUP(C4026,'Agent List'!A:C,3,0)=0,"",VLOOKUP(C4026,'Agent List'!A:C,3,0))),"")</f>
        <v/>
      </c>
    </row>
    <row r="4027" spans="5:6" x14ac:dyDescent="0.25">
      <c r="E4027" s="175" t="str">
        <f>IFERROR((IF(VLOOKUP($C4027,'Agent List'!$A:$D,2,0)=0,"",VLOOKUP($C4027,'Agent List'!$A:$D,2,0))),"")</f>
        <v/>
      </c>
      <c r="F4027" t="str">
        <f>IFERROR((IF(VLOOKUP(C4027,'Agent List'!A:C,3,0)=0,"",VLOOKUP(C4027,'Agent List'!A:C,3,0))),"")</f>
        <v/>
      </c>
    </row>
    <row r="4028" spans="5:6" x14ac:dyDescent="0.25">
      <c r="E4028" s="175" t="str">
        <f>IFERROR((IF(VLOOKUP($C4028,'Agent List'!$A:$D,2,0)=0,"",VLOOKUP($C4028,'Agent List'!$A:$D,2,0))),"")</f>
        <v/>
      </c>
      <c r="F4028" t="str">
        <f>IFERROR((IF(VLOOKUP(C4028,'Agent List'!A:C,3,0)=0,"",VLOOKUP(C4028,'Agent List'!A:C,3,0))),"")</f>
        <v/>
      </c>
    </row>
    <row r="4029" spans="5:6" x14ac:dyDescent="0.25">
      <c r="E4029" s="175" t="str">
        <f>IFERROR((IF(VLOOKUP($C4029,'Agent List'!$A:$D,2,0)=0,"",VLOOKUP($C4029,'Agent List'!$A:$D,2,0))),"")</f>
        <v/>
      </c>
      <c r="F4029" t="str">
        <f>IFERROR((IF(VLOOKUP(C4029,'Agent List'!A:C,3,0)=0,"",VLOOKUP(C4029,'Agent List'!A:C,3,0))),"")</f>
        <v/>
      </c>
    </row>
    <row r="4030" spans="5:6" x14ac:dyDescent="0.25">
      <c r="E4030" s="175" t="str">
        <f>IFERROR((IF(VLOOKUP($C4030,'Agent List'!$A:$D,2,0)=0,"",VLOOKUP($C4030,'Agent List'!$A:$D,2,0))),"")</f>
        <v/>
      </c>
      <c r="F4030" t="str">
        <f>IFERROR((IF(VLOOKUP(C4030,'Agent List'!A:C,3,0)=0,"",VLOOKUP(C4030,'Agent List'!A:C,3,0))),"")</f>
        <v/>
      </c>
    </row>
    <row r="4031" spans="5:6" x14ac:dyDescent="0.25">
      <c r="E4031" s="175" t="str">
        <f>IFERROR((IF(VLOOKUP($C4031,'Agent List'!$A:$D,2,0)=0,"",VLOOKUP($C4031,'Agent List'!$A:$D,2,0))),"")</f>
        <v/>
      </c>
      <c r="F4031" t="str">
        <f>IFERROR((IF(VLOOKUP(C4031,'Agent List'!A:C,3,0)=0,"",VLOOKUP(C4031,'Agent List'!A:C,3,0))),"")</f>
        <v/>
      </c>
    </row>
    <row r="4032" spans="5:6" x14ac:dyDescent="0.25">
      <c r="E4032" s="175" t="str">
        <f>IFERROR((IF(VLOOKUP($C4032,'Agent List'!$A:$D,2,0)=0,"",VLOOKUP($C4032,'Agent List'!$A:$D,2,0))),"")</f>
        <v/>
      </c>
      <c r="F4032" t="str">
        <f>IFERROR((IF(VLOOKUP(C4032,'Agent List'!A:C,3,0)=0,"",VLOOKUP(C4032,'Agent List'!A:C,3,0))),"")</f>
        <v/>
      </c>
    </row>
    <row r="4033" spans="5:6" x14ac:dyDescent="0.25">
      <c r="E4033" s="175" t="str">
        <f>IFERROR((IF(VLOOKUP($C4033,'Agent List'!$A:$D,2,0)=0,"",VLOOKUP($C4033,'Agent List'!$A:$D,2,0))),"")</f>
        <v/>
      </c>
      <c r="F4033" t="str">
        <f>IFERROR((IF(VLOOKUP(C4033,'Agent List'!A:C,3,0)=0,"",VLOOKUP(C4033,'Agent List'!A:C,3,0))),"")</f>
        <v/>
      </c>
    </row>
    <row r="4034" spans="5:6" x14ac:dyDescent="0.25">
      <c r="E4034" s="175" t="str">
        <f>IFERROR((IF(VLOOKUP($C4034,'Agent List'!$A:$D,2,0)=0,"",VLOOKUP($C4034,'Agent List'!$A:$D,2,0))),"")</f>
        <v/>
      </c>
      <c r="F4034" t="str">
        <f>IFERROR((IF(VLOOKUP(C4034,'Agent List'!A:C,3,0)=0,"",VLOOKUP(C4034,'Agent List'!A:C,3,0))),"")</f>
        <v/>
      </c>
    </row>
    <row r="4035" spans="5:6" x14ac:dyDescent="0.25">
      <c r="E4035" s="175" t="str">
        <f>IFERROR((IF(VLOOKUP($C4035,'Agent List'!$A:$D,2,0)=0,"",VLOOKUP($C4035,'Agent List'!$A:$D,2,0))),"")</f>
        <v/>
      </c>
      <c r="F4035" t="str">
        <f>IFERROR((IF(VLOOKUP(C4035,'Agent List'!A:C,3,0)=0,"",VLOOKUP(C4035,'Agent List'!A:C,3,0))),"")</f>
        <v/>
      </c>
    </row>
    <row r="4036" spans="5:6" x14ac:dyDescent="0.25">
      <c r="E4036" s="175" t="str">
        <f>IFERROR((IF(VLOOKUP($C4036,'Agent List'!$A:$D,2,0)=0,"",VLOOKUP($C4036,'Agent List'!$A:$D,2,0))),"")</f>
        <v/>
      </c>
      <c r="F4036" t="str">
        <f>IFERROR((IF(VLOOKUP(C4036,'Agent List'!A:C,3,0)=0,"",VLOOKUP(C4036,'Agent List'!A:C,3,0))),"")</f>
        <v/>
      </c>
    </row>
    <row r="4037" spans="5:6" x14ac:dyDescent="0.25">
      <c r="E4037" s="175" t="str">
        <f>IFERROR((IF(VLOOKUP($C4037,'Agent List'!$A:$D,2,0)=0,"",VLOOKUP($C4037,'Agent List'!$A:$D,2,0))),"")</f>
        <v/>
      </c>
      <c r="F4037" t="str">
        <f>IFERROR((IF(VLOOKUP(C4037,'Agent List'!A:C,3,0)=0,"",VLOOKUP(C4037,'Agent List'!A:C,3,0))),"")</f>
        <v/>
      </c>
    </row>
    <row r="4038" spans="5:6" x14ac:dyDescent="0.25">
      <c r="E4038" s="175" t="str">
        <f>IFERROR((IF(VLOOKUP($C4038,'Agent List'!$A:$D,2,0)=0,"",VLOOKUP($C4038,'Agent List'!$A:$D,2,0))),"")</f>
        <v/>
      </c>
      <c r="F4038" t="str">
        <f>IFERROR((IF(VLOOKUP(C4038,'Agent List'!A:C,3,0)=0,"",VLOOKUP(C4038,'Agent List'!A:C,3,0))),"")</f>
        <v/>
      </c>
    </row>
    <row r="4039" spans="5:6" x14ac:dyDescent="0.25">
      <c r="E4039" s="175" t="str">
        <f>IFERROR((IF(VLOOKUP($C4039,'Agent List'!$A:$D,2,0)=0,"",VLOOKUP($C4039,'Agent List'!$A:$D,2,0))),"")</f>
        <v/>
      </c>
      <c r="F4039" t="str">
        <f>IFERROR((IF(VLOOKUP(C4039,'Agent List'!A:C,3,0)=0,"",VLOOKUP(C4039,'Agent List'!A:C,3,0))),"")</f>
        <v/>
      </c>
    </row>
    <row r="4040" spans="5:6" x14ac:dyDescent="0.25">
      <c r="E4040" s="175" t="str">
        <f>IFERROR((IF(VLOOKUP($C4040,'Agent List'!$A:$D,2,0)=0,"",VLOOKUP($C4040,'Agent List'!$A:$D,2,0))),"")</f>
        <v/>
      </c>
      <c r="F4040" t="str">
        <f>IFERROR((IF(VLOOKUP(C4040,'Agent List'!A:C,3,0)=0,"",VLOOKUP(C4040,'Agent List'!A:C,3,0))),"")</f>
        <v/>
      </c>
    </row>
    <row r="4041" spans="5:6" x14ac:dyDescent="0.25">
      <c r="E4041" s="175" t="str">
        <f>IFERROR((IF(VLOOKUP($C4041,'Agent List'!$A:$D,2,0)=0,"",VLOOKUP($C4041,'Agent List'!$A:$D,2,0))),"")</f>
        <v/>
      </c>
      <c r="F4041" t="str">
        <f>IFERROR((IF(VLOOKUP(C4041,'Agent List'!A:C,3,0)=0,"",VLOOKUP(C4041,'Agent List'!A:C,3,0))),"")</f>
        <v/>
      </c>
    </row>
    <row r="4042" spans="5:6" x14ac:dyDescent="0.25">
      <c r="E4042" s="175" t="str">
        <f>IFERROR((IF(VLOOKUP($C4042,'Agent List'!$A:$D,2,0)=0,"",VLOOKUP($C4042,'Agent List'!$A:$D,2,0))),"")</f>
        <v/>
      </c>
      <c r="F4042" t="str">
        <f>IFERROR((IF(VLOOKUP(C4042,'Agent List'!A:C,3,0)=0,"",VLOOKUP(C4042,'Agent List'!A:C,3,0))),"")</f>
        <v/>
      </c>
    </row>
    <row r="4043" spans="5:6" x14ac:dyDescent="0.25">
      <c r="E4043" s="175" t="str">
        <f>IFERROR((IF(VLOOKUP($C4043,'Agent List'!$A:$D,2,0)=0,"",VLOOKUP($C4043,'Agent List'!$A:$D,2,0))),"")</f>
        <v/>
      </c>
      <c r="F4043" t="str">
        <f>IFERROR((IF(VLOOKUP(C4043,'Agent List'!A:C,3,0)=0,"",VLOOKUP(C4043,'Agent List'!A:C,3,0))),"")</f>
        <v/>
      </c>
    </row>
    <row r="4044" spans="5:6" x14ac:dyDescent="0.25">
      <c r="E4044" s="175" t="str">
        <f>IFERROR((IF(VLOOKUP($C4044,'Agent List'!$A:$D,2,0)=0,"",VLOOKUP($C4044,'Agent List'!$A:$D,2,0))),"")</f>
        <v/>
      </c>
      <c r="F4044" t="str">
        <f>IFERROR((IF(VLOOKUP(C4044,'Agent List'!A:C,3,0)=0,"",VLOOKUP(C4044,'Agent List'!A:C,3,0))),"")</f>
        <v/>
      </c>
    </row>
    <row r="4045" spans="5:6" x14ac:dyDescent="0.25">
      <c r="E4045" s="175" t="str">
        <f>IFERROR((IF(VLOOKUP($C4045,'Agent List'!$A:$D,2,0)=0,"",VLOOKUP($C4045,'Agent List'!$A:$D,2,0))),"")</f>
        <v/>
      </c>
      <c r="F4045" t="str">
        <f>IFERROR((IF(VLOOKUP(C4045,'Agent List'!A:C,3,0)=0,"",VLOOKUP(C4045,'Agent List'!A:C,3,0))),"")</f>
        <v/>
      </c>
    </row>
    <row r="4046" spans="5:6" x14ac:dyDescent="0.25">
      <c r="E4046" s="175" t="str">
        <f>IFERROR((IF(VLOOKUP($C4046,'Agent List'!$A:$D,2,0)=0,"",VLOOKUP($C4046,'Agent List'!$A:$D,2,0))),"")</f>
        <v/>
      </c>
      <c r="F4046" t="str">
        <f>IFERROR((IF(VLOOKUP(C4046,'Agent List'!A:C,3,0)=0,"",VLOOKUP(C4046,'Agent List'!A:C,3,0))),"")</f>
        <v/>
      </c>
    </row>
    <row r="4047" spans="5:6" x14ac:dyDescent="0.25">
      <c r="E4047" s="175" t="str">
        <f>IFERROR((IF(VLOOKUP($C4047,'Agent List'!$A:$D,2,0)=0,"",VLOOKUP($C4047,'Agent List'!$A:$D,2,0))),"")</f>
        <v/>
      </c>
      <c r="F4047" t="str">
        <f>IFERROR((IF(VLOOKUP(C4047,'Agent List'!A:C,3,0)=0,"",VLOOKUP(C4047,'Agent List'!A:C,3,0))),"")</f>
        <v/>
      </c>
    </row>
    <row r="4048" spans="5:6" x14ac:dyDescent="0.25">
      <c r="E4048" s="175" t="str">
        <f>IFERROR((IF(VLOOKUP($C4048,'Agent List'!$A:$D,2,0)=0,"",VLOOKUP($C4048,'Agent List'!$A:$D,2,0))),"")</f>
        <v/>
      </c>
      <c r="F4048" t="str">
        <f>IFERROR((IF(VLOOKUP(C4048,'Agent List'!A:C,3,0)=0,"",VLOOKUP(C4048,'Agent List'!A:C,3,0))),"")</f>
        <v/>
      </c>
    </row>
    <row r="4049" spans="5:6" x14ac:dyDescent="0.25">
      <c r="E4049" s="175" t="str">
        <f>IFERROR((IF(VLOOKUP($C4049,'Agent List'!$A:$D,2,0)=0,"",VLOOKUP($C4049,'Agent List'!$A:$D,2,0))),"")</f>
        <v/>
      </c>
      <c r="F4049" t="str">
        <f>IFERROR((IF(VLOOKUP(C4049,'Agent List'!A:C,3,0)=0,"",VLOOKUP(C4049,'Agent List'!A:C,3,0))),"")</f>
        <v/>
      </c>
    </row>
    <row r="4050" spans="5:6" x14ac:dyDescent="0.25">
      <c r="E4050" s="175" t="str">
        <f>IFERROR((IF(VLOOKUP($C4050,'Agent List'!$A:$D,2,0)=0,"",VLOOKUP($C4050,'Agent List'!$A:$D,2,0))),"")</f>
        <v/>
      </c>
      <c r="F4050" t="str">
        <f>IFERROR((IF(VLOOKUP(C4050,'Agent List'!A:C,3,0)=0,"",VLOOKUP(C4050,'Agent List'!A:C,3,0))),"")</f>
        <v/>
      </c>
    </row>
    <row r="4051" spans="5:6" x14ac:dyDescent="0.25">
      <c r="E4051" s="175" t="str">
        <f>IFERROR((IF(VLOOKUP($C4051,'Agent List'!$A:$D,2,0)=0,"",VLOOKUP($C4051,'Agent List'!$A:$D,2,0))),"")</f>
        <v/>
      </c>
      <c r="F4051" t="str">
        <f>IFERROR((IF(VLOOKUP(C4051,'Agent List'!A:C,3,0)=0,"",VLOOKUP(C4051,'Agent List'!A:C,3,0))),"")</f>
        <v/>
      </c>
    </row>
    <row r="4052" spans="5:6" x14ac:dyDescent="0.25">
      <c r="E4052" s="175" t="str">
        <f>IFERROR((IF(VLOOKUP($C4052,'Agent List'!$A:$D,2,0)=0,"",VLOOKUP($C4052,'Agent List'!$A:$D,2,0))),"")</f>
        <v/>
      </c>
      <c r="F4052" t="str">
        <f>IFERROR((IF(VLOOKUP(C4052,'Agent List'!A:C,3,0)=0,"",VLOOKUP(C4052,'Agent List'!A:C,3,0))),"")</f>
        <v/>
      </c>
    </row>
    <row r="4053" spans="5:6" x14ac:dyDescent="0.25">
      <c r="E4053" s="175" t="str">
        <f>IFERROR((IF(VLOOKUP($C4053,'Agent List'!$A:$D,2,0)=0,"",VLOOKUP($C4053,'Agent List'!$A:$D,2,0))),"")</f>
        <v/>
      </c>
      <c r="F4053" t="str">
        <f>IFERROR((IF(VLOOKUP(C4053,'Agent List'!A:C,3,0)=0,"",VLOOKUP(C4053,'Agent List'!A:C,3,0))),"")</f>
        <v/>
      </c>
    </row>
    <row r="4054" spans="5:6" x14ac:dyDescent="0.25">
      <c r="E4054" s="175" t="str">
        <f>IFERROR((IF(VLOOKUP($C4054,'Agent List'!$A:$D,2,0)=0,"",VLOOKUP($C4054,'Agent List'!$A:$D,2,0))),"")</f>
        <v/>
      </c>
      <c r="F4054" t="str">
        <f>IFERROR((IF(VLOOKUP(C4054,'Agent List'!A:C,3,0)=0,"",VLOOKUP(C4054,'Agent List'!A:C,3,0))),"")</f>
        <v/>
      </c>
    </row>
    <row r="4055" spans="5:6" x14ac:dyDescent="0.25">
      <c r="E4055" s="175" t="str">
        <f>IFERROR((IF(VLOOKUP($C4055,'Agent List'!$A:$D,2,0)=0,"",VLOOKUP($C4055,'Agent List'!$A:$D,2,0))),"")</f>
        <v/>
      </c>
      <c r="F4055" t="str">
        <f>IFERROR((IF(VLOOKUP(C4055,'Agent List'!A:C,3,0)=0,"",VLOOKUP(C4055,'Agent List'!A:C,3,0))),"")</f>
        <v/>
      </c>
    </row>
    <row r="4056" spans="5:6" x14ac:dyDescent="0.25">
      <c r="E4056" s="175" t="str">
        <f>IFERROR((IF(VLOOKUP($C4056,'Agent List'!$A:$D,2,0)=0,"",VLOOKUP($C4056,'Agent List'!$A:$D,2,0))),"")</f>
        <v/>
      </c>
      <c r="F4056" t="str">
        <f>IFERROR((IF(VLOOKUP(C4056,'Agent List'!A:C,3,0)=0,"",VLOOKUP(C4056,'Agent List'!A:C,3,0))),"")</f>
        <v/>
      </c>
    </row>
    <row r="4057" spans="5:6" x14ac:dyDescent="0.25">
      <c r="E4057" s="175" t="str">
        <f>IFERROR((IF(VLOOKUP($C4057,'Agent List'!$A:$D,2,0)=0,"",VLOOKUP($C4057,'Agent List'!$A:$D,2,0))),"")</f>
        <v/>
      </c>
      <c r="F4057" t="str">
        <f>IFERROR((IF(VLOOKUP(C4057,'Agent List'!A:C,3,0)=0,"",VLOOKUP(C4057,'Agent List'!A:C,3,0))),"")</f>
        <v/>
      </c>
    </row>
    <row r="4058" spans="5:6" x14ac:dyDescent="0.25">
      <c r="E4058" s="175" t="str">
        <f>IFERROR((IF(VLOOKUP($C4058,'Agent List'!$A:$D,2,0)=0,"",VLOOKUP($C4058,'Agent List'!$A:$D,2,0))),"")</f>
        <v/>
      </c>
      <c r="F4058" t="str">
        <f>IFERROR((IF(VLOOKUP(C4058,'Agent List'!A:C,3,0)=0,"",VLOOKUP(C4058,'Agent List'!A:C,3,0))),"")</f>
        <v/>
      </c>
    </row>
    <row r="4059" spans="5:6" x14ac:dyDescent="0.25">
      <c r="E4059" s="175" t="str">
        <f>IFERROR((IF(VLOOKUP($C4059,'Agent List'!$A:$D,2,0)=0,"",VLOOKUP($C4059,'Agent List'!$A:$D,2,0))),"")</f>
        <v/>
      </c>
      <c r="F4059" t="str">
        <f>IFERROR((IF(VLOOKUP(C4059,'Agent List'!A:C,3,0)=0,"",VLOOKUP(C4059,'Agent List'!A:C,3,0))),"")</f>
        <v/>
      </c>
    </row>
    <row r="4060" spans="5:6" x14ac:dyDescent="0.25">
      <c r="E4060" s="175" t="str">
        <f>IFERROR((IF(VLOOKUP($C4060,'Agent List'!$A:$D,2,0)=0,"",VLOOKUP($C4060,'Agent List'!$A:$D,2,0))),"")</f>
        <v/>
      </c>
      <c r="F4060" t="str">
        <f>IFERROR((IF(VLOOKUP(C4060,'Agent List'!A:C,3,0)=0,"",VLOOKUP(C4060,'Agent List'!A:C,3,0))),"")</f>
        <v/>
      </c>
    </row>
    <row r="4061" spans="5:6" x14ac:dyDescent="0.25">
      <c r="E4061" s="175" t="str">
        <f>IFERROR((IF(VLOOKUP($C4061,'Agent List'!$A:$D,2,0)=0,"",VLOOKUP($C4061,'Agent List'!$A:$D,2,0))),"")</f>
        <v/>
      </c>
      <c r="F4061" t="str">
        <f>IFERROR((IF(VLOOKUP(C4061,'Agent List'!A:C,3,0)=0,"",VLOOKUP(C4061,'Agent List'!A:C,3,0))),"")</f>
        <v/>
      </c>
    </row>
    <row r="4062" spans="5:6" x14ac:dyDescent="0.25">
      <c r="E4062" s="175" t="str">
        <f>IFERROR((IF(VLOOKUP($C4062,'Agent List'!$A:$D,2,0)=0,"",VLOOKUP($C4062,'Agent List'!$A:$D,2,0))),"")</f>
        <v/>
      </c>
      <c r="F4062" t="str">
        <f>IFERROR((IF(VLOOKUP(C4062,'Agent List'!A:C,3,0)=0,"",VLOOKUP(C4062,'Agent List'!A:C,3,0))),"")</f>
        <v/>
      </c>
    </row>
    <row r="4063" spans="5:6" x14ac:dyDescent="0.25">
      <c r="E4063" s="175" t="str">
        <f>IFERROR((IF(VLOOKUP($C4063,'Agent List'!$A:$D,2,0)=0,"",VLOOKUP($C4063,'Agent List'!$A:$D,2,0))),"")</f>
        <v/>
      </c>
      <c r="F4063" t="str">
        <f>IFERROR((IF(VLOOKUP(C4063,'Agent List'!A:C,3,0)=0,"",VLOOKUP(C4063,'Agent List'!A:C,3,0))),"")</f>
        <v/>
      </c>
    </row>
    <row r="4064" spans="5:6" x14ac:dyDescent="0.25">
      <c r="E4064" s="175" t="str">
        <f>IFERROR((IF(VLOOKUP($C4064,'Agent List'!$A:$D,2,0)=0,"",VLOOKUP($C4064,'Agent List'!$A:$D,2,0))),"")</f>
        <v/>
      </c>
      <c r="F4064" t="str">
        <f>IFERROR((IF(VLOOKUP(C4064,'Agent List'!A:C,3,0)=0,"",VLOOKUP(C4064,'Agent List'!A:C,3,0))),"")</f>
        <v/>
      </c>
    </row>
    <row r="4065" spans="5:6" x14ac:dyDescent="0.25">
      <c r="E4065" s="175" t="str">
        <f>IFERROR((IF(VLOOKUP($C4065,'Agent List'!$A:$D,2,0)=0,"",VLOOKUP($C4065,'Agent List'!$A:$D,2,0))),"")</f>
        <v/>
      </c>
      <c r="F4065" t="str">
        <f>IFERROR((IF(VLOOKUP(C4065,'Agent List'!A:C,3,0)=0,"",VLOOKUP(C4065,'Agent List'!A:C,3,0))),"")</f>
        <v/>
      </c>
    </row>
    <row r="4066" spans="5:6" x14ac:dyDescent="0.25">
      <c r="E4066" s="175" t="str">
        <f>IFERROR((IF(VLOOKUP($C4066,'Agent List'!$A:$D,2,0)=0,"",VLOOKUP($C4066,'Agent List'!$A:$D,2,0))),"")</f>
        <v/>
      </c>
      <c r="F4066" t="str">
        <f>IFERROR((IF(VLOOKUP(C4066,'Agent List'!A:C,3,0)=0,"",VLOOKUP(C4066,'Agent List'!A:C,3,0))),"")</f>
        <v/>
      </c>
    </row>
    <row r="4067" spans="5:6" x14ac:dyDescent="0.25">
      <c r="E4067" s="175" t="str">
        <f>IFERROR((IF(VLOOKUP($C4067,'Agent List'!$A:$D,2,0)=0,"",VLOOKUP($C4067,'Agent List'!$A:$D,2,0))),"")</f>
        <v/>
      </c>
      <c r="F4067" t="str">
        <f>IFERROR((IF(VLOOKUP(C4067,'Agent List'!A:C,3,0)=0,"",VLOOKUP(C4067,'Agent List'!A:C,3,0))),"")</f>
        <v/>
      </c>
    </row>
    <row r="4068" spans="5:6" x14ac:dyDescent="0.25">
      <c r="E4068" s="175" t="str">
        <f>IFERROR((IF(VLOOKUP($C4068,'Agent List'!$A:$D,2,0)=0,"",VLOOKUP($C4068,'Agent List'!$A:$D,2,0))),"")</f>
        <v/>
      </c>
      <c r="F4068" t="str">
        <f>IFERROR((IF(VLOOKUP(C4068,'Agent List'!A:C,3,0)=0,"",VLOOKUP(C4068,'Agent List'!A:C,3,0))),"")</f>
        <v/>
      </c>
    </row>
    <row r="4069" spans="5:6" x14ac:dyDescent="0.25">
      <c r="E4069" s="175" t="str">
        <f>IFERROR((IF(VLOOKUP($C4069,'Agent List'!$A:$D,2,0)=0,"",VLOOKUP($C4069,'Agent List'!$A:$D,2,0))),"")</f>
        <v/>
      </c>
      <c r="F4069" t="str">
        <f>IFERROR((IF(VLOOKUP(C4069,'Agent List'!A:C,3,0)=0,"",VLOOKUP(C4069,'Agent List'!A:C,3,0))),"")</f>
        <v/>
      </c>
    </row>
    <row r="4070" spans="5:6" x14ac:dyDescent="0.25">
      <c r="E4070" s="175" t="str">
        <f>IFERROR((IF(VLOOKUP($C4070,'Agent List'!$A:$D,2,0)=0,"",VLOOKUP($C4070,'Agent List'!$A:$D,2,0))),"")</f>
        <v/>
      </c>
      <c r="F4070" t="str">
        <f>IFERROR((IF(VLOOKUP(C4070,'Agent List'!A:C,3,0)=0,"",VLOOKUP(C4070,'Agent List'!A:C,3,0))),"")</f>
        <v/>
      </c>
    </row>
    <row r="4071" spans="5:6" x14ac:dyDescent="0.25">
      <c r="E4071" s="175" t="str">
        <f>IFERROR((IF(VLOOKUP($C4071,'Agent List'!$A:$D,2,0)=0,"",VLOOKUP($C4071,'Agent List'!$A:$D,2,0))),"")</f>
        <v/>
      </c>
      <c r="F4071" t="str">
        <f>IFERROR((IF(VLOOKUP(C4071,'Agent List'!A:C,3,0)=0,"",VLOOKUP(C4071,'Agent List'!A:C,3,0))),"")</f>
        <v/>
      </c>
    </row>
    <row r="4072" spans="5:6" x14ac:dyDescent="0.25">
      <c r="E4072" s="175" t="str">
        <f>IFERROR((IF(VLOOKUP($C4072,'Agent List'!$A:$D,2,0)=0,"",VLOOKUP($C4072,'Agent List'!$A:$D,2,0))),"")</f>
        <v/>
      </c>
      <c r="F4072" t="str">
        <f>IFERROR((IF(VLOOKUP(C4072,'Agent List'!A:C,3,0)=0,"",VLOOKUP(C4072,'Agent List'!A:C,3,0))),"")</f>
        <v/>
      </c>
    </row>
    <row r="4073" spans="5:6" x14ac:dyDescent="0.25">
      <c r="E4073" s="175" t="str">
        <f>IFERROR((IF(VLOOKUP($C4073,'Agent List'!$A:$D,2,0)=0,"",VLOOKUP($C4073,'Agent List'!$A:$D,2,0))),"")</f>
        <v/>
      </c>
      <c r="F4073" t="str">
        <f>IFERROR((IF(VLOOKUP(C4073,'Agent List'!A:C,3,0)=0,"",VLOOKUP(C4073,'Agent List'!A:C,3,0))),"")</f>
        <v/>
      </c>
    </row>
    <row r="4074" spans="5:6" x14ac:dyDescent="0.25">
      <c r="E4074" s="175" t="str">
        <f>IFERROR((IF(VLOOKUP($C4074,'Agent List'!$A:$D,2,0)=0,"",VLOOKUP($C4074,'Agent List'!$A:$D,2,0))),"")</f>
        <v/>
      </c>
      <c r="F4074" t="str">
        <f>IFERROR((IF(VLOOKUP(C4074,'Agent List'!A:C,3,0)=0,"",VLOOKUP(C4074,'Agent List'!A:C,3,0))),"")</f>
        <v/>
      </c>
    </row>
    <row r="4075" spans="5:6" x14ac:dyDescent="0.25">
      <c r="E4075" s="175" t="str">
        <f>IFERROR((IF(VLOOKUP($C4075,'Agent List'!$A:$D,2,0)=0,"",VLOOKUP($C4075,'Agent List'!$A:$D,2,0))),"")</f>
        <v/>
      </c>
      <c r="F4075" t="str">
        <f>IFERROR((IF(VLOOKUP(C4075,'Agent List'!A:C,3,0)=0,"",VLOOKUP(C4075,'Agent List'!A:C,3,0))),"")</f>
        <v/>
      </c>
    </row>
    <row r="4076" spans="5:6" x14ac:dyDescent="0.25">
      <c r="E4076" s="175" t="str">
        <f>IFERROR((IF(VLOOKUP($C4076,'Agent List'!$A:$D,2,0)=0,"",VLOOKUP($C4076,'Agent List'!$A:$D,2,0))),"")</f>
        <v/>
      </c>
      <c r="F4076" t="str">
        <f>IFERROR((IF(VLOOKUP(C4076,'Agent List'!A:C,3,0)=0,"",VLOOKUP(C4076,'Agent List'!A:C,3,0))),"")</f>
        <v/>
      </c>
    </row>
    <row r="4077" spans="5:6" x14ac:dyDescent="0.25">
      <c r="E4077" s="175" t="str">
        <f>IFERROR((IF(VLOOKUP($C4077,'Agent List'!$A:$D,2,0)=0,"",VLOOKUP($C4077,'Agent List'!$A:$D,2,0))),"")</f>
        <v/>
      </c>
      <c r="F4077" t="str">
        <f>IFERROR((IF(VLOOKUP(C4077,'Agent List'!A:C,3,0)=0,"",VLOOKUP(C4077,'Agent List'!A:C,3,0))),"")</f>
        <v/>
      </c>
    </row>
    <row r="4078" spans="5:6" x14ac:dyDescent="0.25">
      <c r="E4078" s="175" t="str">
        <f>IFERROR((IF(VLOOKUP($C4078,'Agent List'!$A:$D,2,0)=0,"",VLOOKUP($C4078,'Agent List'!$A:$D,2,0))),"")</f>
        <v/>
      </c>
      <c r="F4078" t="str">
        <f>IFERROR((IF(VLOOKUP(C4078,'Agent List'!A:C,3,0)=0,"",VLOOKUP(C4078,'Agent List'!A:C,3,0))),"")</f>
        <v/>
      </c>
    </row>
    <row r="4079" spans="5:6" x14ac:dyDescent="0.25">
      <c r="E4079" s="175" t="str">
        <f>IFERROR((IF(VLOOKUP($C4079,'Agent List'!$A:$D,2,0)=0,"",VLOOKUP($C4079,'Agent List'!$A:$D,2,0))),"")</f>
        <v/>
      </c>
      <c r="F4079" t="str">
        <f>IFERROR((IF(VLOOKUP(C4079,'Agent List'!A:C,3,0)=0,"",VLOOKUP(C4079,'Agent List'!A:C,3,0))),"")</f>
        <v/>
      </c>
    </row>
    <row r="4080" spans="5:6" x14ac:dyDescent="0.25">
      <c r="E4080" s="175" t="str">
        <f>IFERROR((IF(VLOOKUP($C4080,'Agent List'!$A:$D,2,0)=0,"",VLOOKUP($C4080,'Agent List'!$A:$D,2,0))),"")</f>
        <v/>
      </c>
      <c r="F4080" t="str">
        <f>IFERROR((IF(VLOOKUP(C4080,'Agent List'!A:C,3,0)=0,"",VLOOKUP(C4080,'Agent List'!A:C,3,0))),"")</f>
        <v/>
      </c>
    </row>
    <row r="4081" spans="5:6" x14ac:dyDescent="0.25">
      <c r="E4081" s="175" t="str">
        <f>IFERROR((IF(VLOOKUP($C4081,'Agent List'!$A:$D,2,0)=0,"",VLOOKUP($C4081,'Agent List'!$A:$D,2,0))),"")</f>
        <v/>
      </c>
      <c r="F4081" t="str">
        <f>IFERROR((IF(VLOOKUP(C4081,'Agent List'!A:C,3,0)=0,"",VLOOKUP(C4081,'Agent List'!A:C,3,0))),"")</f>
        <v/>
      </c>
    </row>
    <row r="4082" spans="5:6" x14ac:dyDescent="0.25">
      <c r="E4082" s="175" t="str">
        <f>IFERROR((IF(VLOOKUP($C4082,'Agent List'!$A:$D,2,0)=0,"",VLOOKUP($C4082,'Agent List'!$A:$D,2,0))),"")</f>
        <v/>
      </c>
      <c r="F4082" t="str">
        <f>IFERROR((IF(VLOOKUP(C4082,'Agent List'!A:C,3,0)=0,"",VLOOKUP(C4082,'Agent List'!A:C,3,0))),"")</f>
        <v/>
      </c>
    </row>
    <row r="4083" spans="5:6" x14ac:dyDescent="0.25">
      <c r="E4083" s="175" t="str">
        <f>IFERROR((IF(VLOOKUP($C4083,'Agent List'!$A:$D,2,0)=0,"",VLOOKUP($C4083,'Agent List'!$A:$D,2,0))),"")</f>
        <v/>
      </c>
      <c r="F4083" t="str">
        <f>IFERROR((IF(VLOOKUP(C4083,'Agent List'!A:C,3,0)=0,"",VLOOKUP(C4083,'Agent List'!A:C,3,0))),"")</f>
        <v/>
      </c>
    </row>
    <row r="4084" spans="5:6" x14ac:dyDescent="0.25">
      <c r="E4084" s="175" t="str">
        <f>IFERROR((IF(VLOOKUP($C4084,'Agent List'!$A:$D,2,0)=0,"",VLOOKUP($C4084,'Agent List'!$A:$D,2,0))),"")</f>
        <v/>
      </c>
      <c r="F4084" t="str">
        <f>IFERROR((IF(VLOOKUP(C4084,'Agent List'!A:C,3,0)=0,"",VLOOKUP(C4084,'Agent List'!A:C,3,0))),"")</f>
        <v/>
      </c>
    </row>
    <row r="4085" spans="5:6" x14ac:dyDescent="0.25">
      <c r="E4085" s="175" t="str">
        <f>IFERROR((IF(VLOOKUP($C4085,'Agent List'!$A:$D,2,0)=0,"",VLOOKUP($C4085,'Agent List'!$A:$D,2,0))),"")</f>
        <v/>
      </c>
      <c r="F4085" t="str">
        <f>IFERROR((IF(VLOOKUP(C4085,'Agent List'!A:C,3,0)=0,"",VLOOKUP(C4085,'Agent List'!A:C,3,0))),"")</f>
        <v/>
      </c>
    </row>
    <row r="4086" spans="5:6" x14ac:dyDescent="0.25">
      <c r="E4086" s="175" t="str">
        <f>IFERROR((IF(VLOOKUP($C4086,'Agent List'!$A:$D,2,0)=0,"",VLOOKUP($C4086,'Agent List'!$A:$D,2,0))),"")</f>
        <v/>
      </c>
      <c r="F4086" t="str">
        <f>IFERROR((IF(VLOOKUP(C4086,'Agent List'!A:C,3,0)=0,"",VLOOKUP(C4086,'Agent List'!A:C,3,0))),"")</f>
        <v/>
      </c>
    </row>
    <row r="4087" spans="5:6" x14ac:dyDescent="0.25">
      <c r="E4087" s="175" t="str">
        <f>IFERROR((IF(VLOOKUP($C4087,'Agent List'!$A:$D,2,0)=0,"",VLOOKUP($C4087,'Agent List'!$A:$D,2,0))),"")</f>
        <v/>
      </c>
      <c r="F4087" t="str">
        <f>IFERROR((IF(VLOOKUP(C4087,'Agent List'!A:C,3,0)=0,"",VLOOKUP(C4087,'Agent List'!A:C,3,0))),"")</f>
        <v/>
      </c>
    </row>
    <row r="4088" spans="5:6" x14ac:dyDescent="0.25">
      <c r="E4088" s="175" t="str">
        <f>IFERROR((IF(VLOOKUP($C4088,'Agent List'!$A:$D,2,0)=0,"",VLOOKUP($C4088,'Agent List'!$A:$D,2,0))),"")</f>
        <v/>
      </c>
      <c r="F4088" t="str">
        <f>IFERROR((IF(VLOOKUP(C4088,'Agent List'!A:C,3,0)=0,"",VLOOKUP(C4088,'Agent List'!A:C,3,0))),"")</f>
        <v/>
      </c>
    </row>
    <row r="4089" spans="5:6" x14ac:dyDescent="0.25">
      <c r="E4089" s="175" t="str">
        <f>IFERROR((IF(VLOOKUP($C4089,'Agent List'!$A:$D,2,0)=0,"",VLOOKUP($C4089,'Agent List'!$A:$D,2,0))),"")</f>
        <v/>
      </c>
      <c r="F4089" t="str">
        <f>IFERROR((IF(VLOOKUP(C4089,'Agent List'!A:C,3,0)=0,"",VLOOKUP(C4089,'Agent List'!A:C,3,0))),"")</f>
        <v/>
      </c>
    </row>
    <row r="4090" spans="5:6" x14ac:dyDescent="0.25">
      <c r="E4090" s="175" t="str">
        <f>IFERROR((IF(VLOOKUP($C4090,'Agent List'!$A:$D,2,0)=0,"",VLOOKUP($C4090,'Agent List'!$A:$D,2,0))),"")</f>
        <v/>
      </c>
      <c r="F4090" t="str">
        <f>IFERROR((IF(VLOOKUP(C4090,'Agent List'!A:C,3,0)=0,"",VLOOKUP(C4090,'Agent List'!A:C,3,0))),"")</f>
        <v/>
      </c>
    </row>
    <row r="4091" spans="5:6" x14ac:dyDescent="0.25">
      <c r="E4091" s="175" t="str">
        <f>IFERROR((IF(VLOOKUP($C4091,'Agent List'!$A:$D,2,0)=0,"",VLOOKUP($C4091,'Agent List'!$A:$D,2,0))),"")</f>
        <v/>
      </c>
      <c r="F4091" t="str">
        <f>IFERROR((IF(VLOOKUP(C4091,'Agent List'!A:C,3,0)=0,"",VLOOKUP(C4091,'Agent List'!A:C,3,0))),"")</f>
        <v/>
      </c>
    </row>
    <row r="4092" spans="5:6" x14ac:dyDescent="0.25">
      <c r="E4092" s="175" t="str">
        <f>IFERROR((IF(VLOOKUP($C4092,'Agent List'!$A:$D,2,0)=0,"",VLOOKUP($C4092,'Agent List'!$A:$D,2,0))),"")</f>
        <v/>
      </c>
      <c r="F4092" t="str">
        <f>IFERROR((IF(VLOOKUP(C4092,'Agent List'!A:C,3,0)=0,"",VLOOKUP(C4092,'Agent List'!A:C,3,0))),"")</f>
        <v/>
      </c>
    </row>
    <row r="4093" spans="5:6" x14ac:dyDescent="0.25">
      <c r="E4093" s="175" t="str">
        <f>IFERROR((IF(VLOOKUP($C4093,'Agent List'!$A:$D,2,0)=0,"",VLOOKUP($C4093,'Agent List'!$A:$D,2,0))),"")</f>
        <v/>
      </c>
      <c r="F4093" t="str">
        <f>IFERROR((IF(VLOOKUP(C4093,'Agent List'!A:C,3,0)=0,"",VLOOKUP(C4093,'Agent List'!A:C,3,0))),"")</f>
        <v/>
      </c>
    </row>
    <row r="4094" spans="5:6" x14ac:dyDescent="0.25">
      <c r="E4094" s="175" t="str">
        <f>IFERROR((IF(VLOOKUP($C4094,'Agent List'!$A:$D,2,0)=0,"",VLOOKUP($C4094,'Agent List'!$A:$D,2,0))),"")</f>
        <v/>
      </c>
      <c r="F4094" t="str">
        <f>IFERROR((IF(VLOOKUP(C4094,'Agent List'!A:C,3,0)=0,"",VLOOKUP(C4094,'Agent List'!A:C,3,0))),"")</f>
        <v/>
      </c>
    </row>
    <row r="4095" spans="5:6" x14ac:dyDescent="0.25">
      <c r="E4095" s="175" t="str">
        <f>IFERROR((IF(VLOOKUP($C4095,'Agent List'!$A:$D,2,0)=0,"",VLOOKUP($C4095,'Agent List'!$A:$D,2,0))),"")</f>
        <v/>
      </c>
      <c r="F4095" t="str">
        <f>IFERROR((IF(VLOOKUP(C4095,'Agent List'!A:C,3,0)=0,"",VLOOKUP(C4095,'Agent List'!A:C,3,0))),"")</f>
        <v/>
      </c>
    </row>
    <row r="4096" spans="5:6" x14ac:dyDescent="0.25">
      <c r="E4096" s="175" t="str">
        <f>IFERROR((IF(VLOOKUP($C4096,'Agent List'!$A:$D,2,0)=0,"",VLOOKUP($C4096,'Agent List'!$A:$D,2,0))),"")</f>
        <v/>
      </c>
      <c r="F4096" t="str">
        <f>IFERROR((IF(VLOOKUP(C4096,'Agent List'!A:C,3,0)=0,"",VLOOKUP(C4096,'Agent List'!A:C,3,0))),"")</f>
        <v/>
      </c>
    </row>
    <row r="4097" spans="5:6" x14ac:dyDescent="0.25">
      <c r="E4097" s="175" t="str">
        <f>IFERROR((IF(VLOOKUP($C4097,'Agent List'!$A:$D,2,0)=0,"",VLOOKUP($C4097,'Agent List'!$A:$D,2,0))),"")</f>
        <v/>
      </c>
      <c r="F4097" t="str">
        <f>IFERROR((IF(VLOOKUP(C4097,'Agent List'!A:C,3,0)=0,"",VLOOKUP(C4097,'Agent List'!A:C,3,0))),"")</f>
        <v/>
      </c>
    </row>
    <row r="4098" spans="5:6" x14ac:dyDescent="0.25">
      <c r="E4098" s="175" t="str">
        <f>IFERROR((IF(VLOOKUP($C4098,'Agent List'!$A:$D,2,0)=0,"",VLOOKUP($C4098,'Agent List'!$A:$D,2,0))),"")</f>
        <v/>
      </c>
      <c r="F4098" t="str">
        <f>IFERROR((IF(VLOOKUP(C4098,'Agent List'!A:C,3,0)=0,"",VLOOKUP(C4098,'Agent List'!A:C,3,0))),"")</f>
        <v/>
      </c>
    </row>
    <row r="4099" spans="5:6" x14ac:dyDescent="0.25">
      <c r="E4099" s="175" t="str">
        <f>IFERROR((IF(VLOOKUP($C4099,'Agent List'!$A:$D,2,0)=0,"",VLOOKUP($C4099,'Agent List'!$A:$D,2,0))),"")</f>
        <v/>
      </c>
      <c r="F4099" t="str">
        <f>IFERROR((IF(VLOOKUP(C4099,'Agent List'!A:C,3,0)=0,"",VLOOKUP(C4099,'Agent List'!A:C,3,0))),"")</f>
        <v/>
      </c>
    </row>
    <row r="4100" spans="5:6" x14ac:dyDescent="0.25">
      <c r="E4100" s="175" t="str">
        <f>IFERROR((IF(VLOOKUP($C4100,'Agent List'!$A:$D,2,0)=0,"",VLOOKUP($C4100,'Agent List'!$A:$D,2,0))),"")</f>
        <v/>
      </c>
      <c r="F4100" t="str">
        <f>IFERROR((IF(VLOOKUP(C4100,'Agent List'!A:C,3,0)=0,"",VLOOKUP(C4100,'Agent List'!A:C,3,0))),"")</f>
        <v/>
      </c>
    </row>
    <row r="4101" spans="5:6" x14ac:dyDescent="0.25">
      <c r="E4101" s="175" t="str">
        <f>IFERROR((IF(VLOOKUP($C4101,'Agent List'!$A:$D,2,0)=0,"",VLOOKUP($C4101,'Agent List'!$A:$D,2,0))),"")</f>
        <v/>
      </c>
      <c r="F4101" t="str">
        <f>IFERROR((IF(VLOOKUP(C4101,'Agent List'!A:C,3,0)=0,"",VLOOKUP(C4101,'Agent List'!A:C,3,0))),"")</f>
        <v/>
      </c>
    </row>
    <row r="4102" spans="5:6" x14ac:dyDescent="0.25">
      <c r="E4102" s="175" t="str">
        <f>IFERROR((IF(VLOOKUP($C4102,'Agent List'!$A:$D,2,0)=0,"",VLOOKUP($C4102,'Agent List'!$A:$D,2,0))),"")</f>
        <v/>
      </c>
      <c r="F4102" t="str">
        <f>IFERROR((IF(VLOOKUP(C4102,'Agent List'!A:C,3,0)=0,"",VLOOKUP(C4102,'Agent List'!A:C,3,0))),"")</f>
        <v/>
      </c>
    </row>
    <row r="4103" spans="5:6" x14ac:dyDescent="0.25">
      <c r="E4103" s="175" t="str">
        <f>IFERROR((IF(VLOOKUP($C4103,'Agent List'!$A:$D,2,0)=0,"",VLOOKUP($C4103,'Agent List'!$A:$D,2,0))),"")</f>
        <v/>
      </c>
      <c r="F4103" t="str">
        <f>IFERROR((IF(VLOOKUP(C4103,'Agent List'!A:C,3,0)=0,"",VLOOKUP(C4103,'Agent List'!A:C,3,0))),"")</f>
        <v/>
      </c>
    </row>
    <row r="4104" spans="5:6" x14ac:dyDescent="0.25">
      <c r="E4104" s="175" t="str">
        <f>IFERROR((IF(VLOOKUP($C4104,'Agent List'!$A:$D,2,0)=0,"",VLOOKUP($C4104,'Agent List'!$A:$D,2,0))),"")</f>
        <v/>
      </c>
      <c r="F4104" t="str">
        <f>IFERROR((IF(VLOOKUP(C4104,'Agent List'!A:C,3,0)=0,"",VLOOKUP(C4104,'Agent List'!A:C,3,0))),"")</f>
        <v/>
      </c>
    </row>
    <row r="4105" spans="5:6" x14ac:dyDescent="0.25">
      <c r="E4105" s="175" t="str">
        <f>IFERROR((IF(VLOOKUP($C4105,'Agent List'!$A:$D,2,0)=0,"",VLOOKUP($C4105,'Agent List'!$A:$D,2,0))),"")</f>
        <v/>
      </c>
      <c r="F4105" t="str">
        <f>IFERROR((IF(VLOOKUP(C4105,'Agent List'!A:C,3,0)=0,"",VLOOKUP(C4105,'Agent List'!A:C,3,0))),"")</f>
        <v/>
      </c>
    </row>
    <row r="4106" spans="5:6" x14ac:dyDescent="0.25">
      <c r="E4106" s="175" t="str">
        <f>IFERROR((IF(VLOOKUP($C4106,'Agent List'!$A:$D,2,0)=0,"",VLOOKUP($C4106,'Agent List'!$A:$D,2,0))),"")</f>
        <v/>
      </c>
      <c r="F4106" t="str">
        <f>IFERROR((IF(VLOOKUP(C4106,'Agent List'!A:C,3,0)=0,"",VLOOKUP(C4106,'Agent List'!A:C,3,0))),"")</f>
        <v/>
      </c>
    </row>
    <row r="4107" spans="5:6" x14ac:dyDescent="0.25">
      <c r="E4107" s="175" t="str">
        <f>IFERROR((IF(VLOOKUP($C4107,'Agent List'!$A:$D,2,0)=0,"",VLOOKUP($C4107,'Agent List'!$A:$D,2,0))),"")</f>
        <v/>
      </c>
      <c r="F4107" t="str">
        <f>IFERROR((IF(VLOOKUP(C4107,'Agent List'!A:C,3,0)=0,"",VLOOKUP(C4107,'Agent List'!A:C,3,0))),"")</f>
        <v/>
      </c>
    </row>
    <row r="4108" spans="5:6" x14ac:dyDescent="0.25">
      <c r="E4108" s="175" t="str">
        <f>IFERROR((IF(VLOOKUP($C4108,'Agent List'!$A:$D,2,0)=0,"",VLOOKUP($C4108,'Agent List'!$A:$D,2,0))),"")</f>
        <v/>
      </c>
      <c r="F4108" t="str">
        <f>IFERROR((IF(VLOOKUP(C4108,'Agent List'!A:C,3,0)=0,"",VLOOKUP(C4108,'Agent List'!A:C,3,0))),"")</f>
        <v/>
      </c>
    </row>
    <row r="4109" spans="5:6" x14ac:dyDescent="0.25">
      <c r="E4109" s="175" t="str">
        <f>IFERROR((IF(VLOOKUP($C4109,'Agent List'!$A:$D,2,0)=0,"",VLOOKUP($C4109,'Agent List'!$A:$D,2,0))),"")</f>
        <v/>
      </c>
      <c r="F4109" t="str">
        <f>IFERROR((IF(VLOOKUP(C4109,'Agent List'!A:C,3,0)=0,"",VLOOKUP(C4109,'Agent List'!A:C,3,0))),"")</f>
        <v/>
      </c>
    </row>
    <row r="4110" spans="5:6" x14ac:dyDescent="0.25">
      <c r="E4110" s="175" t="str">
        <f>IFERROR((IF(VLOOKUP($C4110,'Agent List'!$A:$D,2,0)=0,"",VLOOKUP($C4110,'Agent List'!$A:$D,2,0))),"")</f>
        <v/>
      </c>
      <c r="F4110" t="str">
        <f>IFERROR((IF(VLOOKUP(C4110,'Agent List'!A:C,3,0)=0,"",VLOOKUP(C4110,'Agent List'!A:C,3,0))),"")</f>
        <v/>
      </c>
    </row>
    <row r="4111" spans="5:6" x14ac:dyDescent="0.25">
      <c r="E4111" s="175" t="str">
        <f>IFERROR((IF(VLOOKUP($C4111,'Agent List'!$A:$D,2,0)=0,"",VLOOKUP($C4111,'Agent List'!$A:$D,2,0))),"")</f>
        <v/>
      </c>
      <c r="F4111" t="str">
        <f>IFERROR((IF(VLOOKUP(C4111,'Agent List'!A:C,3,0)=0,"",VLOOKUP(C4111,'Agent List'!A:C,3,0))),"")</f>
        <v/>
      </c>
    </row>
    <row r="4112" spans="5:6" x14ac:dyDescent="0.25">
      <c r="E4112" s="175" t="str">
        <f>IFERROR((IF(VLOOKUP($C4112,'Agent List'!$A:$D,2,0)=0,"",VLOOKUP($C4112,'Agent List'!$A:$D,2,0))),"")</f>
        <v/>
      </c>
      <c r="F4112" t="str">
        <f>IFERROR((IF(VLOOKUP(C4112,'Agent List'!A:C,3,0)=0,"",VLOOKUP(C4112,'Agent List'!A:C,3,0))),"")</f>
        <v/>
      </c>
    </row>
    <row r="4113" spans="5:6" x14ac:dyDescent="0.25">
      <c r="E4113" s="175" t="str">
        <f>IFERROR((IF(VLOOKUP($C4113,'Agent List'!$A:$D,2,0)=0,"",VLOOKUP($C4113,'Agent List'!$A:$D,2,0))),"")</f>
        <v/>
      </c>
      <c r="F4113" t="str">
        <f>IFERROR((IF(VLOOKUP(C4113,'Agent List'!A:C,3,0)=0,"",VLOOKUP(C4113,'Agent List'!A:C,3,0))),"")</f>
        <v/>
      </c>
    </row>
    <row r="4114" spans="5:6" x14ac:dyDescent="0.25">
      <c r="E4114" s="175" t="str">
        <f>IFERROR((IF(VLOOKUP($C4114,'Agent List'!$A:$D,2,0)=0,"",VLOOKUP($C4114,'Agent List'!$A:$D,2,0))),"")</f>
        <v/>
      </c>
      <c r="F4114" t="str">
        <f>IFERROR((IF(VLOOKUP(C4114,'Agent List'!A:C,3,0)=0,"",VLOOKUP(C4114,'Agent List'!A:C,3,0))),"")</f>
        <v/>
      </c>
    </row>
    <row r="4115" spans="5:6" x14ac:dyDescent="0.25">
      <c r="E4115" s="175" t="str">
        <f>IFERROR((IF(VLOOKUP($C4115,'Agent List'!$A:$D,2,0)=0,"",VLOOKUP($C4115,'Agent List'!$A:$D,2,0))),"")</f>
        <v/>
      </c>
      <c r="F4115" t="str">
        <f>IFERROR((IF(VLOOKUP(C4115,'Agent List'!A:C,3,0)=0,"",VLOOKUP(C4115,'Agent List'!A:C,3,0))),"")</f>
        <v/>
      </c>
    </row>
    <row r="4116" spans="5:6" x14ac:dyDescent="0.25">
      <c r="E4116" s="175" t="str">
        <f>IFERROR((IF(VLOOKUP($C4116,'Agent List'!$A:$D,2,0)=0,"",VLOOKUP($C4116,'Agent List'!$A:$D,2,0))),"")</f>
        <v/>
      </c>
      <c r="F4116" t="str">
        <f>IFERROR((IF(VLOOKUP(C4116,'Agent List'!A:C,3,0)=0,"",VLOOKUP(C4116,'Agent List'!A:C,3,0))),"")</f>
        <v/>
      </c>
    </row>
    <row r="4117" spans="5:6" x14ac:dyDescent="0.25">
      <c r="E4117" s="175" t="str">
        <f>IFERROR((IF(VLOOKUP($C4117,'Agent List'!$A:$D,2,0)=0,"",VLOOKUP($C4117,'Agent List'!$A:$D,2,0))),"")</f>
        <v/>
      </c>
      <c r="F4117" t="str">
        <f>IFERROR((IF(VLOOKUP(C4117,'Agent List'!A:C,3,0)=0,"",VLOOKUP(C4117,'Agent List'!A:C,3,0))),"")</f>
        <v/>
      </c>
    </row>
    <row r="4118" spans="5:6" x14ac:dyDescent="0.25">
      <c r="E4118" s="175" t="str">
        <f>IFERROR((IF(VLOOKUP($C4118,'Agent List'!$A:$D,2,0)=0,"",VLOOKUP($C4118,'Agent List'!$A:$D,2,0))),"")</f>
        <v/>
      </c>
      <c r="F4118" t="str">
        <f>IFERROR((IF(VLOOKUP(C4118,'Agent List'!A:C,3,0)=0,"",VLOOKUP(C4118,'Agent List'!A:C,3,0))),"")</f>
        <v/>
      </c>
    </row>
    <row r="4119" spans="5:6" x14ac:dyDescent="0.25">
      <c r="E4119" s="175" t="str">
        <f>IFERROR((IF(VLOOKUP($C4119,'Agent List'!$A:$D,2,0)=0,"",VLOOKUP($C4119,'Agent List'!$A:$D,2,0))),"")</f>
        <v/>
      </c>
      <c r="F4119" t="str">
        <f>IFERROR((IF(VLOOKUP(C4119,'Agent List'!A:C,3,0)=0,"",VLOOKUP(C4119,'Agent List'!A:C,3,0))),"")</f>
        <v/>
      </c>
    </row>
    <row r="4120" spans="5:6" x14ac:dyDescent="0.25">
      <c r="E4120" s="175" t="str">
        <f>IFERROR((IF(VLOOKUP($C4120,'Agent List'!$A:$D,2,0)=0,"",VLOOKUP($C4120,'Agent List'!$A:$D,2,0))),"")</f>
        <v/>
      </c>
      <c r="F4120" t="str">
        <f>IFERROR((IF(VLOOKUP(C4120,'Agent List'!A:C,3,0)=0,"",VLOOKUP(C4120,'Agent List'!A:C,3,0))),"")</f>
        <v/>
      </c>
    </row>
    <row r="4121" spans="5:6" x14ac:dyDescent="0.25">
      <c r="E4121" s="175" t="str">
        <f>IFERROR((IF(VLOOKUP($C4121,'Agent List'!$A:$D,2,0)=0,"",VLOOKUP($C4121,'Agent List'!$A:$D,2,0))),"")</f>
        <v/>
      </c>
      <c r="F4121" t="str">
        <f>IFERROR((IF(VLOOKUP(C4121,'Agent List'!A:C,3,0)=0,"",VLOOKUP(C4121,'Agent List'!A:C,3,0))),"")</f>
        <v/>
      </c>
    </row>
    <row r="4122" spans="5:6" x14ac:dyDescent="0.25">
      <c r="E4122" s="175" t="str">
        <f>IFERROR((IF(VLOOKUP($C4122,'Agent List'!$A:$D,2,0)=0,"",VLOOKUP($C4122,'Agent List'!$A:$D,2,0))),"")</f>
        <v/>
      </c>
      <c r="F4122" t="str">
        <f>IFERROR((IF(VLOOKUP(C4122,'Agent List'!A:C,3,0)=0,"",VLOOKUP(C4122,'Agent List'!A:C,3,0))),"")</f>
        <v/>
      </c>
    </row>
    <row r="4123" spans="5:6" x14ac:dyDescent="0.25">
      <c r="E4123" s="175" t="str">
        <f>IFERROR((IF(VLOOKUP($C4123,'Agent List'!$A:$D,2,0)=0,"",VLOOKUP($C4123,'Agent List'!$A:$D,2,0))),"")</f>
        <v/>
      </c>
      <c r="F4123" t="str">
        <f>IFERROR((IF(VLOOKUP(C4123,'Agent List'!A:C,3,0)=0,"",VLOOKUP(C4123,'Agent List'!A:C,3,0))),"")</f>
        <v/>
      </c>
    </row>
    <row r="4124" spans="5:6" x14ac:dyDescent="0.25">
      <c r="E4124" s="175" t="str">
        <f>IFERROR((IF(VLOOKUP($C4124,'Agent List'!$A:$D,2,0)=0,"",VLOOKUP($C4124,'Agent List'!$A:$D,2,0))),"")</f>
        <v/>
      </c>
      <c r="F4124" t="str">
        <f>IFERROR((IF(VLOOKUP(C4124,'Agent List'!A:C,3,0)=0,"",VLOOKUP(C4124,'Agent List'!A:C,3,0))),"")</f>
        <v/>
      </c>
    </row>
    <row r="4125" spans="5:6" x14ac:dyDescent="0.25">
      <c r="E4125" s="175" t="str">
        <f>IFERROR((IF(VLOOKUP($C4125,'Agent List'!$A:$D,2,0)=0,"",VLOOKUP($C4125,'Agent List'!$A:$D,2,0))),"")</f>
        <v/>
      </c>
      <c r="F4125" t="str">
        <f>IFERROR((IF(VLOOKUP(C4125,'Agent List'!A:C,3,0)=0,"",VLOOKUP(C4125,'Agent List'!A:C,3,0))),"")</f>
        <v/>
      </c>
    </row>
    <row r="4126" spans="5:6" x14ac:dyDescent="0.25">
      <c r="E4126" s="175" t="str">
        <f>IFERROR((IF(VLOOKUP($C4126,'Agent List'!$A:$D,2,0)=0,"",VLOOKUP($C4126,'Agent List'!$A:$D,2,0))),"")</f>
        <v/>
      </c>
      <c r="F4126" t="str">
        <f>IFERROR((IF(VLOOKUP(C4126,'Agent List'!A:C,3,0)=0,"",VLOOKUP(C4126,'Agent List'!A:C,3,0))),"")</f>
        <v/>
      </c>
    </row>
    <row r="4127" spans="5:6" x14ac:dyDescent="0.25">
      <c r="E4127" s="175" t="str">
        <f>IFERROR((IF(VLOOKUP($C4127,'Agent List'!$A:$D,2,0)=0,"",VLOOKUP($C4127,'Agent List'!$A:$D,2,0))),"")</f>
        <v/>
      </c>
      <c r="F4127" t="str">
        <f>IFERROR((IF(VLOOKUP(C4127,'Agent List'!A:C,3,0)=0,"",VLOOKUP(C4127,'Agent List'!A:C,3,0))),"")</f>
        <v/>
      </c>
    </row>
    <row r="4128" spans="5:6" x14ac:dyDescent="0.25">
      <c r="E4128" s="175" t="str">
        <f>IFERROR((IF(VLOOKUP($C4128,'Agent List'!$A:$D,2,0)=0,"",VLOOKUP($C4128,'Agent List'!$A:$D,2,0))),"")</f>
        <v/>
      </c>
      <c r="F4128" t="str">
        <f>IFERROR((IF(VLOOKUP(C4128,'Agent List'!A:C,3,0)=0,"",VLOOKUP(C4128,'Agent List'!A:C,3,0))),"")</f>
        <v/>
      </c>
    </row>
    <row r="4129" spans="5:6" x14ac:dyDescent="0.25">
      <c r="E4129" s="175" t="str">
        <f>IFERROR((IF(VLOOKUP($C4129,'Agent List'!$A:$D,2,0)=0,"",VLOOKUP($C4129,'Agent List'!$A:$D,2,0))),"")</f>
        <v/>
      </c>
      <c r="F4129" t="str">
        <f>IFERROR((IF(VLOOKUP(C4129,'Agent List'!A:C,3,0)=0,"",VLOOKUP(C4129,'Agent List'!A:C,3,0))),"")</f>
        <v/>
      </c>
    </row>
    <row r="4130" spans="5:6" x14ac:dyDescent="0.25">
      <c r="E4130" s="175" t="str">
        <f>IFERROR((IF(VLOOKUP($C4130,'Agent List'!$A:$D,2,0)=0,"",VLOOKUP($C4130,'Agent List'!$A:$D,2,0))),"")</f>
        <v/>
      </c>
      <c r="F4130" t="str">
        <f>IFERROR((IF(VLOOKUP(C4130,'Agent List'!A:C,3,0)=0,"",VLOOKUP(C4130,'Agent List'!A:C,3,0))),"")</f>
        <v/>
      </c>
    </row>
    <row r="4131" spans="5:6" x14ac:dyDescent="0.25">
      <c r="E4131" s="175" t="str">
        <f>IFERROR((IF(VLOOKUP($C4131,'Agent List'!$A:$D,2,0)=0,"",VLOOKUP($C4131,'Agent List'!$A:$D,2,0))),"")</f>
        <v/>
      </c>
      <c r="F4131" t="str">
        <f>IFERROR((IF(VLOOKUP(C4131,'Agent List'!A:C,3,0)=0,"",VLOOKUP(C4131,'Agent List'!A:C,3,0))),"")</f>
        <v/>
      </c>
    </row>
    <row r="4132" spans="5:6" x14ac:dyDescent="0.25">
      <c r="E4132" s="175" t="str">
        <f>IFERROR((IF(VLOOKUP($C4132,'Agent List'!$A:$D,2,0)=0,"",VLOOKUP($C4132,'Agent List'!$A:$D,2,0))),"")</f>
        <v/>
      </c>
      <c r="F4132" t="str">
        <f>IFERROR((IF(VLOOKUP(C4132,'Agent List'!A:C,3,0)=0,"",VLOOKUP(C4132,'Agent List'!A:C,3,0))),"")</f>
        <v/>
      </c>
    </row>
    <row r="4133" spans="5:6" x14ac:dyDescent="0.25">
      <c r="E4133" s="175" t="str">
        <f>IFERROR((IF(VLOOKUP($C4133,'Agent List'!$A:$D,2,0)=0,"",VLOOKUP($C4133,'Agent List'!$A:$D,2,0))),"")</f>
        <v/>
      </c>
      <c r="F4133" t="str">
        <f>IFERROR((IF(VLOOKUP(C4133,'Agent List'!A:C,3,0)=0,"",VLOOKUP(C4133,'Agent List'!A:C,3,0))),"")</f>
        <v/>
      </c>
    </row>
    <row r="4134" spans="5:6" x14ac:dyDescent="0.25">
      <c r="E4134" s="175" t="str">
        <f>IFERROR((IF(VLOOKUP($C4134,'Agent List'!$A:$D,2,0)=0,"",VLOOKUP($C4134,'Agent List'!$A:$D,2,0))),"")</f>
        <v/>
      </c>
      <c r="F4134" t="str">
        <f>IFERROR((IF(VLOOKUP(C4134,'Agent List'!A:C,3,0)=0,"",VLOOKUP(C4134,'Agent List'!A:C,3,0))),"")</f>
        <v/>
      </c>
    </row>
    <row r="4135" spans="5:6" x14ac:dyDescent="0.25">
      <c r="E4135" s="175" t="str">
        <f>IFERROR((IF(VLOOKUP($C4135,'Agent List'!$A:$D,2,0)=0,"",VLOOKUP($C4135,'Agent List'!$A:$D,2,0))),"")</f>
        <v/>
      </c>
      <c r="F4135" t="str">
        <f>IFERROR((IF(VLOOKUP(C4135,'Agent List'!A:C,3,0)=0,"",VLOOKUP(C4135,'Agent List'!A:C,3,0))),"")</f>
        <v/>
      </c>
    </row>
    <row r="4136" spans="5:6" x14ac:dyDescent="0.25">
      <c r="E4136" s="175" t="str">
        <f>IFERROR((IF(VLOOKUP($C4136,'Agent List'!$A:$D,2,0)=0,"",VLOOKUP($C4136,'Agent List'!$A:$D,2,0))),"")</f>
        <v/>
      </c>
      <c r="F4136" t="str">
        <f>IFERROR((IF(VLOOKUP(C4136,'Agent List'!A:C,3,0)=0,"",VLOOKUP(C4136,'Agent List'!A:C,3,0))),"")</f>
        <v/>
      </c>
    </row>
    <row r="4137" spans="5:6" x14ac:dyDescent="0.25">
      <c r="E4137" s="175" t="str">
        <f>IFERROR((IF(VLOOKUP($C4137,'Agent List'!$A:$D,2,0)=0,"",VLOOKUP($C4137,'Agent List'!$A:$D,2,0))),"")</f>
        <v/>
      </c>
      <c r="F4137" t="str">
        <f>IFERROR((IF(VLOOKUP(C4137,'Agent List'!A:C,3,0)=0,"",VLOOKUP(C4137,'Agent List'!A:C,3,0))),"")</f>
        <v/>
      </c>
    </row>
    <row r="4138" spans="5:6" x14ac:dyDescent="0.25">
      <c r="E4138" s="175" t="str">
        <f>IFERROR((IF(VLOOKUP($C4138,'Agent List'!$A:$D,2,0)=0,"",VLOOKUP($C4138,'Agent List'!$A:$D,2,0))),"")</f>
        <v/>
      </c>
      <c r="F4138" t="str">
        <f>IFERROR((IF(VLOOKUP(C4138,'Agent List'!A:C,3,0)=0,"",VLOOKUP(C4138,'Agent List'!A:C,3,0))),"")</f>
        <v/>
      </c>
    </row>
    <row r="4139" spans="5:6" x14ac:dyDescent="0.25">
      <c r="E4139" s="175" t="str">
        <f>IFERROR((IF(VLOOKUP($C4139,'Agent List'!$A:$D,2,0)=0,"",VLOOKUP($C4139,'Agent List'!$A:$D,2,0))),"")</f>
        <v/>
      </c>
      <c r="F4139" t="str">
        <f>IFERROR((IF(VLOOKUP(C4139,'Agent List'!A:C,3,0)=0,"",VLOOKUP(C4139,'Agent List'!A:C,3,0))),"")</f>
        <v/>
      </c>
    </row>
    <row r="4140" spans="5:6" x14ac:dyDescent="0.25">
      <c r="E4140" s="175" t="str">
        <f>IFERROR((IF(VLOOKUP($C4140,'Agent List'!$A:$D,2,0)=0,"",VLOOKUP($C4140,'Agent List'!$A:$D,2,0))),"")</f>
        <v/>
      </c>
      <c r="F4140" t="str">
        <f>IFERROR((IF(VLOOKUP(C4140,'Agent List'!A:C,3,0)=0,"",VLOOKUP(C4140,'Agent List'!A:C,3,0))),"")</f>
        <v/>
      </c>
    </row>
    <row r="4141" spans="5:6" x14ac:dyDescent="0.25">
      <c r="E4141" s="175" t="str">
        <f>IFERROR((IF(VLOOKUP($C4141,'Agent List'!$A:$D,2,0)=0,"",VLOOKUP($C4141,'Agent List'!$A:$D,2,0))),"")</f>
        <v/>
      </c>
      <c r="F4141" t="str">
        <f>IFERROR((IF(VLOOKUP(C4141,'Agent List'!A:C,3,0)=0,"",VLOOKUP(C4141,'Agent List'!A:C,3,0))),"")</f>
        <v/>
      </c>
    </row>
    <row r="4142" spans="5:6" x14ac:dyDescent="0.25">
      <c r="E4142" s="175" t="str">
        <f>IFERROR((IF(VLOOKUP($C4142,'Agent List'!$A:$D,2,0)=0,"",VLOOKUP($C4142,'Agent List'!$A:$D,2,0))),"")</f>
        <v/>
      </c>
      <c r="F4142" t="str">
        <f>IFERROR((IF(VLOOKUP(C4142,'Agent List'!A:C,3,0)=0,"",VLOOKUP(C4142,'Agent List'!A:C,3,0))),"")</f>
        <v/>
      </c>
    </row>
    <row r="4143" spans="5:6" x14ac:dyDescent="0.25">
      <c r="E4143" s="175" t="str">
        <f>IFERROR((IF(VLOOKUP($C4143,'Agent List'!$A:$D,2,0)=0,"",VLOOKUP($C4143,'Agent List'!$A:$D,2,0))),"")</f>
        <v/>
      </c>
      <c r="F4143" t="str">
        <f>IFERROR((IF(VLOOKUP(C4143,'Agent List'!A:C,3,0)=0,"",VLOOKUP(C4143,'Agent List'!A:C,3,0))),"")</f>
        <v/>
      </c>
    </row>
    <row r="4144" spans="5:6" x14ac:dyDescent="0.25">
      <c r="E4144" s="175" t="str">
        <f>IFERROR((IF(VLOOKUP($C4144,'Agent List'!$A:$D,2,0)=0,"",VLOOKUP($C4144,'Agent List'!$A:$D,2,0))),"")</f>
        <v/>
      </c>
      <c r="F4144" t="str">
        <f>IFERROR((IF(VLOOKUP(C4144,'Agent List'!A:C,3,0)=0,"",VLOOKUP(C4144,'Agent List'!A:C,3,0))),"")</f>
        <v/>
      </c>
    </row>
    <row r="4145" spans="5:6" x14ac:dyDescent="0.25">
      <c r="E4145" s="175" t="str">
        <f>IFERROR((IF(VLOOKUP($C4145,'Agent List'!$A:$D,2,0)=0,"",VLOOKUP($C4145,'Agent List'!$A:$D,2,0))),"")</f>
        <v/>
      </c>
      <c r="F4145" t="str">
        <f>IFERROR((IF(VLOOKUP(C4145,'Agent List'!A:C,3,0)=0,"",VLOOKUP(C4145,'Agent List'!A:C,3,0))),"")</f>
        <v/>
      </c>
    </row>
    <row r="4146" spans="5:6" x14ac:dyDescent="0.25">
      <c r="E4146" s="175" t="str">
        <f>IFERROR((IF(VLOOKUP($C4146,'Agent List'!$A:$D,2,0)=0,"",VLOOKUP($C4146,'Agent List'!$A:$D,2,0))),"")</f>
        <v/>
      </c>
      <c r="F4146" t="str">
        <f>IFERROR((IF(VLOOKUP(C4146,'Agent List'!A:C,3,0)=0,"",VLOOKUP(C4146,'Agent List'!A:C,3,0))),"")</f>
        <v/>
      </c>
    </row>
    <row r="4147" spans="5:6" x14ac:dyDescent="0.25">
      <c r="E4147" s="175" t="str">
        <f>IFERROR((IF(VLOOKUP($C4147,'Agent List'!$A:$D,2,0)=0,"",VLOOKUP($C4147,'Agent List'!$A:$D,2,0))),"")</f>
        <v/>
      </c>
      <c r="F4147" t="str">
        <f>IFERROR((IF(VLOOKUP(C4147,'Agent List'!A:C,3,0)=0,"",VLOOKUP(C4147,'Agent List'!A:C,3,0))),"")</f>
        <v/>
      </c>
    </row>
    <row r="4148" spans="5:6" x14ac:dyDescent="0.25">
      <c r="E4148" s="175" t="str">
        <f>IFERROR((IF(VLOOKUP($C4148,'Agent List'!$A:$D,2,0)=0,"",VLOOKUP($C4148,'Agent List'!$A:$D,2,0))),"")</f>
        <v/>
      </c>
      <c r="F4148" t="str">
        <f>IFERROR((IF(VLOOKUP(C4148,'Agent List'!A:C,3,0)=0,"",VLOOKUP(C4148,'Agent List'!A:C,3,0))),"")</f>
        <v/>
      </c>
    </row>
    <row r="4149" spans="5:6" x14ac:dyDescent="0.25">
      <c r="E4149" s="175" t="str">
        <f>IFERROR((IF(VLOOKUP($C4149,'Agent List'!$A:$D,2,0)=0,"",VLOOKUP($C4149,'Agent List'!$A:$D,2,0))),"")</f>
        <v/>
      </c>
      <c r="F4149" t="str">
        <f>IFERROR((IF(VLOOKUP(C4149,'Agent List'!A:C,3,0)=0,"",VLOOKUP(C4149,'Agent List'!A:C,3,0))),"")</f>
        <v/>
      </c>
    </row>
    <row r="4150" spans="5:6" x14ac:dyDescent="0.25">
      <c r="E4150" s="175" t="str">
        <f>IFERROR((IF(VLOOKUP($C4150,'Agent List'!$A:$D,2,0)=0,"",VLOOKUP($C4150,'Agent List'!$A:$D,2,0))),"")</f>
        <v/>
      </c>
      <c r="F4150" t="str">
        <f>IFERROR((IF(VLOOKUP(C4150,'Agent List'!A:C,3,0)=0,"",VLOOKUP(C4150,'Agent List'!A:C,3,0))),"")</f>
        <v/>
      </c>
    </row>
    <row r="4151" spans="5:6" x14ac:dyDescent="0.25">
      <c r="E4151" s="175" t="str">
        <f>IFERROR((IF(VLOOKUP($C4151,'Agent List'!$A:$D,2,0)=0,"",VLOOKUP($C4151,'Agent List'!$A:$D,2,0))),"")</f>
        <v/>
      </c>
      <c r="F4151" t="str">
        <f>IFERROR((IF(VLOOKUP(C4151,'Agent List'!A:C,3,0)=0,"",VLOOKUP(C4151,'Agent List'!A:C,3,0))),"")</f>
        <v/>
      </c>
    </row>
    <row r="4152" spans="5:6" x14ac:dyDescent="0.25">
      <c r="E4152" s="175" t="str">
        <f>IFERROR((IF(VLOOKUP($C4152,'Agent List'!$A:$D,2,0)=0,"",VLOOKUP($C4152,'Agent List'!$A:$D,2,0))),"")</f>
        <v/>
      </c>
      <c r="F4152" t="str">
        <f>IFERROR((IF(VLOOKUP(C4152,'Agent List'!A:C,3,0)=0,"",VLOOKUP(C4152,'Agent List'!A:C,3,0))),"")</f>
        <v/>
      </c>
    </row>
    <row r="4153" spans="5:6" x14ac:dyDescent="0.25">
      <c r="E4153" s="175" t="str">
        <f>IFERROR((IF(VLOOKUP($C4153,'Agent List'!$A:$D,2,0)=0,"",VLOOKUP($C4153,'Agent List'!$A:$D,2,0))),"")</f>
        <v/>
      </c>
      <c r="F4153" t="str">
        <f>IFERROR((IF(VLOOKUP(C4153,'Agent List'!A:C,3,0)=0,"",VLOOKUP(C4153,'Agent List'!A:C,3,0))),"")</f>
        <v/>
      </c>
    </row>
    <row r="4154" spans="5:6" x14ac:dyDescent="0.25">
      <c r="E4154" s="175" t="str">
        <f>IFERROR((IF(VLOOKUP($C4154,'Agent List'!$A:$D,2,0)=0,"",VLOOKUP($C4154,'Agent List'!$A:$D,2,0))),"")</f>
        <v/>
      </c>
      <c r="F4154" t="str">
        <f>IFERROR((IF(VLOOKUP(C4154,'Agent List'!A:C,3,0)=0,"",VLOOKUP(C4154,'Agent List'!A:C,3,0))),"")</f>
        <v/>
      </c>
    </row>
    <row r="4155" spans="5:6" x14ac:dyDescent="0.25">
      <c r="E4155" s="175" t="str">
        <f>IFERROR((IF(VLOOKUP($C4155,'Agent List'!$A:$D,2,0)=0,"",VLOOKUP($C4155,'Agent List'!$A:$D,2,0))),"")</f>
        <v/>
      </c>
      <c r="F4155" t="str">
        <f>IFERROR((IF(VLOOKUP(C4155,'Agent List'!A:C,3,0)=0,"",VLOOKUP(C4155,'Agent List'!A:C,3,0))),"")</f>
        <v/>
      </c>
    </row>
    <row r="4156" spans="5:6" x14ac:dyDescent="0.25">
      <c r="E4156" s="175" t="str">
        <f>IFERROR((IF(VLOOKUP($C4156,'Agent List'!$A:$D,2,0)=0,"",VLOOKUP($C4156,'Agent List'!$A:$D,2,0))),"")</f>
        <v/>
      </c>
      <c r="F4156" t="str">
        <f>IFERROR((IF(VLOOKUP(C4156,'Agent List'!A:C,3,0)=0,"",VLOOKUP(C4156,'Agent List'!A:C,3,0))),"")</f>
        <v/>
      </c>
    </row>
    <row r="4157" spans="5:6" x14ac:dyDescent="0.25">
      <c r="E4157" s="175" t="str">
        <f>IFERROR((IF(VLOOKUP($C4157,'Agent List'!$A:$D,2,0)=0,"",VLOOKUP($C4157,'Agent List'!$A:$D,2,0))),"")</f>
        <v/>
      </c>
      <c r="F4157" t="str">
        <f>IFERROR((IF(VLOOKUP(C4157,'Agent List'!A:C,3,0)=0,"",VLOOKUP(C4157,'Agent List'!A:C,3,0))),"")</f>
        <v/>
      </c>
    </row>
    <row r="4158" spans="5:6" x14ac:dyDescent="0.25">
      <c r="E4158" s="175" t="str">
        <f>IFERROR((IF(VLOOKUP($C4158,'Agent List'!$A:$D,2,0)=0,"",VLOOKUP($C4158,'Agent List'!$A:$D,2,0))),"")</f>
        <v/>
      </c>
      <c r="F4158" t="str">
        <f>IFERROR((IF(VLOOKUP(C4158,'Agent List'!A:C,3,0)=0,"",VLOOKUP(C4158,'Agent List'!A:C,3,0))),"")</f>
        <v/>
      </c>
    </row>
    <row r="4159" spans="5:6" x14ac:dyDescent="0.25">
      <c r="E4159" s="175" t="str">
        <f>IFERROR((IF(VLOOKUP($C4159,'Agent List'!$A:$D,2,0)=0,"",VLOOKUP($C4159,'Agent List'!$A:$D,2,0))),"")</f>
        <v/>
      </c>
      <c r="F4159" t="str">
        <f>IFERROR((IF(VLOOKUP(C4159,'Agent List'!A:C,3,0)=0,"",VLOOKUP(C4159,'Agent List'!A:C,3,0))),"")</f>
        <v/>
      </c>
    </row>
    <row r="4160" spans="5:6" x14ac:dyDescent="0.25">
      <c r="E4160" s="175" t="str">
        <f>IFERROR((IF(VLOOKUP($C4160,'Agent List'!$A:$D,2,0)=0,"",VLOOKUP($C4160,'Agent List'!$A:$D,2,0))),"")</f>
        <v/>
      </c>
      <c r="F4160" t="str">
        <f>IFERROR((IF(VLOOKUP(C4160,'Agent List'!A:C,3,0)=0,"",VLOOKUP(C4160,'Agent List'!A:C,3,0))),"")</f>
        <v/>
      </c>
    </row>
    <row r="4161" spans="5:6" x14ac:dyDescent="0.25">
      <c r="E4161" s="175" t="str">
        <f>IFERROR((IF(VLOOKUP($C4161,'Agent List'!$A:$D,2,0)=0,"",VLOOKUP($C4161,'Agent List'!$A:$D,2,0))),"")</f>
        <v/>
      </c>
      <c r="F4161" t="str">
        <f>IFERROR((IF(VLOOKUP(C4161,'Agent List'!A:C,3,0)=0,"",VLOOKUP(C4161,'Agent List'!A:C,3,0))),"")</f>
        <v/>
      </c>
    </row>
    <row r="4162" spans="5:6" x14ac:dyDescent="0.25">
      <c r="E4162" s="175" t="str">
        <f>IFERROR((IF(VLOOKUP($C4162,'Agent List'!$A:$D,2,0)=0,"",VLOOKUP($C4162,'Agent List'!$A:$D,2,0))),"")</f>
        <v/>
      </c>
      <c r="F4162" t="str">
        <f>IFERROR((IF(VLOOKUP(C4162,'Agent List'!A:C,3,0)=0,"",VLOOKUP(C4162,'Agent List'!A:C,3,0))),"")</f>
        <v/>
      </c>
    </row>
    <row r="4163" spans="5:6" x14ac:dyDescent="0.25">
      <c r="E4163" s="175" t="str">
        <f>IFERROR((IF(VLOOKUP($C4163,'Agent List'!$A:$D,2,0)=0,"",VLOOKUP($C4163,'Agent List'!$A:$D,2,0))),"")</f>
        <v/>
      </c>
      <c r="F4163" t="str">
        <f>IFERROR((IF(VLOOKUP(C4163,'Agent List'!A:C,3,0)=0,"",VLOOKUP(C4163,'Agent List'!A:C,3,0))),"")</f>
        <v/>
      </c>
    </row>
    <row r="4164" spans="5:6" x14ac:dyDescent="0.25">
      <c r="E4164" s="175" t="str">
        <f>IFERROR((IF(VLOOKUP($C4164,'Agent List'!$A:$D,2,0)=0,"",VLOOKUP($C4164,'Agent List'!$A:$D,2,0))),"")</f>
        <v/>
      </c>
      <c r="F4164" t="str">
        <f>IFERROR((IF(VLOOKUP(C4164,'Agent List'!A:C,3,0)=0,"",VLOOKUP(C4164,'Agent List'!A:C,3,0))),"")</f>
        <v/>
      </c>
    </row>
    <row r="4165" spans="5:6" x14ac:dyDescent="0.25">
      <c r="E4165" s="175" t="str">
        <f>IFERROR((IF(VLOOKUP($C4165,'Agent List'!$A:$D,2,0)=0,"",VLOOKUP($C4165,'Agent List'!$A:$D,2,0))),"")</f>
        <v/>
      </c>
      <c r="F4165" t="str">
        <f>IFERROR((IF(VLOOKUP(C4165,'Agent List'!A:C,3,0)=0,"",VLOOKUP(C4165,'Agent List'!A:C,3,0))),"")</f>
        <v/>
      </c>
    </row>
    <row r="4166" spans="5:6" x14ac:dyDescent="0.25">
      <c r="E4166" s="175" t="str">
        <f>IFERROR((IF(VLOOKUP($C4166,'Agent List'!$A:$D,2,0)=0,"",VLOOKUP($C4166,'Agent List'!$A:$D,2,0))),"")</f>
        <v/>
      </c>
      <c r="F4166" t="str">
        <f>IFERROR((IF(VLOOKUP(C4166,'Agent List'!A:C,3,0)=0,"",VLOOKUP(C4166,'Agent List'!A:C,3,0))),"")</f>
        <v/>
      </c>
    </row>
    <row r="4167" spans="5:6" x14ac:dyDescent="0.25">
      <c r="E4167" s="175" t="str">
        <f>IFERROR((IF(VLOOKUP($C4167,'Agent List'!$A:$D,2,0)=0,"",VLOOKUP($C4167,'Agent List'!$A:$D,2,0))),"")</f>
        <v/>
      </c>
      <c r="F4167" t="str">
        <f>IFERROR((IF(VLOOKUP(C4167,'Agent List'!A:C,3,0)=0,"",VLOOKUP(C4167,'Agent List'!A:C,3,0))),"")</f>
        <v/>
      </c>
    </row>
    <row r="4168" spans="5:6" x14ac:dyDescent="0.25">
      <c r="E4168" s="175" t="str">
        <f>IFERROR((IF(VLOOKUP($C4168,'Agent List'!$A:$D,2,0)=0,"",VLOOKUP($C4168,'Agent List'!$A:$D,2,0))),"")</f>
        <v/>
      </c>
      <c r="F4168" t="str">
        <f>IFERROR((IF(VLOOKUP(C4168,'Agent List'!A:C,3,0)=0,"",VLOOKUP(C4168,'Agent List'!A:C,3,0))),"")</f>
        <v/>
      </c>
    </row>
    <row r="4169" spans="5:6" x14ac:dyDescent="0.25">
      <c r="E4169" s="175" t="str">
        <f>IFERROR((IF(VLOOKUP($C4169,'Agent List'!$A:$D,2,0)=0,"",VLOOKUP($C4169,'Agent List'!$A:$D,2,0))),"")</f>
        <v/>
      </c>
      <c r="F4169" t="str">
        <f>IFERROR((IF(VLOOKUP(C4169,'Agent List'!A:C,3,0)=0,"",VLOOKUP(C4169,'Agent List'!A:C,3,0))),"")</f>
        <v/>
      </c>
    </row>
    <row r="4170" spans="5:6" x14ac:dyDescent="0.25">
      <c r="E4170" s="175" t="str">
        <f>IFERROR((IF(VLOOKUP($C4170,'Agent List'!$A:$D,2,0)=0,"",VLOOKUP($C4170,'Agent List'!$A:$D,2,0))),"")</f>
        <v/>
      </c>
      <c r="F4170" t="str">
        <f>IFERROR((IF(VLOOKUP(C4170,'Agent List'!A:C,3,0)=0,"",VLOOKUP(C4170,'Agent List'!A:C,3,0))),"")</f>
        <v/>
      </c>
    </row>
    <row r="4171" spans="5:6" x14ac:dyDescent="0.25">
      <c r="E4171" s="175" t="str">
        <f>IFERROR((IF(VLOOKUP($C4171,'Agent List'!$A:$D,2,0)=0,"",VLOOKUP($C4171,'Agent List'!$A:$D,2,0))),"")</f>
        <v/>
      </c>
      <c r="F4171" t="str">
        <f>IFERROR((IF(VLOOKUP(C4171,'Agent List'!A:C,3,0)=0,"",VLOOKUP(C4171,'Agent List'!A:C,3,0))),"")</f>
        <v/>
      </c>
    </row>
    <row r="4172" spans="5:6" x14ac:dyDescent="0.25">
      <c r="E4172" s="175" t="str">
        <f>IFERROR((IF(VLOOKUP($C4172,'Agent List'!$A:$D,2,0)=0,"",VLOOKUP($C4172,'Agent List'!$A:$D,2,0))),"")</f>
        <v/>
      </c>
      <c r="F4172" t="str">
        <f>IFERROR((IF(VLOOKUP(C4172,'Agent List'!A:C,3,0)=0,"",VLOOKUP(C4172,'Agent List'!A:C,3,0))),"")</f>
        <v/>
      </c>
    </row>
    <row r="4173" spans="5:6" x14ac:dyDescent="0.25">
      <c r="E4173" s="175" t="str">
        <f>IFERROR((IF(VLOOKUP($C4173,'Agent List'!$A:$D,2,0)=0,"",VLOOKUP($C4173,'Agent List'!$A:$D,2,0))),"")</f>
        <v/>
      </c>
      <c r="F4173" t="str">
        <f>IFERROR((IF(VLOOKUP(C4173,'Agent List'!A:C,3,0)=0,"",VLOOKUP(C4173,'Agent List'!A:C,3,0))),"")</f>
        <v/>
      </c>
    </row>
    <row r="4174" spans="5:6" x14ac:dyDescent="0.25">
      <c r="E4174" s="175" t="str">
        <f>IFERROR((IF(VLOOKUP($C4174,'Agent List'!$A:$D,2,0)=0,"",VLOOKUP($C4174,'Agent List'!$A:$D,2,0))),"")</f>
        <v/>
      </c>
      <c r="F4174" t="str">
        <f>IFERROR((IF(VLOOKUP(C4174,'Agent List'!A:C,3,0)=0,"",VLOOKUP(C4174,'Agent List'!A:C,3,0))),"")</f>
        <v/>
      </c>
    </row>
    <row r="4175" spans="5:6" x14ac:dyDescent="0.25">
      <c r="E4175" s="175" t="str">
        <f>IFERROR((IF(VLOOKUP($C4175,'Agent List'!$A:$D,2,0)=0,"",VLOOKUP($C4175,'Agent List'!$A:$D,2,0))),"")</f>
        <v/>
      </c>
      <c r="F4175" t="str">
        <f>IFERROR((IF(VLOOKUP(C4175,'Agent List'!A:C,3,0)=0,"",VLOOKUP(C4175,'Agent List'!A:C,3,0))),"")</f>
        <v/>
      </c>
    </row>
    <row r="4176" spans="5:6" x14ac:dyDescent="0.25">
      <c r="E4176" s="175" t="str">
        <f>IFERROR((IF(VLOOKUP($C4176,'Agent List'!$A:$D,2,0)=0,"",VLOOKUP($C4176,'Agent List'!$A:$D,2,0))),"")</f>
        <v/>
      </c>
      <c r="F4176" t="str">
        <f>IFERROR((IF(VLOOKUP(C4176,'Agent List'!A:C,3,0)=0,"",VLOOKUP(C4176,'Agent List'!A:C,3,0))),"")</f>
        <v/>
      </c>
    </row>
    <row r="4177" spans="5:6" x14ac:dyDescent="0.25">
      <c r="E4177" s="175" t="str">
        <f>IFERROR((IF(VLOOKUP($C4177,'Agent List'!$A:$D,2,0)=0,"",VLOOKUP($C4177,'Agent List'!$A:$D,2,0))),"")</f>
        <v/>
      </c>
      <c r="F4177" t="str">
        <f>IFERROR((IF(VLOOKUP(C4177,'Agent List'!A:C,3,0)=0,"",VLOOKUP(C4177,'Agent List'!A:C,3,0))),"")</f>
        <v/>
      </c>
    </row>
    <row r="4178" spans="5:6" x14ac:dyDescent="0.25">
      <c r="E4178" s="175" t="str">
        <f>IFERROR((IF(VLOOKUP($C4178,'Agent List'!$A:$D,2,0)=0,"",VLOOKUP($C4178,'Agent List'!$A:$D,2,0))),"")</f>
        <v/>
      </c>
      <c r="F4178" t="str">
        <f>IFERROR((IF(VLOOKUP(C4178,'Agent List'!A:C,3,0)=0,"",VLOOKUP(C4178,'Agent List'!A:C,3,0))),"")</f>
        <v/>
      </c>
    </row>
    <row r="4179" spans="5:6" x14ac:dyDescent="0.25">
      <c r="E4179" s="175" t="str">
        <f>IFERROR((IF(VLOOKUP($C4179,'Agent List'!$A:$D,2,0)=0,"",VLOOKUP($C4179,'Agent List'!$A:$D,2,0))),"")</f>
        <v/>
      </c>
      <c r="F4179" t="str">
        <f>IFERROR((IF(VLOOKUP(C4179,'Agent List'!A:C,3,0)=0,"",VLOOKUP(C4179,'Agent List'!A:C,3,0))),"")</f>
        <v/>
      </c>
    </row>
    <row r="4180" spans="5:6" x14ac:dyDescent="0.25">
      <c r="E4180" s="175" t="str">
        <f>IFERROR((IF(VLOOKUP($C4180,'Agent List'!$A:$D,2,0)=0,"",VLOOKUP($C4180,'Agent List'!$A:$D,2,0))),"")</f>
        <v/>
      </c>
      <c r="F4180" t="str">
        <f>IFERROR((IF(VLOOKUP(C4180,'Agent List'!A:C,3,0)=0,"",VLOOKUP(C4180,'Agent List'!A:C,3,0))),"")</f>
        <v/>
      </c>
    </row>
    <row r="4181" spans="5:6" x14ac:dyDescent="0.25">
      <c r="E4181" s="175" t="str">
        <f>IFERROR((IF(VLOOKUP($C4181,'Agent List'!$A:$D,2,0)=0,"",VLOOKUP($C4181,'Agent List'!$A:$D,2,0))),"")</f>
        <v/>
      </c>
      <c r="F4181" t="str">
        <f>IFERROR((IF(VLOOKUP(C4181,'Agent List'!A:C,3,0)=0,"",VLOOKUP(C4181,'Agent List'!A:C,3,0))),"")</f>
        <v/>
      </c>
    </row>
    <row r="4182" spans="5:6" x14ac:dyDescent="0.25">
      <c r="E4182" s="175" t="str">
        <f>IFERROR((IF(VLOOKUP($C4182,'Agent List'!$A:$D,2,0)=0,"",VLOOKUP($C4182,'Agent List'!$A:$D,2,0))),"")</f>
        <v/>
      </c>
      <c r="F4182" t="str">
        <f>IFERROR((IF(VLOOKUP(C4182,'Agent List'!A:C,3,0)=0,"",VLOOKUP(C4182,'Agent List'!A:C,3,0))),"")</f>
        <v/>
      </c>
    </row>
    <row r="4183" spans="5:6" x14ac:dyDescent="0.25">
      <c r="E4183" s="175" t="str">
        <f>IFERROR((IF(VLOOKUP($C4183,'Agent List'!$A:$D,2,0)=0,"",VLOOKUP($C4183,'Agent List'!$A:$D,2,0))),"")</f>
        <v/>
      </c>
      <c r="F4183" t="str">
        <f>IFERROR((IF(VLOOKUP(C4183,'Agent List'!A:C,3,0)=0,"",VLOOKUP(C4183,'Agent List'!A:C,3,0))),"")</f>
        <v/>
      </c>
    </row>
    <row r="4184" spans="5:6" x14ac:dyDescent="0.25">
      <c r="E4184" s="175" t="str">
        <f>IFERROR((IF(VLOOKUP($C4184,'Agent List'!$A:$D,2,0)=0,"",VLOOKUP($C4184,'Agent List'!$A:$D,2,0))),"")</f>
        <v/>
      </c>
      <c r="F4184" t="str">
        <f>IFERROR((IF(VLOOKUP(C4184,'Agent List'!A:C,3,0)=0,"",VLOOKUP(C4184,'Agent List'!A:C,3,0))),"")</f>
        <v/>
      </c>
    </row>
    <row r="4185" spans="5:6" x14ac:dyDescent="0.25">
      <c r="E4185" s="175" t="str">
        <f>IFERROR((IF(VLOOKUP($C4185,'Agent List'!$A:$D,2,0)=0,"",VLOOKUP($C4185,'Agent List'!$A:$D,2,0))),"")</f>
        <v/>
      </c>
      <c r="F4185" t="str">
        <f>IFERROR((IF(VLOOKUP(C4185,'Agent List'!A:C,3,0)=0,"",VLOOKUP(C4185,'Agent List'!A:C,3,0))),"")</f>
        <v/>
      </c>
    </row>
    <row r="4186" spans="5:6" x14ac:dyDescent="0.25">
      <c r="E4186" s="175" t="str">
        <f>IFERROR((IF(VLOOKUP($C4186,'Agent List'!$A:$D,2,0)=0,"",VLOOKUP($C4186,'Agent List'!$A:$D,2,0))),"")</f>
        <v/>
      </c>
      <c r="F4186" t="str">
        <f>IFERROR((IF(VLOOKUP(C4186,'Agent List'!A:C,3,0)=0,"",VLOOKUP(C4186,'Agent List'!A:C,3,0))),"")</f>
        <v/>
      </c>
    </row>
    <row r="4187" spans="5:6" x14ac:dyDescent="0.25">
      <c r="E4187" s="175" t="str">
        <f>IFERROR((IF(VLOOKUP($C4187,'Agent List'!$A:$D,2,0)=0,"",VLOOKUP($C4187,'Agent List'!$A:$D,2,0))),"")</f>
        <v/>
      </c>
      <c r="F4187" t="str">
        <f>IFERROR((IF(VLOOKUP(C4187,'Agent List'!A:C,3,0)=0,"",VLOOKUP(C4187,'Agent List'!A:C,3,0))),"")</f>
        <v/>
      </c>
    </row>
    <row r="4188" spans="5:6" x14ac:dyDescent="0.25">
      <c r="E4188" s="175" t="str">
        <f>IFERROR((IF(VLOOKUP($C4188,'Agent List'!$A:$D,2,0)=0,"",VLOOKUP($C4188,'Agent List'!$A:$D,2,0))),"")</f>
        <v/>
      </c>
      <c r="F4188" t="str">
        <f>IFERROR((IF(VLOOKUP(C4188,'Agent List'!A:C,3,0)=0,"",VLOOKUP(C4188,'Agent List'!A:C,3,0))),"")</f>
        <v/>
      </c>
    </row>
    <row r="4189" spans="5:6" x14ac:dyDescent="0.25">
      <c r="E4189" s="175" t="str">
        <f>IFERROR((IF(VLOOKUP($C4189,'Agent List'!$A:$D,2,0)=0,"",VLOOKUP($C4189,'Agent List'!$A:$D,2,0))),"")</f>
        <v/>
      </c>
      <c r="F4189" t="str">
        <f>IFERROR((IF(VLOOKUP(C4189,'Agent List'!A:C,3,0)=0,"",VLOOKUP(C4189,'Agent List'!A:C,3,0))),"")</f>
        <v/>
      </c>
    </row>
    <row r="4190" spans="5:6" x14ac:dyDescent="0.25">
      <c r="E4190" s="175" t="str">
        <f>IFERROR((IF(VLOOKUP($C4190,'Agent List'!$A:$D,2,0)=0,"",VLOOKUP($C4190,'Agent List'!$A:$D,2,0))),"")</f>
        <v/>
      </c>
      <c r="F4190" t="str">
        <f>IFERROR((IF(VLOOKUP(C4190,'Agent List'!A:C,3,0)=0,"",VLOOKUP(C4190,'Agent List'!A:C,3,0))),"")</f>
        <v/>
      </c>
    </row>
    <row r="4191" spans="5:6" x14ac:dyDescent="0.25">
      <c r="E4191" s="175" t="str">
        <f>IFERROR((IF(VLOOKUP($C4191,'Agent List'!$A:$D,2,0)=0,"",VLOOKUP($C4191,'Agent List'!$A:$D,2,0))),"")</f>
        <v/>
      </c>
      <c r="F4191" t="str">
        <f>IFERROR((IF(VLOOKUP(C4191,'Agent List'!A:C,3,0)=0,"",VLOOKUP(C4191,'Agent List'!A:C,3,0))),"")</f>
        <v/>
      </c>
    </row>
    <row r="4192" spans="5:6" x14ac:dyDescent="0.25">
      <c r="E4192" s="175" t="str">
        <f>IFERROR((IF(VLOOKUP($C4192,'Agent List'!$A:$D,2,0)=0,"",VLOOKUP($C4192,'Agent List'!$A:$D,2,0))),"")</f>
        <v/>
      </c>
      <c r="F4192" t="str">
        <f>IFERROR((IF(VLOOKUP(C4192,'Agent List'!A:C,3,0)=0,"",VLOOKUP(C4192,'Agent List'!A:C,3,0))),"")</f>
        <v/>
      </c>
    </row>
    <row r="4193" spans="5:6" x14ac:dyDescent="0.25">
      <c r="E4193" s="175" t="str">
        <f>IFERROR((IF(VLOOKUP($C4193,'Agent List'!$A:$D,2,0)=0,"",VLOOKUP($C4193,'Agent List'!$A:$D,2,0))),"")</f>
        <v/>
      </c>
      <c r="F4193" t="str">
        <f>IFERROR((IF(VLOOKUP(C4193,'Agent List'!A:C,3,0)=0,"",VLOOKUP(C4193,'Agent List'!A:C,3,0))),"")</f>
        <v/>
      </c>
    </row>
    <row r="4194" spans="5:6" x14ac:dyDescent="0.25">
      <c r="E4194" s="175" t="str">
        <f>IFERROR((IF(VLOOKUP($C4194,'Agent List'!$A:$D,2,0)=0,"",VLOOKUP($C4194,'Agent List'!$A:$D,2,0))),"")</f>
        <v/>
      </c>
      <c r="F4194" t="str">
        <f>IFERROR((IF(VLOOKUP(C4194,'Agent List'!A:C,3,0)=0,"",VLOOKUP(C4194,'Agent List'!A:C,3,0))),"")</f>
        <v/>
      </c>
    </row>
    <row r="4195" spans="5:6" x14ac:dyDescent="0.25">
      <c r="E4195" s="175" t="str">
        <f>IFERROR((IF(VLOOKUP($C4195,'Agent List'!$A:$D,2,0)=0,"",VLOOKUP($C4195,'Agent List'!$A:$D,2,0))),"")</f>
        <v/>
      </c>
      <c r="F4195" t="str">
        <f>IFERROR((IF(VLOOKUP(C4195,'Agent List'!A:C,3,0)=0,"",VLOOKUP(C4195,'Agent List'!A:C,3,0))),"")</f>
        <v/>
      </c>
    </row>
    <row r="4196" spans="5:6" x14ac:dyDescent="0.25">
      <c r="E4196" s="175" t="str">
        <f>IFERROR((IF(VLOOKUP($C4196,'Agent List'!$A:$D,2,0)=0,"",VLOOKUP($C4196,'Agent List'!$A:$D,2,0))),"")</f>
        <v/>
      </c>
      <c r="F4196" t="str">
        <f>IFERROR((IF(VLOOKUP(C4196,'Agent List'!A:C,3,0)=0,"",VLOOKUP(C4196,'Agent List'!A:C,3,0))),"")</f>
        <v/>
      </c>
    </row>
    <row r="4197" spans="5:6" x14ac:dyDescent="0.25">
      <c r="E4197" s="175" t="str">
        <f>IFERROR((IF(VLOOKUP($C4197,'Agent List'!$A:$D,2,0)=0,"",VLOOKUP($C4197,'Agent List'!$A:$D,2,0))),"")</f>
        <v/>
      </c>
      <c r="F4197" t="str">
        <f>IFERROR((IF(VLOOKUP(C4197,'Agent List'!A:C,3,0)=0,"",VLOOKUP(C4197,'Agent List'!A:C,3,0))),"")</f>
        <v/>
      </c>
    </row>
    <row r="4198" spans="5:6" x14ac:dyDescent="0.25">
      <c r="E4198" s="175" t="str">
        <f>IFERROR((IF(VLOOKUP($C4198,'Agent List'!$A:$D,2,0)=0,"",VLOOKUP($C4198,'Agent List'!$A:$D,2,0))),"")</f>
        <v/>
      </c>
      <c r="F4198" t="str">
        <f>IFERROR((IF(VLOOKUP(C4198,'Agent List'!A:C,3,0)=0,"",VLOOKUP(C4198,'Agent List'!A:C,3,0))),"")</f>
        <v/>
      </c>
    </row>
    <row r="4199" spans="5:6" x14ac:dyDescent="0.25">
      <c r="E4199" s="175" t="str">
        <f>IFERROR((IF(VLOOKUP($C4199,'Agent List'!$A:$D,2,0)=0,"",VLOOKUP($C4199,'Agent List'!$A:$D,2,0))),"")</f>
        <v/>
      </c>
      <c r="F4199" t="str">
        <f>IFERROR((IF(VLOOKUP(C4199,'Agent List'!A:C,3,0)=0,"",VLOOKUP(C4199,'Agent List'!A:C,3,0))),"")</f>
        <v/>
      </c>
    </row>
    <row r="4200" spans="5:6" x14ac:dyDescent="0.25">
      <c r="E4200" s="175" t="str">
        <f>IFERROR((IF(VLOOKUP($C4200,'Agent List'!$A:$D,2,0)=0,"",VLOOKUP($C4200,'Agent List'!$A:$D,2,0))),"")</f>
        <v/>
      </c>
      <c r="F4200" t="str">
        <f>IFERROR((IF(VLOOKUP(C4200,'Agent List'!A:C,3,0)=0,"",VLOOKUP(C4200,'Agent List'!A:C,3,0))),"")</f>
        <v/>
      </c>
    </row>
    <row r="4201" spans="5:6" x14ac:dyDescent="0.25">
      <c r="E4201" s="175" t="str">
        <f>IFERROR((IF(VLOOKUP($C4201,'Agent List'!$A:$D,2,0)=0,"",VLOOKUP($C4201,'Agent List'!$A:$D,2,0))),"")</f>
        <v/>
      </c>
      <c r="F4201" t="str">
        <f>IFERROR((IF(VLOOKUP(C4201,'Agent List'!A:C,3,0)=0,"",VLOOKUP(C4201,'Agent List'!A:C,3,0))),"")</f>
        <v/>
      </c>
    </row>
    <row r="4202" spans="5:6" x14ac:dyDescent="0.25">
      <c r="E4202" s="175" t="str">
        <f>IFERROR((IF(VLOOKUP($C4202,'Agent List'!$A:$D,2,0)=0,"",VLOOKUP($C4202,'Agent List'!$A:$D,2,0))),"")</f>
        <v/>
      </c>
      <c r="F4202" t="str">
        <f>IFERROR((IF(VLOOKUP(C4202,'Agent List'!A:C,3,0)=0,"",VLOOKUP(C4202,'Agent List'!A:C,3,0))),"")</f>
        <v/>
      </c>
    </row>
    <row r="4203" spans="5:6" x14ac:dyDescent="0.25">
      <c r="E4203" s="175" t="str">
        <f>IFERROR((IF(VLOOKUP($C4203,'Agent List'!$A:$D,2,0)=0,"",VLOOKUP($C4203,'Agent List'!$A:$D,2,0))),"")</f>
        <v/>
      </c>
      <c r="F4203" t="str">
        <f>IFERROR((IF(VLOOKUP(C4203,'Agent List'!A:C,3,0)=0,"",VLOOKUP(C4203,'Agent List'!A:C,3,0))),"")</f>
        <v/>
      </c>
    </row>
    <row r="4204" spans="5:6" x14ac:dyDescent="0.25">
      <c r="E4204" s="175" t="str">
        <f>IFERROR((IF(VLOOKUP($C4204,'Agent List'!$A:$D,2,0)=0,"",VLOOKUP($C4204,'Agent List'!$A:$D,2,0))),"")</f>
        <v/>
      </c>
      <c r="F4204" t="str">
        <f>IFERROR((IF(VLOOKUP(C4204,'Agent List'!A:C,3,0)=0,"",VLOOKUP(C4204,'Agent List'!A:C,3,0))),"")</f>
        <v/>
      </c>
    </row>
    <row r="4205" spans="5:6" x14ac:dyDescent="0.25">
      <c r="E4205" s="175" t="str">
        <f>IFERROR((IF(VLOOKUP($C4205,'Agent List'!$A:$D,2,0)=0,"",VLOOKUP($C4205,'Agent List'!$A:$D,2,0))),"")</f>
        <v/>
      </c>
      <c r="F4205" t="str">
        <f>IFERROR((IF(VLOOKUP(C4205,'Agent List'!A:C,3,0)=0,"",VLOOKUP(C4205,'Agent List'!A:C,3,0))),"")</f>
        <v/>
      </c>
    </row>
    <row r="4206" spans="5:6" x14ac:dyDescent="0.25">
      <c r="E4206" s="175" t="str">
        <f>IFERROR((IF(VLOOKUP($C4206,'Agent List'!$A:$D,2,0)=0,"",VLOOKUP($C4206,'Agent List'!$A:$D,2,0))),"")</f>
        <v/>
      </c>
      <c r="F4206" t="str">
        <f>IFERROR((IF(VLOOKUP(C4206,'Agent List'!A:C,3,0)=0,"",VLOOKUP(C4206,'Agent List'!A:C,3,0))),"")</f>
        <v/>
      </c>
    </row>
    <row r="4207" spans="5:6" x14ac:dyDescent="0.25">
      <c r="E4207" s="175" t="str">
        <f>IFERROR((IF(VLOOKUP($C4207,'Agent List'!$A:$D,2,0)=0,"",VLOOKUP($C4207,'Agent List'!$A:$D,2,0))),"")</f>
        <v/>
      </c>
      <c r="F4207" t="str">
        <f>IFERROR((IF(VLOOKUP(C4207,'Agent List'!A:C,3,0)=0,"",VLOOKUP(C4207,'Agent List'!A:C,3,0))),"")</f>
        <v/>
      </c>
    </row>
    <row r="4208" spans="5:6" x14ac:dyDescent="0.25">
      <c r="E4208" s="175" t="str">
        <f>IFERROR((IF(VLOOKUP($C4208,'Agent List'!$A:$D,2,0)=0,"",VLOOKUP($C4208,'Agent List'!$A:$D,2,0))),"")</f>
        <v/>
      </c>
      <c r="F4208" t="str">
        <f>IFERROR((IF(VLOOKUP(C4208,'Agent List'!A:C,3,0)=0,"",VLOOKUP(C4208,'Agent List'!A:C,3,0))),"")</f>
        <v/>
      </c>
    </row>
    <row r="4209" spans="5:6" x14ac:dyDescent="0.25">
      <c r="E4209" s="175" t="str">
        <f>IFERROR((IF(VLOOKUP($C4209,'Agent List'!$A:$D,2,0)=0,"",VLOOKUP($C4209,'Agent List'!$A:$D,2,0))),"")</f>
        <v/>
      </c>
      <c r="F4209" t="str">
        <f>IFERROR((IF(VLOOKUP(C4209,'Agent List'!A:C,3,0)=0,"",VLOOKUP(C4209,'Agent List'!A:C,3,0))),"")</f>
        <v/>
      </c>
    </row>
    <row r="4210" spans="5:6" x14ac:dyDescent="0.25">
      <c r="E4210" s="175" t="str">
        <f>IFERROR((IF(VLOOKUP($C4210,'Agent List'!$A:$D,2,0)=0,"",VLOOKUP($C4210,'Agent List'!$A:$D,2,0))),"")</f>
        <v/>
      </c>
      <c r="F4210" t="str">
        <f>IFERROR((IF(VLOOKUP(C4210,'Agent List'!A:C,3,0)=0,"",VLOOKUP(C4210,'Agent List'!A:C,3,0))),"")</f>
        <v/>
      </c>
    </row>
    <row r="4211" spans="5:6" x14ac:dyDescent="0.25">
      <c r="E4211" s="175" t="str">
        <f>IFERROR((IF(VLOOKUP($C4211,'Agent List'!$A:$D,2,0)=0,"",VLOOKUP($C4211,'Agent List'!$A:$D,2,0))),"")</f>
        <v/>
      </c>
      <c r="F4211" t="str">
        <f>IFERROR((IF(VLOOKUP(C4211,'Agent List'!A:C,3,0)=0,"",VLOOKUP(C4211,'Agent List'!A:C,3,0))),"")</f>
        <v/>
      </c>
    </row>
    <row r="4212" spans="5:6" x14ac:dyDescent="0.25">
      <c r="E4212" s="175" t="str">
        <f>IFERROR((IF(VLOOKUP($C4212,'Agent List'!$A:$D,2,0)=0,"",VLOOKUP($C4212,'Agent List'!$A:$D,2,0))),"")</f>
        <v/>
      </c>
      <c r="F4212" t="str">
        <f>IFERROR((IF(VLOOKUP(C4212,'Agent List'!A:C,3,0)=0,"",VLOOKUP(C4212,'Agent List'!A:C,3,0))),"")</f>
        <v/>
      </c>
    </row>
    <row r="4213" spans="5:6" x14ac:dyDescent="0.25">
      <c r="E4213" s="175" t="str">
        <f>IFERROR((IF(VLOOKUP($C4213,'Agent List'!$A:$D,2,0)=0,"",VLOOKUP($C4213,'Agent List'!$A:$D,2,0))),"")</f>
        <v/>
      </c>
      <c r="F4213" t="str">
        <f>IFERROR((IF(VLOOKUP(C4213,'Agent List'!A:C,3,0)=0,"",VLOOKUP(C4213,'Agent List'!A:C,3,0))),"")</f>
        <v/>
      </c>
    </row>
    <row r="4214" spans="5:6" x14ac:dyDescent="0.25">
      <c r="E4214" s="175" t="str">
        <f>IFERROR((IF(VLOOKUP($C4214,'Agent List'!$A:$D,2,0)=0,"",VLOOKUP($C4214,'Agent List'!$A:$D,2,0))),"")</f>
        <v/>
      </c>
      <c r="F4214" t="str">
        <f>IFERROR((IF(VLOOKUP(C4214,'Agent List'!A:C,3,0)=0,"",VLOOKUP(C4214,'Agent List'!A:C,3,0))),"")</f>
        <v/>
      </c>
    </row>
    <row r="4215" spans="5:6" x14ac:dyDescent="0.25">
      <c r="E4215" s="175" t="str">
        <f>IFERROR((IF(VLOOKUP($C4215,'Agent List'!$A:$D,2,0)=0,"",VLOOKUP($C4215,'Agent List'!$A:$D,2,0))),"")</f>
        <v/>
      </c>
      <c r="F4215" t="str">
        <f>IFERROR((IF(VLOOKUP(C4215,'Agent List'!A:C,3,0)=0,"",VLOOKUP(C4215,'Agent List'!A:C,3,0))),"")</f>
        <v/>
      </c>
    </row>
    <row r="4216" spans="5:6" x14ac:dyDescent="0.25">
      <c r="E4216" s="175" t="str">
        <f>IFERROR((IF(VLOOKUP($C4216,'Agent List'!$A:$D,2,0)=0,"",VLOOKUP($C4216,'Agent List'!$A:$D,2,0))),"")</f>
        <v/>
      </c>
      <c r="F4216" t="str">
        <f>IFERROR((IF(VLOOKUP(C4216,'Agent List'!A:C,3,0)=0,"",VLOOKUP(C4216,'Agent List'!A:C,3,0))),"")</f>
        <v/>
      </c>
    </row>
    <row r="4217" spans="5:6" x14ac:dyDescent="0.25">
      <c r="E4217" s="175" t="str">
        <f>IFERROR((IF(VLOOKUP($C4217,'Agent List'!$A:$D,2,0)=0,"",VLOOKUP($C4217,'Agent List'!$A:$D,2,0))),"")</f>
        <v/>
      </c>
      <c r="F4217" t="str">
        <f>IFERROR((IF(VLOOKUP(C4217,'Agent List'!A:C,3,0)=0,"",VLOOKUP(C4217,'Agent List'!A:C,3,0))),"")</f>
        <v/>
      </c>
    </row>
    <row r="4218" spans="5:6" x14ac:dyDescent="0.25">
      <c r="E4218" s="175" t="str">
        <f>IFERROR((IF(VLOOKUP($C4218,'Agent List'!$A:$D,2,0)=0,"",VLOOKUP($C4218,'Agent List'!$A:$D,2,0))),"")</f>
        <v/>
      </c>
      <c r="F4218" t="str">
        <f>IFERROR((IF(VLOOKUP(C4218,'Agent List'!A:C,3,0)=0,"",VLOOKUP(C4218,'Agent List'!A:C,3,0))),"")</f>
        <v/>
      </c>
    </row>
    <row r="4219" spans="5:6" x14ac:dyDescent="0.25">
      <c r="E4219" s="175" t="str">
        <f>IFERROR((IF(VLOOKUP($C4219,'Agent List'!$A:$D,2,0)=0,"",VLOOKUP($C4219,'Agent List'!$A:$D,2,0))),"")</f>
        <v/>
      </c>
      <c r="F4219" t="str">
        <f>IFERROR((IF(VLOOKUP(C4219,'Agent List'!A:C,3,0)=0,"",VLOOKUP(C4219,'Agent List'!A:C,3,0))),"")</f>
        <v/>
      </c>
    </row>
    <row r="4220" spans="5:6" x14ac:dyDescent="0.25">
      <c r="E4220" s="175" t="str">
        <f>IFERROR((IF(VLOOKUP($C4220,'Agent List'!$A:$D,2,0)=0,"",VLOOKUP($C4220,'Agent List'!$A:$D,2,0))),"")</f>
        <v/>
      </c>
      <c r="F4220" t="str">
        <f>IFERROR((IF(VLOOKUP(C4220,'Agent List'!A:C,3,0)=0,"",VLOOKUP(C4220,'Agent List'!A:C,3,0))),"")</f>
        <v/>
      </c>
    </row>
    <row r="4221" spans="5:6" x14ac:dyDescent="0.25">
      <c r="E4221" s="175" t="str">
        <f>IFERROR((IF(VLOOKUP($C4221,'Agent List'!$A:$D,2,0)=0,"",VLOOKUP($C4221,'Agent List'!$A:$D,2,0))),"")</f>
        <v/>
      </c>
      <c r="F4221" t="str">
        <f>IFERROR((IF(VLOOKUP(C4221,'Agent List'!A:C,3,0)=0,"",VLOOKUP(C4221,'Agent List'!A:C,3,0))),"")</f>
        <v/>
      </c>
    </row>
    <row r="4222" spans="5:6" x14ac:dyDescent="0.25">
      <c r="E4222" s="175" t="str">
        <f>IFERROR((IF(VLOOKUP($C4222,'Agent List'!$A:$D,2,0)=0,"",VLOOKUP($C4222,'Agent List'!$A:$D,2,0))),"")</f>
        <v/>
      </c>
      <c r="F4222" t="str">
        <f>IFERROR((IF(VLOOKUP(C4222,'Agent List'!A:C,3,0)=0,"",VLOOKUP(C4222,'Agent List'!A:C,3,0))),"")</f>
        <v/>
      </c>
    </row>
    <row r="4223" spans="5:6" x14ac:dyDescent="0.25">
      <c r="E4223" s="175" t="str">
        <f>IFERROR((IF(VLOOKUP($C4223,'Agent List'!$A:$D,2,0)=0,"",VLOOKUP($C4223,'Agent List'!$A:$D,2,0))),"")</f>
        <v/>
      </c>
      <c r="F4223" t="str">
        <f>IFERROR((IF(VLOOKUP(C4223,'Agent List'!A:C,3,0)=0,"",VLOOKUP(C4223,'Agent List'!A:C,3,0))),"")</f>
        <v/>
      </c>
    </row>
    <row r="4224" spans="5:6" x14ac:dyDescent="0.25">
      <c r="E4224" s="175" t="str">
        <f>IFERROR((IF(VLOOKUP($C4224,'Agent List'!$A:$D,2,0)=0,"",VLOOKUP($C4224,'Agent List'!$A:$D,2,0))),"")</f>
        <v/>
      </c>
      <c r="F4224" t="str">
        <f>IFERROR((IF(VLOOKUP(C4224,'Agent List'!A:C,3,0)=0,"",VLOOKUP(C4224,'Agent List'!A:C,3,0))),"")</f>
        <v/>
      </c>
    </row>
    <row r="4225" spans="5:6" x14ac:dyDescent="0.25">
      <c r="E4225" s="175" t="str">
        <f>IFERROR((IF(VLOOKUP($C4225,'Agent List'!$A:$D,2,0)=0,"",VLOOKUP($C4225,'Agent List'!$A:$D,2,0))),"")</f>
        <v/>
      </c>
      <c r="F4225" t="str">
        <f>IFERROR((IF(VLOOKUP(C4225,'Agent List'!A:C,3,0)=0,"",VLOOKUP(C4225,'Agent List'!A:C,3,0))),"")</f>
        <v/>
      </c>
    </row>
    <row r="4226" spans="5:6" x14ac:dyDescent="0.25">
      <c r="E4226" s="175" t="str">
        <f>IFERROR((IF(VLOOKUP($C4226,'Agent List'!$A:$D,2,0)=0,"",VLOOKUP($C4226,'Agent List'!$A:$D,2,0))),"")</f>
        <v/>
      </c>
      <c r="F4226" t="str">
        <f>IFERROR((IF(VLOOKUP(C4226,'Agent List'!A:C,3,0)=0,"",VLOOKUP(C4226,'Agent List'!A:C,3,0))),"")</f>
        <v/>
      </c>
    </row>
    <row r="4227" spans="5:6" x14ac:dyDescent="0.25">
      <c r="E4227" s="175" t="str">
        <f>IFERROR((IF(VLOOKUP($C4227,'Agent List'!$A:$D,2,0)=0,"",VLOOKUP($C4227,'Agent List'!$A:$D,2,0))),"")</f>
        <v/>
      </c>
      <c r="F4227" t="str">
        <f>IFERROR((IF(VLOOKUP(C4227,'Agent List'!A:C,3,0)=0,"",VLOOKUP(C4227,'Agent List'!A:C,3,0))),"")</f>
        <v/>
      </c>
    </row>
    <row r="4228" spans="5:6" x14ac:dyDescent="0.25">
      <c r="E4228" s="175" t="str">
        <f>IFERROR((IF(VLOOKUP($C4228,'Agent List'!$A:$D,2,0)=0,"",VLOOKUP($C4228,'Agent List'!$A:$D,2,0))),"")</f>
        <v/>
      </c>
      <c r="F4228" t="str">
        <f>IFERROR((IF(VLOOKUP(C4228,'Agent List'!A:C,3,0)=0,"",VLOOKUP(C4228,'Agent List'!A:C,3,0))),"")</f>
        <v/>
      </c>
    </row>
    <row r="4229" spans="5:6" x14ac:dyDescent="0.25">
      <c r="E4229" s="175" t="str">
        <f>IFERROR((IF(VLOOKUP($C4229,'Agent List'!$A:$D,2,0)=0,"",VLOOKUP($C4229,'Agent List'!$A:$D,2,0))),"")</f>
        <v/>
      </c>
      <c r="F4229" t="str">
        <f>IFERROR((IF(VLOOKUP(C4229,'Agent List'!A:C,3,0)=0,"",VLOOKUP(C4229,'Agent List'!A:C,3,0))),"")</f>
        <v/>
      </c>
    </row>
    <row r="4230" spans="5:6" x14ac:dyDescent="0.25">
      <c r="E4230" s="175" t="str">
        <f>IFERROR((IF(VLOOKUP($C4230,'Agent List'!$A:$D,2,0)=0,"",VLOOKUP($C4230,'Agent List'!$A:$D,2,0))),"")</f>
        <v/>
      </c>
      <c r="F4230" t="str">
        <f>IFERROR((IF(VLOOKUP(C4230,'Agent List'!A:C,3,0)=0,"",VLOOKUP(C4230,'Agent List'!A:C,3,0))),"")</f>
        <v/>
      </c>
    </row>
    <row r="4231" spans="5:6" x14ac:dyDescent="0.25">
      <c r="E4231" s="175" t="str">
        <f>IFERROR((IF(VLOOKUP($C4231,'Agent List'!$A:$D,2,0)=0,"",VLOOKUP($C4231,'Agent List'!$A:$D,2,0))),"")</f>
        <v/>
      </c>
      <c r="F4231" t="str">
        <f>IFERROR((IF(VLOOKUP(C4231,'Agent List'!A:C,3,0)=0,"",VLOOKUP(C4231,'Agent List'!A:C,3,0))),"")</f>
        <v/>
      </c>
    </row>
    <row r="4232" spans="5:6" x14ac:dyDescent="0.25">
      <c r="E4232" s="175" t="str">
        <f>IFERROR((IF(VLOOKUP($C4232,'Agent List'!$A:$D,2,0)=0,"",VLOOKUP($C4232,'Agent List'!$A:$D,2,0))),"")</f>
        <v/>
      </c>
      <c r="F4232" t="str">
        <f>IFERROR((IF(VLOOKUP(C4232,'Agent List'!A:C,3,0)=0,"",VLOOKUP(C4232,'Agent List'!A:C,3,0))),"")</f>
        <v/>
      </c>
    </row>
    <row r="4233" spans="5:6" x14ac:dyDescent="0.25">
      <c r="E4233" s="175" t="str">
        <f>IFERROR((IF(VLOOKUP($C4233,'Agent List'!$A:$D,2,0)=0,"",VLOOKUP($C4233,'Agent List'!$A:$D,2,0))),"")</f>
        <v/>
      </c>
      <c r="F4233" t="str">
        <f>IFERROR((IF(VLOOKUP(C4233,'Agent List'!A:C,3,0)=0,"",VLOOKUP(C4233,'Agent List'!A:C,3,0))),"")</f>
        <v/>
      </c>
    </row>
    <row r="4234" spans="5:6" x14ac:dyDescent="0.25">
      <c r="E4234" s="175" t="str">
        <f>IFERROR((IF(VLOOKUP($C4234,'Agent List'!$A:$D,2,0)=0,"",VLOOKUP($C4234,'Agent List'!$A:$D,2,0))),"")</f>
        <v/>
      </c>
      <c r="F4234" t="str">
        <f>IFERROR((IF(VLOOKUP(C4234,'Agent List'!A:C,3,0)=0,"",VLOOKUP(C4234,'Agent List'!A:C,3,0))),"")</f>
        <v/>
      </c>
    </row>
    <row r="4235" spans="5:6" x14ac:dyDescent="0.25">
      <c r="E4235" s="175" t="str">
        <f>IFERROR((IF(VLOOKUP($C4235,'Agent List'!$A:$D,2,0)=0,"",VLOOKUP($C4235,'Agent List'!$A:$D,2,0))),"")</f>
        <v/>
      </c>
      <c r="F4235" t="str">
        <f>IFERROR((IF(VLOOKUP(C4235,'Agent List'!A:C,3,0)=0,"",VLOOKUP(C4235,'Agent List'!A:C,3,0))),"")</f>
        <v/>
      </c>
    </row>
    <row r="4236" spans="5:6" x14ac:dyDescent="0.25">
      <c r="E4236" s="175" t="str">
        <f>IFERROR((IF(VLOOKUP($C4236,'Agent List'!$A:$D,2,0)=0,"",VLOOKUP($C4236,'Agent List'!$A:$D,2,0))),"")</f>
        <v/>
      </c>
      <c r="F4236" t="str">
        <f>IFERROR((IF(VLOOKUP(C4236,'Agent List'!A:C,3,0)=0,"",VLOOKUP(C4236,'Agent List'!A:C,3,0))),"")</f>
        <v/>
      </c>
    </row>
    <row r="4237" spans="5:6" x14ac:dyDescent="0.25">
      <c r="E4237" s="175" t="str">
        <f>IFERROR((IF(VLOOKUP($C4237,'Agent List'!$A:$D,2,0)=0,"",VLOOKUP($C4237,'Agent List'!$A:$D,2,0))),"")</f>
        <v/>
      </c>
      <c r="F4237" t="str">
        <f>IFERROR((IF(VLOOKUP(C4237,'Agent List'!A:C,3,0)=0,"",VLOOKUP(C4237,'Agent List'!A:C,3,0))),"")</f>
        <v/>
      </c>
    </row>
    <row r="4238" spans="5:6" x14ac:dyDescent="0.25">
      <c r="E4238" s="175" t="str">
        <f>IFERROR((IF(VLOOKUP($C4238,'Agent List'!$A:$D,2,0)=0,"",VLOOKUP($C4238,'Agent List'!$A:$D,2,0))),"")</f>
        <v/>
      </c>
      <c r="F4238" t="str">
        <f>IFERROR((IF(VLOOKUP(C4238,'Agent List'!A:C,3,0)=0,"",VLOOKUP(C4238,'Agent List'!A:C,3,0))),"")</f>
        <v/>
      </c>
    </row>
    <row r="4239" spans="5:6" x14ac:dyDescent="0.25">
      <c r="E4239" s="175" t="str">
        <f>IFERROR((IF(VLOOKUP($C4239,'Agent List'!$A:$D,2,0)=0,"",VLOOKUP($C4239,'Agent List'!$A:$D,2,0))),"")</f>
        <v/>
      </c>
      <c r="F4239" t="str">
        <f>IFERROR((IF(VLOOKUP(C4239,'Agent List'!A:C,3,0)=0,"",VLOOKUP(C4239,'Agent List'!A:C,3,0))),"")</f>
        <v/>
      </c>
    </row>
    <row r="4240" spans="5:6" x14ac:dyDescent="0.25">
      <c r="E4240" s="175" t="str">
        <f>IFERROR((IF(VLOOKUP($C4240,'Agent List'!$A:$D,2,0)=0,"",VLOOKUP($C4240,'Agent List'!$A:$D,2,0))),"")</f>
        <v/>
      </c>
      <c r="F4240" t="str">
        <f>IFERROR((IF(VLOOKUP(C4240,'Agent List'!A:C,3,0)=0,"",VLOOKUP(C4240,'Agent List'!A:C,3,0))),"")</f>
        <v/>
      </c>
    </row>
    <row r="4241" spans="5:6" x14ac:dyDescent="0.25">
      <c r="E4241" s="175" t="str">
        <f>IFERROR((IF(VLOOKUP($C4241,'Agent List'!$A:$D,2,0)=0,"",VLOOKUP($C4241,'Agent List'!$A:$D,2,0))),"")</f>
        <v/>
      </c>
      <c r="F4241" t="str">
        <f>IFERROR((IF(VLOOKUP(C4241,'Agent List'!A:C,3,0)=0,"",VLOOKUP(C4241,'Agent List'!A:C,3,0))),"")</f>
        <v/>
      </c>
    </row>
    <row r="4242" spans="5:6" x14ac:dyDescent="0.25">
      <c r="E4242" s="175" t="str">
        <f>IFERROR((IF(VLOOKUP($C4242,'Agent List'!$A:$D,2,0)=0,"",VLOOKUP($C4242,'Agent List'!$A:$D,2,0))),"")</f>
        <v/>
      </c>
      <c r="F4242" t="str">
        <f>IFERROR((IF(VLOOKUP(C4242,'Agent List'!A:C,3,0)=0,"",VLOOKUP(C4242,'Agent List'!A:C,3,0))),"")</f>
        <v/>
      </c>
    </row>
    <row r="4243" spans="5:6" x14ac:dyDescent="0.25">
      <c r="E4243" s="175" t="str">
        <f>IFERROR((IF(VLOOKUP($C4243,'Agent List'!$A:$D,2,0)=0,"",VLOOKUP($C4243,'Agent List'!$A:$D,2,0))),"")</f>
        <v/>
      </c>
      <c r="F4243" t="str">
        <f>IFERROR((IF(VLOOKUP(C4243,'Agent List'!A:C,3,0)=0,"",VLOOKUP(C4243,'Agent List'!A:C,3,0))),"")</f>
        <v/>
      </c>
    </row>
    <row r="4244" spans="5:6" x14ac:dyDescent="0.25">
      <c r="E4244" s="175" t="str">
        <f>IFERROR((IF(VLOOKUP($C4244,'Agent List'!$A:$D,2,0)=0,"",VLOOKUP($C4244,'Agent List'!$A:$D,2,0))),"")</f>
        <v/>
      </c>
      <c r="F4244" t="str">
        <f>IFERROR((IF(VLOOKUP(C4244,'Agent List'!A:C,3,0)=0,"",VLOOKUP(C4244,'Agent List'!A:C,3,0))),"")</f>
        <v/>
      </c>
    </row>
    <row r="4245" spans="5:6" x14ac:dyDescent="0.25">
      <c r="E4245" s="175" t="str">
        <f>IFERROR((IF(VLOOKUP($C4245,'Agent List'!$A:$D,2,0)=0,"",VLOOKUP($C4245,'Agent List'!$A:$D,2,0))),"")</f>
        <v/>
      </c>
      <c r="F4245" t="str">
        <f>IFERROR((IF(VLOOKUP(C4245,'Agent List'!A:C,3,0)=0,"",VLOOKUP(C4245,'Agent List'!A:C,3,0))),"")</f>
        <v/>
      </c>
    </row>
    <row r="4246" spans="5:6" x14ac:dyDescent="0.25">
      <c r="E4246" s="175" t="str">
        <f>IFERROR((IF(VLOOKUP($C4246,'Agent List'!$A:$D,2,0)=0,"",VLOOKUP($C4246,'Agent List'!$A:$D,2,0))),"")</f>
        <v/>
      </c>
      <c r="F4246" t="str">
        <f>IFERROR((IF(VLOOKUP(C4246,'Agent List'!A:C,3,0)=0,"",VLOOKUP(C4246,'Agent List'!A:C,3,0))),"")</f>
        <v/>
      </c>
    </row>
    <row r="4247" spans="5:6" x14ac:dyDescent="0.25">
      <c r="E4247" s="175" t="str">
        <f>IFERROR((IF(VLOOKUP($C4247,'Agent List'!$A:$D,2,0)=0,"",VLOOKUP($C4247,'Agent List'!$A:$D,2,0))),"")</f>
        <v/>
      </c>
      <c r="F4247" t="str">
        <f>IFERROR((IF(VLOOKUP(C4247,'Agent List'!A:C,3,0)=0,"",VLOOKUP(C4247,'Agent List'!A:C,3,0))),"")</f>
        <v/>
      </c>
    </row>
    <row r="4248" spans="5:6" x14ac:dyDescent="0.25">
      <c r="E4248" s="175" t="str">
        <f>IFERROR((IF(VLOOKUP($C4248,'Agent List'!$A:$D,2,0)=0,"",VLOOKUP($C4248,'Agent List'!$A:$D,2,0))),"")</f>
        <v/>
      </c>
      <c r="F4248" t="str">
        <f>IFERROR((IF(VLOOKUP(C4248,'Agent List'!A:C,3,0)=0,"",VLOOKUP(C4248,'Agent List'!A:C,3,0))),"")</f>
        <v/>
      </c>
    </row>
    <row r="4249" spans="5:6" x14ac:dyDescent="0.25">
      <c r="E4249" s="175" t="str">
        <f>IFERROR((IF(VLOOKUP($C4249,'Agent List'!$A:$D,2,0)=0,"",VLOOKUP($C4249,'Agent List'!$A:$D,2,0))),"")</f>
        <v/>
      </c>
      <c r="F4249" t="str">
        <f>IFERROR((IF(VLOOKUP(C4249,'Agent List'!A:C,3,0)=0,"",VLOOKUP(C4249,'Agent List'!A:C,3,0))),"")</f>
        <v/>
      </c>
    </row>
    <row r="4250" spans="5:6" x14ac:dyDescent="0.25">
      <c r="E4250" s="175" t="str">
        <f>IFERROR((IF(VLOOKUP($C4250,'Agent List'!$A:$D,2,0)=0,"",VLOOKUP($C4250,'Agent List'!$A:$D,2,0))),"")</f>
        <v/>
      </c>
      <c r="F4250" t="str">
        <f>IFERROR((IF(VLOOKUP(C4250,'Agent List'!A:C,3,0)=0,"",VLOOKUP(C4250,'Agent List'!A:C,3,0))),"")</f>
        <v/>
      </c>
    </row>
    <row r="4251" spans="5:6" x14ac:dyDescent="0.25">
      <c r="E4251" s="175" t="str">
        <f>IFERROR((IF(VLOOKUP($C4251,'Agent List'!$A:$D,2,0)=0,"",VLOOKUP($C4251,'Agent List'!$A:$D,2,0))),"")</f>
        <v/>
      </c>
      <c r="F4251" t="str">
        <f>IFERROR((IF(VLOOKUP(C4251,'Agent List'!A:C,3,0)=0,"",VLOOKUP(C4251,'Agent List'!A:C,3,0))),"")</f>
        <v/>
      </c>
    </row>
    <row r="4252" spans="5:6" x14ac:dyDescent="0.25">
      <c r="E4252" s="175" t="str">
        <f>IFERROR((IF(VLOOKUP($C4252,'Agent List'!$A:$D,2,0)=0,"",VLOOKUP($C4252,'Agent List'!$A:$D,2,0))),"")</f>
        <v/>
      </c>
      <c r="F4252" t="str">
        <f>IFERROR((IF(VLOOKUP(C4252,'Agent List'!A:C,3,0)=0,"",VLOOKUP(C4252,'Agent List'!A:C,3,0))),"")</f>
        <v/>
      </c>
    </row>
    <row r="4253" spans="5:6" x14ac:dyDescent="0.25">
      <c r="E4253" s="175" t="str">
        <f>IFERROR((IF(VLOOKUP($C4253,'Agent List'!$A:$D,2,0)=0,"",VLOOKUP($C4253,'Agent List'!$A:$D,2,0))),"")</f>
        <v/>
      </c>
      <c r="F4253" t="str">
        <f>IFERROR((IF(VLOOKUP(C4253,'Agent List'!A:C,3,0)=0,"",VLOOKUP(C4253,'Agent List'!A:C,3,0))),"")</f>
        <v/>
      </c>
    </row>
    <row r="4254" spans="5:6" x14ac:dyDescent="0.25">
      <c r="E4254" s="175" t="str">
        <f>IFERROR((IF(VLOOKUP($C4254,'Agent List'!$A:$D,2,0)=0,"",VLOOKUP($C4254,'Agent List'!$A:$D,2,0))),"")</f>
        <v/>
      </c>
      <c r="F4254" t="str">
        <f>IFERROR((IF(VLOOKUP(C4254,'Agent List'!A:C,3,0)=0,"",VLOOKUP(C4254,'Agent List'!A:C,3,0))),"")</f>
        <v/>
      </c>
    </row>
    <row r="4255" spans="5:6" x14ac:dyDescent="0.25">
      <c r="E4255" s="175" t="str">
        <f>IFERROR((IF(VLOOKUP($C4255,'Agent List'!$A:$D,2,0)=0,"",VLOOKUP($C4255,'Agent List'!$A:$D,2,0))),"")</f>
        <v/>
      </c>
      <c r="F4255" t="str">
        <f>IFERROR((IF(VLOOKUP(C4255,'Agent List'!A:C,3,0)=0,"",VLOOKUP(C4255,'Agent List'!A:C,3,0))),"")</f>
        <v/>
      </c>
    </row>
    <row r="4256" spans="5:6" x14ac:dyDescent="0.25">
      <c r="E4256" s="175" t="str">
        <f>IFERROR((IF(VLOOKUP($C4256,'Agent List'!$A:$D,2,0)=0,"",VLOOKUP($C4256,'Agent List'!$A:$D,2,0))),"")</f>
        <v/>
      </c>
      <c r="F4256" t="str">
        <f>IFERROR((IF(VLOOKUP(C4256,'Agent List'!A:C,3,0)=0,"",VLOOKUP(C4256,'Agent List'!A:C,3,0))),"")</f>
        <v/>
      </c>
    </row>
    <row r="4257" spans="5:6" x14ac:dyDescent="0.25">
      <c r="E4257" s="175" t="str">
        <f>IFERROR((IF(VLOOKUP($C4257,'Agent List'!$A:$D,2,0)=0,"",VLOOKUP($C4257,'Agent List'!$A:$D,2,0))),"")</f>
        <v/>
      </c>
      <c r="F4257" t="str">
        <f>IFERROR((IF(VLOOKUP(C4257,'Agent List'!A:C,3,0)=0,"",VLOOKUP(C4257,'Agent List'!A:C,3,0))),"")</f>
        <v/>
      </c>
    </row>
    <row r="4258" spans="5:6" x14ac:dyDescent="0.25">
      <c r="E4258" s="175" t="str">
        <f>IFERROR((IF(VLOOKUP($C4258,'Agent List'!$A:$D,2,0)=0,"",VLOOKUP($C4258,'Agent List'!$A:$D,2,0))),"")</f>
        <v/>
      </c>
      <c r="F4258" t="str">
        <f>IFERROR((IF(VLOOKUP(C4258,'Agent List'!A:C,3,0)=0,"",VLOOKUP(C4258,'Agent List'!A:C,3,0))),"")</f>
        <v/>
      </c>
    </row>
    <row r="4259" spans="5:6" x14ac:dyDescent="0.25">
      <c r="E4259" s="175" t="str">
        <f>IFERROR((IF(VLOOKUP($C4259,'Agent List'!$A:$D,2,0)=0,"",VLOOKUP($C4259,'Agent List'!$A:$D,2,0))),"")</f>
        <v/>
      </c>
      <c r="F4259" t="str">
        <f>IFERROR((IF(VLOOKUP(C4259,'Agent List'!A:C,3,0)=0,"",VLOOKUP(C4259,'Agent List'!A:C,3,0))),"")</f>
        <v/>
      </c>
    </row>
    <row r="4260" spans="5:6" x14ac:dyDescent="0.25">
      <c r="E4260" s="175" t="str">
        <f>IFERROR((IF(VLOOKUP($C4260,'Agent List'!$A:$D,2,0)=0,"",VLOOKUP($C4260,'Agent List'!$A:$D,2,0))),"")</f>
        <v/>
      </c>
      <c r="F4260" t="str">
        <f>IFERROR((IF(VLOOKUP(C4260,'Agent List'!A:C,3,0)=0,"",VLOOKUP(C4260,'Agent List'!A:C,3,0))),"")</f>
        <v/>
      </c>
    </row>
    <row r="4261" spans="5:6" x14ac:dyDescent="0.25">
      <c r="E4261" s="175" t="str">
        <f>IFERROR((IF(VLOOKUP($C4261,'Agent List'!$A:$D,2,0)=0,"",VLOOKUP($C4261,'Agent List'!$A:$D,2,0))),"")</f>
        <v/>
      </c>
      <c r="F4261" t="str">
        <f>IFERROR((IF(VLOOKUP(C4261,'Agent List'!A:C,3,0)=0,"",VLOOKUP(C4261,'Agent List'!A:C,3,0))),"")</f>
        <v/>
      </c>
    </row>
    <row r="4262" spans="5:6" x14ac:dyDescent="0.25">
      <c r="E4262" s="175" t="str">
        <f>IFERROR((IF(VLOOKUP($C4262,'Agent List'!$A:$D,2,0)=0,"",VLOOKUP($C4262,'Agent List'!$A:$D,2,0))),"")</f>
        <v/>
      </c>
      <c r="F4262" t="str">
        <f>IFERROR((IF(VLOOKUP(C4262,'Agent List'!A:C,3,0)=0,"",VLOOKUP(C4262,'Agent List'!A:C,3,0))),"")</f>
        <v/>
      </c>
    </row>
    <row r="4263" spans="5:6" x14ac:dyDescent="0.25">
      <c r="E4263" s="175" t="str">
        <f>IFERROR((IF(VLOOKUP($C4263,'Agent List'!$A:$D,2,0)=0,"",VLOOKUP($C4263,'Agent List'!$A:$D,2,0))),"")</f>
        <v/>
      </c>
      <c r="F4263" t="str">
        <f>IFERROR((IF(VLOOKUP(C4263,'Agent List'!A:C,3,0)=0,"",VLOOKUP(C4263,'Agent List'!A:C,3,0))),"")</f>
        <v/>
      </c>
    </row>
    <row r="4264" spans="5:6" x14ac:dyDescent="0.25">
      <c r="E4264" s="175" t="str">
        <f>IFERROR((IF(VLOOKUP($C4264,'Agent List'!$A:$D,2,0)=0,"",VLOOKUP($C4264,'Agent List'!$A:$D,2,0))),"")</f>
        <v/>
      </c>
      <c r="F4264" t="str">
        <f>IFERROR((IF(VLOOKUP(C4264,'Agent List'!A:C,3,0)=0,"",VLOOKUP(C4264,'Agent List'!A:C,3,0))),"")</f>
        <v/>
      </c>
    </row>
    <row r="4265" spans="5:6" x14ac:dyDescent="0.25">
      <c r="E4265" s="175" t="str">
        <f>IFERROR((IF(VLOOKUP($C4265,'Agent List'!$A:$D,2,0)=0,"",VLOOKUP($C4265,'Agent List'!$A:$D,2,0))),"")</f>
        <v/>
      </c>
      <c r="F4265" t="str">
        <f>IFERROR((IF(VLOOKUP(C4265,'Agent List'!A:C,3,0)=0,"",VLOOKUP(C4265,'Agent List'!A:C,3,0))),"")</f>
        <v/>
      </c>
    </row>
    <row r="4266" spans="5:6" x14ac:dyDescent="0.25">
      <c r="E4266" s="175" t="str">
        <f>IFERROR((IF(VLOOKUP($C4266,'Agent List'!$A:$D,2,0)=0,"",VLOOKUP($C4266,'Agent List'!$A:$D,2,0))),"")</f>
        <v/>
      </c>
      <c r="F4266" t="str">
        <f>IFERROR((IF(VLOOKUP(C4266,'Agent List'!A:C,3,0)=0,"",VLOOKUP(C4266,'Agent List'!A:C,3,0))),"")</f>
        <v/>
      </c>
    </row>
    <row r="4267" spans="5:6" x14ac:dyDescent="0.25">
      <c r="E4267" s="175" t="str">
        <f>IFERROR((IF(VLOOKUP($C4267,'Agent List'!$A:$D,2,0)=0,"",VLOOKUP($C4267,'Agent List'!$A:$D,2,0))),"")</f>
        <v/>
      </c>
      <c r="F4267" t="str">
        <f>IFERROR((IF(VLOOKUP(C4267,'Agent List'!A:C,3,0)=0,"",VLOOKUP(C4267,'Agent List'!A:C,3,0))),"")</f>
        <v/>
      </c>
    </row>
    <row r="4268" spans="5:6" x14ac:dyDescent="0.25">
      <c r="E4268" s="175" t="str">
        <f>IFERROR((IF(VLOOKUP($C4268,'Agent List'!$A:$D,2,0)=0,"",VLOOKUP($C4268,'Agent List'!$A:$D,2,0))),"")</f>
        <v/>
      </c>
      <c r="F4268" t="str">
        <f>IFERROR((IF(VLOOKUP(C4268,'Agent List'!A:C,3,0)=0,"",VLOOKUP(C4268,'Agent List'!A:C,3,0))),"")</f>
        <v/>
      </c>
    </row>
    <row r="4269" spans="5:6" x14ac:dyDescent="0.25">
      <c r="E4269" s="175" t="str">
        <f>IFERROR((IF(VLOOKUP($C4269,'Agent List'!$A:$D,2,0)=0,"",VLOOKUP($C4269,'Agent List'!$A:$D,2,0))),"")</f>
        <v/>
      </c>
      <c r="F4269" t="str">
        <f>IFERROR((IF(VLOOKUP(C4269,'Agent List'!A:C,3,0)=0,"",VLOOKUP(C4269,'Agent List'!A:C,3,0))),"")</f>
        <v/>
      </c>
    </row>
    <row r="4270" spans="5:6" x14ac:dyDescent="0.25">
      <c r="E4270" s="175" t="str">
        <f>IFERROR((IF(VLOOKUP($C4270,'Agent List'!$A:$D,2,0)=0,"",VLOOKUP($C4270,'Agent List'!$A:$D,2,0))),"")</f>
        <v/>
      </c>
      <c r="F4270" t="str">
        <f>IFERROR((IF(VLOOKUP(C4270,'Agent List'!A:C,3,0)=0,"",VLOOKUP(C4270,'Agent List'!A:C,3,0))),"")</f>
        <v/>
      </c>
    </row>
    <row r="4271" spans="5:6" x14ac:dyDescent="0.25">
      <c r="E4271" s="175" t="str">
        <f>IFERROR((IF(VLOOKUP($C4271,'Agent List'!$A:$D,2,0)=0,"",VLOOKUP($C4271,'Agent List'!$A:$D,2,0))),"")</f>
        <v/>
      </c>
      <c r="F4271" t="str">
        <f>IFERROR((IF(VLOOKUP(C4271,'Agent List'!A:C,3,0)=0,"",VLOOKUP(C4271,'Agent List'!A:C,3,0))),"")</f>
        <v/>
      </c>
    </row>
    <row r="4272" spans="5:6" x14ac:dyDescent="0.25">
      <c r="E4272" s="175" t="str">
        <f>IFERROR((IF(VLOOKUP($C4272,'Agent List'!$A:$D,2,0)=0,"",VLOOKUP($C4272,'Agent List'!$A:$D,2,0))),"")</f>
        <v/>
      </c>
      <c r="F4272" t="str">
        <f>IFERROR((IF(VLOOKUP(C4272,'Agent List'!A:C,3,0)=0,"",VLOOKUP(C4272,'Agent List'!A:C,3,0))),"")</f>
        <v/>
      </c>
    </row>
    <row r="4273" spans="5:6" x14ac:dyDescent="0.25">
      <c r="E4273" s="175" t="str">
        <f>IFERROR((IF(VLOOKUP($C4273,'Agent List'!$A:$D,2,0)=0,"",VLOOKUP($C4273,'Agent List'!$A:$D,2,0))),"")</f>
        <v/>
      </c>
      <c r="F4273" t="str">
        <f>IFERROR((IF(VLOOKUP(C4273,'Agent List'!A:C,3,0)=0,"",VLOOKUP(C4273,'Agent List'!A:C,3,0))),"")</f>
        <v/>
      </c>
    </row>
    <row r="4274" spans="5:6" x14ac:dyDescent="0.25">
      <c r="E4274" s="175" t="str">
        <f>IFERROR((IF(VLOOKUP($C4274,'Agent List'!$A:$D,2,0)=0,"",VLOOKUP($C4274,'Agent List'!$A:$D,2,0))),"")</f>
        <v/>
      </c>
      <c r="F4274" t="str">
        <f>IFERROR((IF(VLOOKUP(C4274,'Agent List'!A:C,3,0)=0,"",VLOOKUP(C4274,'Agent List'!A:C,3,0))),"")</f>
        <v/>
      </c>
    </row>
    <row r="4275" spans="5:6" x14ac:dyDescent="0.25">
      <c r="E4275" s="175" t="str">
        <f>IFERROR((IF(VLOOKUP($C4275,'Agent List'!$A:$D,2,0)=0,"",VLOOKUP($C4275,'Agent List'!$A:$D,2,0))),"")</f>
        <v/>
      </c>
      <c r="F4275" t="str">
        <f>IFERROR((IF(VLOOKUP(C4275,'Agent List'!A:C,3,0)=0,"",VLOOKUP(C4275,'Agent List'!A:C,3,0))),"")</f>
        <v/>
      </c>
    </row>
    <row r="4276" spans="5:6" x14ac:dyDescent="0.25">
      <c r="E4276" s="175" t="str">
        <f>IFERROR((IF(VLOOKUP($C4276,'Agent List'!$A:$D,2,0)=0,"",VLOOKUP($C4276,'Agent List'!$A:$D,2,0))),"")</f>
        <v/>
      </c>
      <c r="F4276" t="str">
        <f>IFERROR((IF(VLOOKUP(C4276,'Agent List'!A:C,3,0)=0,"",VLOOKUP(C4276,'Agent List'!A:C,3,0))),"")</f>
        <v/>
      </c>
    </row>
    <row r="4277" spans="5:6" x14ac:dyDescent="0.25">
      <c r="E4277" s="175" t="str">
        <f>IFERROR((IF(VLOOKUP($C4277,'Agent List'!$A:$D,2,0)=0,"",VLOOKUP($C4277,'Agent List'!$A:$D,2,0))),"")</f>
        <v/>
      </c>
      <c r="F4277" t="str">
        <f>IFERROR((IF(VLOOKUP(C4277,'Agent List'!A:C,3,0)=0,"",VLOOKUP(C4277,'Agent List'!A:C,3,0))),"")</f>
        <v/>
      </c>
    </row>
    <row r="4278" spans="5:6" x14ac:dyDescent="0.25">
      <c r="E4278" s="175" t="str">
        <f>IFERROR((IF(VLOOKUP($C4278,'Agent List'!$A:$D,2,0)=0,"",VLOOKUP($C4278,'Agent List'!$A:$D,2,0))),"")</f>
        <v/>
      </c>
      <c r="F4278" t="str">
        <f>IFERROR((IF(VLOOKUP(C4278,'Agent List'!A:C,3,0)=0,"",VLOOKUP(C4278,'Agent List'!A:C,3,0))),"")</f>
        <v/>
      </c>
    </row>
    <row r="4279" spans="5:6" x14ac:dyDescent="0.25">
      <c r="E4279" s="175" t="str">
        <f>IFERROR((IF(VLOOKUP($C4279,'Agent List'!$A:$D,2,0)=0,"",VLOOKUP($C4279,'Agent List'!$A:$D,2,0))),"")</f>
        <v/>
      </c>
      <c r="F4279" t="str">
        <f>IFERROR((IF(VLOOKUP(C4279,'Agent List'!A:C,3,0)=0,"",VLOOKUP(C4279,'Agent List'!A:C,3,0))),"")</f>
        <v/>
      </c>
    </row>
    <row r="4280" spans="5:6" x14ac:dyDescent="0.25">
      <c r="E4280" s="175" t="str">
        <f>IFERROR((IF(VLOOKUP($C4280,'Agent List'!$A:$D,2,0)=0,"",VLOOKUP($C4280,'Agent List'!$A:$D,2,0))),"")</f>
        <v/>
      </c>
      <c r="F4280" t="str">
        <f>IFERROR((IF(VLOOKUP(C4280,'Agent List'!A:C,3,0)=0,"",VLOOKUP(C4280,'Agent List'!A:C,3,0))),"")</f>
        <v/>
      </c>
    </row>
    <row r="4281" spans="5:6" x14ac:dyDescent="0.25">
      <c r="E4281" s="175" t="str">
        <f>IFERROR((IF(VLOOKUP($C4281,'Agent List'!$A:$D,2,0)=0,"",VLOOKUP($C4281,'Agent List'!$A:$D,2,0))),"")</f>
        <v/>
      </c>
      <c r="F4281" t="str">
        <f>IFERROR((IF(VLOOKUP(C4281,'Agent List'!A:C,3,0)=0,"",VLOOKUP(C4281,'Agent List'!A:C,3,0))),"")</f>
        <v/>
      </c>
    </row>
    <row r="4282" spans="5:6" x14ac:dyDescent="0.25">
      <c r="E4282" s="175" t="str">
        <f>IFERROR((IF(VLOOKUP($C4282,'Agent List'!$A:$D,2,0)=0,"",VLOOKUP($C4282,'Agent List'!$A:$D,2,0))),"")</f>
        <v/>
      </c>
      <c r="F4282" t="str">
        <f>IFERROR((IF(VLOOKUP(C4282,'Agent List'!A:C,3,0)=0,"",VLOOKUP(C4282,'Agent List'!A:C,3,0))),"")</f>
        <v/>
      </c>
    </row>
    <row r="4283" spans="5:6" x14ac:dyDescent="0.25">
      <c r="E4283" s="175" t="str">
        <f>IFERROR((IF(VLOOKUP($C4283,'Agent List'!$A:$D,2,0)=0,"",VLOOKUP($C4283,'Agent List'!$A:$D,2,0))),"")</f>
        <v/>
      </c>
      <c r="F4283" t="str">
        <f>IFERROR((IF(VLOOKUP(C4283,'Agent List'!A:C,3,0)=0,"",VLOOKUP(C4283,'Agent List'!A:C,3,0))),"")</f>
        <v/>
      </c>
    </row>
    <row r="4284" spans="5:6" x14ac:dyDescent="0.25">
      <c r="E4284" s="175" t="str">
        <f>IFERROR((IF(VLOOKUP($C4284,'Agent List'!$A:$D,2,0)=0,"",VLOOKUP($C4284,'Agent List'!$A:$D,2,0))),"")</f>
        <v/>
      </c>
      <c r="F4284" t="str">
        <f>IFERROR((IF(VLOOKUP(C4284,'Agent List'!A:C,3,0)=0,"",VLOOKUP(C4284,'Agent List'!A:C,3,0))),"")</f>
        <v/>
      </c>
    </row>
    <row r="4285" spans="5:6" x14ac:dyDescent="0.25">
      <c r="E4285" s="175" t="str">
        <f>IFERROR((IF(VLOOKUP($C4285,'Agent List'!$A:$D,2,0)=0,"",VLOOKUP($C4285,'Agent List'!$A:$D,2,0))),"")</f>
        <v/>
      </c>
      <c r="F4285" t="str">
        <f>IFERROR((IF(VLOOKUP(C4285,'Agent List'!A:C,3,0)=0,"",VLOOKUP(C4285,'Agent List'!A:C,3,0))),"")</f>
        <v/>
      </c>
    </row>
    <row r="4286" spans="5:6" x14ac:dyDescent="0.25">
      <c r="E4286" s="175" t="str">
        <f>IFERROR((IF(VLOOKUP($C4286,'Agent List'!$A:$D,2,0)=0,"",VLOOKUP($C4286,'Agent List'!$A:$D,2,0))),"")</f>
        <v/>
      </c>
      <c r="F4286" t="str">
        <f>IFERROR((IF(VLOOKUP(C4286,'Agent List'!A:C,3,0)=0,"",VLOOKUP(C4286,'Agent List'!A:C,3,0))),"")</f>
        <v/>
      </c>
    </row>
    <row r="4287" spans="5:6" x14ac:dyDescent="0.25">
      <c r="E4287" s="175" t="str">
        <f>IFERROR((IF(VLOOKUP($C4287,'Agent List'!$A:$D,2,0)=0,"",VLOOKUP($C4287,'Agent List'!$A:$D,2,0))),"")</f>
        <v/>
      </c>
      <c r="F4287" t="str">
        <f>IFERROR((IF(VLOOKUP(C4287,'Agent List'!A:C,3,0)=0,"",VLOOKUP(C4287,'Agent List'!A:C,3,0))),"")</f>
        <v/>
      </c>
    </row>
    <row r="4288" spans="5:6" x14ac:dyDescent="0.25">
      <c r="E4288" s="175" t="str">
        <f>IFERROR((IF(VLOOKUP($C4288,'Agent List'!$A:$D,2,0)=0,"",VLOOKUP($C4288,'Agent List'!$A:$D,2,0))),"")</f>
        <v/>
      </c>
      <c r="F4288" t="str">
        <f>IFERROR((IF(VLOOKUP(C4288,'Agent List'!A:C,3,0)=0,"",VLOOKUP(C4288,'Agent List'!A:C,3,0))),"")</f>
        <v/>
      </c>
    </row>
    <row r="4289" spans="5:6" x14ac:dyDescent="0.25">
      <c r="E4289" s="175" t="str">
        <f>IFERROR((IF(VLOOKUP($C4289,'Agent List'!$A:$D,2,0)=0,"",VLOOKUP($C4289,'Agent List'!$A:$D,2,0))),"")</f>
        <v/>
      </c>
      <c r="F4289" t="str">
        <f>IFERROR((IF(VLOOKUP(C4289,'Agent List'!A:C,3,0)=0,"",VLOOKUP(C4289,'Agent List'!A:C,3,0))),"")</f>
        <v/>
      </c>
    </row>
    <row r="4290" spans="5:6" x14ac:dyDescent="0.25">
      <c r="E4290" s="175" t="str">
        <f>IFERROR((IF(VLOOKUP($C4290,'Agent List'!$A:$D,2,0)=0,"",VLOOKUP($C4290,'Agent List'!$A:$D,2,0))),"")</f>
        <v/>
      </c>
      <c r="F4290" t="str">
        <f>IFERROR((IF(VLOOKUP(C4290,'Agent List'!A:C,3,0)=0,"",VLOOKUP(C4290,'Agent List'!A:C,3,0))),"")</f>
        <v/>
      </c>
    </row>
    <row r="4291" spans="5:6" x14ac:dyDescent="0.25">
      <c r="E4291" s="175" t="str">
        <f>IFERROR((IF(VLOOKUP($C4291,'Agent List'!$A:$D,2,0)=0,"",VLOOKUP($C4291,'Agent List'!$A:$D,2,0))),"")</f>
        <v/>
      </c>
      <c r="F4291" t="str">
        <f>IFERROR((IF(VLOOKUP(C4291,'Agent List'!A:C,3,0)=0,"",VLOOKUP(C4291,'Agent List'!A:C,3,0))),"")</f>
        <v/>
      </c>
    </row>
    <row r="4292" spans="5:6" x14ac:dyDescent="0.25">
      <c r="E4292" s="175" t="str">
        <f>IFERROR((IF(VLOOKUP($C4292,'Agent List'!$A:$D,2,0)=0,"",VLOOKUP($C4292,'Agent List'!$A:$D,2,0))),"")</f>
        <v/>
      </c>
      <c r="F4292" t="str">
        <f>IFERROR((IF(VLOOKUP(C4292,'Agent List'!A:C,3,0)=0,"",VLOOKUP(C4292,'Agent List'!A:C,3,0))),"")</f>
        <v/>
      </c>
    </row>
    <row r="4293" spans="5:6" x14ac:dyDescent="0.25">
      <c r="E4293" s="175" t="str">
        <f>IFERROR((IF(VLOOKUP($C4293,'Agent List'!$A:$D,2,0)=0,"",VLOOKUP($C4293,'Agent List'!$A:$D,2,0))),"")</f>
        <v/>
      </c>
      <c r="F4293" t="str">
        <f>IFERROR((IF(VLOOKUP(C4293,'Agent List'!A:C,3,0)=0,"",VLOOKUP(C4293,'Agent List'!A:C,3,0))),"")</f>
        <v/>
      </c>
    </row>
    <row r="4294" spans="5:6" x14ac:dyDescent="0.25">
      <c r="E4294" s="175" t="str">
        <f>IFERROR((IF(VLOOKUP($C4294,'Agent List'!$A:$D,2,0)=0,"",VLOOKUP($C4294,'Agent List'!$A:$D,2,0))),"")</f>
        <v/>
      </c>
      <c r="F4294" t="str">
        <f>IFERROR((IF(VLOOKUP(C4294,'Agent List'!A:C,3,0)=0,"",VLOOKUP(C4294,'Agent List'!A:C,3,0))),"")</f>
        <v/>
      </c>
    </row>
    <row r="4295" spans="5:6" x14ac:dyDescent="0.25">
      <c r="E4295" s="175" t="str">
        <f>IFERROR((IF(VLOOKUP($C4295,'Agent List'!$A:$D,2,0)=0,"",VLOOKUP($C4295,'Agent List'!$A:$D,2,0))),"")</f>
        <v/>
      </c>
      <c r="F4295" t="str">
        <f>IFERROR((IF(VLOOKUP(C4295,'Agent List'!A:C,3,0)=0,"",VLOOKUP(C4295,'Agent List'!A:C,3,0))),"")</f>
        <v/>
      </c>
    </row>
    <row r="4296" spans="5:6" x14ac:dyDescent="0.25">
      <c r="E4296" s="175" t="str">
        <f>IFERROR((IF(VLOOKUP($C4296,'Agent List'!$A:$D,2,0)=0,"",VLOOKUP($C4296,'Agent List'!$A:$D,2,0))),"")</f>
        <v/>
      </c>
      <c r="F4296" t="str">
        <f>IFERROR((IF(VLOOKUP(C4296,'Agent List'!A:C,3,0)=0,"",VLOOKUP(C4296,'Agent List'!A:C,3,0))),"")</f>
        <v/>
      </c>
    </row>
    <row r="4297" spans="5:6" x14ac:dyDescent="0.25">
      <c r="E4297" s="175" t="str">
        <f>IFERROR((IF(VLOOKUP($C4297,'Agent List'!$A:$D,2,0)=0,"",VLOOKUP($C4297,'Agent List'!$A:$D,2,0))),"")</f>
        <v/>
      </c>
      <c r="F4297" t="str">
        <f>IFERROR((IF(VLOOKUP(C4297,'Agent List'!A:C,3,0)=0,"",VLOOKUP(C4297,'Agent List'!A:C,3,0))),"")</f>
        <v/>
      </c>
    </row>
    <row r="4298" spans="5:6" x14ac:dyDescent="0.25">
      <c r="E4298" s="175" t="str">
        <f>IFERROR((IF(VLOOKUP($C4298,'Agent List'!$A:$D,2,0)=0,"",VLOOKUP($C4298,'Agent List'!$A:$D,2,0))),"")</f>
        <v/>
      </c>
      <c r="F4298" t="str">
        <f>IFERROR((IF(VLOOKUP(C4298,'Agent List'!A:C,3,0)=0,"",VLOOKUP(C4298,'Agent List'!A:C,3,0))),"")</f>
        <v/>
      </c>
    </row>
    <row r="4299" spans="5:6" x14ac:dyDescent="0.25">
      <c r="E4299" s="175" t="str">
        <f>IFERROR((IF(VLOOKUP($C4299,'Agent List'!$A:$D,2,0)=0,"",VLOOKUP($C4299,'Agent List'!$A:$D,2,0))),"")</f>
        <v/>
      </c>
      <c r="F4299" t="str">
        <f>IFERROR((IF(VLOOKUP(C4299,'Agent List'!A:C,3,0)=0,"",VLOOKUP(C4299,'Agent List'!A:C,3,0))),"")</f>
        <v/>
      </c>
    </row>
    <row r="4300" spans="5:6" x14ac:dyDescent="0.25">
      <c r="E4300" s="175" t="str">
        <f>IFERROR((IF(VLOOKUP($C4300,'Agent List'!$A:$D,2,0)=0,"",VLOOKUP($C4300,'Agent List'!$A:$D,2,0))),"")</f>
        <v/>
      </c>
      <c r="F4300" t="str">
        <f>IFERROR((IF(VLOOKUP(C4300,'Agent List'!A:C,3,0)=0,"",VLOOKUP(C4300,'Agent List'!A:C,3,0))),"")</f>
        <v/>
      </c>
    </row>
    <row r="4301" spans="5:6" x14ac:dyDescent="0.25">
      <c r="E4301" s="175" t="str">
        <f>IFERROR((IF(VLOOKUP($C4301,'Agent List'!$A:$D,2,0)=0,"",VLOOKUP($C4301,'Agent List'!$A:$D,2,0))),"")</f>
        <v/>
      </c>
      <c r="F4301" t="str">
        <f>IFERROR((IF(VLOOKUP(C4301,'Agent List'!A:C,3,0)=0,"",VLOOKUP(C4301,'Agent List'!A:C,3,0))),"")</f>
        <v/>
      </c>
    </row>
    <row r="4302" spans="5:6" x14ac:dyDescent="0.25">
      <c r="E4302" s="175" t="str">
        <f>IFERROR((IF(VLOOKUP($C4302,'Agent List'!$A:$D,2,0)=0,"",VLOOKUP($C4302,'Agent List'!$A:$D,2,0))),"")</f>
        <v/>
      </c>
      <c r="F4302" t="str">
        <f>IFERROR((IF(VLOOKUP(C4302,'Agent List'!A:C,3,0)=0,"",VLOOKUP(C4302,'Agent List'!A:C,3,0))),"")</f>
        <v/>
      </c>
    </row>
    <row r="4303" spans="5:6" x14ac:dyDescent="0.25">
      <c r="E4303" s="175" t="str">
        <f>IFERROR((IF(VLOOKUP($C4303,'Agent List'!$A:$D,2,0)=0,"",VLOOKUP($C4303,'Agent List'!$A:$D,2,0))),"")</f>
        <v/>
      </c>
      <c r="F4303" t="str">
        <f>IFERROR((IF(VLOOKUP(C4303,'Agent List'!A:C,3,0)=0,"",VLOOKUP(C4303,'Agent List'!A:C,3,0))),"")</f>
        <v/>
      </c>
    </row>
    <row r="4304" spans="5:6" x14ac:dyDescent="0.25">
      <c r="E4304" s="175" t="str">
        <f>IFERROR((IF(VLOOKUP($C4304,'Agent List'!$A:$D,2,0)=0,"",VLOOKUP($C4304,'Agent List'!$A:$D,2,0))),"")</f>
        <v/>
      </c>
      <c r="F4304" t="str">
        <f>IFERROR((IF(VLOOKUP(C4304,'Agent List'!A:C,3,0)=0,"",VLOOKUP(C4304,'Agent List'!A:C,3,0))),"")</f>
        <v/>
      </c>
    </row>
    <row r="4305" spans="5:6" x14ac:dyDescent="0.25">
      <c r="E4305" s="175" t="str">
        <f>IFERROR((IF(VLOOKUP($C4305,'Agent List'!$A:$D,2,0)=0,"",VLOOKUP($C4305,'Agent List'!$A:$D,2,0))),"")</f>
        <v/>
      </c>
      <c r="F4305" t="str">
        <f>IFERROR((IF(VLOOKUP(C4305,'Agent List'!A:C,3,0)=0,"",VLOOKUP(C4305,'Agent List'!A:C,3,0))),"")</f>
        <v/>
      </c>
    </row>
    <row r="4306" spans="5:6" x14ac:dyDescent="0.25">
      <c r="E4306" s="175" t="str">
        <f>IFERROR((IF(VLOOKUP($C4306,'Agent List'!$A:$D,2,0)=0,"",VLOOKUP($C4306,'Agent List'!$A:$D,2,0))),"")</f>
        <v/>
      </c>
      <c r="F4306" t="str">
        <f>IFERROR((IF(VLOOKUP(C4306,'Agent List'!A:C,3,0)=0,"",VLOOKUP(C4306,'Agent List'!A:C,3,0))),"")</f>
        <v/>
      </c>
    </row>
    <row r="4307" spans="5:6" x14ac:dyDescent="0.25">
      <c r="E4307" s="175" t="str">
        <f>IFERROR((IF(VLOOKUP($C4307,'Agent List'!$A:$D,2,0)=0,"",VLOOKUP($C4307,'Agent List'!$A:$D,2,0))),"")</f>
        <v/>
      </c>
      <c r="F4307" t="str">
        <f>IFERROR((IF(VLOOKUP(C4307,'Agent List'!A:C,3,0)=0,"",VLOOKUP(C4307,'Agent List'!A:C,3,0))),"")</f>
        <v/>
      </c>
    </row>
    <row r="4308" spans="5:6" x14ac:dyDescent="0.25">
      <c r="E4308" s="175" t="str">
        <f>IFERROR((IF(VLOOKUP($C4308,'Agent List'!$A:$D,2,0)=0,"",VLOOKUP($C4308,'Agent List'!$A:$D,2,0))),"")</f>
        <v/>
      </c>
      <c r="F4308" t="str">
        <f>IFERROR((IF(VLOOKUP(C4308,'Agent List'!A:C,3,0)=0,"",VLOOKUP(C4308,'Agent List'!A:C,3,0))),"")</f>
        <v/>
      </c>
    </row>
    <row r="4309" spans="5:6" x14ac:dyDescent="0.25">
      <c r="E4309" s="175" t="str">
        <f>IFERROR((IF(VLOOKUP($C4309,'Agent List'!$A:$D,2,0)=0,"",VLOOKUP($C4309,'Agent List'!$A:$D,2,0))),"")</f>
        <v/>
      </c>
      <c r="F4309" t="str">
        <f>IFERROR((IF(VLOOKUP(C4309,'Agent List'!A:C,3,0)=0,"",VLOOKUP(C4309,'Agent List'!A:C,3,0))),"")</f>
        <v/>
      </c>
    </row>
    <row r="4310" spans="5:6" x14ac:dyDescent="0.25">
      <c r="E4310" s="175" t="str">
        <f>IFERROR((IF(VLOOKUP($C4310,'Agent List'!$A:$D,2,0)=0,"",VLOOKUP($C4310,'Agent List'!$A:$D,2,0))),"")</f>
        <v/>
      </c>
      <c r="F4310" t="str">
        <f>IFERROR((IF(VLOOKUP(C4310,'Agent List'!A:C,3,0)=0,"",VLOOKUP(C4310,'Agent List'!A:C,3,0))),"")</f>
        <v/>
      </c>
    </row>
    <row r="4311" spans="5:6" x14ac:dyDescent="0.25">
      <c r="E4311" s="175" t="str">
        <f>IFERROR((IF(VLOOKUP($C4311,'Agent List'!$A:$D,2,0)=0,"",VLOOKUP($C4311,'Agent List'!$A:$D,2,0))),"")</f>
        <v/>
      </c>
      <c r="F4311" t="str">
        <f>IFERROR((IF(VLOOKUP(C4311,'Agent List'!A:C,3,0)=0,"",VLOOKUP(C4311,'Agent List'!A:C,3,0))),"")</f>
        <v/>
      </c>
    </row>
    <row r="4312" spans="5:6" x14ac:dyDescent="0.25">
      <c r="E4312" s="175" t="str">
        <f>IFERROR((IF(VLOOKUP($C4312,'Agent List'!$A:$D,2,0)=0,"",VLOOKUP($C4312,'Agent List'!$A:$D,2,0))),"")</f>
        <v/>
      </c>
      <c r="F4312" t="str">
        <f>IFERROR((IF(VLOOKUP(C4312,'Agent List'!A:C,3,0)=0,"",VLOOKUP(C4312,'Agent List'!A:C,3,0))),"")</f>
        <v/>
      </c>
    </row>
    <row r="4313" spans="5:6" x14ac:dyDescent="0.25">
      <c r="E4313" s="175" t="str">
        <f>IFERROR((IF(VLOOKUP($C4313,'Agent List'!$A:$D,2,0)=0,"",VLOOKUP($C4313,'Agent List'!$A:$D,2,0))),"")</f>
        <v/>
      </c>
      <c r="F4313" t="str">
        <f>IFERROR((IF(VLOOKUP(C4313,'Agent List'!A:C,3,0)=0,"",VLOOKUP(C4313,'Agent List'!A:C,3,0))),"")</f>
        <v/>
      </c>
    </row>
    <row r="4314" spans="5:6" x14ac:dyDescent="0.25">
      <c r="E4314" s="175" t="str">
        <f>IFERROR((IF(VLOOKUP($C4314,'Agent List'!$A:$D,2,0)=0,"",VLOOKUP($C4314,'Agent List'!$A:$D,2,0))),"")</f>
        <v/>
      </c>
      <c r="F4314" t="str">
        <f>IFERROR((IF(VLOOKUP(C4314,'Agent List'!A:C,3,0)=0,"",VLOOKUP(C4314,'Agent List'!A:C,3,0))),"")</f>
        <v/>
      </c>
    </row>
    <row r="4315" spans="5:6" x14ac:dyDescent="0.25">
      <c r="E4315" s="175" t="str">
        <f>IFERROR((IF(VLOOKUP($C4315,'Agent List'!$A:$D,2,0)=0,"",VLOOKUP($C4315,'Agent List'!$A:$D,2,0))),"")</f>
        <v/>
      </c>
      <c r="F4315" t="str">
        <f>IFERROR((IF(VLOOKUP(C4315,'Agent List'!A:C,3,0)=0,"",VLOOKUP(C4315,'Agent List'!A:C,3,0))),"")</f>
        <v/>
      </c>
    </row>
    <row r="4316" spans="5:6" x14ac:dyDescent="0.25">
      <c r="E4316" s="175" t="str">
        <f>IFERROR((IF(VLOOKUP($C4316,'Agent List'!$A:$D,2,0)=0,"",VLOOKUP($C4316,'Agent List'!$A:$D,2,0))),"")</f>
        <v/>
      </c>
      <c r="F4316" t="str">
        <f>IFERROR((IF(VLOOKUP(C4316,'Agent List'!A:C,3,0)=0,"",VLOOKUP(C4316,'Agent List'!A:C,3,0))),"")</f>
        <v/>
      </c>
    </row>
    <row r="4317" spans="5:6" x14ac:dyDescent="0.25">
      <c r="E4317" s="175" t="str">
        <f>IFERROR((IF(VLOOKUP($C4317,'Agent List'!$A:$D,2,0)=0,"",VLOOKUP($C4317,'Agent List'!$A:$D,2,0))),"")</f>
        <v/>
      </c>
      <c r="F4317" t="str">
        <f>IFERROR((IF(VLOOKUP(C4317,'Agent List'!A:C,3,0)=0,"",VLOOKUP(C4317,'Agent List'!A:C,3,0))),"")</f>
        <v/>
      </c>
    </row>
    <row r="4318" spans="5:6" x14ac:dyDescent="0.25">
      <c r="E4318" s="175" t="str">
        <f>IFERROR((IF(VLOOKUP($C4318,'Agent List'!$A:$D,2,0)=0,"",VLOOKUP($C4318,'Agent List'!$A:$D,2,0))),"")</f>
        <v/>
      </c>
      <c r="F4318" t="str">
        <f>IFERROR((IF(VLOOKUP(C4318,'Agent List'!A:C,3,0)=0,"",VLOOKUP(C4318,'Agent List'!A:C,3,0))),"")</f>
        <v/>
      </c>
    </row>
    <row r="4319" spans="5:6" x14ac:dyDescent="0.25">
      <c r="E4319" s="175" t="str">
        <f>IFERROR((IF(VLOOKUP($C4319,'Agent List'!$A:$D,2,0)=0,"",VLOOKUP($C4319,'Agent List'!$A:$D,2,0))),"")</f>
        <v/>
      </c>
      <c r="F4319" t="str">
        <f>IFERROR((IF(VLOOKUP(C4319,'Agent List'!A:C,3,0)=0,"",VLOOKUP(C4319,'Agent List'!A:C,3,0))),"")</f>
        <v/>
      </c>
    </row>
    <row r="4320" spans="5:6" x14ac:dyDescent="0.25">
      <c r="E4320" s="175" t="str">
        <f>IFERROR((IF(VLOOKUP($C4320,'Agent List'!$A:$D,2,0)=0,"",VLOOKUP($C4320,'Agent List'!$A:$D,2,0))),"")</f>
        <v/>
      </c>
      <c r="F4320" t="str">
        <f>IFERROR((IF(VLOOKUP(C4320,'Agent List'!A:C,3,0)=0,"",VLOOKUP(C4320,'Agent List'!A:C,3,0))),"")</f>
        <v/>
      </c>
    </row>
    <row r="4321" spans="5:6" x14ac:dyDescent="0.25">
      <c r="E4321" s="175" t="str">
        <f>IFERROR((IF(VLOOKUP($C4321,'Agent List'!$A:$D,2,0)=0,"",VLOOKUP($C4321,'Agent List'!$A:$D,2,0))),"")</f>
        <v/>
      </c>
      <c r="F4321" t="str">
        <f>IFERROR((IF(VLOOKUP(C4321,'Agent List'!A:C,3,0)=0,"",VLOOKUP(C4321,'Agent List'!A:C,3,0))),"")</f>
        <v/>
      </c>
    </row>
    <row r="4322" spans="5:6" x14ac:dyDescent="0.25">
      <c r="E4322" s="175" t="str">
        <f>IFERROR((IF(VLOOKUP($C4322,'Agent List'!$A:$D,2,0)=0,"",VLOOKUP($C4322,'Agent List'!$A:$D,2,0))),"")</f>
        <v/>
      </c>
      <c r="F4322" t="str">
        <f>IFERROR((IF(VLOOKUP(C4322,'Agent List'!A:C,3,0)=0,"",VLOOKUP(C4322,'Agent List'!A:C,3,0))),"")</f>
        <v/>
      </c>
    </row>
    <row r="4323" spans="5:6" x14ac:dyDescent="0.25">
      <c r="E4323" s="175" t="str">
        <f>IFERROR((IF(VLOOKUP($C4323,'Agent List'!$A:$D,2,0)=0,"",VLOOKUP($C4323,'Agent List'!$A:$D,2,0))),"")</f>
        <v/>
      </c>
      <c r="F4323" t="str">
        <f>IFERROR((IF(VLOOKUP(C4323,'Agent List'!A:C,3,0)=0,"",VLOOKUP(C4323,'Agent List'!A:C,3,0))),"")</f>
        <v/>
      </c>
    </row>
    <row r="4324" spans="5:6" x14ac:dyDescent="0.25">
      <c r="E4324" s="175" t="str">
        <f>IFERROR((IF(VLOOKUP($C4324,'Agent List'!$A:$D,2,0)=0,"",VLOOKUP($C4324,'Agent List'!$A:$D,2,0))),"")</f>
        <v/>
      </c>
      <c r="F4324" t="str">
        <f>IFERROR((IF(VLOOKUP(C4324,'Agent List'!A:C,3,0)=0,"",VLOOKUP(C4324,'Agent List'!A:C,3,0))),"")</f>
        <v/>
      </c>
    </row>
    <row r="4325" spans="5:6" x14ac:dyDescent="0.25">
      <c r="E4325" s="175" t="str">
        <f>IFERROR((IF(VLOOKUP($C4325,'Agent List'!$A:$D,2,0)=0,"",VLOOKUP($C4325,'Agent List'!$A:$D,2,0))),"")</f>
        <v/>
      </c>
      <c r="F4325" t="str">
        <f>IFERROR((IF(VLOOKUP(C4325,'Agent List'!A:C,3,0)=0,"",VLOOKUP(C4325,'Agent List'!A:C,3,0))),"")</f>
        <v/>
      </c>
    </row>
    <row r="4326" spans="5:6" x14ac:dyDescent="0.25">
      <c r="E4326" s="175" t="str">
        <f>IFERROR((IF(VLOOKUP($C4326,'Agent List'!$A:$D,2,0)=0,"",VLOOKUP($C4326,'Agent List'!$A:$D,2,0))),"")</f>
        <v/>
      </c>
      <c r="F4326" t="str">
        <f>IFERROR((IF(VLOOKUP(C4326,'Agent List'!A:C,3,0)=0,"",VLOOKUP(C4326,'Agent List'!A:C,3,0))),"")</f>
        <v/>
      </c>
    </row>
    <row r="4327" spans="5:6" x14ac:dyDescent="0.25">
      <c r="E4327" s="175" t="str">
        <f>IFERROR((IF(VLOOKUP($C4327,'Agent List'!$A:$D,2,0)=0,"",VLOOKUP($C4327,'Agent List'!$A:$D,2,0))),"")</f>
        <v/>
      </c>
      <c r="F4327" t="str">
        <f>IFERROR((IF(VLOOKUP(C4327,'Agent List'!A:C,3,0)=0,"",VLOOKUP(C4327,'Agent List'!A:C,3,0))),"")</f>
        <v/>
      </c>
    </row>
    <row r="4328" spans="5:6" x14ac:dyDescent="0.25">
      <c r="E4328" s="175" t="str">
        <f>IFERROR((IF(VLOOKUP($C4328,'Agent List'!$A:$D,2,0)=0,"",VLOOKUP($C4328,'Agent List'!$A:$D,2,0))),"")</f>
        <v/>
      </c>
      <c r="F4328" t="str">
        <f>IFERROR((IF(VLOOKUP(C4328,'Agent List'!A:C,3,0)=0,"",VLOOKUP(C4328,'Agent List'!A:C,3,0))),"")</f>
        <v/>
      </c>
    </row>
    <row r="4329" spans="5:6" x14ac:dyDescent="0.25">
      <c r="E4329" s="175" t="str">
        <f>IFERROR((IF(VLOOKUP($C4329,'Agent List'!$A:$D,2,0)=0,"",VLOOKUP($C4329,'Agent List'!$A:$D,2,0))),"")</f>
        <v/>
      </c>
      <c r="F4329" t="str">
        <f>IFERROR((IF(VLOOKUP(C4329,'Agent List'!A:C,3,0)=0,"",VLOOKUP(C4329,'Agent List'!A:C,3,0))),"")</f>
        <v/>
      </c>
    </row>
    <row r="4330" spans="5:6" x14ac:dyDescent="0.25">
      <c r="E4330" s="175" t="str">
        <f>IFERROR((IF(VLOOKUP($C4330,'Agent List'!$A:$D,2,0)=0,"",VLOOKUP($C4330,'Agent List'!$A:$D,2,0))),"")</f>
        <v/>
      </c>
      <c r="F4330" t="str">
        <f>IFERROR((IF(VLOOKUP(C4330,'Agent List'!A:C,3,0)=0,"",VLOOKUP(C4330,'Agent List'!A:C,3,0))),"")</f>
        <v/>
      </c>
    </row>
    <row r="4331" spans="5:6" x14ac:dyDescent="0.25">
      <c r="E4331" s="175" t="str">
        <f>IFERROR((IF(VLOOKUP($C4331,'Agent List'!$A:$D,2,0)=0,"",VLOOKUP($C4331,'Agent List'!$A:$D,2,0))),"")</f>
        <v/>
      </c>
      <c r="F4331" t="str">
        <f>IFERROR((IF(VLOOKUP(C4331,'Agent List'!A:C,3,0)=0,"",VLOOKUP(C4331,'Agent List'!A:C,3,0))),"")</f>
        <v/>
      </c>
    </row>
    <row r="4332" spans="5:6" x14ac:dyDescent="0.25">
      <c r="E4332" s="175" t="str">
        <f>IFERROR((IF(VLOOKUP($C4332,'Agent List'!$A:$D,2,0)=0,"",VLOOKUP($C4332,'Agent List'!$A:$D,2,0))),"")</f>
        <v/>
      </c>
      <c r="F4332" t="str">
        <f>IFERROR((IF(VLOOKUP(C4332,'Agent List'!A:C,3,0)=0,"",VLOOKUP(C4332,'Agent List'!A:C,3,0))),"")</f>
        <v/>
      </c>
    </row>
    <row r="4333" spans="5:6" x14ac:dyDescent="0.25">
      <c r="E4333" s="175" t="str">
        <f>IFERROR((IF(VLOOKUP($C4333,'Agent List'!$A:$D,2,0)=0,"",VLOOKUP($C4333,'Agent List'!$A:$D,2,0))),"")</f>
        <v/>
      </c>
      <c r="F4333" t="str">
        <f>IFERROR((IF(VLOOKUP(C4333,'Agent List'!A:C,3,0)=0,"",VLOOKUP(C4333,'Agent List'!A:C,3,0))),"")</f>
        <v/>
      </c>
    </row>
    <row r="4334" spans="5:6" x14ac:dyDescent="0.25">
      <c r="E4334" s="175" t="str">
        <f>IFERROR((IF(VLOOKUP($C4334,'Agent List'!$A:$D,2,0)=0,"",VLOOKUP($C4334,'Agent List'!$A:$D,2,0))),"")</f>
        <v/>
      </c>
      <c r="F4334" t="str">
        <f>IFERROR((IF(VLOOKUP(C4334,'Agent List'!A:C,3,0)=0,"",VLOOKUP(C4334,'Agent List'!A:C,3,0))),"")</f>
        <v/>
      </c>
    </row>
    <row r="4335" spans="5:6" x14ac:dyDescent="0.25">
      <c r="E4335" s="175" t="str">
        <f>IFERROR((IF(VLOOKUP($C4335,'Agent List'!$A:$D,2,0)=0,"",VLOOKUP($C4335,'Agent List'!$A:$D,2,0))),"")</f>
        <v/>
      </c>
      <c r="F4335" t="str">
        <f>IFERROR((IF(VLOOKUP(C4335,'Agent List'!A:C,3,0)=0,"",VLOOKUP(C4335,'Agent List'!A:C,3,0))),"")</f>
        <v/>
      </c>
    </row>
    <row r="4336" spans="5:6" x14ac:dyDescent="0.25">
      <c r="E4336" s="175" t="str">
        <f>IFERROR((IF(VLOOKUP($C4336,'Agent List'!$A:$D,2,0)=0,"",VLOOKUP($C4336,'Agent List'!$A:$D,2,0))),"")</f>
        <v/>
      </c>
      <c r="F4336" t="str">
        <f>IFERROR((IF(VLOOKUP(C4336,'Agent List'!A:C,3,0)=0,"",VLOOKUP(C4336,'Agent List'!A:C,3,0))),"")</f>
        <v/>
      </c>
    </row>
    <row r="4337" spans="5:6" x14ac:dyDescent="0.25">
      <c r="E4337" s="175" t="str">
        <f>IFERROR((IF(VLOOKUP($C4337,'Agent List'!$A:$D,2,0)=0,"",VLOOKUP($C4337,'Agent List'!$A:$D,2,0))),"")</f>
        <v/>
      </c>
      <c r="F4337" t="str">
        <f>IFERROR((IF(VLOOKUP(C4337,'Agent List'!A:C,3,0)=0,"",VLOOKUP(C4337,'Agent List'!A:C,3,0))),"")</f>
        <v/>
      </c>
    </row>
    <row r="4338" spans="5:6" x14ac:dyDescent="0.25">
      <c r="E4338" s="175" t="str">
        <f>IFERROR((IF(VLOOKUP($C4338,'Agent List'!$A:$D,2,0)=0,"",VLOOKUP($C4338,'Agent List'!$A:$D,2,0))),"")</f>
        <v/>
      </c>
      <c r="F4338" t="str">
        <f>IFERROR((IF(VLOOKUP(C4338,'Agent List'!A:C,3,0)=0,"",VLOOKUP(C4338,'Agent List'!A:C,3,0))),"")</f>
        <v/>
      </c>
    </row>
    <row r="4339" spans="5:6" x14ac:dyDescent="0.25">
      <c r="E4339" s="175" t="str">
        <f>IFERROR((IF(VLOOKUP($C4339,'Agent List'!$A:$D,2,0)=0,"",VLOOKUP($C4339,'Agent List'!$A:$D,2,0))),"")</f>
        <v/>
      </c>
      <c r="F4339" t="str">
        <f>IFERROR((IF(VLOOKUP(C4339,'Agent List'!A:C,3,0)=0,"",VLOOKUP(C4339,'Agent List'!A:C,3,0))),"")</f>
        <v/>
      </c>
    </row>
    <row r="4340" spans="5:6" x14ac:dyDescent="0.25">
      <c r="E4340" s="175" t="str">
        <f>IFERROR((IF(VLOOKUP($C4340,'Agent List'!$A:$D,2,0)=0,"",VLOOKUP($C4340,'Agent List'!$A:$D,2,0))),"")</f>
        <v/>
      </c>
      <c r="F4340" t="str">
        <f>IFERROR((IF(VLOOKUP(C4340,'Agent List'!A:C,3,0)=0,"",VLOOKUP(C4340,'Agent List'!A:C,3,0))),"")</f>
        <v/>
      </c>
    </row>
    <row r="4341" spans="5:6" x14ac:dyDescent="0.25">
      <c r="E4341" s="175" t="str">
        <f>IFERROR((IF(VLOOKUP($C4341,'Agent List'!$A:$D,2,0)=0,"",VLOOKUP($C4341,'Agent List'!$A:$D,2,0))),"")</f>
        <v/>
      </c>
      <c r="F4341" t="str">
        <f>IFERROR((IF(VLOOKUP(C4341,'Agent List'!A:C,3,0)=0,"",VLOOKUP(C4341,'Agent List'!A:C,3,0))),"")</f>
        <v/>
      </c>
    </row>
    <row r="4342" spans="5:6" x14ac:dyDescent="0.25">
      <c r="E4342" s="175" t="str">
        <f>IFERROR((IF(VLOOKUP($C4342,'Agent List'!$A:$D,2,0)=0,"",VLOOKUP($C4342,'Agent List'!$A:$D,2,0))),"")</f>
        <v/>
      </c>
      <c r="F4342" t="str">
        <f>IFERROR((IF(VLOOKUP(C4342,'Agent List'!A:C,3,0)=0,"",VLOOKUP(C4342,'Agent List'!A:C,3,0))),"")</f>
        <v/>
      </c>
    </row>
    <row r="4343" spans="5:6" x14ac:dyDescent="0.25">
      <c r="E4343" s="175" t="str">
        <f>IFERROR((IF(VLOOKUP($C4343,'Agent List'!$A:$D,2,0)=0,"",VLOOKUP($C4343,'Agent List'!$A:$D,2,0))),"")</f>
        <v/>
      </c>
      <c r="F4343" t="str">
        <f>IFERROR((IF(VLOOKUP(C4343,'Agent List'!A:C,3,0)=0,"",VLOOKUP(C4343,'Agent List'!A:C,3,0))),"")</f>
        <v/>
      </c>
    </row>
    <row r="4344" spans="5:6" x14ac:dyDescent="0.25">
      <c r="E4344" s="175" t="str">
        <f>IFERROR((IF(VLOOKUP($C4344,'Agent List'!$A:$D,2,0)=0,"",VLOOKUP($C4344,'Agent List'!$A:$D,2,0))),"")</f>
        <v/>
      </c>
      <c r="F4344" t="str">
        <f>IFERROR((IF(VLOOKUP(C4344,'Agent List'!A:C,3,0)=0,"",VLOOKUP(C4344,'Agent List'!A:C,3,0))),"")</f>
        <v/>
      </c>
    </row>
    <row r="4345" spans="5:6" x14ac:dyDescent="0.25">
      <c r="E4345" s="175" t="str">
        <f>IFERROR((IF(VLOOKUP($C4345,'Agent List'!$A:$D,2,0)=0,"",VLOOKUP($C4345,'Agent List'!$A:$D,2,0))),"")</f>
        <v/>
      </c>
      <c r="F4345" t="str">
        <f>IFERROR((IF(VLOOKUP(C4345,'Agent List'!A:C,3,0)=0,"",VLOOKUP(C4345,'Agent List'!A:C,3,0))),"")</f>
        <v/>
      </c>
    </row>
    <row r="4346" spans="5:6" x14ac:dyDescent="0.25">
      <c r="E4346" s="175" t="str">
        <f>IFERROR((IF(VLOOKUP($C4346,'Agent List'!$A:$D,2,0)=0,"",VLOOKUP($C4346,'Agent List'!$A:$D,2,0))),"")</f>
        <v/>
      </c>
      <c r="F4346" t="str">
        <f>IFERROR((IF(VLOOKUP(C4346,'Agent List'!A:C,3,0)=0,"",VLOOKUP(C4346,'Agent List'!A:C,3,0))),"")</f>
        <v/>
      </c>
    </row>
    <row r="4347" spans="5:6" x14ac:dyDescent="0.25">
      <c r="E4347" s="175" t="str">
        <f>IFERROR((IF(VLOOKUP($C4347,'Agent List'!$A:$D,2,0)=0,"",VLOOKUP($C4347,'Agent List'!$A:$D,2,0))),"")</f>
        <v/>
      </c>
      <c r="F4347" t="str">
        <f>IFERROR((IF(VLOOKUP(C4347,'Agent List'!A:C,3,0)=0,"",VLOOKUP(C4347,'Agent List'!A:C,3,0))),"")</f>
        <v/>
      </c>
    </row>
    <row r="4348" spans="5:6" x14ac:dyDescent="0.25">
      <c r="E4348" s="175" t="str">
        <f>IFERROR((IF(VLOOKUP($C4348,'Agent List'!$A:$D,2,0)=0,"",VLOOKUP($C4348,'Agent List'!$A:$D,2,0))),"")</f>
        <v/>
      </c>
      <c r="F4348" t="str">
        <f>IFERROR((IF(VLOOKUP(C4348,'Agent List'!A:C,3,0)=0,"",VLOOKUP(C4348,'Agent List'!A:C,3,0))),"")</f>
        <v/>
      </c>
    </row>
    <row r="4349" spans="5:6" x14ac:dyDescent="0.25">
      <c r="E4349" s="175" t="str">
        <f>IFERROR((IF(VLOOKUP($C4349,'Agent List'!$A:$D,2,0)=0,"",VLOOKUP($C4349,'Agent List'!$A:$D,2,0))),"")</f>
        <v/>
      </c>
      <c r="F4349" t="str">
        <f>IFERROR((IF(VLOOKUP(C4349,'Agent List'!A:C,3,0)=0,"",VLOOKUP(C4349,'Agent List'!A:C,3,0))),"")</f>
        <v/>
      </c>
    </row>
    <row r="4350" spans="5:6" x14ac:dyDescent="0.25">
      <c r="E4350" s="175" t="str">
        <f>IFERROR((IF(VLOOKUP($C4350,'Agent List'!$A:$D,2,0)=0,"",VLOOKUP($C4350,'Agent List'!$A:$D,2,0))),"")</f>
        <v/>
      </c>
      <c r="F4350" t="str">
        <f>IFERROR((IF(VLOOKUP(C4350,'Agent List'!A:C,3,0)=0,"",VLOOKUP(C4350,'Agent List'!A:C,3,0))),"")</f>
        <v/>
      </c>
    </row>
    <row r="4351" spans="5:6" x14ac:dyDescent="0.25">
      <c r="E4351" s="175" t="str">
        <f>IFERROR((IF(VLOOKUP($C4351,'Agent List'!$A:$D,2,0)=0,"",VLOOKUP($C4351,'Agent List'!$A:$D,2,0))),"")</f>
        <v/>
      </c>
      <c r="F4351" t="str">
        <f>IFERROR((IF(VLOOKUP(C4351,'Agent List'!A:C,3,0)=0,"",VLOOKUP(C4351,'Agent List'!A:C,3,0))),"")</f>
        <v/>
      </c>
    </row>
    <row r="4352" spans="5:6" x14ac:dyDescent="0.25">
      <c r="E4352" s="175" t="str">
        <f>IFERROR((IF(VLOOKUP($C4352,'Agent List'!$A:$D,2,0)=0,"",VLOOKUP($C4352,'Agent List'!$A:$D,2,0))),"")</f>
        <v/>
      </c>
      <c r="F4352" t="str">
        <f>IFERROR((IF(VLOOKUP(C4352,'Agent List'!A:C,3,0)=0,"",VLOOKUP(C4352,'Agent List'!A:C,3,0))),"")</f>
        <v/>
      </c>
    </row>
    <row r="4353" spans="5:6" x14ac:dyDescent="0.25">
      <c r="E4353" s="175" t="str">
        <f>IFERROR((IF(VLOOKUP($C4353,'Agent List'!$A:$D,2,0)=0,"",VLOOKUP($C4353,'Agent List'!$A:$D,2,0))),"")</f>
        <v/>
      </c>
      <c r="F4353" t="str">
        <f>IFERROR((IF(VLOOKUP(C4353,'Agent List'!A:C,3,0)=0,"",VLOOKUP(C4353,'Agent List'!A:C,3,0))),"")</f>
        <v/>
      </c>
    </row>
    <row r="4354" spans="5:6" x14ac:dyDescent="0.25">
      <c r="E4354" s="175" t="str">
        <f>IFERROR((IF(VLOOKUP($C4354,'Agent List'!$A:$D,2,0)=0,"",VLOOKUP($C4354,'Agent List'!$A:$D,2,0))),"")</f>
        <v/>
      </c>
      <c r="F4354" t="str">
        <f>IFERROR((IF(VLOOKUP(C4354,'Agent List'!A:C,3,0)=0,"",VLOOKUP(C4354,'Agent List'!A:C,3,0))),"")</f>
        <v/>
      </c>
    </row>
    <row r="4355" spans="5:6" x14ac:dyDescent="0.25">
      <c r="E4355" s="175" t="str">
        <f>IFERROR((IF(VLOOKUP($C4355,'Agent List'!$A:$D,2,0)=0,"",VLOOKUP($C4355,'Agent List'!$A:$D,2,0))),"")</f>
        <v/>
      </c>
      <c r="F4355" t="str">
        <f>IFERROR((IF(VLOOKUP(C4355,'Agent List'!A:C,3,0)=0,"",VLOOKUP(C4355,'Agent List'!A:C,3,0))),"")</f>
        <v/>
      </c>
    </row>
    <row r="4356" spans="5:6" x14ac:dyDescent="0.25">
      <c r="E4356" s="175" t="str">
        <f>IFERROR((IF(VLOOKUP($C4356,'Agent List'!$A:$D,2,0)=0,"",VLOOKUP($C4356,'Agent List'!$A:$D,2,0))),"")</f>
        <v/>
      </c>
      <c r="F4356" t="str">
        <f>IFERROR((IF(VLOOKUP(C4356,'Agent List'!A:C,3,0)=0,"",VLOOKUP(C4356,'Agent List'!A:C,3,0))),"")</f>
        <v/>
      </c>
    </row>
    <row r="4357" spans="5:6" x14ac:dyDescent="0.25">
      <c r="E4357" s="175" t="str">
        <f>IFERROR((IF(VLOOKUP($C4357,'Agent List'!$A:$D,2,0)=0,"",VLOOKUP($C4357,'Agent List'!$A:$D,2,0))),"")</f>
        <v/>
      </c>
      <c r="F4357" t="str">
        <f>IFERROR((IF(VLOOKUP(C4357,'Agent List'!A:C,3,0)=0,"",VLOOKUP(C4357,'Agent List'!A:C,3,0))),"")</f>
        <v/>
      </c>
    </row>
    <row r="4358" spans="5:6" x14ac:dyDescent="0.25">
      <c r="E4358" s="175" t="str">
        <f>IFERROR((IF(VLOOKUP($C4358,'Agent List'!$A:$D,2,0)=0,"",VLOOKUP($C4358,'Agent List'!$A:$D,2,0))),"")</f>
        <v/>
      </c>
      <c r="F4358" t="str">
        <f>IFERROR((IF(VLOOKUP(C4358,'Agent List'!A:C,3,0)=0,"",VLOOKUP(C4358,'Agent List'!A:C,3,0))),"")</f>
        <v/>
      </c>
    </row>
    <row r="4359" spans="5:6" x14ac:dyDescent="0.25">
      <c r="E4359" s="175" t="str">
        <f>IFERROR((IF(VLOOKUP($C4359,'Agent List'!$A:$D,2,0)=0,"",VLOOKUP($C4359,'Agent List'!$A:$D,2,0))),"")</f>
        <v/>
      </c>
      <c r="F4359" t="str">
        <f>IFERROR((IF(VLOOKUP(C4359,'Agent List'!A:C,3,0)=0,"",VLOOKUP(C4359,'Agent List'!A:C,3,0))),"")</f>
        <v/>
      </c>
    </row>
    <row r="4360" spans="5:6" x14ac:dyDescent="0.25">
      <c r="E4360" s="175" t="str">
        <f>IFERROR((IF(VLOOKUP($C4360,'Agent List'!$A:$D,2,0)=0,"",VLOOKUP($C4360,'Agent List'!$A:$D,2,0))),"")</f>
        <v/>
      </c>
      <c r="F4360" t="str">
        <f>IFERROR((IF(VLOOKUP(C4360,'Agent List'!A:C,3,0)=0,"",VLOOKUP(C4360,'Agent List'!A:C,3,0))),"")</f>
        <v/>
      </c>
    </row>
    <row r="4361" spans="5:6" x14ac:dyDescent="0.25">
      <c r="E4361" s="175" t="str">
        <f>IFERROR((IF(VLOOKUP($C4361,'Agent List'!$A:$D,2,0)=0,"",VLOOKUP($C4361,'Agent List'!$A:$D,2,0))),"")</f>
        <v/>
      </c>
      <c r="F4361" t="str">
        <f>IFERROR((IF(VLOOKUP(C4361,'Agent List'!A:C,3,0)=0,"",VLOOKUP(C4361,'Agent List'!A:C,3,0))),"")</f>
        <v/>
      </c>
    </row>
    <row r="4362" spans="5:6" x14ac:dyDescent="0.25">
      <c r="E4362" s="175" t="str">
        <f>IFERROR((IF(VLOOKUP($C4362,'Agent List'!$A:$D,2,0)=0,"",VLOOKUP($C4362,'Agent List'!$A:$D,2,0))),"")</f>
        <v/>
      </c>
      <c r="F4362" t="str">
        <f>IFERROR((IF(VLOOKUP(C4362,'Agent List'!A:C,3,0)=0,"",VLOOKUP(C4362,'Agent List'!A:C,3,0))),"")</f>
        <v/>
      </c>
    </row>
    <row r="4363" spans="5:6" x14ac:dyDescent="0.25">
      <c r="E4363" s="175" t="str">
        <f>IFERROR((IF(VLOOKUP($C4363,'Agent List'!$A:$D,2,0)=0,"",VLOOKUP($C4363,'Agent List'!$A:$D,2,0))),"")</f>
        <v/>
      </c>
      <c r="F4363" t="str">
        <f>IFERROR((IF(VLOOKUP(C4363,'Agent List'!A:C,3,0)=0,"",VLOOKUP(C4363,'Agent List'!A:C,3,0))),"")</f>
        <v/>
      </c>
    </row>
    <row r="4364" spans="5:6" x14ac:dyDescent="0.25">
      <c r="E4364" s="175" t="str">
        <f>IFERROR((IF(VLOOKUP($C4364,'Agent List'!$A:$D,2,0)=0,"",VLOOKUP($C4364,'Agent List'!$A:$D,2,0))),"")</f>
        <v/>
      </c>
      <c r="F4364" t="str">
        <f>IFERROR((IF(VLOOKUP(C4364,'Agent List'!A:C,3,0)=0,"",VLOOKUP(C4364,'Agent List'!A:C,3,0))),"")</f>
        <v/>
      </c>
    </row>
    <row r="4365" spans="5:6" x14ac:dyDescent="0.25">
      <c r="E4365" s="175" t="str">
        <f>IFERROR((IF(VLOOKUP($C4365,'Agent List'!$A:$D,2,0)=0,"",VLOOKUP($C4365,'Agent List'!$A:$D,2,0))),"")</f>
        <v/>
      </c>
      <c r="F4365" t="str">
        <f>IFERROR((IF(VLOOKUP(C4365,'Agent List'!A:C,3,0)=0,"",VLOOKUP(C4365,'Agent List'!A:C,3,0))),"")</f>
        <v/>
      </c>
    </row>
    <row r="4366" spans="5:6" x14ac:dyDescent="0.25">
      <c r="E4366" s="175" t="str">
        <f>IFERROR((IF(VLOOKUP($C4366,'Agent List'!$A:$D,2,0)=0,"",VLOOKUP($C4366,'Agent List'!$A:$D,2,0))),"")</f>
        <v/>
      </c>
      <c r="F4366" t="str">
        <f>IFERROR((IF(VLOOKUP(C4366,'Agent List'!A:C,3,0)=0,"",VLOOKUP(C4366,'Agent List'!A:C,3,0))),"")</f>
        <v/>
      </c>
    </row>
    <row r="4367" spans="5:6" x14ac:dyDescent="0.25">
      <c r="E4367" s="175" t="str">
        <f>IFERROR((IF(VLOOKUP($C4367,'Agent List'!$A:$D,2,0)=0,"",VLOOKUP($C4367,'Agent List'!$A:$D,2,0))),"")</f>
        <v/>
      </c>
      <c r="F4367" t="str">
        <f>IFERROR((IF(VLOOKUP(C4367,'Agent List'!A:C,3,0)=0,"",VLOOKUP(C4367,'Agent List'!A:C,3,0))),"")</f>
        <v/>
      </c>
    </row>
    <row r="4368" spans="5:6" x14ac:dyDescent="0.25">
      <c r="E4368" s="175" t="str">
        <f>IFERROR((IF(VLOOKUP($C4368,'Agent List'!$A:$D,2,0)=0,"",VLOOKUP($C4368,'Agent List'!$A:$D,2,0))),"")</f>
        <v/>
      </c>
      <c r="F4368" t="str">
        <f>IFERROR((IF(VLOOKUP(C4368,'Agent List'!A:C,3,0)=0,"",VLOOKUP(C4368,'Agent List'!A:C,3,0))),"")</f>
        <v/>
      </c>
    </row>
    <row r="4369" spans="5:6" x14ac:dyDescent="0.25">
      <c r="E4369" s="175" t="str">
        <f>IFERROR((IF(VLOOKUP($C4369,'Agent List'!$A:$D,2,0)=0,"",VLOOKUP($C4369,'Agent List'!$A:$D,2,0))),"")</f>
        <v/>
      </c>
      <c r="F4369" t="str">
        <f>IFERROR((IF(VLOOKUP(C4369,'Agent List'!A:C,3,0)=0,"",VLOOKUP(C4369,'Agent List'!A:C,3,0))),"")</f>
        <v/>
      </c>
    </row>
    <row r="4370" spans="5:6" x14ac:dyDescent="0.25">
      <c r="E4370" s="175" t="str">
        <f>IFERROR((IF(VLOOKUP($C4370,'Agent List'!$A:$D,2,0)=0,"",VLOOKUP($C4370,'Agent List'!$A:$D,2,0))),"")</f>
        <v/>
      </c>
      <c r="F4370" t="str">
        <f>IFERROR((IF(VLOOKUP(C4370,'Agent List'!A:C,3,0)=0,"",VLOOKUP(C4370,'Agent List'!A:C,3,0))),"")</f>
        <v/>
      </c>
    </row>
    <row r="4371" spans="5:6" x14ac:dyDescent="0.25">
      <c r="E4371" s="175" t="str">
        <f>IFERROR((IF(VLOOKUP($C4371,'Agent List'!$A:$D,2,0)=0,"",VLOOKUP($C4371,'Agent List'!$A:$D,2,0))),"")</f>
        <v/>
      </c>
      <c r="F4371" t="str">
        <f>IFERROR((IF(VLOOKUP(C4371,'Agent List'!A:C,3,0)=0,"",VLOOKUP(C4371,'Agent List'!A:C,3,0))),"")</f>
        <v/>
      </c>
    </row>
    <row r="4372" spans="5:6" x14ac:dyDescent="0.25">
      <c r="E4372" s="175" t="str">
        <f>IFERROR((IF(VLOOKUP($C4372,'Agent List'!$A:$D,2,0)=0,"",VLOOKUP($C4372,'Agent List'!$A:$D,2,0))),"")</f>
        <v/>
      </c>
      <c r="F4372" t="str">
        <f>IFERROR((IF(VLOOKUP(C4372,'Agent List'!A:C,3,0)=0,"",VLOOKUP(C4372,'Agent List'!A:C,3,0))),"")</f>
        <v/>
      </c>
    </row>
    <row r="4373" spans="5:6" x14ac:dyDescent="0.25">
      <c r="E4373" s="175" t="str">
        <f>IFERROR((IF(VLOOKUP($C4373,'Agent List'!$A:$D,2,0)=0,"",VLOOKUP($C4373,'Agent List'!$A:$D,2,0))),"")</f>
        <v/>
      </c>
      <c r="F4373" t="str">
        <f>IFERROR((IF(VLOOKUP(C4373,'Agent List'!A:C,3,0)=0,"",VLOOKUP(C4373,'Agent List'!A:C,3,0))),"")</f>
        <v/>
      </c>
    </row>
    <row r="4374" spans="5:6" x14ac:dyDescent="0.25">
      <c r="E4374" s="175" t="str">
        <f>IFERROR((IF(VLOOKUP($C4374,'Agent List'!$A:$D,2,0)=0,"",VLOOKUP($C4374,'Agent List'!$A:$D,2,0))),"")</f>
        <v/>
      </c>
      <c r="F4374" t="str">
        <f>IFERROR((IF(VLOOKUP(C4374,'Agent List'!A:C,3,0)=0,"",VLOOKUP(C4374,'Agent List'!A:C,3,0))),"")</f>
        <v/>
      </c>
    </row>
    <row r="4375" spans="5:6" x14ac:dyDescent="0.25">
      <c r="E4375" s="175" t="str">
        <f>IFERROR((IF(VLOOKUP($C4375,'Agent List'!$A:$D,2,0)=0,"",VLOOKUP($C4375,'Agent List'!$A:$D,2,0))),"")</f>
        <v/>
      </c>
      <c r="F4375" t="str">
        <f>IFERROR((IF(VLOOKUP(C4375,'Agent List'!A:C,3,0)=0,"",VLOOKUP(C4375,'Agent List'!A:C,3,0))),"")</f>
        <v/>
      </c>
    </row>
    <row r="4376" spans="5:6" x14ac:dyDescent="0.25">
      <c r="E4376" s="175" t="str">
        <f>IFERROR((IF(VLOOKUP($C4376,'Agent List'!$A:$D,2,0)=0,"",VLOOKUP($C4376,'Agent List'!$A:$D,2,0))),"")</f>
        <v/>
      </c>
      <c r="F4376" t="str">
        <f>IFERROR((IF(VLOOKUP(C4376,'Agent List'!A:C,3,0)=0,"",VLOOKUP(C4376,'Agent List'!A:C,3,0))),"")</f>
        <v/>
      </c>
    </row>
    <row r="4377" spans="5:6" x14ac:dyDescent="0.25">
      <c r="E4377" s="175" t="str">
        <f>IFERROR((IF(VLOOKUP($C4377,'Agent List'!$A:$D,2,0)=0,"",VLOOKUP($C4377,'Agent List'!$A:$D,2,0))),"")</f>
        <v/>
      </c>
      <c r="F4377" t="str">
        <f>IFERROR((IF(VLOOKUP(C4377,'Agent List'!A:C,3,0)=0,"",VLOOKUP(C4377,'Agent List'!A:C,3,0))),"")</f>
        <v/>
      </c>
    </row>
    <row r="4378" spans="5:6" x14ac:dyDescent="0.25">
      <c r="E4378" s="175" t="str">
        <f>IFERROR((IF(VLOOKUP($C4378,'Agent List'!$A:$D,2,0)=0,"",VLOOKUP($C4378,'Agent List'!$A:$D,2,0))),"")</f>
        <v/>
      </c>
      <c r="F4378" t="str">
        <f>IFERROR((IF(VLOOKUP(C4378,'Agent List'!A:C,3,0)=0,"",VLOOKUP(C4378,'Agent List'!A:C,3,0))),"")</f>
        <v/>
      </c>
    </row>
    <row r="4379" spans="5:6" x14ac:dyDescent="0.25">
      <c r="E4379" s="175" t="str">
        <f>IFERROR((IF(VLOOKUP($C4379,'Agent List'!$A:$D,2,0)=0,"",VLOOKUP($C4379,'Agent List'!$A:$D,2,0))),"")</f>
        <v/>
      </c>
      <c r="F4379" t="str">
        <f>IFERROR((IF(VLOOKUP(C4379,'Agent List'!A:C,3,0)=0,"",VLOOKUP(C4379,'Agent List'!A:C,3,0))),"")</f>
        <v/>
      </c>
    </row>
    <row r="4380" spans="5:6" x14ac:dyDescent="0.25">
      <c r="E4380" s="175" t="str">
        <f>IFERROR((IF(VLOOKUP($C4380,'Agent List'!$A:$D,2,0)=0,"",VLOOKUP($C4380,'Agent List'!$A:$D,2,0))),"")</f>
        <v/>
      </c>
      <c r="F4380" t="str">
        <f>IFERROR((IF(VLOOKUP(C4380,'Agent List'!A:C,3,0)=0,"",VLOOKUP(C4380,'Agent List'!A:C,3,0))),"")</f>
        <v/>
      </c>
    </row>
    <row r="4381" spans="5:6" x14ac:dyDescent="0.25">
      <c r="E4381" s="175" t="str">
        <f>IFERROR((IF(VLOOKUP($C4381,'Agent List'!$A:$D,2,0)=0,"",VLOOKUP($C4381,'Agent List'!$A:$D,2,0))),"")</f>
        <v/>
      </c>
      <c r="F4381" t="str">
        <f>IFERROR((IF(VLOOKUP(C4381,'Agent List'!A:C,3,0)=0,"",VLOOKUP(C4381,'Agent List'!A:C,3,0))),"")</f>
        <v/>
      </c>
    </row>
    <row r="4382" spans="5:6" x14ac:dyDescent="0.25">
      <c r="E4382" s="175" t="str">
        <f>IFERROR((IF(VLOOKUP($C4382,'Agent List'!$A:$D,2,0)=0,"",VLOOKUP($C4382,'Agent List'!$A:$D,2,0))),"")</f>
        <v/>
      </c>
      <c r="F4382" t="str">
        <f>IFERROR((IF(VLOOKUP(C4382,'Agent List'!A:C,3,0)=0,"",VLOOKUP(C4382,'Agent List'!A:C,3,0))),"")</f>
        <v/>
      </c>
    </row>
    <row r="4383" spans="5:6" x14ac:dyDescent="0.25">
      <c r="E4383" s="175" t="str">
        <f>IFERROR((IF(VLOOKUP($C4383,'Agent List'!$A:$D,2,0)=0,"",VLOOKUP($C4383,'Agent List'!$A:$D,2,0))),"")</f>
        <v/>
      </c>
      <c r="F4383" t="str">
        <f>IFERROR((IF(VLOOKUP(C4383,'Agent List'!A:C,3,0)=0,"",VLOOKUP(C4383,'Agent List'!A:C,3,0))),"")</f>
        <v/>
      </c>
    </row>
    <row r="4384" spans="5:6" x14ac:dyDescent="0.25">
      <c r="E4384" s="175" t="str">
        <f>IFERROR((IF(VLOOKUP($C4384,'Agent List'!$A:$D,2,0)=0,"",VLOOKUP($C4384,'Agent List'!$A:$D,2,0))),"")</f>
        <v/>
      </c>
      <c r="F4384" t="str">
        <f>IFERROR((IF(VLOOKUP(C4384,'Agent List'!A:C,3,0)=0,"",VLOOKUP(C4384,'Agent List'!A:C,3,0))),"")</f>
        <v/>
      </c>
    </row>
    <row r="4385" spans="5:6" x14ac:dyDescent="0.25">
      <c r="E4385" s="175" t="str">
        <f>IFERROR((IF(VLOOKUP($C4385,'Agent List'!$A:$D,2,0)=0,"",VLOOKUP($C4385,'Agent List'!$A:$D,2,0))),"")</f>
        <v/>
      </c>
      <c r="F4385" t="str">
        <f>IFERROR((IF(VLOOKUP(C4385,'Agent List'!A:C,3,0)=0,"",VLOOKUP(C4385,'Agent List'!A:C,3,0))),"")</f>
        <v/>
      </c>
    </row>
    <row r="4386" spans="5:6" x14ac:dyDescent="0.25">
      <c r="E4386" s="175" t="str">
        <f>IFERROR((IF(VLOOKUP($C4386,'Agent List'!$A:$D,2,0)=0,"",VLOOKUP($C4386,'Agent List'!$A:$D,2,0))),"")</f>
        <v/>
      </c>
      <c r="F4386" t="str">
        <f>IFERROR((IF(VLOOKUP(C4386,'Agent List'!A:C,3,0)=0,"",VLOOKUP(C4386,'Agent List'!A:C,3,0))),"")</f>
        <v/>
      </c>
    </row>
    <row r="4387" spans="5:6" x14ac:dyDescent="0.25">
      <c r="E4387" s="175" t="str">
        <f>IFERROR((IF(VLOOKUP($C4387,'Agent List'!$A:$D,2,0)=0,"",VLOOKUP($C4387,'Agent List'!$A:$D,2,0))),"")</f>
        <v/>
      </c>
      <c r="F4387" t="str">
        <f>IFERROR((IF(VLOOKUP(C4387,'Agent List'!A:C,3,0)=0,"",VLOOKUP(C4387,'Agent List'!A:C,3,0))),"")</f>
        <v/>
      </c>
    </row>
    <row r="4388" spans="5:6" x14ac:dyDescent="0.25">
      <c r="E4388" s="175" t="str">
        <f>IFERROR((IF(VLOOKUP($C4388,'Agent List'!$A:$D,2,0)=0,"",VLOOKUP($C4388,'Agent List'!$A:$D,2,0))),"")</f>
        <v/>
      </c>
      <c r="F4388" t="str">
        <f>IFERROR((IF(VLOOKUP(C4388,'Agent List'!A:C,3,0)=0,"",VLOOKUP(C4388,'Agent List'!A:C,3,0))),"")</f>
        <v/>
      </c>
    </row>
    <row r="4389" spans="5:6" x14ac:dyDescent="0.25">
      <c r="E4389" s="175" t="str">
        <f>IFERROR((IF(VLOOKUP($C4389,'Agent List'!$A:$D,2,0)=0,"",VLOOKUP($C4389,'Agent List'!$A:$D,2,0))),"")</f>
        <v/>
      </c>
      <c r="F4389" t="str">
        <f>IFERROR((IF(VLOOKUP(C4389,'Agent List'!A:C,3,0)=0,"",VLOOKUP(C4389,'Agent List'!A:C,3,0))),"")</f>
        <v/>
      </c>
    </row>
    <row r="4390" spans="5:6" x14ac:dyDescent="0.25">
      <c r="E4390" s="175" t="str">
        <f>IFERROR((IF(VLOOKUP($C4390,'Agent List'!$A:$D,2,0)=0,"",VLOOKUP($C4390,'Agent List'!$A:$D,2,0))),"")</f>
        <v/>
      </c>
      <c r="F4390" t="str">
        <f>IFERROR((IF(VLOOKUP(C4390,'Agent List'!A:C,3,0)=0,"",VLOOKUP(C4390,'Agent List'!A:C,3,0))),"")</f>
        <v/>
      </c>
    </row>
    <row r="4391" spans="5:6" x14ac:dyDescent="0.25">
      <c r="E4391" s="175" t="str">
        <f>IFERROR((IF(VLOOKUP($C4391,'Agent List'!$A:$D,2,0)=0,"",VLOOKUP($C4391,'Agent List'!$A:$D,2,0))),"")</f>
        <v/>
      </c>
      <c r="F4391" t="str">
        <f>IFERROR((IF(VLOOKUP(C4391,'Agent List'!A:C,3,0)=0,"",VLOOKUP(C4391,'Agent List'!A:C,3,0))),"")</f>
        <v/>
      </c>
    </row>
    <row r="4392" spans="5:6" x14ac:dyDescent="0.25">
      <c r="E4392" s="175" t="str">
        <f>IFERROR((IF(VLOOKUP($C4392,'Agent List'!$A:$D,2,0)=0,"",VLOOKUP($C4392,'Agent List'!$A:$D,2,0))),"")</f>
        <v/>
      </c>
      <c r="F4392" t="str">
        <f>IFERROR((IF(VLOOKUP(C4392,'Agent List'!A:C,3,0)=0,"",VLOOKUP(C4392,'Agent List'!A:C,3,0))),"")</f>
        <v/>
      </c>
    </row>
    <row r="4393" spans="5:6" x14ac:dyDescent="0.25">
      <c r="E4393" s="175" t="str">
        <f>IFERROR((IF(VLOOKUP($C4393,'Agent List'!$A:$D,2,0)=0,"",VLOOKUP($C4393,'Agent List'!$A:$D,2,0))),"")</f>
        <v/>
      </c>
      <c r="F4393" t="str">
        <f>IFERROR((IF(VLOOKUP(C4393,'Agent List'!A:C,3,0)=0,"",VLOOKUP(C4393,'Agent List'!A:C,3,0))),"")</f>
        <v/>
      </c>
    </row>
    <row r="4394" spans="5:6" x14ac:dyDescent="0.25">
      <c r="E4394" s="175" t="str">
        <f>IFERROR((IF(VLOOKUP($C4394,'Agent List'!$A:$D,2,0)=0,"",VLOOKUP($C4394,'Agent List'!$A:$D,2,0))),"")</f>
        <v/>
      </c>
      <c r="F4394" t="str">
        <f>IFERROR((IF(VLOOKUP(C4394,'Agent List'!A:C,3,0)=0,"",VLOOKUP(C4394,'Agent List'!A:C,3,0))),"")</f>
        <v/>
      </c>
    </row>
    <row r="4395" spans="5:6" x14ac:dyDescent="0.25">
      <c r="E4395" s="175" t="str">
        <f>IFERROR((IF(VLOOKUP($C4395,'Agent List'!$A:$D,2,0)=0,"",VLOOKUP($C4395,'Agent List'!$A:$D,2,0))),"")</f>
        <v/>
      </c>
      <c r="F4395" t="str">
        <f>IFERROR((IF(VLOOKUP(C4395,'Agent List'!A:C,3,0)=0,"",VLOOKUP(C4395,'Agent List'!A:C,3,0))),"")</f>
        <v/>
      </c>
    </row>
    <row r="4396" spans="5:6" x14ac:dyDescent="0.25">
      <c r="E4396" s="175" t="str">
        <f>IFERROR((IF(VLOOKUP($C4396,'Agent List'!$A:$D,2,0)=0,"",VLOOKUP($C4396,'Agent List'!$A:$D,2,0))),"")</f>
        <v/>
      </c>
      <c r="F4396" t="str">
        <f>IFERROR((IF(VLOOKUP(C4396,'Agent List'!A:C,3,0)=0,"",VLOOKUP(C4396,'Agent List'!A:C,3,0))),"")</f>
        <v/>
      </c>
    </row>
    <row r="4397" spans="5:6" x14ac:dyDescent="0.25">
      <c r="E4397" s="175" t="str">
        <f>IFERROR((IF(VLOOKUP($C4397,'Agent List'!$A:$D,2,0)=0,"",VLOOKUP($C4397,'Agent List'!$A:$D,2,0))),"")</f>
        <v/>
      </c>
      <c r="F4397" t="str">
        <f>IFERROR((IF(VLOOKUP(C4397,'Agent List'!A:C,3,0)=0,"",VLOOKUP(C4397,'Agent List'!A:C,3,0))),"")</f>
        <v/>
      </c>
    </row>
    <row r="4398" spans="5:6" x14ac:dyDescent="0.25">
      <c r="E4398" s="175" t="str">
        <f>IFERROR((IF(VLOOKUP($C4398,'Agent List'!$A:$D,2,0)=0,"",VLOOKUP($C4398,'Agent List'!$A:$D,2,0))),"")</f>
        <v/>
      </c>
      <c r="F4398" t="str">
        <f>IFERROR((IF(VLOOKUP(C4398,'Agent List'!A:C,3,0)=0,"",VLOOKUP(C4398,'Agent List'!A:C,3,0))),"")</f>
        <v/>
      </c>
    </row>
    <row r="4399" spans="5:6" x14ac:dyDescent="0.25">
      <c r="E4399" s="175" t="str">
        <f>IFERROR((IF(VLOOKUP($C4399,'Agent List'!$A:$D,2,0)=0,"",VLOOKUP($C4399,'Agent List'!$A:$D,2,0))),"")</f>
        <v/>
      </c>
      <c r="F4399" t="str">
        <f>IFERROR((IF(VLOOKUP(C4399,'Agent List'!A:C,3,0)=0,"",VLOOKUP(C4399,'Agent List'!A:C,3,0))),"")</f>
        <v/>
      </c>
    </row>
    <row r="4400" spans="5:6" x14ac:dyDescent="0.25">
      <c r="E4400" s="175" t="str">
        <f>IFERROR((IF(VLOOKUP($C4400,'Agent List'!$A:$D,2,0)=0,"",VLOOKUP($C4400,'Agent List'!$A:$D,2,0))),"")</f>
        <v/>
      </c>
      <c r="F4400" t="str">
        <f>IFERROR((IF(VLOOKUP(C4400,'Agent List'!A:C,3,0)=0,"",VLOOKUP(C4400,'Agent List'!A:C,3,0))),"")</f>
        <v/>
      </c>
    </row>
    <row r="4401" spans="5:6" x14ac:dyDescent="0.25">
      <c r="E4401" s="175" t="str">
        <f>IFERROR((IF(VLOOKUP($C4401,'Agent List'!$A:$D,2,0)=0,"",VLOOKUP($C4401,'Agent List'!$A:$D,2,0))),"")</f>
        <v/>
      </c>
      <c r="F4401" t="str">
        <f>IFERROR((IF(VLOOKUP(C4401,'Agent List'!A:C,3,0)=0,"",VLOOKUP(C4401,'Agent List'!A:C,3,0))),"")</f>
        <v/>
      </c>
    </row>
    <row r="4402" spans="5:6" x14ac:dyDescent="0.25">
      <c r="E4402" s="175" t="str">
        <f>IFERROR((IF(VLOOKUP($C4402,'Agent List'!$A:$D,2,0)=0,"",VLOOKUP($C4402,'Agent List'!$A:$D,2,0))),"")</f>
        <v/>
      </c>
      <c r="F4402" t="str">
        <f>IFERROR((IF(VLOOKUP(C4402,'Agent List'!A:C,3,0)=0,"",VLOOKUP(C4402,'Agent List'!A:C,3,0))),"")</f>
        <v/>
      </c>
    </row>
    <row r="4403" spans="5:6" x14ac:dyDescent="0.25">
      <c r="E4403" s="175" t="str">
        <f>IFERROR((IF(VLOOKUP($C4403,'Agent List'!$A:$D,2,0)=0,"",VLOOKUP($C4403,'Agent List'!$A:$D,2,0))),"")</f>
        <v/>
      </c>
      <c r="F4403" t="str">
        <f>IFERROR((IF(VLOOKUP(C4403,'Agent List'!A:C,3,0)=0,"",VLOOKUP(C4403,'Agent List'!A:C,3,0))),"")</f>
        <v/>
      </c>
    </row>
    <row r="4404" spans="5:6" x14ac:dyDescent="0.25">
      <c r="E4404" s="175" t="str">
        <f>IFERROR((IF(VLOOKUP($C4404,'Agent List'!$A:$D,2,0)=0,"",VLOOKUP($C4404,'Agent List'!$A:$D,2,0))),"")</f>
        <v/>
      </c>
      <c r="F4404" t="str">
        <f>IFERROR((IF(VLOOKUP(C4404,'Agent List'!A:C,3,0)=0,"",VLOOKUP(C4404,'Agent List'!A:C,3,0))),"")</f>
        <v/>
      </c>
    </row>
    <row r="4405" spans="5:6" x14ac:dyDescent="0.25">
      <c r="E4405" s="175" t="str">
        <f>IFERROR((IF(VLOOKUP($C4405,'Agent List'!$A:$D,2,0)=0,"",VLOOKUP($C4405,'Agent List'!$A:$D,2,0))),"")</f>
        <v/>
      </c>
      <c r="F4405" t="str">
        <f>IFERROR((IF(VLOOKUP(C4405,'Agent List'!A:C,3,0)=0,"",VLOOKUP(C4405,'Agent List'!A:C,3,0))),"")</f>
        <v/>
      </c>
    </row>
    <row r="4406" spans="5:6" x14ac:dyDescent="0.25">
      <c r="E4406" s="175" t="str">
        <f>IFERROR((IF(VLOOKUP($C4406,'Agent List'!$A:$D,2,0)=0,"",VLOOKUP($C4406,'Agent List'!$A:$D,2,0))),"")</f>
        <v/>
      </c>
      <c r="F4406" t="str">
        <f>IFERROR((IF(VLOOKUP(C4406,'Agent List'!A:C,3,0)=0,"",VLOOKUP(C4406,'Agent List'!A:C,3,0))),"")</f>
        <v/>
      </c>
    </row>
    <row r="4407" spans="5:6" x14ac:dyDescent="0.25">
      <c r="E4407" s="175" t="str">
        <f>IFERROR((IF(VLOOKUP($C4407,'Agent List'!$A:$D,2,0)=0,"",VLOOKUP($C4407,'Agent List'!$A:$D,2,0))),"")</f>
        <v/>
      </c>
      <c r="F4407" t="str">
        <f>IFERROR((IF(VLOOKUP(C4407,'Agent List'!A:C,3,0)=0,"",VLOOKUP(C4407,'Agent List'!A:C,3,0))),"")</f>
        <v/>
      </c>
    </row>
    <row r="4408" spans="5:6" x14ac:dyDescent="0.25">
      <c r="E4408" s="175" t="str">
        <f>IFERROR((IF(VLOOKUP($C4408,'Agent List'!$A:$D,2,0)=0,"",VLOOKUP($C4408,'Agent List'!$A:$D,2,0))),"")</f>
        <v/>
      </c>
      <c r="F4408" t="str">
        <f>IFERROR((IF(VLOOKUP(C4408,'Agent List'!A:C,3,0)=0,"",VLOOKUP(C4408,'Agent List'!A:C,3,0))),"")</f>
        <v/>
      </c>
    </row>
    <row r="4409" spans="5:6" x14ac:dyDescent="0.25">
      <c r="E4409" s="175" t="str">
        <f>IFERROR((IF(VLOOKUP($C4409,'Agent List'!$A:$D,2,0)=0,"",VLOOKUP($C4409,'Agent List'!$A:$D,2,0))),"")</f>
        <v/>
      </c>
      <c r="F4409" t="str">
        <f>IFERROR((IF(VLOOKUP(C4409,'Agent List'!A:C,3,0)=0,"",VLOOKUP(C4409,'Agent List'!A:C,3,0))),"")</f>
        <v/>
      </c>
    </row>
    <row r="4410" spans="5:6" x14ac:dyDescent="0.25">
      <c r="E4410" s="175" t="str">
        <f>IFERROR((IF(VLOOKUP($C4410,'Agent List'!$A:$D,2,0)=0,"",VLOOKUP($C4410,'Agent List'!$A:$D,2,0))),"")</f>
        <v/>
      </c>
      <c r="F4410" t="str">
        <f>IFERROR((IF(VLOOKUP(C4410,'Agent List'!A:C,3,0)=0,"",VLOOKUP(C4410,'Agent List'!A:C,3,0))),"")</f>
        <v/>
      </c>
    </row>
    <row r="4411" spans="5:6" x14ac:dyDescent="0.25">
      <c r="E4411" s="175" t="str">
        <f>IFERROR((IF(VLOOKUP($C4411,'Agent List'!$A:$D,2,0)=0,"",VLOOKUP($C4411,'Agent List'!$A:$D,2,0))),"")</f>
        <v/>
      </c>
      <c r="F4411" t="str">
        <f>IFERROR((IF(VLOOKUP(C4411,'Agent List'!A:C,3,0)=0,"",VLOOKUP(C4411,'Agent List'!A:C,3,0))),"")</f>
        <v/>
      </c>
    </row>
    <row r="4412" spans="5:6" x14ac:dyDescent="0.25">
      <c r="E4412" s="175" t="str">
        <f>IFERROR((IF(VLOOKUP($C4412,'Agent List'!$A:$D,2,0)=0,"",VLOOKUP($C4412,'Agent List'!$A:$D,2,0))),"")</f>
        <v/>
      </c>
      <c r="F4412" t="str">
        <f>IFERROR((IF(VLOOKUP(C4412,'Agent List'!A:C,3,0)=0,"",VLOOKUP(C4412,'Agent List'!A:C,3,0))),"")</f>
        <v/>
      </c>
    </row>
    <row r="4413" spans="5:6" x14ac:dyDescent="0.25">
      <c r="E4413" s="175" t="str">
        <f>IFERROR((IF(VLOOKUP($C4413,'Agent List'!$A:$D,2,0)=0,"",VLOOKUP($C4413,'Agent List'!$A:$D,2,0))),"")</f>
        <v/>
      </c>
      <c r="F4413" t="str">
        <f>IFERROR((IF(VLOOKUP(C4413,'Agent List'!A:C,3,0)=0,"",VLOOKUP(C4413,'Agent List'!A:C,3,0))),"")</f>
        <v/>
      </c>
    </row>
    <row r="4414" spans="5:6" x14ac:dyDescent="0.25">
      <c r="E4414" s="175" t="str">
        <f>IFERROR((IF(VLOOKUP($C4414,'Agent List'!$A:$D,2,0)=0,"",VLOOKUP($C4414,'Agent List'!$A:$D,2,0))),"")</f>
        <v/>
      </c>
      <c r="F4414" t="str">
        <f>IFERROR((IF(VLOOKUP(C4414,'Agent List'!A:C,3,0)=0,"",VLOOKUP(C4414,'Agent List'!A:C,3,0))),"")</f>
        <v/>
      </c>
    </row>
    <row r="4415" spans="5:6" x14ac:dyDescent="0.25">
      <c r="E4415" s="175" t="str">
        <f>IFERROR((IF(VLOOKUP($C4415,'Agent List'!$A:$D,2,0)=0,"",VLOOKUP($C4415,'Agent List'!$A:$D,2,0))),"")</f>
        <v/>
      </c>
      <c r="F4415" t="str">
        <f>IFERROR((IF(VLOOKUP(C4415,'Agent List'!A:C,3,0)=0,"",VLOOKUP(C4415,'Agent List'!A:C,3,0))),"")</f>
        <v/>
      </c>
    </row>
    <row r="4416" spans="5:6" x14ac:dyDescent="0.25">
      <c r="E4416" s="175" t="str">
        <f>IFERROR((IF(VLOOKUP($C4416,'Agent List'!$A:$D,2,0)=0,"",VLOOKUP($C4416,'Agent List'!$A:$D,2,0))),"")</f>
        <v/>
      </c>
      <c r="F4416" t="str">
        <f>IFERROR((IF(VLOOKUP(C4416,'Agent List'!A:C,3,0)=0,"",VLOOKUP(C4416,'Agent List'!A:C,3,0))),"")</f>
        <v/>
      </c>
    </row>
    <row r="4417" spans="5:6" x14ac:dyDescent="0.25">
      <c r="E4417" s="175" t="str">
        <f>IFERROR((IF(VLOOKUP($C4417,'Agent List'!$A:$D,2,0)=0,"",VLOOKUP($C4417,'Agent List'!$A:$D,2,0))),"")</f>
        <v/>
      </c>
      <c r="F4417" t="str">
        <f>IFERROR((IF(VLOOKUP(C4417,'Agent List'!A:C,3,0)=0,"",VLOOKUP(C4417,'Agent List'!A:C,3,0))),"")</f>
        <v/>
      </c>
    </row>
    <row r="4418" spans="5:6" x14ac:dyDescent="0.25">
      <c r="E4418" s="175" t="str">
        <f>IFERROR((IF(VLOOKUP($C4418,'Agent List'!$A:$D,2,0)=0,"",VLOOKUP($C4418,'Agent List'!$A:$D,2,0))),"")</f>
        <v/>
      </c>
      <c r="F4418" t="str">
        <f>IFERROR((IF(VLOOKUP(C4418,'Agent List'!A:C,3,0)=0,"",VLOOKUP(C4418,'Agent List'!A:C,3,0))),"")</f>
        <v/>
      </c>
    </row>
    <row r="4419" spans="5:6" x14ac:dyDescent="0.25">
      <c r="E4419" s="175" t="str">
        <f>IFERROR((IF(VLOOKUP($C4419,'Agent List'!$A:$D,2,0)=0,"",VLOOKUP($C4419,'Agent List'!$A:$D,2,0))),"")</f>
        <v/>
      </c>
      <c r="F4419" t="str">
        <f>IFERROR((IF(VLOOKUP(C4419,'Agent List'!A:C,3,0)=0,"",VLOOKUP(C4419,'Agent List'!A:C,3,0))),"")</f>
        <v/>
      </c>
    </row>
    <row r="4420" spans="5:6" x14ac:dyDescent="0.25">
      <c r="E4420" s="175" t="str">
        <f>IFERROR((IF(VLOOKUP($C4420,'Agent List'!$A:$D,2,0)=0,"",VLOOKUP($C4420,'Agent List'!$A:$D,2,0))),"")</f>
        <v/>
      </c>
      <c r="F4420" t="str">
        <f>IFERROR((IF(VLOOKUP(C4420,'Agent List'!A:C,3,0)=0,"",VLOOKUP(C4420,'Agent List'!A:C,3,0))),"")</f>
        <v/>
      </c>
    </row>
    <row r="4421" spans="5:6" x14ac:dyDescent="0.25">
      <c r="E4421" s="175" t="str">
        <f>IFERROR((IF(VLOOKUP($C4421,'Agent List'!$A:$D,2,0)=0,"",VLOOKUP($C4421,'Agent List'!$A:$D,2,0))),"")</f>
        <v/>
      </c>
      <c r="F4421" t="str">
        <f>IFERROR((IF(VLOOKUP(C4421,'Agent List'!A:C,3,0)=0,"",VLOOKUP(C4421,'Agent List'!A:C,3,0))),"")</f>
        <v/>
      </c>
    </row>
    <row r="4422" spans="5:6" x14ac:dyDescent="0.25">
      <c r="E4422" s="175" t="str">
        <f>IFERROR((IF(VLOOKUP($C4422,'Agent List'!$A:$D,2,0)=0,"",VLOOKUP($C4422,'Agent List'!$A:$D,2,0))),"")</f>
        <v/>
      </c>
      <c r="F4422" t="str">
        <f>IFERROR((IF(VLOOKUP(C4422,'Agent List'!A:C,3,0)=0,"",VLOOKUP(C4422,'Agent List'!A:C,3,0))),"")</f>
        <v/>
      </c>
    </row>
    <row r="4423" spans="5:6" x14ac:dyDescent="0.25">
      <c r="E4423" s="175" t="str">
        <f>IFERROR((IF(VLOOKUP($C4423,'Agent List'!$A:$D,2,0)=0,"",VLOOKUP($C4423,'Agent List'!$A:$D,2,0))),"")</f>
        <v/>
      </c>
      <c r="F4423" t="str">
        <f>IFERROR((IF(VLOOKUP(C4423,'Agent List'!A:C,3,0)=0,"",VLOOKUP(C4423,'Agent List'!A:C,3,0))),"")</f>
        <v/>
      </c>
    </row>
    <row r="4424" spans="5:6" x14ac:dyDescent="0.25">
      <c r="E4424" s="175" t="str">
        <f>IFERROR((IF(VLOOKUP($C4424,'Agent List'!$A:$D,2,0)=0,"",VLOOKUP($C4424,'Agent List'!$A:$D,2,0))),"")</f>
        <v/>
      </c>
      <c r="F4424" t="str">
        <f>IFERROR((IF(VLOOKUP(C4424,'Agent List'!A:C,3,0)=0,"",VLOOKUP(C4424,'Agent List'!A:C,3,0))),"")</f>
        <v/>
      </c>
    </row>
    <row r="4425" spans="5:6" x14ac:dyDescent="0.25">
      <c r="E4425" s="175" t="str">
        <f>IFERROR((IF(VLOOKUP($C4425,'Agent List'!$A:$D,2,0)=0,"",VLOOKUP($C4425,'Agent List'!$A:$D,2,0))),"")</f>
        <v/>
      </c>
      <c r="F4425" t="str">
        <f>IFERROR((IF(VLOOKUP(C4425,'Agent List'!A:C,3,0)=0,"",VLOOKUP(C4425,'Agent List'!A:C,3,0))),"")</f>
        <v/>
      </c>
    </row>
    <row r="4426" spans="5:6" x14ac:dyDescent="0.25">
      <c r="E4426" s="175" t="str">
        <f>IFERROR((IF(VLOOKUP($C4426,'Agent List'!$A:$D,2,0)=0,"",VLOOKUP($C4426,'Agent List'!$A:$D,2,0))),"")</f>
        <v/>
      </c>
      <c r="F4426" t="str">
        <f>IFERROR((IF(VLOOKUP(C4426,'Agent List'!A:C,3,0)=0,"",VLOOKUP(C4426,'Agent List'!A:C,3,0))),"")</f>
        <v/>
      </c>
    </row>
    <row r="4427" spans="5:6" x14ac:dyDescent="0.25">
      <c r="E4427" s="175" t="str">
        <f>IFERROR((IF(VLOOKUP($C4427,'Agent List'!$A:$D,2,0)=0,"",VLOOKUP($C4427,'Agent List'!$A:$D,2,0))),"")</f>
        <v/>
      </c>
      <c r="F4427" t="str">
        <f>IFERROR((IF(VLOOKUP(C4427,'Agent List'!A:C,3,0)=0,"",VLOOKUP(C4427,'Agent List'!A:C,3,0))),"")</f>
        <v/>
      </c>
    </row>
    <row r="4428" spans="5:6" x14ac:dyDescent="0.25">
      <c r="E4428" s="175" t="str">
        <f>IFERROR((IF(VLOOKUP($C4428,'Agent List'!$A:$D,2,0)=0,"",VLOOKUP($C4428,'Agent List'!$A:$D,2,0))),"")</f>
        <v/>
      </c>
      <c r="F4428" t="str">
        <f>IFERROR((IF(VLOOKUP(C4428,'Agent List'!A:C,3,0)=0,"",VLOOKUP(C4428,'Agent List'!A:C,3,0))),"")</f>
        <v/>
      </c>
    </row>
    <row r="4429" spans="5:6" x14ac:dyDescent="0.25">
      <c r="E4429" s="175" t="str">
        <f>IFERROR((IF(VLOOKUP($C4429,'Agent List'!$A:$D,2,0)=0,"",VLOOKUP($C4429,'Agent List'!$A:$D,2,0))),"")</f>
        <v/>
      </c>
      <c r="F4429" t="str">
        <f>IFERROR((IF(VLOOKUP(C4429,'Agent List'!A:C,3,0)=0,"",VLOOKUP(C4429,'Agent List'!A:C,3,0))),"")</f>
        <v/>
      </c>
    </row>
    <row r="4430" spans="5:6" x14ac:dyDescent="0.25">
      <c r="E4430" s="175" t="str">
        <f>IFERROR((IF(VLOOKUP($C4430,'Agent List'!$A:$D,2,0)=0,"",VLOOKUP($C4430,'Agent List'!$A:$D,2,0))),"")</f>
        <v/>
      </c>
      <c r="F4430" t="str">
        <f>IFERROR((IF(VLOOKUP(C4430,'Agent List'!A:C,3,0)=0,"",VLOOKUP(C4430,'Agent List'!A:C,3,0))),"")</f>
        <v/>
      </c>
    </row>
    <row r="4431" spans="5:6" x14ac:dyDescent="0.25">
      <c r="E4431" s="175" t="str">
        <f>IFERROR((IF(VLOOKUP($C4431,'Agent List'!$A:$D,2,0)=0,"",VLOOKUP($C4431,'Agent List'!$A:$D,2,0))),"")</f>
        <v/>
      </c>
      <c r="F4431" t="str">
        <f>IFERROR((IF(VLOOKUP(C4431,'Agent List'!A:C,3,0)=0,"",VLOOKUP(C4431,'Agent List'!A:C,3,0))),"")</f>
        <v/>
      </c>
    </row>
    <row r="4432" spans="5:6" x14ac:dyDescent="0.25">
      <c r="E4432" s="175" t="str">
        <f>IFERROR((IF(VLOOKUP($C4432,'Agent List'!$A:$D,2,0)=0,"",VLOOKUP($C4432,'Agent List'!$A:$D,2,0))),"")</f>
        <v/>
      </c>
      <c r="F4432" t="str">
        <f>IFERROR((IF(VLOOKUP(C4432,'Agent List'!A:C,3,0)=0,"",VLOOKUP(C4432,'Agent List'!A:C,3,0))),"")</f>
        <v/>
      </c>
    </row>
    <row r="4433" spans="5:6" x14ac:dyDescent="0.25">
      <c r="E4433" s="175" t="str">
        <f>IFERROR((IF(VLOOKUP($C4433,'Agent List'!$A:$D,2,0)=0,"",VLOOKUP($C4433,'Agent List'!$A:$D,2,0))),"")</f>
        <v/>
      </c>
      <c r="F4433" t="str">
        <f>IFERROR((IF(VLOOKUP(C4433,'Agent List'!A:C,3,0)=0,"",VLOOKUP(C4433,'Agent List'!A:C,3,0))),"")</f>
        <v/>
      </c>
    </row>
    <row r="4434" spans="5:6" x14ac:dyDescent="0.25">
      <c r="E4434" s="175" t="str">
        <f>IFERROR((IF(VLOOKUP($C4434,'Agent List'!$A:$D,2,0)=0,"",VLOOKUP($C4434,'Agent List'!$A:$D,2,0))),"")</f>
        <v/>
      </c>
      <c r="F4434" t="str">
        <f>IFERROR((IF(VLOOKUP(C4434,'Agent List'!A:C,3,0)=0,"",VLOOKUP(C4434,'Agent List'!A:C,3,0))),"")</f>
        <v/>
      </c>
    </row>
    <row r="4435" spans="5:6" x14ac:dyDescent="0.25">
      <c r="E4435" s="175" t="str">
        <f>IFERROR((IF(VLOOKUP($C4435,'Agent List'!$A:$D,2,0)=0,"",VLOOKUP($C4435,'Agent List'!$A:$D,2,0))),"")</f>
        <v/>
      </c>
      <c r="F4435" t="str">
        <f>IFERROR((IF(VLOOKUP(C4435,'Agent List'!A:C,3,0)=0,"",VLOOKUP(C4435,'Agent List'!A:C,3,0))),"")</f>
        <v/>
      </c>
    </row>
    <row r="4436" spans="5:6" x14ac:dyDescent="0.25">
      <c r="E4436" s="175" t="str">
        <f>IFERROR((IF(VLOOKUP($C4436,'Agent List'!$A:$D,2,0)=0,"",VLOOKUP($C4436,'Agent List'!$A:$D,2,0))),"")</f>
        <v/>
      </c>
      <c r="F4436" t="str">
        <f>IFERROR((IF(VLOOKUP(C4436,'Agent List'!A:C,3,0)=0,"",VLOOKUP(C4436,'Agent List'!A:C,3,0))),"")</f>
        <v/>
      </c>
    </row>
    <row r="4437" spans="5:6" x14ac:dyDescent="0.25">
      <c r="E4437" s="175" t="str">
        <f>IFERROR((IF(VLOOKUP($C4437,'Agent List'!$A:$D,2,0)=0,"",VLOOKUP($C4437,'Agent List'!$A:$D,2,0))),"")</f>
        <v/>
      </c>
      <c r="F4437" t="str">
        <f>IFERROR((IF(VLOOKUP(C4437,'Agent List'!A:C,3,0)=0,"",VLOOKUP(C4437,'Agent List'!A:C,3,0))),"")</f>
        <v/>
      </c>
    </row>
    <row r="4438" spans="5:6" x14ac:dyDescent="0.25">
      <c r="E4438" s="175" t="str">
        <f>IFERROR((IF(VLOOKUP($C4438,'Agent List'!$A:$D,2,0)=0,"",VLOOKUP($C4438,'Agent List'!$A:$D,2,0))),"")</f>
        <v/>
      </c>
      <c r="F4438" t="str">
        <f>IFERROR((IF(VLOOKUP(C4438,'Agent List'!A:C,3,0)=0,"",VLOOKUP(C4438,'Agent List'!A:C,3,0))),"")</f>
        <v/>
      </c>
    </row>
    <row r="4439" spans="5:6" x14ac:dyDescent="0.25">
      <c r="E4439" s="175" t="str">
        <f>IFERROR((IF(VLOOKUP($C4439,'Agent List'!$A:$D,2,0)=0,"",VLOOKUP($C4439,'Agent List'!$A:$D,2,0))),"")</f>
        <v/>
      </c>
      <c r="F4439" t="str">
        <f>IFERROR((IF(VLOOKUP(C4439,'Agent List'!A:C,3,0)=0,"",VLOOKUP(C4439,'Agent List'!A:C,3,0))),"")</f>
        <v/>
      </c>
    </row>
    <row r="4440" spans="5:6" x14ac:dyDescent="0.25">
      <c r="E4440" s="175" t="str">
        <f>IFERROR((IF(VLOOKUP($C4440,'Agent List'!$A:$D,2,0)=0,"",VLOOKUP($C4440,'Agent List'!$A:$D,2,0))),"")</f>
        <v/>
      </c>
      <c r="F4440" t="str">
        <f>IFERROR((IF(VLOOKUP(C4440,'Agent List'!A:C,3,0)=0,"",VLOOKUP(C4440,'Agent List'!A:C,3,0))),"")</f>
        <v/>
      </c>
    </row>
    <row r="4441" spans="5:6" x14ac:dyDescent="0.25">
      <c r="E4441" s="175" t="str">
        <f>IFERROR((IF(VLOOKUP($C4441,'Agent List'!$A:$D,2,0)=0,"",VLOOKUP($C4441,'Agent List'!$A:$D,2,0))),"")</f>
        <v/>
      </c>
      <c r="F4441" t="str">
        <f>IFERROR((IF(VLOOKUP(C4441,'Agent List'!A:C,3,0)=0,"",VLOOKUP(C4441,'Agent List'!A:C,3,0))),"")</f>
        <v/>
      </c>
    </row>
    <row r="4442" spans="5:6" x14ac:dyDescent="0.25">
      <c r="E4442" s="175" t="str">
        <f>IFERROR((IF(VLOOKUP($C4442,'Agent List'!$A:$D,2,0)=0,"",VLOOKUP($C4442,'Agent List'!$A:$D,2,0))),"")</f>
        <v/>
      </c>
      <c r="F4442" t="str">
        <f>IFERROR((IF(VLOOKUP(C4442,'Agent List'!A:C,3,0)=0,"",VLOOKUP(C4442,'Agent List'!A:C,3,0))),"")</f>
        <v/>
      </c>
    </row>
    <row r="4443" spans="5:6" x14ac:dyDescent="0.25">
      <c r="E4443" s="175" t="str">
        <f>IFERROR((IF(VLOOKUP($C4443,'Agent List'!$A:$D,2,0)=0,"",VLOOKUP($C4443,'Agent List'!$A:$D,2,0))),"")</f>
        <v/>
      </c>
      <c r="F4443" t="str">
        <f>IFERROR((IF(VLOOKUP(C4443,'Agent List'!A:C,3,0)=0,"",VLOOKUP(C4443,'Agent List'!A:C,3,0))),"")</f>
        <v/>
      </c>
    </row>
    <row r="4444" spans="5:6" x14ac:dyDescent="0.25">
      <c r="E4444" s="175" t="str">
        <f>IFERROR((IF(VLOOKUP($C4444,'Agent List'!$A:$D,2,0)=0,"",VLOOKUP($C4444,'Agent List'!$A:$D,2,0))),"")</f>
        <v/>
      </c>
      <c r="F4444" t="str">
        <f>IFERROR((IF(VLOOKUP(C4444,'Agent List'!A:C,3,0)=0,"",VLOOKUP(C4444,'Agent List'!A:C,3,0))),"")</f>
        <v/>
      </c>
    </row>
    <row r="4445" spans="5:6" x14ac:dyDescent="0.25">
      <c r="E4445" s="175" t="str">
        <f>IFERROR((IF(VLOOKUP($C4445,'Agent List'!$A:$D,2,0)=0,"",VLOOKUP($C4445,'Agent List'!$A:$D,2,0))),"")</f>
        <v/>
      </c>
      <c r="F4445" t="str">
        <f>IFERROR((IF(VLOOKUP(C4445,'Agent List'!A:C,3,0)=0,"",VLOOKUP(C4445,'Agent List'!A:C,3,0))),"")</f>
        <v/>
      </c>
    </row>
    <row r="4446" spans="5:6" x14ac:dyDescent="0.25">
      <c r="E4446" s="175" t="str">
        <f>IFERROR((IF(VLOOKUP($C4446,'Agent List'!$A:$D,2,0)=0,"",VLOOKUP($C4446,'Agent List'!$A:$D,2,0))),"")</f>
        <v/>
      </c>
      <c r="F4446" t="str">
        <f>IFERROR((IF(VLOOKUP(C4446,'Agent List'!A:C,3,0)=0,"",VLOOKUP(C4446,'Agent List'!A:C,3,0))),"")</f>
        <v/>
      </c>
    </row>
    <row r="4447" spans="5:6" x14ac:dyDescent="0.25">
      <c r="E4447" s="175" t="str">
        <f>IFERROR((IF(VLOOKUP($C4447,'Agent List'!$A:$D,2,0)=0,"",VLOOKUP($C4447,'Agent List'!$A:$D,2,0))),"")</f>
        <v/>
      </c>
      <c r="F4447" t="str">
        <f>IFERROR((IF(VLOOKUP(C4447,'Agent List'!A:C,3,0)=0,"",VLOOKUP(C4447,'Agent List'!A:C,3,0))),"")</f>
        <v/>
      </c>
    </row>
    <row r="4448" spans="5:6" x14ac:dyDescent="0.25">
      <c r="E4448" s="175" t="str">
        <f>IFERROR((IF(VLOOKUP($C4448,'Agent List'!$A:$D,2,0)=0,"",VLOOKUP($C4448,'Agent List'!$A:$D,2,0))),"")</f>
        <v/>
      </c>
      <c r="F4448" t="str">
        <f>IFERROR((IF(VLOOKUP(C4448,'Agent List'!A:C,3,0)=0,"",VLOOKUP(C4448,'Agent List'!A:C,3,0))),"")</f>
        <v/>
      </c>
    </row>
    <row r="4449" spans="5:6" x14ac:dyDescent="0.25">
      <c r="E4449" s="175" t="str">
        <f>IFERROR((IF(VLOOKUP($C4449,'Agent List'!$A:$D,2,0)=0,"",VLOOKUP($C4449,'Agent List'!$A:$D,2,0))),"")</f>
        <v/>
      </c>
      <c r="F4449" t="str">
        <f>IFERROR((IF(VLOOKUP(C4449,'Agent List'!A:C,3,0)=0,"",VLOOKUP(C4449,'Agent List'!A:C,3,0))),"")</f>
        <v/>
      </c>
    </row>
    <row r="4450" spans="5:6" x14ac:dyDescent="0.25">
      <c r="E4450" s="175" t="str">
        <f>IFERROR((IF(VLOOKUP($C4450,'Agent List'!$A:$D,2,0)=0,"",VLOOKUP($C4450,'Agent List'!$A:$D,2,0))),"")</f>
        <v/>
      </c>
      <c r="F4450" t="str">
        <f>IFERROR((IF(VLOOKUP(C4450,'Agent List'!A:C,3,0)=0,"",VLOOKUP(C4450,'Agent List'!A:C,3,0))),"")</f>
        <v/>
      </c>
    </row>
    <row r="4451" spans="5:6" x14ac:dyDescent="0.25">
      <c r="E4451" s="175" t="str">
        <f>IFERROR((IF(VLOOKUP($C4451,'Agent List'!$A:$D,2,0)=0,"",VLOOKUP($C4451,'Agent List'!$A:$D,2,0))),"")</f>
        <v/>
      </c>
      <c r="F4451" t="str">
        <f>IFERROR((IF(VLOOKUP(C4451,'Agent List'!A:C,3,0)=0,"",VLOOKUP(C4451,'Agent List'!A:C,3,0))),"")</f>
        <v/>
      </c>
    </row>
    <row r="4452" spans="5:6" x14ac:dyDescent="0.25">
      <c r="E4452" s="175" t="str">
        <f>IFERROR((IF(VLOOKUP($C4452,'Agent List'!$A:$D,2,0)=0,"",VLOOKUP($C4452,'Agent List'!$A:$D,2,0))),"")</f>
        <v/>
      </c>
      <c r="F4452" t="str">
        <f>IFERROR((IF(VLOOKUP(C4452,'Agent List'!A:C,3,0)=0,"",VLOOKUP(C4452,'Agent List'!A:C,3,0))),"")</f>
        <v/>
      </c>
    </row>
    <row r="4453" spans="5:6" x14ac:dyDescent="0.25">
      <c r="E4453" s="175" t="str">
        <f>IFERROR((IF(VLOOKUP($C4453,'Agent List'!$A:$D,2,0)=0,"",VLOOKUP($C4453,'Agent List'!$A:$D,2,0))),"")</f>
        <v/>
      </c>
      <c r="F4453" t="str">
        <f>IFERROR((IF(VLOOKUP(C4453,'Agent List'!A:C,3,0)=0,"",VLOOKUP(C4453,'Agent List'!A:C,3,0))),"")</f>
        <v/>
      </c>
    </row>
    <row r="4454" spans="5:6" x14ac:dyDescent="0.25">
      <c r="E4454" s="175" t="str">
        <f>IFERROR((IF(VLOOKUP($C4454,'Agent List'!$A:$D,2,0)=0,"",VLOOKUP($C4454,'Agent List'!$A:$D,2,0))),"")</f>
        <v/>
      </c>
      <c r="F4454" t="str">
        <f>IFERROR((IF(VLOOKUP(C4454,'Agent List'!A:C,3,0)=0,"",VLOOKUP(C4454,'Agent List'!A:C,3,0))),"")</f>
        <v/>
      </c>
    </row>
    <row r="4455" spans="5:6" x14ac:dyDescent="0.25">
      <c r="E4455" s="175" t="str">
        <f>IFERROR((IF(VLOOKUP($C4455,'Agent List'!$A:$D,2,0)=0,"",VLOOKUP($C4455,'Agent List'!$A:$D,2,0))),"")</f>
        <v/>
      </c>
      <c r="F4455" t="str">
        <f>IFERROR((IF(VLOOKUP(C4455,'Agent List'!A:C,3,0)=0,"",VLOOKUP(C4455,'Agent List'!A:C,3,0))),"")</f>
        <v/>
      </c>
    </row>
    <row r="4456" spans="5:6" x14ac:dyDescent="0.25">
      <c r="E4456" s="175" t="str">
        <f>IFERROR((IF(VLOOKUP($C4456,'Agent List'!$A:$D,2,0)=0,"",VLOOKUP($C4456,'Agent List'!$A:$D,2,0))),"")</f>
        <v/>
      </c>
      <c r="F4456" t="str">
        <f>IFERROR((IF(VLOOKUP(C4456,'Agent List'!A:C,3,0)=0,"",VLOOKUP(C4456,'Agent List'!A:C,3,0))),"")</f>
        <v/>
      </c>
    </row>
    <row r="4457" spans="5:6" x14ac:dyDescent="0.25">
      <c r="E4457" s="175" t="str">
        <f>IFERROR((IF(VLOOKUP($C4457,'Agent List'!$A:$D,2,0)=0,"",VLOOKUP($C4457,'Agent List'!$A:$D,2,0))),"")</f>
        <v/>
      </c>
      <c r="F4457" t="str">
        <f>IFERROR((IF(VLOOKUP(C4457,'Agent List'!A:C,3,0)=0,"",VLOOKUP(C4457,'Agent List'!A:C,3,0))),"")</f>
        <v/>
      </c>
    </row>
    <row r="4458" spans="5:6" x14ac:dyDescent="0.25">
      <c r="E4458" s="175" t="str">
        <f>IFERROR((IF(VLOOKUP($C4458,'Agent List'!$A:$D,2,0)=0,"",VLOOKUP($C4458,'Agent List'!$A:$D,2,0))),"")</f>
        <v/>
      </c>
      <c r="F4458" t="str">
        <f>IFERROR((IF(VLOOKUP(C4458,'Agent List'!A:C,3,0)=0,"",VLOOKUP(C4458,'Agent List'!A:C,3,0))),"")</f>
        <v/>
      </c>
    </row>
    <row r="4459" spans="5:6" x14ac:dyDescent="0.25">
      <c r="E4459" s="175" t="str">
        <f>IFERROR((IF(VLOOKUP($C4459,'Agent List'!$A:$D,2,0)=0,"",VLOOKUP($C4459,'Agent List'!$A:$D,2,0))),"")</f>
        <v/>
      </c>
      <c r="F4459" t="str">
        <f>IFERROR((IF(VLOOKUP(C4459,'Agent List'!A:C,3,0)=0,"",VLOOKUP(C4459,'Agent List'!A:C,3,0))),"")</f>
        <v/>
      </c>
    </row>
    <row r="4460" spans="5:6" x14ac:dyDescent="0.25">
      <c r="E4460" s="175" t="str">
        <f>IFERROR((IF(VLOOKUP($C4460,'Agent List'!$A:$D,2,0)=0,"",VLOOKUP($C4460,'Agent List'!$A:$D,2,0))),"")</f>
        <v/>
      </c>
      <c r="F4460" t="str">
        <f>IFERROR((IF(VLOOKUP(C4460,'Agent List'!A:C,3,0)=0,"",VLOOKUP(C4460,'Agent List'!A:C,3,0))),"")</f>
        <v/>
      </c>
    </row>
    <row r="4461" spans="5:6" x14ac:dyDescent="0.25">
      <c r="E4461" s="175" t="str">
        <f>IFERROR((IF(VLOOKUP($C4461,'Agent List'!$A:$D,2,0)=0,"",VLOOKUP($C4461,'Agent List'!$A:$D,2,0))),"")</f>
        <v/>
      </c>
      <c r="F4461" t="str">
        <f>IFERROR((IF(VLOOKUP(C4461,'Agent List'!A:C,3,0)=0,"",VLOOKUP(C4461,'Agent List'!A:C,3,0))),"")</f>
        <v/>
      </c>
    </row>
    <row r="4462" spans="5:6" x14ac:dyDescent="0.25">
      <c r="E4462" s="175" t="str">
        <f>IFERROR((IF(VLOOKUP($C4462,'Agent List'!$A:$D,2,0)=0,"",VLOOKUP($C4462,'Agent List'!$A:$D,2,0))),"")</f>
        <v/>
      </c>
      <c r="F4462" t="str">
        <f>IFERROR((IF(VLOOKUP(C4462,'Agent List'!A:C,3,0)=0,"",VLOOKUP(C4462,'Agent List'!A:C,3,0))),"")</f>
        <v/>
      </c>
    </row>
    <row r="4463" spans="5:6" x14ac:dyDescent="0.25">
      <c r="E4463" s="175" t="str">
        <f>IFERROR((IF(VLOOKUP($C4463,'Agent List'!$A:$D,2,0)=0,"",VLOOKUP($C4463,'Agent List'!$A:$D,2,0))),"")</f>
        <v/>
      </c>
      <c r="F4463" t="str">
        <f>IFERROR((IF(VLOOKUP(C4463,'Agent List'!A:C,3,0)=0,"",VLOOKUP(C4463,'Agent List'!A:C,3,0))),"")</f>
        <v/>
      </c>
    </row>
    <row r="4464" spans="5:6" x14ac:dyDescent="0.25">
      <c r="E4464" s="175" t="str">
        <f>IFERROR((IF(VLOOKUP($C4464,'Agent List'!$A:$D,2,0)=0,"",VLOOKUP($C4464,'Agent List'!$A:$D,2,0))),"")</f>
        <v/>
      </c>
      <c r="F4464" t="str">
        <f>IFERROR((IF(VLOOKUP(C4464,'Agent List'!A:C,3,0)=0,"",VLOOKUP(C4464,'Agent List'!A:C,3,0))),"")</f>
        <v/>
      </c>
    </row>
    <row r="4465" spans="5:6" x14ac:dyDescent="0.25">
      <c r="E4465" s="175" t="str">
        <f>IFERROR((IF(VLOOKUP($C4465,'Agent List'!$A:$D,2,0)=0,"",VLOOKUP($C4465,'Agent List'!$A:$D,2,0))),"")</f>
        <v/>
      </c>
      <c r="F4465" t="str">
        <f>IFERROR((IF(VLOOKUP(C4465,'Agent List'!A:C,3,0)=0,"",VLOOKUP(C4465,'Agent List'!A:C,3,0))),"")</f>
        <v/>
      </c>
    </row>
    <row r="4466" spans="5:6" x14ac:dyDescent="0.25">
      <c r="E4466" s="175" t="str">
        <f>IFERROR((IF(VLOOKUP($C4466,'Agent List'!$A:$D,2,0)=0,"",VLOOKUP($C4466,'Agent List'!$A:$D,2,0))),"")</f>
        <v/>
      </c>
      <c r="F4466" t="str">
        <f>IFERROR((IF(VLOOKUP(C4466,'Agent List'!A:C,3,0)=0,"",VLOOKUP(C4466,'Agent List'!A:C,3,0))),"")</f>
        <v/>
      </c>
    </row>
    <row r="4467" spans="5:6" x14ac:dyDescent="0.25">
      <c r="E4467" s="175" t="str">
        <f>IFERROR((IF(VLOOKUP($C4467,'Agent List'!$A:$D,2,0)=0,"",VLOOKUP($C4467,'Agent List'!$A:$D,2,0))),"")</f>
        <v/>
      </c>
      <c r="F4467" t="str">
        <f>IFERROR((IF(VLOOKUP(C4467,'Agent List'!A:C,3,0)=0,"",VLOOKUP(C4467,'Agent List'!A:C,3,0))),"")</f>
        <v/>
      </c>
    </row>
    <row r="4468" spans="5:6" x14ac:dyDescent="0.25">
      <c r="E4468" s="175" t="str">
        <f>IFERROR((IF(VLOOKUP($C4468,'Agent List'!$A:$D,2,0)=0,"",VLOOKUP($C4468,'Agent List'!$A:$D,2,0))),"")</f>
        <v/>
      </c>
      <c r="F4468" t="str">
        <f>IFERROR((IF(VLOOKUP(C4468,'Agent List'!A:C,3,0)=0,"",VLOOKUP(C4468,'Agent List'!A:C,3,0))),"")</f>
        <v/>
      </c>
    </row>
    <row r="4469" spans="5:6" x14ac:dyDescent="0.25">
      <c r="E4469" s="175" t="str">
        <f>IFERROR((IF(VLOOKUP($C4469,'Agent List'!$A:$D,2,0)=0,"",VLOOKUP($C4469,'Agent List'!$A:$D,2,0))),"")</f>
        <v/>
      </c>
      <c r="F4469" t="str">
        <f>IFERROR((IF(VLOOKUP(C4469,'Agent List'!A:C,3,0)=0,"",VLOOKUP(C4469,'Agent List'!A:C,3,0))),"")</f>
        <v/>
      </c>
    </row>
    <row r="4470" spans="5:6" x14ac:dyDescent="0.25">
      <c r="E4470" s="175" t="str">
        <f>IFERROR((IF(VLOOKUP($C4470,'Agent List'!$A:$D,2,0)=0,"",VLOOKUP($C4470,'Agent List'!$A:$D,2,0))),"")</f>
        <v/>
      </c>
      <c r="F4470" t="str">
        <f>IFERROR((IF(VLOOKUP(C4470,'Agent List'!A:C,3,0)=0,"",VLOOKUP(C4470,'Agent List'!A:C,3,0))),"")</f>
        <v/>
      </c>
    </row>
    <row r="4471" spans="5:6" x14ac:dyDescent="0.25">
      <c r="E4471" s="175" t="str">
        <f>IFERROR((IF(VLOOKUP($C4471,'Agent List'!$A:$D,2,0)=0,"",VLOOKUP($C4471,'Agent List'!$A:$D,2,0))),"")</f>
        <v/>
      </c>
      <c r="F4471" t="str">
        <f>IFERROR((IF(VLOOKUP(C4471,'Agent List'!A:C,3,0)=0,"",VLOOKUP(C4471,'Agent List'!A:C,3,0))),"")</f>
        <v/>
      </c>
    </row>
    <row r="4472" spans="5:6" x14ac:dyDescent="0.25">
      <c r="E4472" s="175" t="str">
        <f>IFERROR((IF(VLOOKUP($C4472,'Agent List'!$A:$D,2,0)=0,"",VLOOKUP($C4472,'Agent List'!$A:$D,2,0))),"")</f>
        <v/>
      </c>
      <c r="F4472" t="str">
        <f>IFERROR((IF(VLOOKUP(C4472,'Agent List'!A:C,3,0)=0,"",VLOOKUP(C4472,'Agent List'!A:C,3,0))),"")</f>
        <v/>
      </c>
    </row>
    <row r="4473" spans="5:6" x14ac:dyDescent="0.25">
      <c r="E4473" s="175" t="str">
        <f>IFERROR((IF(VLOOKUP($C4473,'Agent List'!$A:$D,2,0)=0,"",VLOOKUP($C4473,'Agent List'!$A:$D,2,0))),"")</f>
        <v/>
      </c>
      <c r="F4473" t="str">
        <f>IFERROR((IF(VLOOKUP(C4473,'Agent List'!A:C,3,0)=0,"",VLOOKUP(C4473,'Agent List'!A:C,3,0))),"")</f>
        <v/>
      </c>
    </row>
    <row r="4474" spans="5:6" x14ac:dyDescent="0.25">
      <c r="E4474" s="175" t="str">
        <f>IFERROR((IF(VLOOKUP($C4474,'Agent List'!$A:$D,2,0)=0,"",VLOOKUP($C4474,'Agent List'!$A:$D,2,0))),"")</f>
        <v/>
      </c>
      <c r="F4474" t="str">
        <f>IFERROR((IF(VLOOKUP(C4474,'Agent List'!A:C,3,0)=0,"",VLOOKUP(C4474,'Agent List'!A:C,3,0))),"")</f>
        <v/>
      </c>
    </row>
    <row r="4475" spans="5:6" x14ac:dyDescent="0.25">
      <c r="E4475" s="175" t="str">
        <f>IFERROR((IF(VLOOKUP($C4475,'Agent List'!$A:$D,2,0)=0,"",VLOOKUP($C4475,'Agent List'!$A:$D,2,0))),"")</f>
        <v/>
      </c>
      <c r="F4475" t="str">
        <f>IFERROR((IF(VLOOKUP(C4475,'Agent List'!A:C,3,0)=0,"",VLOOKUP(C4475,'Agent List'!A:C,3,0))),"")</f>
        <v/>
      </c>
    </row>
    <row r="4476" spans="5:6" x14ac:dyDescent="0.25">
      <c r="E4476" s="175" t="str">
        <f>IFERROR((IF(VLOOKUP($C4476,'Agent List'!$A:$D,2,0)=0,"",VLOOKUP($C4476,'Agent List'!$A:$D,2,0))),"")</f>
        <v/>
      </c>
      <c r="F4476" t="str">
        <f>IFERROR((IF(VLOOKUP(C4476,'Agent List'!A:C,3,0)=0,"",VLOOKUP(C4476,'Agent List'!A:C,3,0))),"")</f>
        <v/>
      </c>
    </row>
    <row r="4477" spans="5:6" x14ac:dyDescent="0.25">
      <c r="E4477" s="175" t="str">
        <f>IFERROR((IF(VLOOKUP($C4477,'Agent List'!$A:$D,2,0)=0,"",VLOOKUP($C4477,'Agent List'!$A:$D,2,0))),"")</f>
        <v/>
      </c>
      <c r="F4477" t="str">
        <f>IFERROR((IF(VLOOKUP(C4477,'Agent List'!A:C,3,0)=0,"",VLOOKUP(C4477,'Agent List'!A:C,3,0))),"")</f>
        <v/>
      </c>
    </row>
    <row r="4478" spans="5:6" x14ac:dyDescent="0.25">
      <c r="E4478" s="175" t="str">
        <f>IFERROR((IF(VLOOKUP($C4478,'Agent List'!$A:$D,2,0)=0,"",VLOOKUP($C4478,'Agent List'!$A:$D,2,0))),"")</f>
        <v/>
      </c>
      <c r="F4478" t="str">
        <f>IFERROR((IF(VLOOKUP(C4478,'Agent List'!A:C,3,0)=0,"",VLOOKUP(C4478,'Agent List'!A:C,3,0))),"")</f>
        <v/>
      </c>
    </row>
    <row r="4479" spans="5:6" x14ac:dyDescent="0.25">
      <c r="E4479" s="175" t="str">
        <f>IFERROR((IF(VLOOKUP($C4479,'Agent List'!$A:$D,2,0)=0,"",VLOOKUP($C4479,'Agent List'!$A:$D,2,0))),"")</f>
        <v/>
      </c>
      <c r="F4479" t="str">
        <f>IFERROR((IF(VLOOKUP(C4479,'Agent List'!A:C,3,0)=0,"",VLOOKUP(C4479,'Agent List'!A:C,3,0))),"")</f>
        <v/>
      </c>
    </row>
    <row r="4480" spans="5:6" x14ac:dyDescent="0.25">
      <c r="E4480" s="175" t="str">
        <f>IFERROR((IF(VLOOKUP($C4480,'Agent List'!$A:$D,2,0)=0,"",VLOOKUP($C4480,'Agent List'!$A:$D,2,0))),"")</f>
        <v/>
      </c>
      <c r="F4480" t="str">
        <f>IFERROR((IF(VLOOKUP(C4480,'Agent List'!A:C,3,0)=0,"",VLOOKUP(C4480,'Agent List'!A:C,3,0))),"")</f>
        <v/>
      </c>
    </row>
    <row r="4481" spans="5:6" x14ac:dyDescent="0.25">
      <c r="E4481" s="175" t="str">
        <f>IFERROR((IF(VLOOKUP($C4481,'Agent List'!$A:$D,2,0)=0,"",VLOOKUP($C4481,'Agent List'!$A:$D,2,0))),"")</f>
        <v/>
      </c>
      <c r="F4481" t="str">
        <f>IFERROR((IF(VLOOKUP(C4481,'Agent List'!A:C,3,0)=0,"",VLOOKUP(C4481,'Agent List'!A:C,3,0))),"")</f>
        <v/>
      </c>
    </row>
    <row r="4482" spans="5:6" x14ac:dyDescent="0.25">
      <c r="E4482" s="175" t="str">
        <f>IFERROR((IF(VLOOKUP($C4482,'Agent List'!$A:$D,2,0)=0,"",VLOOKUP($C4482,'Agent List'!$A:$D,2,0))),"")</f>
        <v/>
      </c>
      <c r="F4482" t="str">
        <f>IFERROR((IF(VLOOKUP(C4482,'Agent List'!A:C,3,0)=0,"",VLOOKUP(C4482,'Agent List'!A:C,3,0))),"")</f>
        <v/>
      </c>
    </row>
    <row r="4483" spans="5:6" x14ac:dyDescent="0.25">
      <c r="E4483" s="175" t="str">
        <f>IFERROR((IF(VLOOKUP($C4483,'Agent List'!$A:$D,2,0)=0,"",VLOOKUP($C4483,'Agent List'!$A:$D,2,0))),"")</f>
        <v/>
      </c>
      <c r="F4483" t="str">
        <f>IFERROR((IF(VLOOKUP(C4483,'Agent List'!A:C,3,0)=0,"",VLOOKUP(C4483,'Agent List'!A:C,3,0))),"")</f>
        <v/>
      </c>
    </row>
    <row r="4484" spans="5:6" x14ac:dyDescent="0.25">
      <c r="E4484" s="175" t="str">
        <f>IFERROR((IF(VLOOKUP($C4484,'Agent List'!$A:$D,2,0)=0,"",VLOOKUP($C4484,'Agent List'!$A:$D,2,0))),"")</f>
        <v/>
      </c>
      <c r="F4484" t="str">
        <f>IFERROR((IF(VLOOKUP(C4484,'Agent List'!A:C,3,0)=0,"",VLOOKUP(C4484,'Agent List'!A:C,3,0))),"")</f>
        <v/>
      </c>
    </row>
    <row r="4485" spans="5:6" x14ac:dyDescent="0.25">
      <c r="E4485" s="175" t="str">
        <f>IFERROR((IF(VLOOKUP($C4485,'Agent List'!$A:$D,2,0)=0,"",VLOOKUP($C4485,'Agent List'!$A:$D,2,0))),"")</f>
        <v/>
      </c>
      <c r="F4485" t="str">
        <f>IFERROR((IF(VLOOKUP(C4485,'Agent List'!A:C,3,0)=0,"",VLOOKUP(C4485,'Agent List'!A:C,3,0))),"")</f>
        <v/>
      </c>
    </row>
    <row r="4486" spans="5:6" x14ac:dyDescent="0.25">
      <c r="E4486" s="175" t="str">
        <f>IFERROR((IF(VLOOKUP($C4486,'Agent List'!$A:$D,2,0)=0,"",VLOOKUP($C4486,'Agent List'!$A:$D,2,0))),"")</f>
        <v/>
      </c>
      <c r="F4486" t="str">
        <f>IFERROR((IF(VLOOKUP(C4486,'Agent List'!A:C,3,0)=0,"",VLOOKUP(C4486,'Agent List'!A:C,3,0))),"")</f>
        <v/>
      </c>
    </row>
    <row r="4487" spans="5:6" x14ac:dyDescent="0.25">
      <c r="E4487" s="175" t="str">
        <f>IFERROR((IF(VLOOKUP($C4487,'Agent List'!$A:$D,2,0)=0,"",VLOOKUP($C4487,'Agent List'!$A:$D,2,0))),"")</f>
        <v/>
      </c>
      <c r="F4487" t="str">
        <f>IFERROR((IF(VLOOKUP(C4487,'Agent List'!A:C,3,0)=0,"",VLOOKUP(C4487,'Agent List'!A:C,3,0))),"")</f>
        <v/>
      </c>
    </row>
    <row r="4488" spans="5:6" x14ac:dyDescent="0.25">
      <c r="E4488" s="175" t="str">
        <f>IFERROR((IF(VLOOKUP($C4488,'Agent List'!$A:$D,2,0)=0,"",VLOOKUP($C4488,'Agent List'!$A:$D,2,0))),"")</f>
        <v/>
      </c>
      <c r="F4488" t="str">
        <f>IFERROR((IF(VLOOKUP(C4488,'Agent List'!A:C,3,0)=0,"",VLOOKUP(C4488,'Agent List'!A:C,3,0))),"")</f>
        <v/>
      </c>
    </row>
    <row r="4489" spans="5:6" x14ac:dyDescent="0.25">
      <c r="E4489" s="175" t="str">
        <f>IFERROR((IF(VLOOKUP($C4489,'Agent List'!$A:$D,2,0)=0,"",VLOOKUP($C4489,'Agent List'!$A:$D,2,0))),"")</f>
        <v/>
      </c>
      <c r="F4489" t="str">
        <f>IFERROR((IF(VLOOKUP(C4489,'Agent List'!A:C,3,0)=0,"",VLOOKUP(C4489,'Agent List'!A:C,3,0))),"")</f>
        <v/>
      </c>
    </row>
    <row r="4490" spans="5:6" x14ac:dyDescent="0.25">
      <c r="E4490" s="175" t="str">
        <f>IFERROR((IF(VLOOKUP($C4490,'Agent List'!$A:$D,2,0)=0,"",VLOOKUP($C4490,'Agent List'!$A:$D,2,0))),"")</f>
        <v/>
      </c>
      <c r="F4490" t="str">
        <f>IFERROR((IF(VLOOKUP(C4490,'Agent List'!A:C,3,0)=0,"",VLOOKUP(C4490,'Agent List'!A:C,3,0))),"")</f>
        <v/>
      </c>
    </row>
    <row r="4491" spans="5:6" x14ac:dyDescent="0.25">
      <c r="E4491" s="175" t="str">
        <f>IFERROR((IF(VLOOKUP($C4491,'Agent List'!$A:$D,2,0)=0,"",VLOOKUP($C4491,'Agent List'!$A:$D,2,0))),"")</f>
        <v/>
      </c>
      <c r="F4491" t="str">
        <f>IFERROR((IF(VLOOKUP(C4491,'Agent List'!A:C,3,0)=0,"",VLOOKUP(C4491,'Agent List'!A:C,3,0))),"")</f>
        <v/>
      </c>
    </row>
    <row r="4492" spans="5:6" x14ac:dyDescent="0.25">
      <c r="E4492" s="175" t="str">
        <f>IFERROR((IF(VLOOKUP($C4492,'Agent List'!$A:$D,2,0)=0,"",VLOOKUP($C4492,'Agent List'!$A:$D,2,0))),"")</f>
        <v/>
      </c>
      <c r="F4492" t="str">
        <f>IFERROR((IF(VLOOKUP(C4492,'Agent List'!A:C,3,0)=0,"",VLOOKUP(C4492,'Agent List'!A:C,3,0))),"")</f>
        <v/>
      </c>
    </row>
    <row r="4493" spans="5:6" x14ac:dyDescent="0.25">
      <c r="E4493" s="175" t="str">
        <f>IFERROR((IF(VLOOKUP($C4493,'Agent List'!$A:$D,2,0)=0,"",VLOOKUP($C4493,'Agent List'!$A:$D,2,0))),"")</f>
        <v/>
      </c>
      <c r="F4493" t="str">
        <f>IFERROR((IF(VLOOKUP(C4493,'Agent List'!A:C,3,0)=0,"",VLOOKUP(C4493,'Agent List'!A:C,3,0))),"")</f>
        <v/>
      </c>
    </row>
    <row r="4494" spans="5:6" x14ac:dyDescent="0.25">
      <c r="E4494" s="175" t="str">
        <f>IFERROR((IF(VLOOKUP($C4494,'Agent List'!$A:$D,2,0)=0,"",VLOOKUP($C4494,'Agent List'!$A:$D,2,0))),"")</f>
        <v/>
      </c>
      <c r="F4494" t="str">
        <f>IFERROR((IF(VLOOKUP(C4494,'Agent List'!A:C,3,0)=0,"",VLOOKUP(C4494,'Agent List'!A:C,3,0))),"")</f>
        <v/>
      </c>
    </row>
    <row r="4495" spans="5:6" x14ac:dyDescent="0.25">
      <c r="E4495" s="175" t="str">
        <f>IFERROR((IF(VLOOKUP($C4495,'Agent List'!$A:$D,2,0)=0,"",VLOOKUP($C4495,'Agent List'!$A:$D,2,0))),"")</f>
        <v/>
      </c>
      <c r="F4495" t="str">
        <f>IFERROR((IF(VLOOKUP(C4495,'Agent List'!A:C,3,0)=0,"",VLOOKUP(C4495,'Agent List'!A:C,3,0))),"")</f>
        <v/>
      </c>
    </row>
    <row r="4496" spans="5:6" x14ac:dyDescent="0.25">
      <c r="E4496" s="175" t="str">
        <f>IFERROR((IF(VLOOKUP($C4496,'Agent List'!$A:$D,2,0)=0,"",VLOOKUP($C4496,'Agent List'!$A:$D,2,0))),"")</f>
        <v/>
      </c>
      <c r="F4496" t="str">
        <f>IFERROR((IF(VLOOKUP(C4496,'Agent List'!A:C,3,0)=0,"",VLOOKUP(C4496,'Agent List'!A:C,3,0))),"")</f>
        <v/>
      </c>
    </row>
    <row r="4497" spans="5:6" x14ac:dyDescent="0.25">
      <c r="E4497" s="175" t="str">
        <f>IFERROR((IF(VLOOKUP($C4497,'Agent List'!$A:$D,2,0)=0,"",VLOOKUP($C4497,'Agent List'!$A:$D,2,0))),"")</f>
        <v/>
      </c>
      <c r="F4497" t="str">
        <f>IFERROR((IF(VLOOKUP(C4497,'Agent List'!A:C,3,0)=0,"",VLOOKUP(C4497,'Agent List'!A:C,3,0))),"")</f>
        <v/>
      </c>
    </row>
    <row r="4498" spans="5:6" x14ac:dyDescent="0.25">
      <c r="E4498" s="175" t="str">
        <f>IFERROR((IF(VLOOKUP($C4498,'Agent List'!$A:$D,2,0)=0,"",VLOOKUP($C4498,'Agent List'!$A:$D,2,0))),"")</f>
        <v/>
      </c>
      <c r="F4498" t="str">
        <f>IFERROR((IF(VLOOKUP(C4498,'Agent List'!A:C,3,0)=0,"",VLOOKUP(C4498,'Agent List'!A:C,3,0))),"")</f>
        <v/>
      </c>
    </row>
    <row r="4499" spans="5:6" x14ac:dyDescent="0.25">
      <c r="E4499" s="175" t="str">
        <f>IFERROR((IF(VLOOKUP($C4499,'Agent List'!$A:$D,2,0)=0,"",VLOOKUP($C4499,'Agent List'!$A:$D,2,0))),"")</f>
        <v/>
      </c>
      <c r="F4499" t="str">
        <f>IFERROR((IF(VLOOKUP(C4499,'Agent List'!A:C,3,0)=0,"",VLOOKUP(C4499,'Agent List'!A:C,3,0))),"")</f>
        <v/>
      </c>
    </row>
    <row r="4500" spans="5:6" x14ac:dyDescent="0.25">
      <c r="E4500" s="175" t="str">
        <f>IFERROR((IF(VLOOKUP($C4500,'Agent List'!$A:$D,2,0)=0,"",VLOOKUP($C4500,'Agent List'!$A:$D,2,0))),"")</f>
        <v/>
      </c>
      <c r="F4500" t="str">
        <f>IFERROR((IF(VLOOKUP(C4500,'Agent List'!A:C,3,0)=0,"",VLOOKUP(C4500,'Agent List'!A:C,3,0))),"")</f>
        <v/>
      </c>
    </row>
    <row r="4501" spans="5:6" x14ac:dyDescent="0.25">
      <c r="E4501" s="175" t="str">
        <f>IFERROR((IF(VLOOKUP($C4501,'Agent List'!$A:$D,2,0)=0,"",VLOOKUP($C4501,'Agent List'!$A:$D,2,0))),"")</f>
        <v/>
      </c>
      <c r="F4501" t="str">
        <f>IFERROR((IF(VLOOKUP(C4501,'Agent List'!A:C,3,0)=0,"",VLOOKUP(C4501,'Agent List'!A:C,3,0))),"")</f>
        <v/>
      </c>
    </row>
    <row r="4502" spans="5:6" x14ac:dyDescent="0.25">
      <c r="E4502" s="175" t="str">
        <f>IFERROR((IF(VLOOKUP($C4502,'Agent List'!$A:$D,2,0)=0,"",VLOOKUP($C4502,'Agent List'!$A:$D,2,0))),"")</f>
        <v/>
      </c>
      <c r="F4502" t="str">
        <f>IFERROR((IF(VLOOKUP(C4502,'Agent List'!A:C,3,0)=0,"",VLOOKUP(C4502,'Agent List'!A:C,3,0))),"")</f>
        <v/>
      </c>
    </row>
    <row r="4503" spans="5:6" x14ac:dyDescent="0.25">
      <c r="E4503" s="175" t="str">
        <f>IFERROR((IF(VLOOKUP($C4503,'Agent List'!$A:$D,2,0)=0,"",VLOOKUP($C4503,'Agent List'!$A:$D,2,0))),"")</f>
        <v/>
      </c>
      <c r="F4503" t="str">
        <f>IFERROR((IF(VLOOKUP(C4503,'Agent List'!A:C,3,0)=0,"",VLOOKUP(C4503,'Agent List'!A:C,3,0))),"")</f>
        <v/>
      </c>
    </row>
    <row r="4504" spans="5:6" x14ac:dyDescent="0.25">
      <c r="E4504" s="175" t="str">
        <f>IFERROR((IF(VLOOKUP($C4504,'Agent List'!$A:$D,2,0)=0,"",VLOOKUP($C4504,'Agent List'!$A:$D,2,0))),"")</f>
        <v/>
      </c>
      <c r="F4504" t="str">
        <f>IFERROR((IF(VLOOKUP(C4504,'Agent List'!A:C,3,0)=0,"",VLOOKUP(C4504,'Agent List'!A:C,3,0))),"")</f>
        <v/>
      </c>
    </row>
    <row r="4505" spans="5:6" x14ac:dyDescent="0.25">
      <c r="E4505" s="175" t="str">
        <f>IFERROR((IF(VLOOKUP($C4505,'Agent List'!$A:$D,2,0)=0,"",VLOOKUP($C4505,'Agent List'!$A:$D,2,0))),"")</f>
        <v/>
      </c>
      <c r="F4505" t="str">
        <f>IFERROR((IF(VLOOKUP(C4505,'Agent List'!A:C,3,0)=0,"",VLOOKUP(C4505,'Agent List'!A:C,3,0))),"")</f>
        <v/>
      </c>
    </row>
    <row r="4506" spans="5:6" x14ac:dyDescent="0.25">
      <c r="E4506" s="175" t="str">
        <f>IFERROR((IF(VLOOKUP($C4506,'Agent List'!$A:$D,2,0)=0,"",VLOOKUP($C4506,'Agent List'!$A:$D,2,0))),"")</f>
        <v/>
      </c>
      <c r="F4506" t="str">
        <f>IFERROR((IF(VLOOKUP(C4506,'Agent List'!A:C,3,0)=0,"",VLOOKUP(C4506,'Agent List'!A:C,3,0))),"")</f>
        <v/>
      </c>
    </row>
    <row r="4507" spans="5:6" x14ac:dyDescent="0.25">
      <c r="E4507" s="175" t="str">
        <f>IFERROR((IF(VLOOKUP($C4507,'Agent List'!$A:$D,2,0)=0,"",VLOOKUP($C4507,'Agent List'!$A:$D,2,0))),"")</f>
        <v/>
      </c>
      <c r="F4507" t="str">
        <f>IFERROR((IF(VLOOKUP(C4507,'Agent List'!A:C,3,0)=0,"",VLOOKUP(C4507,'Agent List'!A:C,3,0))),"")</f>
        <v/>
      </c>
    </row>
    <row r="4508" spans="5:6" x14ac:dyDescent="0.25">
      <c r="E4508" s="175" t="str">
        <f>IFERROR((IF(VLOOKUP($C4508,'Agent List'!$A:$D,2,0)=0,"",VLOOKUP($C4508,'Agent List'!$A:$D,2,0))),"")</f>
        <v/>
      </c>
      <c r="F4508" t="str">
        <f>IFERROR((IF(VLOOKUP(C4508,'Agent List'!A:C,3,0)=0,"",VLOOKUP(C4508,'Agent List'!A:C,3,0))),"")</f>
        <v/>
      </c>
    </row>
    <row r="4509" spans="5:6" x14ac:dyDescent="0.25">
      <c r="E4509" s="175" t="str">
        <f>IFERROR((IF(VLOOKUP($C4509,'Agent List'!$A:$D,2,0)=0,"",VLOOKUP($C4509,'Agent List'!$A:$D,2,0))),"")</f>
        <v/>
      </c>
      <c r="F4509" t="str">
        <f>IFERROR((IF(VLOOKUP(C4509,'Agent List'!A:C,3,0)=0,"",VLOOKUP(C4509,'Agent List'!A:C,3,0))),"")</f>
        <v/>
      </c>
    </row>
    <row r="4510" spans="5:6" x14ac:dyDescent="0.25">
      <c r="E4510" s="175" t="str">
        <f>IFERROR((IF(VLOOKUP($C4510,'Agent List'!$A:$D,2,0)=0,"",VLOOKUP($C4510,'Agent List'!$A:$D,2,0))),"")</f>
        <v/>
      </c>
      <c r="F4510" t="str">
        <f>IFERROR((IF(VLOOKUP(C4510,'Agent List'!A:C,3,0)=0,"",VLOOKUP(C4510,'Agent List'!A:C,3,0))),"")</f>
        <v/>
      </c>
    </row>
    <row r="4511" spans="5:6" x14ac:dyDescent="0.25">
      <c r="E4511" s="175" t="str">
        <f>IFERROR((IF(VLOOKUP($C4511,'Agent List'!$A:$D,2,0)=0,"",VLOOKUP($C4511,'Agent List'!$A:$D,2,0))),"")</f>
        <v/>
      </c>
      <c r="F4511" t="str">
        <f>IFERROR((IF(VLOOKUP(C4511,'Agent List'!A:C,3,0)=0,"",VLOOKUP(C4511,'Agent List'!A:C,3,0))),"")</f>
        <v/>
      </c>
    </row>
    <row r="4512" spans="5:6" x14ac:dyDescent="0.25">
      <c r="E4512" s="175" t="str">
        <f>IFERROR((IF(VLOOKUP($C4512,'Agent List'!$A:$D,2,0)=0,"",VLOOKUP($C4512,'Agent List'!$A:$D,2,0))),"")</f>
        <v/>
      </c>
      <c r="F4512" t="str">
        <f>IFERROR((IF(VLOOKUP(C4512,'Agent List'!A:C,3,0)=0,"",VLOOKUP(C4512,'Agent List'!A:C,3,0))),"")</f>
        <v/>
      </c>
    </row>
    <row r="4513" spans="5:6" x14ac:dyDescent="0.25">
      <c r="E4513" s="175" t="str">
        <f>IFERROR((IF(VLOOKUP($C4513,'Agent List'!$A:$D,2,0)=0,"",VLOOKUP($C4513,'Agent List'!$A:$D,2,0))),"")</f>
        <v/>
      </c>
      <c r="F4513" t="str">
        <f>IFERROR((IF(VLOOKUP(C4513,'Agent List'!A:C,3,0)=0,"",VLOOKUP(C4513,'Agent List'!A:C,3,0))),"")</f>
        <v/>
      </c>
    </row>
    <row r="4514" spans="5:6" x14ac:dyDescent="0.25">
      <c r="E4514" s="175" t="str">
        <f>IFERROR((IF(VLOOKUP($C4514,'Agent List'!$A:$D,2,0)=0,"",VLOOKUP($C4514,'Agent List'!$A:$D,2,0))),"")</f>
        <v/>
      </c>
      <c r="F4514" t="str">
        <f>IFERROR((IF(VLOOKUP(C4514,'Agent List'!A:C,3,0)=0,"",VLOOKUP(C4514,'Agent List'!A:C,3,0))),"")</f>
        <v/>
      </c>
    </row>
    <row r="4515" spans="5:6" x14ac:dyDescent="0.25">
      <c r="E4515" s="175" t="str">
        <f>IFERROR((IF(VLOOKUP($C4515,'Agent List'!$A:$D,2,0)=0,"",VLOOKUP($C4515,'Agent List'!$A:$D,2,0))),"")</f>
        <v/>
      </c>
      <c r="F4515" t="str">
        <f>IFERROR((IF(VLOOKUP(C4515,'Agent List'!A:C,3,0)=0,"",VLOOKUP(C4515,'Agent List'!A:C,3,0))),"")</f>
        <v/>
      </c>
    </row>
    <row r="4516" spans="5:6" x14ac:dyDescent="0.25">
      <c r="E4516" s="175" t="str">
        <f>IFERROR((IF(VLOOKUP($C4516,'Agent List'!$A:$D,2,0)=0,"",VLOOKUP($C4516,'Agent List'!$A:$D,2,0))),"")</f>
        <v/>
      </c>
      <c r="F4516" t="str">
        <f>IFERROR((IF(VLOOKUP(C4516,'Agent List'!A:C,3,0)=0,"",VLOOKUP(C4516,'Agent List'!A:C,3,0))),"")</f>
        <v/>
      </c>
    </row>
    <row r="4517" spans="5:6" x14ac:dyDescent="0.25">
      <c r="E4517" s="175" t="str">
        <f>IFERROR((IF(VLOOKUP($C4517,'Agent List'!$A:$D,2,0)=0,"",VLOOKUP($C4517,'Agent List'!$A:$D,2,0))),"")</f>
        <v/>
      </c>
      <c r="F4517" t="str">
        <f>IFERROR((IF(VLOOKUP(C4517,'Agent List'!A:C,3,0)=0,"",VLOOKUP(C4517,'Agent List'!A:C,3,0))),"")</f>
        <v/>
      </c>
    </row>
    <row r="4518" spans="5:6" x14ac:dyDescent="0.25">
      <c r="E4518" s="175" t="str">
        <f>IFERROR((IF(VLOOKUP($C4518,'Agent List'!$A:$D,2,0)=0,"",VLOOKUP($C4518,'Agent List'!$A:$D,2,0))),"")</f>
        <v/>
      </c>
      <c r="F4518" t="str">
        <f>IFERROR((IF(VLOOKUP(C4518,'Agent List'!A:C,3,0)=0,"",VLOOKUP(C4518,'Agent List'!A:C,3,0))),"")</f>
        <v/>
      </c>
    </row>
    <row r="4519" spans="5:6" x14ac:dyDescent="0.25">
      <c r="E4519" s="175" t="str">
        <f>IFERROR((IF(VLOOKUP($C4519,'Agent List'!$A:$D,2,0)=0,"",VLOOKUP($C4519,'Agent List'!$A:$D,2,0))),"")</f>
        <v/>
      </c>
      <c r="F4519" t="str">
        <f>IFERROR((IF(VLOOKUP(C4519,'Agent List'!A:C,3,0)=0,"",VLOOKUP(C4519,'Agent List'!A:C,3,0))),"")</f>
        <v/>
      </c>
    </row>
    <row r="4520" spans="5:6" x14ac:dyDescent="0.25">
      <c r="E4520" s="175" t="str">
        <f>IFERROR((IF(VLOOKUP($C4520,'Agent List'!$A:$D,2,0)=0,"",VLOOKUP($C4520,'Agent List'!$A:$D,2,0))),"")</f>
        <v/>
      </c>
      <c r="F4520" t="str">
        <f>IFERROR((IF(VLOOKUP(C4520,'Agent List'!A:C,3,0)=0,"",VLOOKUP(C4520,'Agent List'!A:C,3,0))),"")</f>
        <v/>
      </c>
    </row>
    <row r="4521" spans="5:6" x14ac:dyDescent="0.25">
      <c r="E4521" s="175" t="str">
        <f>IFERROR((IF(VLOOKUP($C4521,'Agent List'!$A:$D,2,0)=0,"",VLOOKUP($C4521,'Agent List'!$A:$D,2,0))),"")</f>
        <v/>
      </c>
      <c r="F4521" t="str">
        <f>IFERROR((IF(VLOOKUP(C4521,'Agent List'!A:C,3,0)=0,"",VLOOKUP(C4521,'Agent List'!A:C,3,0))),"")</f>
        <v/>
      </c>
    </row>
    <row r="4522" spans="5:6" x14ac:dyDescent="0.25">
      <c r="E4522" s="175" t="str">
        <f>IFERROR((IF(VLOOKUP($C4522,'Agent List'!$A:$D,2,0)=0,"",VLOOKUP($C4522,'Agent List'!$A:$D,2,0))),"")</f>
        <v/>
      </c>
      <c r="F4522" t="str">
        <f>IFERROR((IF(VLOOKUP(C4522,'Agent List'!A:C,3,0)=0,"",VLOOKUP(C4522,'Agent List'!A:C,3,0))),"")</f>
        <v/>
      </c>
    </row>
    <row r="4523" spans="5:6" x14ac:dyDescent="0.25">
      <c r="E4523" s="175" t="str">
        <f>IFERROR((IF(VLOOKUP($C4523,'Agent List'!$A:$D,2,0)=0,"",VLOOKUP($C4523,'Agent List'!$A:$D,2,0))),"")</f>
        <v/>
      </c>
      <c r="F4523" t="str">
        <f>IFERROR((IF(VLOOKUP(C4523,'Agent List'!A:C,3,0)=0,"",VLOOKUP(C4523,'Agent List'!A:C,3,0))),"")</f>
        <v/>
      </c>
    </row>
    <row r="4524" spans="5:6" x14ac:dyDescent="0.25">
      <c r="E4524" s="175" t="str">
        <f>IFERROR((IF(VLOOKUP($C4524,'Agent List'!$A:$D,2,0)=0,"",VLOOKUP($C4524,'Agent List'!$A:$D,2,0))),"")</f>
        <v/>
      </c>
      <c r="F4524" t="str">
        <f>IFERROR((IF(VLOOKUP(C4524,'Agent List'!A:C,3,0)=0,"",VLOOKUP(C4524,'Agent List'!A:C,3,0))),"")</f>
        <v/>
      </c>
    </row>
    <row r="4525" spans="5:6" x14ac:dyDescent="0.25">
      <c r="E4525" s="175" t="str">
        <f>IFERROR((IF(VLOOKUP($C4525,'Agent List'!$A:$D,2,0)=0,"",VLOOKUP($C4525,'Agent List'!$A:$D,2,0))),"")</f>
        <v/>
      </c>
      <c r="F4525" t="str">
        <f>IFERROR((IF(VLOOKUP(C4525,'Agent List'!A:C,3,0)=0,"",VLOOKUP(C4525,'Agent List'!A:C,3,0))),"")</f>
        <v/>
      </c>
    </row>
    <row r="4526" spans="5:6" x14ac:dyDescent="0.25">
      <c r="E4526" s="175" t="str">
        <f>IFERROR((IF(VLOOKUP($C4526,'Agent List'!$A:$D,2,0)=0,"",VLOOKUP($C4526,'Agent List'!$A:$D,2,0))),"")</f>
        <v/>
      </c>
      <c r="F4526" t="str">
        <f>IFERROR((IF(VLOOKUP(C4526,'Agent List'!A:C,3,0)=0,"",VLOOKUP(C4526,'Agent List'!A:C,3,0))),"")</f>
        <v/>
      </c>
    </row>
    <row r="4527" spans="5:6" x14ac:dyDescent="0.25">
      <c r="E4527" s="175" t="str">
        <f>IFERROR((IF(VLOOKUP($C4527,'Agent List'!$A:$D,2,0)=0,"",VLOOKUP($C4527,'Agent List'!$A:$D,2,0))),"")</f>
        <v/>
      </c>
      <c r="F4527" t="str">
        <f>IFERROR((IF(VLOOKUP(C4527,'Agent List'!A:C,3,0)=0,"",VLOOKUP(C4527,'Agent List'!A:C,3,0))),"")</f>
        <v/>
      </c>
    </row>
    <row r="4528" spans="5:6" x14ac:dyDescent="0.25">
      <c r="E4528" s="175" t="str">
        <f>IFERROR((IF(VLOOKUP($C4528,'Agent List'!$A:$D,2,0)=0,"",VLOOKUP($C4528,'Agent List'!$A:$D,2,0))),"")</f>
        <v/>
      </c>
      <c r="F4528" t="str">
        <f>IFERROR((IF(VLOOKUP(C4528,'Agent List'!A:C,3,0)=0,"",VLOOKUP(C4528,'Agent List'!A:C,3,0))),"")</f>
        <v/>
      </c>
    </row>
    <row r="4529" spans="5:6" x14ac:dyDescent="0.25">
      <c r="E4529" s="175" t="str">
        <f>IFERROR((IF(VLOOKUP($C4529,'Agent List'!$A:$D,2,0)=0,"",VLOOKUP($C4529,'Agent List'!$A:$D,2,0))),"")</f>
        <v/>
      </c>
      <c r="F4529" t="str">
        <f>IFERROR((IF(VLOOKUP(C4529,'Agent List'!A:C,3,0)=0,"",VLOOKUP(C4529,'Agent List'!A:C,3,0))),"")</f>
        <v/>
      </c>
    </row>
    <row r="4530" spans="5:6" x14ac:dyDescent="0.25">
      <c r="E4530" s="175" t="str">
        <f>IFERROR((IF(VLOOKUP($C4530,'Agent List'!$A:$D,2,0)=0,"",VLOOKUP($C4530,'Agent List'!$A:$D,2,0))),"")</f>
        <v/>
      </c>
      <c r="F4530" t="str">
        <f>IFERROR((IF(VLOOKUP(C4530,'Agent List'!A:C,3,0)=0,"",VLOOKUP(C4530,'Agent List'!A:C,3,0))),"")</f>
        <v/>
      </c>
    </row>
    <row r="4531" spans="5:6" x14ac:dyDescent="0.25">
      <c r="E4531" s="175" t="str">
        <f>IFERROR((IF(VLOOKUP($C4531,'Agent List'!$A:$D,2,0)=0,"",VLOOKUP($C4531,'Agent List'!$A:$D,2,0))),"")</f>
        <v/>
      </c>
      <c r="F4531" t="str">
        <f>IFERROR((IF(VLOOKUP(C4531,'Agent List'!A:C,3,0)=0,"",VLOOKUP(C4531,'Agent List'!A:C,3,0))),"")</f>
        <v/>
      </c>
    </row>
    <row r="4532" spans="5:6" x14ac:dyDescent="0.25">
      <c r="E4532" s="175" t="str">
        <f>IFERROR((IF(VLOOKUP($C4532,'Agent List'!$A:$D,2,0)=0,"",VLOOKUP($C4532,'Agent List'!$A:$D,2,0))),"")</f>
        <v/>
      </c>
      <c r="F4532" t="str">
        <f>IFERROR((IF(VLOOKUP(C4532,'Agent List'!A:C,3,0)=0,"",VLOOKUP(C4532,'Agent List'!A:C,3,0))),"")</f>
        <v/>
      </c>
    </row>
    <row r="4533" spans="5:6" x14ac:dyDescent="0.25">
      <c r="E4533" s="175" t="str">
        <f>IFERROR((IF(VLOOKUP($C4533,'Agent List'!$A:$D,2,0)=0,"",VLOOKUP($C4533,'Agent List'!$A:$D,2,0))),"")</f>
        <v/>
      </c>
      <c r="F4533" t="str">
        <f>IFERROR((IF(VLOOKUP(C4533,'Agent List'!A:C,3,0)=0,"",VLOOKUP(C4533,'Agent List'!A:C,3,0))),"")</f>
        <v/>
      </c>
    </row>
    <row r="4534" spans="5:6" x14ac:dyDescent="0.25">
      <c r="E4534" s="175" t="str">
        <f>IFERROR((IF(VLOOKUP($C4534,'Agent List'!$A:$D,2,0)=0,"",VLOOKUP($C4534,'Agent List'!$A:$D,2,0))),"")</f>
        <v/>
      </c>
      <c r="F4534" t="str">
        <f>IFERROR((IF(VLOOKUP(C4534,'Agent List'!A:C,3,0)=0,"",VLOOKUP(C4534,'Agent List'!A:C,3,0))),"")</f>
        <v/>
      </c>
    </row>
    <row r="4535" spans="5:6" x14ac:dyDescent="0.25">
      <c r="E4535" s="175" t="str">
        <f>IFERROR((IF(VLOOKUP($C4535,'Agent List'!$A:$D,2,0)=0,"",VLOOKUP($C4535,'Agent List'!$A:$D,2,0))),"")</f>
        <v/>
      </c>
      <c r="F4535" t="str">
        <f>IFERROR((IF(VLOOKUP(C4535,'Agent List'!A:C,3,0)=0,"",VLOOKUP(C4535,'Agent List'!A:C,3,0))),"")</f>
        <v/>
      </c>
    </row>
    <row r="4536" spans="5:6" x14ac:dyDescent="0.25">
      <c r="E4536" s="175" t="str">
        <f>IFERROR((IF(VLOOKUP($C4536,'Agent List'!$A:$D,2,0)=0,"",VLOOKUP($C4536,'Agent List'!$A:$D,2,0))),"")</f>
        <v/>
      </c>
      <c r="F4536" t="str">
        <f>IFERROR((IF(VLOOKUP(C4536,'Agent List'!A:C,3,0)=0,"",VLOOKUP(C4536,'Agent List'!A:C,3,0))),"")</f>
        <v/>
      </c>
    </row>
    <row r="4537" spans="5:6" x14ac:dyDescent="0.25">
      <c r="E4537" s="175" t="str">
        <f>IFERROR((IF(VLOOKUP($C4537,'Agent List'!$A:$D,2,0)=0,"",VLOOKUP($C4537,'Agent List'!$A:$D,2,0))),"")</f>
        <v/>
      </c>
      <c r="F4537" t="str">
        <f>IFERROR((IF(VLOOKUP(C4537,'Agent List'!A:C,3,0)=0,"",VLOOKUP(C4537,'Agent List'!A:C,3,0))),"")</f>
        <v/>
      </c>
    </row>
    <row r="4538" spans="5:6" x14ac:dyDescent="0.25">
      <c r="E4538" s="175" t="str">
        <f>IFERROR((IF(VLOOKUP($C4538,'Agent List'!$A:$D,2,0)=0,"",VLOOKUP($C4538,'Agent List'!$A:$D,2,0))),"")</f>
        <v/>
      </c>
      <c r="F4538" t="str">
        <f>IFERROR((IF(VLOOKUP(C4538,'Agent List'!A:C,3,0)=0,"",VLOOKUP(C4538,'Agent List'!A:C,3,0))),"")</f>
        <v/>
      </c>
    </row>
    <row r="4539" spans="5:6" x14ac:dyDescent="0.25">
      <c r="E4539" s="175" t="str">
        <f>IFERROR((IF(VLOOKUP($C4539,'Agent List'!$A:$D,2,0)=0,"",VLOOKUP($C4539,'Agent List'!$A:$D,2,0))),"")</f>
        <v/>
      </c>
      <c r="F4539" t="str">
        <f>IFERROR((IF(VLOOKUP(C4539,'Agent List'!A:C,3,0)=0,"",VLOOKUP(C4539,'Agent List'!A:C,3,0))),"")</f>
        <v/>
      </c>
    </row>
    <row r="4540" spans="5:6" x14ac:dyDescent="0.25">
      <c r="E4540" s="175" t="str">
        <f>IFERROR((IF(VLOOKUP($C4540,'Agent List'!$A:$D,2,0)=0,"",VLOOKUP($C4540,'Agent List'!$A:$D,2,0))),"")</f>
        <v/>
      </c>
      <c r="F4540" t="str">
        <f>IFERROR((IF(VLOOKUP(C4540,'Agent List'!A:C,3,0)=0,"",VLOOKUP(C4540,'Agent List'!A:C,3,0))),"")</f>
        <v/>
      </c>
    </row>
    <row r="4541" spans="5:6" x14ac:dyDescent="0.25">
      <c r="E4541" s="175" t="str">
        <f>IFERROR((IF(VLOOKUP($C4541,'Agent List'!$A:$D,2,0)=0,"",VLOOKUP($C4541,'Agent List'!$A:$D,2,0))),"")</f>
        <v/>
      </c>
      <c r="F4541" t="str">
        <f>IFERROR((IF(VLOOKUP(C4541,'Agent List'!A:C,3,0)=0,"",VLOOKUP(C4541,'Agent List'!A:C,3,0))),"")</f>
        <v/>
      </c>
    </row>
    <row r="4542" spans="5:6" x14ac:dyDescent="0.25">
      <c r="E4542" s="175" t="str">
        <f>IFERROR((IF(VLOOKUP($C4542,'Agent List'!$A:$D,2,0)=0,"",VLOOKUP($C4542,'Agent List'!$A:$D,2,0))),"")</f>
        <v/>
      </c>
      <c r="F4542" t="str">
        <f>IFERROR((IF(VLOOKUP(C4542,'Agent List'!A:C,3,0)=0,"",VLOOKUP(C4542,'Agent List'!A:C,3,0))),"")</f>
        <v/>
      </c>
    </row>
    <row r="4543" spans="5:6" x14ac:dyDescent="0.25">
      <c r="E4543" s="175" t="str">
        <f>IFERROR((IF(VLOOKUP($C4543,'Agent List'!$A:$D,2,0)=0,"",VLOOKUP($C4543,'Agent List'!$A:$D,2,0))),"")</f>
        <v/>
      </c>
      <c r="F4543" t="str">
        <f>IFERROR((IF(VLOOKUP(C4543,'Agent List'!A:C,3,0)=0,"",VLOOKUP(C4543,'Agent List'!A:C,3,0))),"")</f>
        <v/>
      </c>
    </row>
    <row r="4544" spans="5:6" x14ac:dyDescent="0.25">
      <c r="E4544" s="175" t="str">
        <f>IFERROR((IF(VLOOKUP($C4544,'Agent List'!$A:$D,2,0)=0,"",VLOOKUP($C4544,'Agent List'!$A:$D,2,0))),"")</f>
        <v/>
      </c>
      <c r="F4544" t="str">
        <f>IFERROR((IF(VLOOKUP(C4544,'Agent List'!A:C,3,0)=0,"",VLOOKUP(C4544,'Agent List'!A:C,3,0))),"")</f>
        <v/>
      </c>
    </row>
    <row r="4545" spans="5:6" x14ac:dyDescent="0.25">
      <c r="E4545" s="175" t="str">
        <f>IFERROR((IF(VLOOKUP($C4545,'Agent List'!$A:$D,2,0)=0,"",VLOOKUP($C4545,'Agent List'!$A:$D,2,0))),"")</f>
        <v/>
      </c>
      <c r="F4545" t="str">
        <f>IFERROR((IF(VLOOKUP(C4545,'Agent List'!A:C,3,0)=0,"",VLOOKUP(C4545,'Agent List'!A:C,3,0))),"")</f>
        <v/>
      </c>
    </row>
    <row r="4546" spans="5:6" x14ac:dyDescent="0.25">
      <c r="E4546" s="175" t="str">
        <f>IFERROR((IF(VLOOKUP($C4546,'Agent List'!$A:$D,2,0)=0,"",VLOOKUP($C4546,'Agent List'!$A:$D,2,0))),"")</f>
        <v/>
      </c>
      <c r="F4546" t="str">
        <f>IFERROR((IF(VLOOKUP(C4546,'Agent List'!A:C,3,0)=0,"",VLOOKUP(C4546,'Agent List'!A:C,3,0))),"")</f>
        <v/>
      </c>
    </row>
    <row r="4547" spans="5:6" x14ac:dyDescent="0.25">
      <c r="E4547" s="175" t="str">
        <f>IFERROR((IF(VLOOKUP($C4547,'Agent List'!$A:$D,2,0)=0,"",VLOOKUP($C4547,'Agent List'!$A:$D,2,0))),"")</f>
        <v/>
      </c>
      <c r="F4547" t="str">
        <f>IFERROR((IF(VLOOKUP(C4547,'Agent List'!A:C,3,0)=0,"",VLOOKUP(C4547,'Agent List'!A:C,3,0))),"")</f>
        <v/>
      </c>
    </row>
    <row r="4548" spans="5:6" x14ac:dyDescent="0.25">
      <c r="E4548" s="175" t="str">
        <f>IFERROR((IF(VLOOKUP($C4548,'Agent List'!$A:$D,2,0)=0,"",VLOOKUP($C4548,'Agent List'!$A:$D,2,0))),"")</f>
        <v/>
      </c>
      <c r="F4548" t="str">
        <f>IFERROR((IF(VLOOKUP(C4548,'Agent List'!A:C,3,0)=0,"",VLOOKUP(C4548,'Agent List'!A:C,3,0))),"")</f>
        <v/>
      </c>
    </row>
    <row r="4549" spans="5:6" x14ac:dyDescent="0.25">
      <c r="E4549" s="175" t="str">
        <f>IFERROR((IF(VLOOKUP($C4549,'Agent List'!$A:$D,2,0)=0,"",VLOOKUP($C4549,'Agent List'!$A:$D,2,0))),"")</f>
        <v/>
      </c>
      <c r="F4549" t="str">
        <f>IFERROR((IF(VLOOKUP(C4549,'Agent List'!A:C,3,0)=0,"",VLOOKUP(C4549,'Agent List'!A:C,3,0))),"")</f>
        <v/>
      </c>
    </row>
    <row r="4550" spans="5:6" x14ac:dyDescent="0.25">
      <c r="E4550" s="175" t="str">
        <f>IFERROR((IF(VLOOKUP($C4550,'Agent List'!$A:$D,2,0)=0,"",VLOOKUP($C4550,'Agent List'!$A:$D,2,0))),"")</f>
        <v/>
      </c>
      <c r="F4550" t="str">
        <f>IFERROR((IF(VLOOKUP(C4550,'Agent List'!A:C,3,0)=0,"",VLOOKUP(C4550,'Agent List'!A:C,3,0))),"")</f>
        <v/>
      </c>
    </row>
    <row r="4551" spans="5:6" x14ac:dyDescent="0.25">
      <c r="E4551" s="175" t="str">
        <f>IFERROR((IF(VLOOKUP($C4551,'Agent List'!$A:$D,2,0)=0,"",VLOOKUP($C4551,'Agent List'!$A:$D,2,0))),"")</f>
        <v/>
      </c>
      <c r="F4551" t="str">
        <f>IFERROR((IF(VLOOKUP(C4551,'Agent List'!A:C,3,0)=0,"",VLOOKUP(C4551,'Agent List'!A:C,3,0))),"")</f>
        <v/>
      </c>
    </row>
    <row r="4552" spans="5:6" x14ac:dyDescent="0.25">
      <c r="E4552" s="175" t="str">
        <f>IFERROR((IF(VLOOKUP($C4552,'Agent List'!$A:$D,2,0)=0,"",VLOOKUP($C4552,'Agent List'!$A:$D,2,0))),"")</f>
        <v/>
      </c>
      <c r="F4552" t="str">
        <f>IFERROR((IF(VLOOKUP(C4552,'Agent List'!A:C,3,0)=0,"",VLOOKUP(C4552,'Agent List'!A:C,3,0))),"")</f>
        <v/>
      </c>
    </row>
    <row r="4553" spans="5:6" x14ac:dyDescent="0.25">
      <c r="E4553" s="175" t="str">
        <f>IFERROR((IF(VLOOKUP($C4553,'Agent List'!$A:$D,2,0)=0,"",VLOOKUP($C4553,'Agent List'!$A:$D,2,0))),"")</f>
        <v/>
      </c>
      <c r="F4553" t="str">
        <f>IFERROR((IF(VLOOKUP(C4553,'Agent List'!A:C,3,0)=0,"",VLOOKUP(C4553,'Agent List'!A:C,3,0))),"")</f>
        <v/>
      </c>
    </row>
    <row r="4554" spans="5:6" x14ac:dyDescent="0.25">
      <c r="E4554" s="175" t="str">
        <f>IFERROR((IF(VLOOKUP($C4554,'Agent List'!$A:$D,2,0)=0,"",VLOOKUP($C4554,'Agent List'!$A:$D,2,0))),"")</f>
        <v/>
      </c>
      <c r="F4554" t="str">
        <f>IFERROR((IF(VLOOKUP(C4554,'Agent List'!A:C,3,0)=0,"",VLOOKUP(C4554,'Agent List'!A:C,3,0))),"")</f>
        <v/>
      </c>
    </row>
    <row r="4555" spans="5:6" x14ac:dyDescent="0.25">
      <c r="E4555" s="175" t="str">
        <f>IFERROR((IF(VLOOKUP($C4555,'Agent List'!$A:$D,2,0)=0,"",VLOOKUP($C4555,'Agent List'!$A:$D,2,0))),"")</f>
        <v/>
      </c>
      <c r="F4555" t="str">
        <f>IFERROR((IF(VLOOKUP(C4555,'Agent List'!A:C,3,0)=0,"",VLOOKUP(C4555,'Agent List'!A:C,3,0))),"")</f>
        <v/>
      </c>
    </row>
    <row r="4556" spans="5:6" x14ac:dyDescent="0.25">
      <c r="E4556" s="175" t="str">
        <f>IFERROR((IF(VLOOKUP($C4556,'Agent List'!$A:$D,2,0)=0,"",VLOOKUP($C4556,'Agent List'!$A:$D,2,0))),"")</f>
        <v/>
      </c>
      <c r="F4556" t="str">
        <f>IFERROR((IF(VLOOKUP(C4556,'Agent List'!A:C,3,0)=0,"",VLOOKUP(C4556,'Agent List'!A:C,3,0))),"")</f>
        <v/>
      </c>
    </row>
    <row r="4557" spans="5:6" x14ac:dyDescent="0.25">
      <c r="E4557" s="175" t="str">
        <f>IFERROR((IF(VLOOKUP($C4557,'Agent List'!$A:$D,2,0)=0,"",VLOOKUP($C4557,'Agent List'!$A:$D,2,0))),"")</f>
        <v/>
      </c>
      <c r="F4557" t="str">
        <f>IFERROR((IF(VLOOKUP(C4557,'Agent List'!A:C,3,0)=0,"",VLOOKUP(C4557,'Agent List'!A:C,3,0))),"")</f>
        <v/>
      </c>
    </row>
    <row r="4558" spans="5:6" x14ac:dyDescent="0.25">
      <c r="E4558" s="175" t="str">
        <f>IFERROR((IF(VLOOKUP($C4558,'Agent List'!$A:$D,2,0)=0,"",VLOOKUP($C4558,'Agent List'!$A:$D,2,0))),"")</f>
        <v/>
      </c>
      <c r="F4558" t="str">
        <f>IFERROR((IF(VLOOKUP(C4558,'Agent List'!A:C,3,0)=0,"",VLOOKUP(C4558,'Agent List'!A:C,3,0))),"")</f>
        <v/>
      </c>
    </row>
    <row r="4559" spans="5:6" x14ac:dyDescent="0.25">
      <c r="E4559" s="175" t="str">
        <f>IFERROR((IF(VLOOKUP($C4559,'Agent List'!$A:$D,2,0)=0,"",VLOOKUP($C4559,'Agent List'!$A:$D,2,0))),"")</f>
        <v/>
      </c>
      <c r="F4559" t="str">
        <f>IFERROR((IF(VLOOKUP(C4559,'Agent List'!A:C,3,0)=0,"",VLOOKUP(C4559,'Agent List'!A:C,3,0))),"")</f>
        <v/>
      </c>
    </row>
    <row r="4560" spans="5:6" x14ac:dyDescent="0.25">
      <c r="E4560" s="175" t="str">
        <f>IFERROR((IF(VLOOKUP($C4560,'Agent List'!$A:$D,2,0)=0,"",VLOOKUP($C4560,'Agent List'!$A:$D,2,0))),"")</f>
        <v/>
      </c>
      <c r="F4560" t="str">
        <f>IFERROR((IF(VLOOKUP(C4560,'Agent List'!A:C,3,0)=0,"",VLOOKUP(C4560,'Agent List'!A:C,3,0))),"")</f>
        <v/>
      </c>
    </row>
    <row r="4561" spans="5:6" x14ac:dyDescent="0.25">
      <c r="E4561" s="175" t="str">
        <f>IFERROR((IF(VLOOKUP($C4561,'Agent List'!$A:$D,2,0)=0,"",VLOOKUP($C4561,'Agent List'!$A:$D,2,0))),"")</f>
        <v/>
      </c>
      <c r="F4561" t="str">
        <f>IFERROR((IF(VLOOKUP(C4561,'Agent List'!A:C,3,0)=0,"",VLOOKUP(C4561,'Agent List'!A:C,3,0))),"")</f>
        <v/>
      </c>
    </row>
    <row r="4562" spans="5:6" x14ac:dyDescent="0.25">
      <c r="E4562" s="175" t="str">
        <f>IFERROR((IF(VLOOKUP($C4562,'Agent List'!$A:$D,2,0)=0,"",VLOOKUP($C4562,'Agent List'!$A:$D,2,0))),"")</f>
        <v/>
      </c>
      <c r="F4562" t="str">
        <f>IFERROR((IF(VLOOKUP(C4562,'Agent List'!A:C,3,0)=0,"",VLOOKUP(C4562,'Agent List'!A:C,3,0))),"")</f>
        <v/>
      </c>
    </row>
    <row r="4563" spans="5:6" x14ac:dyDescent="0.25">
      <c r="E4563" s="175" t="str">
        <f>IFERROR((IF(VLOOKUP($C4563,'Agent List'!$A:$D,2,0)=0,"",VLOOKUP($C4563,'Agent List'!$A:$D,2,0))),"")</f>
        <v/>
      </c>
      <c r="F4563" t="str">
        <f>IFERROR((IF(VLOOKUP(C4563,'Agent List'!A:C,3,0)=0,"",VLOOKUP(C4563,'Agent List'!A:C,3,0))),"")</f>
        <v/>
      </c>
    </row>
    <row r="4564" spans="5:6" x14ac:dyDescent="0.25">
      <c r="E4564" s="175" t="str">
        <f>IFERROR((IF(VLOOKUP($C4564,'Agent List'!$A:$D,2,0)=0,"",VLOOKUP($C4564,'Agent List'!$A:$D,2,0))),"")</f>
        <v/>
      </c>
      <c r="F4564" t="str">
        <f>IFERROR((IF(VLOOKUP(C4564,'Agent List'!A:C,3,0)=0,"",VLOOKUP(C4564,'Agent List'!A:C,3,0))),"")</f>
        <v/>
      </c>
    </row>
    <row r="4565" spans="5:6" x14ac:dyDescent="0.25">
      <c r="E4565" s="175" t="str">
        <f>IFERROR((IF(VLOOKUP($C4565,'Agent List'!$A:$D,2,0)=0,"",VLOOKUP($C4565,'Agent List'!$A:$D,2,0))),"")</f>
        <v/>
      </c>
      <c r="F4565" t="str">
        <f>IFERROR((IF(VLOOKUP(C4565,'Agent List'!A:C,3,0)=0,"",VLOOKUP(C4565,'Agent List'!A:C,3,0))),"")</f>
        <v/>
      </c>
    </row>
    <row r="4566" spans="5:6" x14ac:dyDescent="0.25">
      <c r="E4566" s="175" t="str">
        <f>IFERROR((IF(VLOOKUP($C4566,'Agent List'!$A:$D,2,0)=0,"",VLOOKUP($C4566,'Agent List'!$A:$D,2,0))),"")</f>
        <v/>
      </c>
      <c r="F4566" t="str">
        <f>IFERROR((IF(VLOOKUP(C4566,'Agent List'!A:C,3,0)=0,"",VLOOKUP(C4566,'Agent List'!A:C,3,0))),"")</f>
        <v/>
      </c>
    </row>
    <row r="4567" spans="5:6" x14ac:dyDescent="0.25">
      <c r="E4567" s="175" t="str">
        <f>IFERROR((IF(VLOOKUP($C4567,'Agent List'!$A:$D,2,0)=0,"",VLOOKUP($C4567,'Agent List'!$A:$D,2,0))),"")</f>
        <v/>
      </c>
      <c r="F4567" t="str">
        <f>IFERROR((IF(VLOOKUP(C4567,'Agent List'!A:C,3,0)=0,"",VLOOKUP(C4567,'Agent List'!A:C,3,0))),"")</f>
        <v/>
      </c>
    </row>
    <row r="4568" spans="5:6" x14ac:dyDescent="0.25">
      <c r="E4568" s="175" t="str">
        <f>IFERROR((IF(VLOOKUP($C4568,'Agent List'!$A:$D,2,0)=0,"",VLOOKUP($C4568,'Agent List'!$A:$D,2,0))),"")</f>
        <v/>
      </c>
      <c r="F4568" t="str">
        <f>IFERROR((IF(VLOOKUP(C4568,'Agent List'!A:C,3,0)=0,"",VLOOKUP(C4568,'Agent List'!A:C,3,0))),"")</f>
        <v/>
      </c>
    </row>
    <row r="4569" spans="5:6" x14ac:dyDescent="0.25">
      <c r="E4569" s="175" t="str">
        <f>IFERROR((IF(VLOOKUP($C4569,'Agent List'!$A:$D,2,0)=0,"",VLOOKUP($C4569,'Agent List'!$A:$D,2,0))),"")</f>
        <v/>
      </c>
      <c r="F4569" t="str">
        <f>IFERROR((IF(VLOOKUP(C4569,'Agent List'!A:C,3,0)=0,"",VLOOKUP(C4569,'Agent List'!A:C,3,0))),"")</f>
        <v/>
      </c>
    </row>
    <row r="4570" spans="5:6" x14ac:dyDescent="0.25">
      <c r="E4570" s="175" t="str">
        <f>IFERROR((IF(VLOOKUP($C4570,'Agent List'!$A:$D,2,0)=0,"",VLOOKUP($C4570,'Agent List'!$A:$D,2,0))),"")</f>
        <v/>
      </c>
      <c r="F4570" t="str">
        <f>IFERROR((IF(VLOOKUP(C4570,'Agent List'!A:C,3,0)=0,"",VLOOKUP(C4570,'Agent List'!A:C,3,0))),"")</f>
        <v/>
      </c>
    </row>
    <row r="4571" spans="5:6" x14ac:dyDescent="0.25">
      <c r="E4571" s="175" t="str">
        <f>IFERROR((IF(VLOOKUP($C4571,'Agent List'!$A:$D,2,0)=0,"",VLOOKUP($C4571,'Agent List'!$A:$D,2,0))),"")</f>
        <v/>
      </c>
      <c r="F4571" t="str">
        <f>IFERROR((IF(VLOOKUP(C4571,'Agent List'!A:C,3,0)=0,"",VLOOKUP(C4571,'Agent List'!A:C,3,0))),"")</f>
        <v/>
      </c>
    </row>
    <row r="4572" spans="5:6" x14ac:dyDescent="0.25">
      <c r="E4572" s="175" t="str">
        <f>IFERROR((IF(VLOOKUP($C4572,'Agent List'!$A:$D,2,0)=0,"",VLOOKUP($C4572,'Agent List'!$A:$D,2,0))),"")</f>
        <v/>
      </c>
      <c r="F4572" t="str">
        <f>IFERROR((IF(VLOOKUP(C4572,'Agent List'!A:C,3,0)=0,"",VLOOKUP(C4572,'Agent List'!A:C,3,0))),"")</f>
        <v/>
      </c>
    </row>
    <row r="4573" spans="5:6" x14ac:dyDescent="0.25">
      <c r="E4573" s="175" t="str">
        <f>IFERROR((IF(VLOOKUP($C4573,'Agent List'!$A:$D,2,0)=0,"",VLOOKUP($C4573,'Agent List'!$A:$D,2,0))),"")</f>
        <v/>
      </c>
      <c r="F4573" t="str">
        <f>IFERROR((IF(VLOOKUP(C4573,'Agent List'!A:C,3,0)=0,"",VLOOKUP(C4573,'Agent List'!A:C,3,0))),"")</f>
        <v/>
      </c>
    </row>
    <row r="4574" spans="5:6" x14ac:dyDescent="0.25">
      <c r="E4574" s="175" t="str">
        <f>IFERROR((IF(VLOOKUP($C4574,'Agent List'!$A:$D,2,0)=0,"",VLOOKUP($C4574,'Agent List'!$A:$D,2,0))),"")</f>
        <v/>
      </c>
      <c r="F4574" t="str">
        <f>IFERROR((IF(VLOOKUP(C4574,'Agent List'!A:C,3,0)=0,"",VLOOKUP(C4574,'Agent List'!A:C,3,0))),"")</f>
        <v/>
      </c>
    </row>
    <row r="4575" spans="5:6" x14ac:dyDescent="0.25">
      <c r="E4575" s="175" t="str">
        <f>IFERROR((IF(VLOOKUP($C4575,'Agent List'!$A:$D,2,0)=0,"",VLOOKUP($C4575,'Agent List'!$A:$D,2,0))),"")</f>
        <v/>
      </c>
      <c r="F4575" t="str">
        <f>IFERROR((IF(VLOOKUP(C4575,'Agent List'!A:C,3,0)=0,"",VLOOKUP(C4575,'Agent List'!A:C,3,0))),"")</f>
        <v/>
      </c>
    </row>
    <row r="4576" spans="5:6" x14ac:dyDescent="0.25">
      <c r="E4576" s="175" t="str">
        <f>IFERROR((IF(VLOOKUP($C4576,'Agent List'!$A:$D,2,0)=0,"",VLOOKUP($C4576,'Agent List'!$A:$D,2,0))),"")</f>
        <v/>
      </c>
      <c r="F4576" t="str">
        <f>IFERROR((IF(VLOOKUP(C4576,'Agent List'!A:C,3,0)=0,"",VLOOKUP(C4576,'Agent List'!A:C,3,0))),"")</f>
        <v/>
      </c>
    </row>
    <row r="4577" spans="5:6" x14ac:dyDescent="0.25">
      <c r="E4577" s="175" t="str">
        <f>IFERROR((IF(VLOOKUP($C4577,'Agent List'!$A:$D,2,0)=0,"",VLOOKUP($C4577,'Agent List'!$A:$D,2,0))),"")</f>
        <v/>
      </c>
      <c r="F4577" t="str">
        <f>IFERROR((IF(VLOOKUP(C4577,'Agent List'!A:C,3,0)=0,"",VLOOKUP(C4577,'Agent List'!A:C,3,0))),"")</f>
        <v/>
      </c>
    </row>
    <row r="4578" spans="5:6" x14ac:dyDescent="0.25">
      <c r="E4578" s="175" t="str">
        <f>IFERROR((IF(VLOOKUP($C4578,'Agent List'!$A:$D,2,0)=0,"",VLOOKUP($C4578,'Agent List'!$A:$D,2,0))),"")</f>
        <v/>
      </c>
      <c r="F4578" t="str">
        <f>IFERROR((IF(VLOOKUP(C4578,'Agent List'!A:C,3,0)=0,"",VLOOKUP(C4578,'Agent List'!A:C,3,0))),"")</f>
        <v/>
      </c>
    </row>
    <row r="4579" spans="5:6" x14ac:dyDescent="0.25">
      <c r="E4579" s="175" t="str">
        <f>IFERROR((IF(VLOOKUP($C4579,'Agent List'!$A:$D,2,0)=0,"",VLOOKUP($C4579,'Agent List'!$A:$D,2,0))),"")</f>
        <v/>
      </c>
      <c r="F4579" t="str">
        <f>IFERROR((IF(VLOOKUP(C4579,'Agent List'!A:C,3,0)=0,"",VLOOKUP(C4579,'Agent List'!A:C,3,0))),"")</f>
        <v/>
      </c>
    </row>
    <row r="4580" spans="5:6" x14ac:dyDescent="0.25">
      <c r="E4580" s="175" t="str">
        <f>IFERROR((IF(VLOOKUP($C4580,'Agent List'!$A:$D,2,0)=0,"",VLOOKUP($C4580,'Agent List'!$A:$D,2,0))),"")</f>
        <v/>
      </c>
      <c r="F4580" t="str">
        <f>IFERROR((IF(VLOOKUP(C4580,'Agent List'!A:C,3,0)=0,"",VLOOKUP(C4580,'Agent List'!A:C,3,0))),"")</f>
        <v/>
      </c>
    </row>
    <row r="4581" spans="5:6" x14ac:dyDescent="0.25">
      <c r="E4581" s="175" t="str">
        <f>IFERROR((IF(VLOOKUP($C4581,'Agent List'!$A:$D,2,0)=0,"",VLOOKUP($C4581,'Agent List'!$A:$D,2,0))),"")</f>
        <v/>
      </c>
      <c r="F4581" t="str">
        <f>IFERROR((IF(VLOOKUP(C4581,'Agent List'!A:C,3,0)=0,"",VLOOKUP(C4581,'Agent List'!A:C,3,0))),"")</f>
        <v/>
      </c>
    </row>
    <row r="4582" spans="5:6" x14ac:dyDescent="0.25">
      <c r="E4582" s="175" t="str">
        <f>IFERROR((IF(VLOOKUP($C4582,'Agent List'!$A:$D,2,0)=0,"",VLOOKUP($C4582,'Agent List'!$A:$D,2,0))),"")</f>
        <v/>
      </c>
      <c r="F4582" t="str">
        <f>IFERROR((IF(VLOOKUP(C4582,'Agent List'!A:C,3,0)=0,"",VLOOKUP(C4582,'Agent List'!A:C,3,0))),"")</f>
        <v/>
      </c>
    </row>
    <row r="4583" spans="5:6" x14ac:dyDescent="0.25">
      <c r="E4583" s="175" t="str">
        <f>IFERROR((IF(VLOOKUP($C4583,'Agent List'!$A:$D,2,0)=0,"",VLOOKUP($C4583,'Agent List'!$A:$D,2,0))),"")</f>
        <v/>
      </c>
      <c r="F4583" t="str">
        <f>IFERROR((IF(VLOOKUP(C4583,'Agent List'!A:C,3,0)=0,"",VLOOKUP(C4583,'Agent List'!A:C,3,0))),"")</f>
        <v/>
      </c>
    </row>
    <row r="4584" spans="5:6" x14ac:dyDescent="0.25">
      <c r="E4584" s="175" t="str">
        <f>IFERROR((IF(VLOOKUP($C4584,'Agent List'!$A:$D,2,0)=0,"",VLOOKUP($C4584,'Agent List'!$A:$D,2,0))),"")</f>
        <v/>
      </c>
      <c r="F4584" t="str">
        <f>IFERROR((IF(VLOOKUP(C4584,'Agent List'!A:C,3,0)=0,"",VLOOKUP(C4584,'Agent List'!A:C,3,0))),"")</f>
        <v/>
      </c>
    </row>
    <row r="4585" spans="5:6" x14ac:dyDescent="0.25">
      <c r="E4585" s="175" t="str">
        <f>IFERROR((IF(VLOOKUP($C4585,'Agent List'!$A:$D,2,0)=0,"",VLOOKUP($C4585,'Agent List'!$A:$D,2,0))),"")</f>
        <v/>
      </c>
      <c r="F4585" t="str">
        <f>IFERROR((IF(VLOOKUP(C4585,'Agent List'!A:C,3,0)=0,"",VLOOKUP(C4585,'Agent List'!A:C,3,0))),"")</f>
        <v/>
      </c>
    </row>
    <row r="4586" spans="5:6" x14ac:dyDescent="0.25">
      <c r="E4586" s="175" t="str">
        <f>IFERROR((IF(VLOOKUP($C4586,'Agent List'!$A:$D,2,0)=0,"",VLOOKUP($C4586,'Agent List'!$A:$D,2,0))),"")</f>
        <v/>
      </c>
      <c r="F4586" t="str">
        <f>IFERROR((IF(VLOOKUP(C4586,'Agent List'!A:C,3,0)=0,"",VLOOKUP(C4586,'Agent List'!A:C,3,0))),"")</f>
        <v/>
      </c>
    </row>
    <row r="4587" spans="5:6" x14ac:dyDescent="0.25">
      <c r="E4587" s="175" t="str">
        <f>IFERROR((IF(VLOOKUP($C4587,'Agent List'!$A:$D,2,0)=0,"",VLOOKUP($C4587,'Agent List'!$A:$D,2,0))),"")</f>
        <v/>
      </c>
      <c r="F4587" t="str">
        <f>IFERROR((IF(VLOOKUP(C4587,'Agent List'!A:C,3,0)=0,"",VLOOKUP(C4587,'Agent List'!A:C,3,0))),"")</f>
        <v/>
      </c>
    </row>
    <row r="4588" spans="5:6" x14ac:dyDescent="0.25">
      <c r="E4588" s="175" t="str">
        <f>IFERROR((IF(VLOOKUP($C4588,'Agent List'!$A:$D,2,0)=0,"",VLOOKUP($C4588,'Agent List'!$A:$D,2,0))),"")</f>
        <v/>
      </c>
      <c r="F4588" t="str">
        <f>IFERROR((IF(VLOOKUP(C4588,'Agent List'!A:C,3,0)=0,"",VLOOKUP(C4588,'Agent List'!A:C,3,0))),"")</f>
        <v/>
      </c>
    </row>
    <row r="4589" spans="5:6" x14ac:dyDescent="0.25">
      <c r="E4589" s="175" t="str">
        <f>IFERROR((IF(VLOOKUP($C4589,'Agent List'!$A:$D,2,0)=0,"",VLOOKUP($C4589,'Agent List'!$A:$D,2,0))),"")</f>
        <v/>
      </c>
      <c r="F4589" t="str">
        <f>IFERROR((IF(VLOOKUP(C4589,'Agent List'!A:C,3,0)=0,"",VLOOKUP(C4589,'Agent List'!A:C,3,0))),"")</f>
        <v/>
      </c>
    </row>
    <row r="4590" spans="5:6" x14ac:dyDescent="0.25">
      <c r="E4590" s="175" t="str">
        <f>IFERROR((IF(VLOOKUP($C4590,'Agent List'!$A:$D,2,0)=0,"",VLOOKUP($C4590,'Agent List'!$A:$D,2,0))),"")</f>
        <v/>
      </c>
      <c r="F4590" t="str">
        <f>IFERROR((IF(VLOOKUP(C4590,'Agent List'!A:C,3,0)=0,"",VLOOKUP(C4590,'Agent List'!A:C,3,0))),"")</f>
        <v/>
      </c>
    </row>
    <row r="4591" spans="5:6" x14ac:dyDescent="0.25">
      <c r="E4591" s="175" t="str">
        <f>IFERROR((IF(VLOOKUP($C4591,'Agent List'!$A:$D,2,0)=0,"",VLOOKUP($C4591,'Agent List'!$A:$D,2,0))),"")</f>
        <v/>
      </c>
      <c r="F4591" t="str">
        <f>IFERROR((IF(VLOOKUP(C4591,'Agent List'!A:C,3,0)=0,"",VLOOKUP(C4591,'Agent List'!A:C,3,0))),"")</f>
        <v/>
      </c>
    </row>
    <row r="4592" spans="5:6" x14ac:dyDescent="0.25">
      <c r="E4592" s="175" t="str">
        <f>IFERROR((IF(VLOOKUP($C4592,'Agent List'!$A:$D,2,0)=0,"",VLOOKUP($C4592,'Agent List'!$A:$D,2,0))),"")</f>
        <v/>
      </c>
      <c r="F4592" t="str">
        <f>IFERROR((IF(VLOOKUP(C4592,'Agent List'!A:C,3,0)=0,"",VLOOKUP(C4592,'Agent List'!A:C,3,0))),"")</f>
        <v/>
      </c>
    </row>
    <row r="4593" spans="5:6" x14ac:dyDescent="0.25">
      <c r="E4593" s="175" t="str">
        <f>IFERROR((IF(VLOOKUP($C4593,'Agent List'!$A:$D,2,0)=0,"",VLOOKUP($C4593,'Agent List'!$A:$D,2,0))),"")</f>
        <v/>
      </c>
      <c r="F4593" t="str">
        <f>IFERROR((IF(VLOOKUP(C4593,'Agent List'!A:C,3,0)=0,"",VLOOKUP(C4593,'Agent List'!A:C,3,0))),"")</f>
        <v/>
      </c>
    </row>
    <row r="4594" spans="5:6" x14ac:dyDescent="0.25">
      <c r="E4594" s="175" t="str">
        <f>IFERROR((IF(VLOOKUP($C4594,'Agent List'!$A:$D,2,0)=0,"",VLOOKUP($C4594,'Agent List'!$A:$D,2,0))),"")</f>
        <v/>
      </c>
      <c r="F4594" t="str">
        <f>IFERROR((IF(VLOOKUP(C4594,'Agent List'!A:C,3,0)=0,"",VLOOKUP(C4594,'Agent List'!A:C,3,0))),"")</f>
        <v/>
      </c>
    </row>
    <row r="4595" spans="5:6" x14ac:dyDescent="0.25">
      <c r="E4595" s="175" t="str">
        <f>IFERROR((IF(VLOOKUP($C4595,'Agent List'!$A:$D,2,0)=0,"",VLOOKUP($C4595,'Agent List'!$A:$D,2,0))),"")</f>
        <v/>
      </c>
      <c r="F4595" t="str">
        <f>IFERROR((IF(VLOOKUP(C4595,'Agent List'!A:C,3,0)=0,"",VLOOKUP(C4595,'Agent List'!A:C,3,0))),"")</f>
        <v/>
      </c>
    </row>
    <row r="4596" spans="5:6" x14ac:dyDescent="0.25">
      <c r="E4596" s="175" t="str">
        <f>IFERROR((IF(VLOOKUP($C4596,'Agent List'!$A:$D,2,0)=0,"",VLOOKUP($C4596,'Agent List'!$A:$D,2,0))),"")</f>
        <v/>
      </c>
      <c r="F4596" t="str">
        <f>IFERROR((IF(VLOOKUP(C4596,'Agent List'!A:C,3,0)=0,"",VLOOKUP(C4596,'Agent List'!A:C,3,0))),"")</f>
        <v/>
      </c>
    </row>
    <row r="4597" spans="5:6" x14ac:dyDescent="0.25">
      <c r="E4597" s="175" t="str">
        <f>IFERROR((IF(VLOOKUP($C4597,'Agent List'!$A:$D,2,0)=0,"",VLOOKUP($C4597,'Agent List'!$A:$D,2,0))),"")</f>
        <v/>
      </c>
      <c r="F4597" t="str">
        <f>IFERROR((IF(VLOOKUP(C4597,'Agent List'!A:C,3,0)=0,"",VLOOKUP(C4597,'Agent List'!A:C,3,0))),"")</f>
        <v/>
      </c>
    </row>
    <row r="4598" spans="5:6" x14ac:dyDescent="0.25">
      <c r="E4598" s="175" t="str">
        <f>IFERROR((IF(VLOOKUP($C4598,'Agent List'!$A:$D,2,0)=0,"",VLOOKUP($C4598,'Agent List'!$A:$D,2,0))),"")</f>
        <v/>
      </c>
      <c r="F4598" t="str">
        <f>IFERROR((IF(VLOOKUP(C4598,'Agent List'!A:C,3,0)=0,"",VLOOKUP(C4598,'Agent List'!A:C,3,0))),"")</f>
        <v/>
      </c>
    </row>
    <row r="4599" spans="5:6" x14ac:dyDescent="0.25">
      <c r="E4599" s="175" t="str">
        <f>IFERROR((IF(VLOOKUP($C4599,'Agent List'!$A:$D,2,0)=0,"",VLOOKUP($C4599,'Agent List'!$A:$D,2,0))),"")</f>
        <v/>
      </c>
      <c r="F4599" t="str">
        <f>IFERROR((IF(VLOOKUP(C4599,'Agent List'!A:C,3,0)=0,"",VLOOKUP(C4599,'Agent List'!A:C,3,0))),"")</f>
        <v/>
      </c>
    </row>
    <row r="4600" spans="5:6" x14ac:dyDescent="0.25">
      <c r="E4600" s="175" t="str">
        <f>IFERROR((IF(VLOOKUP($C4600,'Agent List'!$A:$D,2,0)=0,"",VLOOKUP($C4600,'Agent List'!$A:$D,2,0))),"")</f>
        <v/>
      </c>
      <c r="F4600" t="str">
        <f>IFERROR((IF(VLOOKUP(C4600,'Agent List'!A:C,3,0)=0,"",VLOOKUP(C4600,'Agent List'!A:C,3,0))),"")</f>
        <v/>
      </c>
    </row>
    <row r="4601" spans="5:6" x14ac:dyDescent="0.25">
      <c r="E4601" s="175" t="str">
        <f>IFERROR((IF(VLOOKUP($C4601,'Agent List'!$A:$D,2,0)=0,"",VLOOKUP($C4601,'Agent List'!$A:$D,2,0))),"")</f>
        <v/>
      </c>
      <c r="F4601" t="str">
        <f>IFERROR((IF(VLOOKUP(C4601,'Agent List'!A:C,3,0)=0,"",VLOOKUP(C4601,'Agent List'!A:C,3,0))),"")</f>
        <v/>
      </c>
    </row>
    <row r="4602" spans="5:6" x14ac:dyDescent="0.25">
      <c r="E4602" s="175" t="str">
        <f>IFERROR((IF(VLOOKUP($C4602,'Agent List'!$A:$D,2,0)=0,"",VLOOKUP($C4602,'Agent List'!$A:$D,2,0))),"")</f>
        <v/>
      </c>
      <c r="F4602" t="str">
        <f>IFERROR((IF(VLOOKUP(C4602,'Agent List'!A:C,3,0)=0,"",VLOOKUP(C4602,'Agent List'!A:C,3,0))),"")</f>
        <v/>
      </c>
    </row>
    <row r="4603" spans="5:6" x14ac:dyDescent="0.25">
      <c r="E4603" s="175" t="str">
        <f>IFERROR((IF(VLOOKUP($C4603,'Agent List'!$A:$D,2,0)=0,"",VLOOKUP($C4603,'Agent List'!$A:$D,2,0))),"")</f>
        <v/>
      </c>
      <c r="F4603" t="str">
        <f>IFERROR((IF(VLOOKUP(C4603,'Agent List'!A:C,3,0)=0,"",VLOOKUP(C4603,'Agent List'!A:C,3,0))),"")</f>
        <v/>
      </c>
    </row>
    <row r="4604" spans="5:6" x14ac:dyDescent="0.25">
      <c r="E4604" s="175" t="str">
        <f>IFERROR((IF(VLOOKUP($C4604,'Agent List'!$A:$D,2,0)=0,"",VLOOKUP($C4604,'Agent List'!$A:$D,2,0))),"")</f>
        <v/>
      </c>
      <c r="F4604" t="str">
        <f>IFERROR((IF(VLOOKUP(C4604,'Agent List'!A:C,3,0)=0,"",VLOOKUP(C4604,'Agent List'!A:C,3,0))),"")</f>
        <v/>
      </c>
    </row>
    <row r="4605" spans="5:6" x14ac:dyDescent="0.25">
      <c r="E4605" s="175" t="str">
        <f>IFERROR((IF(VLOOKUP($C4605,'Agent List'!$A:$D,2,0)=0,"",VLOOKUP($C4605,'Agent List'!$A:$D,2,0))),"")</f>
        <v/>
      </c>
      <c r="F4605" t="str">
        <f>IFERROR((IF(VLOOKUP(C4605,'Agent List'!A:C,3,0)=0,"",VLOOKUP(C4605,'Agent List'!A:C,3,0))),"")</f>
        <v/>
      </c>
    </row>
    <row r="4606" spans="5:6" x14ac:dyDescent="0.25">
      <c r="E4606" s="175" t="str">
        <f>IFERROR((IF(VLOOKUP($C4606,'Agent List'!$A:$D,2,0)=0,"",VLOOKUP($C4606,'Agent List'!$A:$D,2,0))),"")</f>
        <v/>
      </c>
      <c r="F4606" t="str">
        <f>IFERROR((IF(VLOOKUP(C4606,'Agent List'!A:C,3,0)=0,"",VLOOKUP(C4606,'Agent List'!A:C,3,0))),"")</f>
        <v/>
      </c>
    </row>
    <row r="4607" spans="5:6" x14ac:dyDescent="0.25">
      <c r="E4607" s="175" t="str">
        <f>IFERROR((IF(VLOOKUP($C4607,'Agent List'!$A:$D,2,0)=0,"",VLOOKUP($C4607,'Agent List'!$A:$D,2,0))),"")</f>
        <v/>
      </c>
      <c r="F4607" t="str">
        <f>IFERROR((IF(VLOOKUP(C4607,'Agent List'!A:C,3,0)=0,"",VLOOKUP(C4607,'Agent List'!A:C,3,0))),"")</f>
        <v/>
      </c>
    </row>
    <row r="4608" spans="5:6" x14ac:dyDescent="0.25">
      <c r="E4608" s="175" t="str">
        <f>IFERROR((IF(VLOOKUP($C4608,'Agent List'!$A:$D,2,0)=0,"",VLOOKUP($C4608,'Agent List'!$A:$D,2,0))),"")</f>
        <v/>
      </c>
      <c r="F4608" t="str">
        <f>IFERROR((IF(VLOOKUP(C4608,'Agent List'!A:C,3,0)=0,"",VLOOKUP(C4608,'Agent List'!A:C,3,0))),"")</f>
        <v/>
      </c>
    </row>
    <row r="4609" spans="5:6" x14ac:dyDescent="0.25">
      <c r="E4609" s="175" t="str">
        <f>IFERROR((IF(VLOOKUP($C4609,'Agent List'!$A:$D,2,0)=0,"",VLOOKUP($C4609,'Agent List'!$A:$D,2,0))),"")</f>
        <v/>
      </c>
      <c r="F4609" t="str">
        <f>IFERROR((IF(VLOOKUP(C4609,'Agent List'!A:C,3,0)=0,"",VLOOKUP(C4609,'Agent List'!A:C,3,0))),"")</f>
        <v/>
      </c>
    </row>
    <row r="4610" spans="5:6" x14ac:dyDescent="0.25">
      <c r="E4610" s="175" t="str">
        <f>IFERROR((IF(VLOOKUP($C4610,'Agent List'!$A:$D,2,0)=0,"",VLOOKUP($C4610,'Agent List'!$A:$D,2,0))),"")</f>
        <v/>
      </c>
      <c r="F4610" t="str">
        <f>IFERROR((IF(VLOOKUP(C4610,'Agent List'!A:C,3,0)=0,"",VLOOKUP(C4610,'Agent List'!A:C,3,0))),"")</f>
        <v/>
      </c>
    </row>
    <row r="4611" spans="5:6" x14ac:dyDescent="0.25">
      <c r="E4611" s="175" t="str">
        <f>IFERROR((IF(VLOOKUP($C4611,'Agent List'!$A:$D,2,0)=0,"",VLOOKUP($C4611,'Agent List'!$A:$D,2,0))),"")</f>
        <v/>
      </c>
      <c r="F4611" t="str">
        <f>IFERROR((IF(VLOOKUP(C4611,'Agent List'!A:C,3,0)=0,"",VLOOKUP(C4611,'Agent List'!A:C,3,0))),"")</f>
        <v/>
      </c>
    </row>
    <row r="4612" spans="5:6" x14ac:dyDescent="0.25">
      <c r="E4612" s="175" t="str">
        <f>IFERROR((IF(VLOOKUP($C4612,'Agent List'!$A:$D,2,0)=0,"",VLOOKUP($C4612,'Agent List'!$A:$D,2,0))),"")</f>
        <v/>
      </c>
      <c r="F4612" t="str">
        <f>IFERROR((IF(VLOOKUP(C4612,'Agent List'!A:C,3,0)=0,"",VLOOKUP(C4612,'Agent List'!A:C,3,0))),"")</f>
        <v/>
      </c>
    </row>
    <row r="4613" spans="5:6" x14ac:dyDescent="0.25">
      <c r="E4613" s="175" t="str">
        <f>IFERROR((IF(VLOOKUP($C4613,'Agent List'!$A:$D,2,0)=0,"",VLOOKUP($C4613,'Agent List'!$A:$D,2,0))),"")</f>
        <v/>
      </c>
      <c r="F4613" t="str">
        <f>IFERROR((IF(VLOOKUP(C4613,'Agent List'!A:C,3,0)=0,"",VLOOKUP(C4613,'Agent List'!A:C,3,0))),"")</f>
        <v/>
      </c>
    </row>
    <row r="4614" spans="5:6" x14ac:dyDescent="0.25">
      <c r="E4614" s="175" t="str">
        <f>IFERROR((IF(VLOOKUP($C4614,'Agent List'!$A:$D,2,0)=0,"",VLOOKUP($C4614,'Agent List'!$A:$D,2,0))),"")</f>
        <v/>
      </c>
      <c r="F4614" t="str">
        <f>IFERROR((IF(VLOOKUP(C4614,'Agent List'!A:C,3,0)=0,"",VLOOKUP(C4614,'Agent List'!A:C,3,0))),"")</f>
        <v/>
      </c>
    </row>
    <row r="4615" spans="5:6" x14ac:dyDescent="0.25">
      <c r="E4615" s="175" t="str">
        <f>IFERROR((IF(VLOOKUP($C4615,'Agent List'!$A:$D,2,0)=0,"",VLOOKUP($C4615,'Agent List'!$A:$D,2,0))),"")</f>
        <v/>
      </c>
      <c r="F4615" t="str">
        <f>IFERROR((IF(VLOOKUP(C4615,'Agent List'!A:C,3,0)=0,"",VLOOKUP(C4615,'Agent List'!A:C,3,0))),"")</f>
        <v/>
      </c>
    </row>
    <row r="4616" spans="5:6" x14ac:dyDescent="0.25">
      <c r="E4616" s="175" t="str">
        <f>IFERROR((IF(VLOOKUP($C4616,'Agent List'!$A:$D,2,0)=0,"",VLOOKUP($C4616,'Agent List'!$A:$D,2,0))),"")</f>
        <v/>
      </c>
      <c r="F4616" t="str">
        <f>IFERROR((IF(VLOOKUP(C4616,'Agent List'!A:C,3,0)=0,"",VLOOKUP(C4616,'Agent List'!A:C,3,0))),"")</f>
        <v/>
      </c>
    </row>
    <row r="4617" spans="5:6" x14ac:dyDescent="0.25">
      <c r="E4617" s="175" t="str">
        <f>IFERROR((IF(VLOOKUP($C4617,'Agent List'!$A:$D,2,0)=0,"",VLOOKUP($C4617,'Agent List'!$A:$D,2,0))),"")</f>
        <v/>
      </c>
      <c r="F4617" t="str">
        <f>IFERROR((IF(VLOOKUP(C4617,'Agent List'!A:C,3,0)=0,"",VLOOKUP(C4617,'Agent List'!A:C,3,0))),"")</f>
        <v/>
      </c>
    </row>
    <row r="4618" spans="5:6" x14ac:dyDescent="0.25">
      <c r="E4618" s="175" t="str">
        <f>IFERROR((IF(VLOOKUP($C4618,'Agent List'!$A:$D,2,0)=0,"",VLOOKUP($C4618,'Agent List'!$A:$D,2,0))),"")</f>
        <v/>
      </c>
      <c r="F4618" t="str">
        <f>IFERROR((IF(VLOOKUP(C4618,'Agent List'!A:C,3,0)=0,"",VLOOKUP(C4618,'Agent List'!A:C,3,0))),"")</f>
        <v/>
      </c>
    </row>
    <row r="4619" spans="5:6" x14ac:dyDescent="0.25">
      <c r="E4619" s="175" t="str">
        <f>IFERROR((IF(VLOOKUP($C4619,'Agent List'!$A:$D,2,0)=0,"",VLOOKUP($C4619,'Agent List'!$A:$D,2,0))),"")</f>
        <v/>
      </c>
      <c r="F4619" t="str">
        <f>IFERROR((IF(VLOOKUP(C4619,'Agent List'!A:C,3,0)=0,"",VLOOKUP(C4619,'Agent List'!A:C,3,0))),"")</f>
        <v/>
      </c>
    </row>
    <row r="4620" spans="5:6" x14ac:dyDescent="0.25">
      <c r="E4620" s="175" t="str">
        <f>IFERROR((IF(VLOOKUP($C4620,'Agent List'!$A:$D,2,0)=0,"",VLOOKUP($C4620,'Agent List'!$A:$D,2,0))),"")</f>
        <v/>
      </c>
      <c r="F4620" t="str">
        <f>IFERROR((IF(VLOOKUP(C4620,'Agent List'!A:C,3,0)=0,"",VLOOKUP(C4620,'Agent List'!A:C,3,0))),"")</f>
        <v/>
      </c>
    </row>
    <row r="4621" spans="5:6" x14ac:dyDescent="0.25">
      <c r="E4621" s="175" t="str">
        <f>IFERROR((IF(VLOOKUP($C4621,'Agent List'!$A:$D,2,0)=0,"",VLOOKUP($C4621,'Agent List'!$A:$D,2,0))),"")</f>
        <v/>
      </c>
      <c r="F4621" t="str">
        <f>IFERROR((IF(VLOOKUP(C4621,'Agent List'!A:C,3,0)=0,"",VLOOKUP(C4621,'Agent List'!A:C,3,0))),"")</f>
        <v/>
      </c>
    </row>
    <row r="4622" spans="5:6" x14ac:dyDescent="0.25">
      <c r="E4622" s="175" t="str">
        <f>IFERROR((IF(VLOOKUP($C4622,'Agent List'!$A:$D,2,0)=0,"",VLOOKUP($C4622,'Agent List'!$A:$D,2,0))),"")</f>
        <v/>
      </c>
      <c r="F4622" t="str">
        <f>IFERROR((IF(VLOOKUP(C4622,'Agent List'!A:C,3,0)=0,"",VLOOKUP(C4622,'Agent List'!A:C,3,0))),"")</f>
        <v/>
      </c>
    </row>
    <row r="4623" spans="5:6" x14ac:dyDescent="0.25">
      <c r="E4623" s="175" t="str">
        <f>IFERROR((IF(VLOOKUP($C4623,'Agent List'!$A:$D,2,0)=0,"",VLOOKUP($C4623,'Agent List'!$A:$D,2,0))),"")</f>
        <v/>
      </c>
      <c r="F4623" t="str">
        <f>IFERROR((IF(VLOOKUP(C4623,'Agent List'!A:C,3,0)=0,"",VLOOKUP(C4623,'Agent List'!A:C,3,0))),"")</f>
        <v/>
      </c>
    </row>
    <row r="4624" spans="5:6" x14ac:dyDescent="0.25">
      <c r="E4624" s="175" t="str">
        <f>IFERROR((IF(VLOOKUP($C4624,'Agent List'!$A:$D,2,0)=0,"",VLOOKUP($C4624,'Agent List'!$A:$D,2,0))),"")</f>
        <v/>
      </c>
      <c r="F4624" t="str">
        <f>IFERROR((IF(VLOOKUP(C4624,'Agent List'!A:C,3,0)=0,"",VLOOKUP(C4624,'Agent List'!A:C,3,0))),"")</f>
        <v/>
      </c>
    </row>
    <row r="4625" spans="5:6" x14ac:dyDescent="0.25">
      <c r="E4625" s="175" t="str">
        <f>IFERROR((IF(VLOOKUP($C4625,'Agent List'!$A:$D,2,0)=0,"",VLOOKUP($C4625,'Agent List'!$A:$D,2,0))),"")</f>
        <v/>
      </c>
      <c r="F4625" t="str">
        <f>IFERROR((IF(VLOOKUP(C4625,'Agent List'!A:C,3,0)=0,"",VLOOKUP(C4625,'Agent List'!A:C,3,0))),"")</f>
        <v/>
      </c>
    </row>
    <row r="4626" spans="5:6" x14ac:dyDescent="0.25">
      <c r="E4626" s="175" t="str">
        <f>IFERROR((IF(VLOOKUP($C4626,'Agent List'!$A:$D,2,0)=0,"",VLOOKUP($C4626,'Agent List'!$A:$D,2,0))),"")</f>
        <v/>
      </c>
      <c r="F4626" t="str">
        <f>IFERROR((IF(VLOOKUP(C4626,'Agent List'!A:C,3,0)=0,"",VLOOKUP(C4626,'Agent List'!A:C,3,0))),"")</f>
        <v/>
      </c>
    </row>
    <row r="4627" spans="5:6" x14ac:dyDescent="0.25">
      <c r="E4627" s="175" t="str">
        <f>IFERROR((IF(VLOOKUP($C4627,'Agent List'!$A:$D,2,0)=0,"",VLOOKUP($C4627,'Agent List'!$A:$D,2,0))),"")</f>
        <v/>
      </c>
      <c r="F4627" t="str">
        <f>IFERROR((IF(VLOOKUP(C4627,'Agent List'!A:C,3,0)=0,"",VLOOKUP(C4627,'Agent List'!A:C,3,0))),"")</f>
        <v/>
      </c>
    </row>
    <row r="4628" spans="5:6" x14ac:dyDescent="0.25">
      <c r="E4628" s="175" t="str">
        <f>IFERROR((IF(VLOOKUP($C4628,'Agent List'!$A:$D,2,0)=0,"",VLOOKUP($C4628,'Agent List'!$A:$D,2,0))),"")</f>
        <v/>
      </c>
      <c r="F4628" t="str">
        <f>IFERROR((IF(VLOOKUP(C4628,'Agent List'!A:C,3,0)=0,"",VLOOKUP(C4628,'Agent List'!A:C,3,0))),"")</f>
        <v/>
      </c>
    </row>
    <row r="4629" spans="5:6" x14ac:dyDescent="0.25">
      <c r="E4629" s="175" t="str">
        <f>IFERROR((IF(VLOOKUP($C4629,'Agent List'!$A:$D,2,0)=0,"",VLOOKUP($C4629,'Agent List'!$A:$D,2,0))),"")</f>
        <v/>
      </c>
      <c r="F4629" t="str">
        <f>IFERROR((IF(VLOOKUP(C4629,'Agent List'!A:C,3,0)=0,"",VLOOKUP(C4629,'Agent List'!A:C,3,0))),"")</f>
        <v/>
      </c>
    </row>
    <row r="4630" spans="5:6" x14ac:dyDescent="0.25">
      <c r="E4630" s="175" t="str">
        <f>IFERROR((IF(VLOOKUP($C4630,'Agent List'!$A:$D,2,0)=0,"",VLOOKUP($C4630,'Agent List'!$A:$D,2,0))),"")</f>
        <v/>
      </c>
      <c r="F4630" t="str">
        <f>IFERROR((IF(VLOOKUP(C4630,'Agent List'!A:C,3,0)=0,"",VLOOKUP(C4630,'Agent List'!A:C,3,0))),"")</f>
        <v/>
      </c>
    </row>
    <row r="4631" spans="5:6" x14ac:dyDescent="0.25">
      <c r="E4631" s="175" t="str">
        <f>IFERROR((IF(VLOOKUP($C4631,'Agent List'!$A:$D,2,0)=0,"",VLOOKUP($C4631,'Agent List'!$A:$D,2,0))),"")</f>
        <v/>
      </c>
      <c r="F4631" t="str">
        <f>IFERROR((IF(VLOOKUP(C4631,'Agent List'!A:C,3,0)=0,"",VLOOKUP(C4631,'Agent List'!A:C,3,0))),"")</f>
        <v/>
      </c>
    </row>
    <row r="4632" spans="5:6" x14ac:dyDescent="0.25">
      <c r="E4632" s="175" t="str">
        <f>IFERROR((IF(VLOOKUP($C4632,'Agent List'!$A:$D,2,0)=0,"",VLOOKUP($C4632,'Agent List'!$A:$D,2,0))),"")</f>
        <v/>
      </c>
      <c r="F4632" t="str">
        <f>IFERROR((IF(VLOOKUP(C4632,'Agent List'!A:C,3,0)=0,"",VLOOKUP(C4632,'Agent List'!A:C,3,0))),"")</f>
        <v/>
      </c>
    </row>
    <row r="4633" spans="5:6" x14ac:dyDescent="0.25">
      <c r="E4633" s="175" t="str">
        <f>IFERROR((IF(VLOOKUP($C4633,'Agent List'!$A:$D,2,0)=0,"",VLOOKUP($C4633,'Agent List'!$A:$D,2,0))),"")</f>
        <v/>
      </c>
      <c r="F4633" t="str">
        <f>IFERROR((IF(VLOOKUP(C4633,'Agent List'!A:C,3,0)=0,"",VLOOKUP(C4633,'Agent List'!A:C,3,0))),"")</f>
        <v/>
      </c>
    </row>
    <row r="4634" spans="5:6" x14ac:dyDescent="0.25">
      <c r="E4634" s="175" t="str">
        <f>IFERROR((IF(VLOOKUP($C4634,'Agent List'!$A:$D,2,0)=0,"",VLOOKUP($C4634,'Agent List'!$A:$D,2,0))),"")</f>
        <v/>
      </c>
      <c r="F4634" t="str">
        <f>IFERROR((IF(VLOOKUP(C4634,'Agent List'!A:C,3,0)=0,"",VLOOKUP(C4634,'Agent List'!A:C,3,0))),"")</f>
        <v/>
      </c>
    </row>
    <row r="4635" spans="5:6" x14ac:dyDescent="0.25">
      <c r="E4635" s="175" t="str">
        <f>IFERROR((IF(VLOOKUP($C4635,'Agent List'!$A:$D,2,0)=0,"",VLOOKUP($C4635,'Agent List'!$A:$D,2,0))),"")</f>
        <v/>
      </c>
      <c r="F4635" t="str">
        <f>IFERROR((IF(VLOOKUP(C4635,'Agent List'!A:C,3,0)=0,"",VLOOKUP(C4635,'Agent List'!A:C,3,0))),"")</f>
        <v/>
      </c>
    </row>
    <row r="4636" spans="5:6" x14ac:dyDescent="0.25">
      <c r="E4636" s="175" t="str">
        <f>IFERROR((IF(VLOOKUP($C4636,'Agent List'!$A:$D,2,0)=0,"",VLOOKUP($C4636,'Agent List'!$A:$D,2,0))),"")</f>
        <v/>
      </c>
      <c r="F4636" t="str">
        <f>IFERROR((IF(VLOOKUP(C4636,'Agent List'!A:C,3,0)=0,"",VLOOKUP(C4636,'Agent List'!A:C,3,0))),"")</f>
        <v/>
      </c>
    </row>
    <row r="4637" spans="5:6" x14ac:dyDescent="0.25">
      <c r="E4637" s="175" t="str">
        <f>IFERROR((IF(VLOOKUP($C4637,'Agent List'!$A:$D,2,0)=0,"",VLOOKUP($C4637,'Agent List'!$A:$D,2,0))),"")</f>
        <v/>
      </c>
      <c r="F4637" t="str">
        <f>IFERROR((IF(VLOOKUP(C4637,'Agent List'!A:C,3,0)=0,"",VLOOKUP(C4637,'Agent List'!A:C,3,0))),"")</f>
        <v/>
      </c>
    </row>
    <row r="4638" spans="5:6" x14ac:dyDescent="0.25">
      <c r="E4638" s="175" t="str">
        <f>IFERROR((IF(VLOOKUP($C4638,'Agent List'!$A:$D,2,0)=0,"",VLOOKUP($C4638,'Agent List'!$A:$D,2,0))),"")</f>
        <v/>
      </c>
      <c r="F4638" t="str">
        <f>IFERROR((IF(VLOOKUP(C4638,'Agent List'!A:C,3,0)=0,"",VLOOKUP(C4638,'Agent List'!A:C,3,0))),"")</f>
        <v/>
      </c>
    </row>
    <row r="4639" spans="5:6" x14ac:dyDescent="0.25">
      <c r="E4639" s="175" t="str">
        <f>IFERROR((IF(VLOOKUP($C4639,'Agent List'!$A:$D,2,0)=0,"",VLOOKUP($C4639,'Agent List'!$A:$D,2,0))),"")</f>
        <v/>
      </c>
      <c r="F4639" t="str">
        <f>IFERROR((IF(VLOOKUP(C4639,'Agent List'!A:C,3,0)=0,"",VLOOKUP(C4639,'Agent List'!A:C,3,0))),"")</f>
        <v/>
      </c>
    </row>
    <row r="4640" spans="5:6" x14ac:dyDescent="0.25">
      <c r="E4640" s="175" t="str">
        <f>IFERROR((IF(VLOOKUP($C4640,'Agent List'!$A:$D,2,0)=0,"",VLOOKUP($C4640,'Agent List'!$A:$D,2,0))),"")</f>
        <v/>
      </c>
      <c r="F4640" t="str">
        <f>IFERROR((IF(VLOOKUP(C4640,'Agent List'!A:C,3,0)=0,"",VLOOKUP(C4640,'Agent List'!A:C,3,0))),"")</f>
        <v/>
      </c>
    </row>
    <row r="4641" spans="5:6" x14ac:dyDescent="0.25">
      <c r="E4641" s="175" t="str">
        <f>IFERROR((IF(VLOOKUP($C4641,'Agent List'!$A:$D,2,0)=0,"",VLOOKUP($C4641,'Agent List'!$A:$D,2,0))),"")</f>
        <v/>
      </c>
      <c r="F4641" t="str">
        <f>IFERROR((IF(VLOOKUP(C4641,'Agent List'!A:C,3,0)=0,"",VLOOKUP(C4641,'Agent List'!A:C,3,0))),"")</f>
        <v/>
      </c>
    </row>
    <row r="4642" spans="5:6" x14ac:dyDescent="0.25">
      <c r="E4642" s="175" t="str">
        <f>IFERROR((IF(VLOOKUP($C4642,'Agent List'!$A:$D,2,0)=0,"",VLOOKUP($C4642,'Agent List'!$A:$D,2,0))),"")</f>
        <v/>
      </c>
      <c r="F4642" t="str">
        <f>IFERROR((IF(VLOOKUP(C4642,'Agent List'!A:C,3,0)=0,"",VLOOKUP(C4642,'Agent List'!A:C,3,0))),"")</f>
        <v/>
      </c>
    </row>
    <row r="4643" spans="5:6" x14ac:dyDescent="0.25">
      <c r="E4643" s="175" t="str">
        <f>IFERROR((IF(VLOOKUP($C4643,'Agent List'!$A:$D,2,0)=0,"",VLOOKUP($C4643,'Agent List'!$A:$D,2,0))),"")</f>
        <v/>
      </c>
      <c r="F4643" t="str">
        <f>IFERROR((IF(VLOOKUP(C4643,'Agent List'!A:C,3,0)=0,"",VLOOKUP(C4643,'Agent List'!A:C,3,0))),"")</f>
        <v/>
      </c>
    </row>
    <row r="4644" spans="5:6" x14ac:dyDescent="0.25">
      <c r="E4644" s="175" t="str">
        <f>IFERROR((IF(VLOOKUP($C4644,'Agent List'!$A:$D,2,0)=0,"",VLOOKUP($C4644,'Agent List'!$A:$D,2,0))),"")</f>
        <v/>
      </c>
      <c r="F4644" t="str">
        <f>IFERROR((IF(VLOOKUP(C4644,'Agent List'!A:C,3,0)=0,"",VLOOKUP(C4644,'Agent List'!A:C,3,0))),"")</f>
        <v/>
      </c>
    </row>
    <row r="4645" spans="5:6" x14ac:dyDescent="0.25">
      <c r="E4645" s="175" t="str">
        <f>IFERROR((IF(VLOOKUP($C4645,'Agent List'!$A:$D,2,0)=0,"",VLOOKUP($C4645,'Agent List'!$A:$D,2,0))),"")</f>
        <v/>
      </c>
      <c r="F4645" t="str">
        <f>IFERROR((IF(VLOOKUP(C4645,'Agent List'!A:C,3,0)=0,"",VLOOKUP(C4645,'Agent List'!A:C,3,0))),"")</f>
        <v/>
      </c>
    </row>
    <row r="4646" spans="5:6" x14ac:dyDescent="0.25">
      <c r="E4646" s="175" t="str">
        <f>IFERROR((IF(VLOOKUP($C4646,'Agent List'!$A:$D,2,0)=0,"",VLOOKUP($C4646,'Agent List'!$A:$D,2,0))),"")</f>
        <v/>
      </c>
      <c r="F4646" t="str">
        <f>IFERROR((IF(VLOOKUP(C4646,'Agent List'!A:C,3,0)=0,"",VLOOKUP(C4646,'Agent List'!A:C,3,0))),"")</f>
        <v/>
      </c>
    </row>
    <row r="4647" spans="5:6" x14ac:dyDescent="0.25">
      <c r="E4647" s="175" t="str">
        <f>IFERROR((IF(VLOOKUP($C4647,'Agent List'!$A:$D,2,0)=0,"",VLOOKUP($C4647,'Agent List'!$A:$D,2,0))),"")</f>
        <v/>
      </c>
      <c r="F4647" t="str">
        <f>IFERROR((IF(VLOOKUP(C4647,'Agent List'!A:C,3,0)=0,"",VLOOKUP(C4647,'Agent List'!A:C,3,0))),"")</f>
        <v/>
      </c>
    </row>
    <row r="4648" spans="5:6" x14ac:dyDescent="0.25">
      <c r="E4648" s="175" t="str">
        <f>IFERROR((IF(VLOOKUP($C4648,'Agent List'!$A:$D,2,0)=0,"",VLOOKUP($C4648,'Agent List'!$A:$D,2,0))),"")</f>
        <v/>
      </c>
      <c r="F4648" t="str">
        <f>IFERROR((IF(VLOOKUP(C4648,'Agent List'!A:C,3,0)=0,"",VLOOKUP(C4648,'Agent List'!A:C,3,0))),"")</f>
        <v/>
      </c>
    </row>
    <row r="4649" spans="5:6" x14ac:dyDescent="0.25">
      <c r="E4649" s="175" t="str">
        <f>IFERROR((IF(VLOOKUP($C4649,'Agent List'!$A:$D,2,0)=0,"",VLOOKUP($C4649,'Agent List'!$A:$D,2,0))),"")</f>
        <v/>
      </c>
      <c r="F4649" t="str">
        <f>IFERROR((IF(VLOOKUP(C4649,'Agent List'!A:C,3,0)=0,"",VLOOKUP(C4649,'Agent List'!A:C,3,0))),"")</f>
        <v/>
      </c>
    </row>
    <row r="4650" spans="5:6" x14ac:dyDescent="0.25">
      <c r="E4650" s="175" t="str">
        <f>IFERROR((IF(VLOOKUP($C4650,'Agent List'!$A:$D,2,0)=0,"",VLOOKUP($C4650,'Agent List'!$A:$D,2,0))),"")</f>
        <v/>
      </c>
      <c r="F4650" t="str">
        <f>IFERROR((IF(VLOOKUP(C4650,'Agent List'!A:C,3,0)=0,"",VLOOKUP(C4650,'Agent List'!A:C,3,0))),"")</f>
        <v/>
      </c>
    </row>
    <row r="4651" spans="5:6" x14ac:dyDescent="0.25">
      <c r="E4651" s="175" t="str">
        <f>IFERROR((IF(VLOOKUP($C4651,'Agent List'!$A:$D,2,0)=0,"",VLOOKUP($C4651,'Agent List'!$A:$D,2,0))),"")</f>
        <v/>
      </c>
      <c r="F4651" t="str">
        <f>IFERROR((IF(VLOOKUP(C4651,'Agent List'!A:C,3,0)=0,"",VLOOKUP(C4651,'Agent List'!A:C,3,0))),"")</f>
        <v/>
      </c>
    </row>
    <row r="4652" spans="5:6" x14ac:dyDescent="0.25">
      <c r="E4652" s="175" t="str">
        <f>IFERROR((IF(VLOOKUP($C4652,'Agent List'!$A:$D,2,0)=0,"",VLOOKUP($C4652,'Agent List'!$A:$D,2,0))),"")</f>
        <v/>
      </c>
      <c r="F4652" t="str">
        <f>IFERROR((IF(VLOOKUP(C4652,'Agent List'!A:C,3,0)=0,"",VLOOKUP(C4652,'Agent List'!A:C,3,0))),"")</f>
        <v/>
      </c>
    </row>
    <row r="4653" spans="5:6" x14ac:dyDescent="0.25">
      <c r="E4653" s="175" t="str">
        <f>IFERROR((IF(VLOOKUP($C4653,'Agent List'!$A:$D,2,0)=0,"",VLOOKUP($C4653,'Agent List'!$A:$D,2,0))),"")</f>
        <v/>
      </c>
      <c r="F4653" t="str">
        <f>IFERROR((IF(VLOOKUP(C4653,'Agent List'!A:C,3,0)=0,"",VLOOKUP(C4653,'Agent List'!A:C,3,0))),"")</f>
        <v/>
      </c>
    </row>
    <row r="4654" spans="5:6" x14ac:dyDescent="0.25">
      <c r="E4654" s="175" t="str">
        <f>IFERROR((IF(VLOOKUP($C4654,'Agent List'!$A:$D,2,0)=0,"",VLOOKUP($C4654,'Agent List'!$A:$D,2,0))),"")</f>
        <v/>
      </c>
      <c r="F4654" t="str">
        <f>IFERROR((IF(VLOOKUP(C4654,'Agent List'!A:C,3,0)=0,"",VLOOKUP(C4654,'Agent List'!A:C,3,0))),"")</f>
        <v/>
      </c>
    </row>
    <row r="4655" spans="5:6" x14ac:dyDescent="0.25">
      <c r="E4655" s="175" t="str">
        <f>IFERROR((IF(VLOOKUP($C4655,'Agent List'!$A:$D,2,0)=0,"",VLOOKUP($C4655,'Agent List'!$A:$D,2,0))),"")</f>
        <v/>
      </c>
      <c r="F4655" t="str">
        <f>IFERROR((IF(VLOOKUP(C4655,'Agent List'!A:C,3,0)=0,"",VLOOKUP(C4655,'Agent List'!A:C,3,0))),"")</f>
        <v/>
      </c>
    </row>
    <row r="4656" spans="5:6" x14ac:dyDescent="0.25">
      <c r="E4656" s="175" t="str">
        <f>IFERROR((IF(VLOOKUP($C4656,'Agent List'!$A:$D,2,0)=0,"",VLOOKUP($C4656,'Agent List'!$A:$D,2,0))),"")</f>
        <v/>
      </c>
      <c r="F4656" t="str">
        <f>IFERROR((IF(VLOOKUP(C4656,'Agent List'!A:C,3,0)=0,"",VLOOKUP(C4656,'Agent List'!A:C,3,0))),"")</f>
        <v/>
      </c>
    </row>
    <row r="4657" spans="5:6" x14ac:dyDescent="0.25">
      <c r="E4657" s="175" t="str">
        <f>IFERROR((IF(VLOOKUP($C4657,'Agent List'!$A:$D,2,0)=0,"",VLOOKUP($C4657,'Agent List'!$A:$D,2,0))),"")</f>
        <v/>
      </c>
      <c r="F4657" t="str">
        <f>IFERROR((IF(VLOOKUP(C4657,'Agent List'!A:C,3,0)=0,"",VLOOKUP(C4657,'Agent List'!A:C,3,0))),"")</f>
        <v/>
      </c>
    </row>
    <row r="4658" spans="5:6" x14ac:dyDescent="0.25">
      <c r="E4658" s="175" t="str">
        <f>IFERROR((IF(VLOOKUP($C4658,'Agent List'!$A:$D,2,0)=0,"",VLOOKUP($C4658,'Agent List'!$A:$D,2,0))),"")</f>
        <v/>
      </c>
      <c r="F4658" t="str">
        <f>IFERROR((IF(VLOOKUP(C4658,'Agent List'!A:C,3,0)=0,"",VLOOKUP(C4658,'Agent List'!A:C,3,0))),"")</f>
        <v/>
      </c>
    </row>
    <row r="4659" spans="5:6" x14ac:dyDescent="0.25">
      <c r="E4659" s="175" t="str">
        <f>IFERROR((IF(VLOOKUP($C4659,'Agent List'!$A:$D,2,0)=0,"",VLOOKUP($C4659,'Agent List'!$A:$D,2,0))),"")</f>
        <v/>
      </c>
      <c r="F4659" t="str">
        <f>IFERROR((IF(VLOOKUP(C4659,'Agent List'!A:C,3,0)=0,"",VLOOKUP(C4659,'Agent List'!A:C,3,0))),"")</f>
        <v/>
      </c>
    </row>
    <row r="4660" spans="5:6" x14ac:dyDescent="0.25">
      <c r="E4660" s="175" t="str">
        <f>IFERROR((IF(VLOOKUP($C4660,'Agent List'!$A:$D,2,0)=0,"",VLOOKUP($C4660,'Agent List'!$A:$D,2,0))),"")</f>
        <v/>
      </c>
      <c r="F4660" t="str">
        <f>IFERROR((IF(VLOOKUP(C4660,'Agent List'!A:C,3,0)=0,"",VLOOKUP(C4660,'Agent List'!A:C,3,0))),"")</f>
        <v/>
      </c>
    </row>
    <row r="4661" spans="5:6" x14ac:dyDescent="0.25">
      <c r="E4661" s="175" t="str">
        <f>IFERROR((IF(VLOOKUP($C4661,'Agent List'!$A:$D,2,0)=0,"",VLOOKUP($C4661,'Agent List'!$A:$D,2,0))),"")</f>
        <v/>
      </c>
      <c r="F4661" t="str">
        <f>IFERROR((IF(VLOOKUP(C4661,'Agent List'!A:C,3,0)=0,"",VLOOKUP(C4661,'Agent List'!A:C,3,0))),"")</f>
        <v/>
      </c>
    </row>
    <row r="4662" spans="5:6" x14ac:dyDescent="0.25">
      <c r="E4662" s="175" t="str">
        <f>IFERROR((IF(VLOOKUP($C4662,'Agent List'!$A:$D,2,0)=0,"",VLOOKUP($C4662,'Agent List'!$A:$D,2,0))),"")</f>
        <v/>
      </c>
      <c r="F4662" t="str">
        <f>IFERROR((IF(VLOOKUP(C4662,'Agent List'!A:C,3,0)=0,"",VLOOKUP(C4662,'Agent List'!A:C,3,0))),"")</f>
        <v/>
      </c>
    </row>
    <row r="4663" spans="5:6" x14ac:dyDescent="0.25">
      <c r="E4663" s="175" t="str">
        <f>IFERROR((IF(VLOOKUP($C4663,'Agent List'!$A:$D,2,0)=0,"",VLOOKUP($C4663,'Agent List'!$A:$D,2,0))),"")</f>
        <v/>
      </c>
      <c r="F4663" t="str">
        <f>IFERROR((IF(VLOOKUP(C4663,'Agent List'!A:C,3,0)=0,"",VLOOKUP(C4663,'Agent List'!A:C,3,0))),"")</f>
        <v/>
      </c>
    </row>
    <row r="4664" spans="5:6" x14ac:dyDescent="0.25">
      <c r="E4664" s="175" t="str">
        <f>IFERROR((IF(VLOOKUP($C4664,'Agent List'!$A:$D,2,0)=0,"",VLOOKUP($C4664,'Agent List'!$A:$D,2,0))),"")</f>
        <v/>
      </c>
      <c r="F4664" t="str">
        <f>IFERROR((IF(VLOOKUP(C4664,'Agent List'!A:C,3,0)=0,"",VLOOKUP(C4664,'Agent List'!A:C,3,0))),"")</f>
        <v/>
      </c>
    </row>
    <row r="4665" spans="5:6" x14ac:dyDescent="0.25">
      <c r="E4665" s="175" t="str">
        <f>IFERROR((IF(VLOOKUP($C4665,'Agent List'!$A:$D,2,0)=0,"",VLOOKUP($C4665,'Agent List'!$A:$D,2,0))),"")</f>
        <v/>
      </c>
      <c r="F4665" t="str">
        <f>IFERROR((IF(VLOOKUP(C4665,'Agent List'!A:C,3,0)=0,"",VLOOKUP(C4665,'Agent List'!A:C,3,0))),"")</f>
        <v/>
      </c>
    </row>
    <row r="4666" spans="5:6" x14ac:dyDescent="0.25">
      <c r="E4666" s="175" t="str">
        <f>IFERROR((IF(VLOOKUP($C4666,'Agent List'!$A:$D,2,0)=0,"",VLOOKUP($C4666,'Agent List'!$A:$D,2,0))),"")</f>
        <v/>
      </c>
      <c r="F4666" t="str">
        <f>IFERROR((IF(VLOOKUP(C4666,'Agent List'!A:C,3,0)=0,"",VLOOKUP(C4666,'Agent List'!A:C,3,0))),"")</f>
        <v/>
      </c>
    </row>
    <row r="4667" spans="5:6" x14ac:dyDescent="0.25">
      <c r="E4667" s="175" t="str">
        <f>IFERROR((IF(VLOOKUP($C4667,'Agent List'!$A:$D,2,0)=0,"",VLOOKUP($C4667,'Agent List'!$A:$D,2,0))),"")</f>
        <v/>
      </c>
      <c r="F4667" t="str">
        <f>IFERROR((IF(VLOOKUP(C4667,'Agent List'!A:C,3,0)=0,"",VLOOKUP(C4667,'Agent List'!A:C,3,0))),"")</f>
        <v/>
      </c>
    </row>
    <row r="4668" spans="5:6" x14ac:dyDescent="0.25">
      <c r="E4668" s="175" t="str">
        <f>IFERROR((IF(VLOOKUP($C4668,'Agent List'!$A:$D,2,0)=0,"",VLOOKUP($C4668,'Agent List'!$A:$D,2,0))),"")</f>
        <v/>
      </c>
      <c r="F4668" t="str">
        <f>IFERROR((IF(VLOOKUP(C4668,'Agent List'!A:C,3,0)=0,"",VLOOKUP(C4668,'Agent List'!A:C,3,0))),"")</f>
        <v/>
      </c>
    </row>
    <row r="4669" spans="5:6" x14ac:dyDescent="0.25">
      <c r="E4669" s="175" t="str">
        <f>IFERROR((IF(VLOOKUP($C4669,'Agent List'!$A:$D,2,0)=0,"",VLOOKUP($C4669,'Agent List'!$A:$D,2,0))),"")</f>
        <v/>
      </c>
      <c r="F4669" t="str">
        <f>IFERROR((IF(VLOOKUP(C4669,'Agent List'!A:C,3,0)=0,"",VLOOKUP(C4669,'Agent List'!A:C,3,0))),"")</f>
        <v/>
      </c>
    </row>
    <row r="4670" spans="5:6" x14ac:dyDescent="0.25">
      <c r="E4670" s="175" t="str">
        <f>IFERROR((IF(VLOOKUP($C4670,'Agent List'!$A:$D,2,0)=0,"",VLOOKUP($C4670,'Agent List'!$A:$D,2,0))),"")</f>
        <v/>
      </c>
      <c r="F4670" t="str">
        <f>IFERROR((IF(VLOOKUP(C4670,'Agent List'!A:C,3,0)=0,"",VLOOKUP(C4670,'Agent List'!A:C,3,0))),"")</f>
        <v/>
      </c>
    </row>
    <row r="4671" spans="5:6" x14ac:dyDescent="0.25">
      <c r="E4671" s="175" t="str">
        <f>IFERROR((IF(VLOOKUP($C4671,'Agent List'!$A:$D,2,0)=0,"",VLOOKUP($C4671,'Agent List'!$A:$D,2,0))),"")</f>
        <v/>
      </c>
      <c r="F4671" t="str">
        <f>IFERROR((IF(VLOOKUP(C4671,'Agent List'!A:C,3,0)=0,"",VLOOKUP(C4671,'Agent List'!A:C,3,0))),"")</f>
        <v/>
      </c>
    </row>
    <row r="4672" spans="5:6" x14ac:dyDescent="0.25">
      <c r="E4672" s="175" t="str">
        <f>IFERROR((IF(VLOOKUP($C4672,'Agent List'!$A:$D,2,0)=0,"",VLOOKUP($C4672,'Agent List'!$A:$D,2,0))),"")</f>
        <v/>
      </c>
      <c r="F4672" t="str">
        <f>IFERROR((IF(VLOOKUP(C4672,'Agent List'!A:C,3,0)=0,"",VLOOKUP(C4672,'Agent List'!A:C,3,0))),"")</f>
        <v/>
      </c>
    </row>
    <row r="4673" spans="5:6" x14ac:dyDescent="0.25">
      <c r="E4673" s="175" t="str">
        <f>IFERROR((IF(VLOOKUP($C4673,'Agent List'!$A:$D,2,0)=0,"",VLOOKUP($C4673,'Agent List'!$A:$D,2,0))),"")</f>
        <v/>
      </c>
      <c r="F4673" t="str">
        <f>IFERROR((IF(VLOOKUP(C4673,'Agent List'!A:C,3,0)=0,"",VLOOKUP(C4673,'Agent List'!A:C,3,0))),"")</f>
        <v/>
      </c>
    </row>
    <row r="4674" spans="5:6" x14ac:dyDescent="0.25">
      <c r="E4674" s="175" t="str">
        <f>IFERROR((IF(VLOOKUP($C4674,'Agent List'!$A:$D,2,0)=0,"",VLOOKUP($C4674,'Agent List'!$A:$D,2,0))),"")</f>
        <v/>
      </c>
      <c r="F4674" t="str">
        <f>IFERROR((IF(VLOOKUP(C4674,'Agent List'!A:C,3,0)=0,"",VLOOKUP(C4674,'Agent List'!A:C,3,0))),"")</f>
        <v/>
      </c>
    </row>
    <row r="4675" spans="5:6" x14ac:dyDescent="0.25">
      <c r="E4675" s="175" t="str">
        <f>IFERROR((IF(VLOOKUP($C4675,'Agent List'!$A:$D,2,0)=0,"",VLOOKUP($C4675,'Agent List'!$A:$D,2,0))),"")</f>
        <v/>
      </c>
      <c r="F4675" t="str">
        <f>IFERROR((IF(VLOOKUP(C4675,'Agent List'!A:C,3,0)=0,"",VLOOKUP(C4675,'Agent List'!A:C,3,0))),"")</f>
        <v/>
      </c>
    </row>
    <row r="4676" spans="5:6" x14ac:dyDescent="0.25">
      <c r="E4676" s="175" t="str">
        <f>IFERROR((IF(VLOOKUP($C4676,'Agent List'!$A:$D,2,0)=0,"",VLOOKUP($C4676,'Agent List'!$A:$D,2,0))),"")</f>
        <v/>
      </c>
      <c r="F4676" t="str">
        <f>IFERROR((IF(VLOOKUP(C4676,'Agent List'!A:C,3,0)=0,"",VLOOKUP(C4676,'Agent List'!A:C,3,0))),"")</f>
        <v/>
      </c>
    </row>
    <row r="4677" spans="5:6" x14ac:dyDescent="0.25">
      <c r="E4677" s="175" t="str">
        <f>IFERROR((IF(VLOOKUP($C4677,'Agent List'!$A:$D,2,0)=0,"",VLOOKUP($C4677,'Agent List'!$A:$D,2,0))),"")</f>
        <v/>
      </c>
      <c r="F4677" t="str">
        <f>IFERROR((IF(VLOOKUP(C4677,'Agent List'!A:C,3,0)=0,"",VLOOKUP(C4677,'Agent List'!A:C,3,0))),"")</f>
        <v/>
      </c>
    </row>
    <row r="4678" spans="5:6" x14ac:dyDescent="0.25">
      <c r="E4678" s="175" t="str">
        <f>IFERROR((IF(VLOOKUP($C4678,'Agent List'!$A:$D,2,0)=0,"",VLOOKUP($C4678,'Agent List'!$A:$D,2,0))),"")</f>
        <v/>
      </c>
      <c r="F4678" t="str">
        <f>IFERROR((IF(VLOOKUP(C4678,'Agent List'!A:C,3,0)=0,"",VLOOKUP(C4678,'Agent List'!A:C,3,0))),"")</f>
        <v/>
      </c>
    </row>
    <row r="4679" spans="5:6" x14ac:dyDescent="0.25">
      <c r="E4679" s="175" t="str">
        <f>IFERROR((IF(VLOOKUP($C4679,'Agent List'!$A:$D,2,0)=0,"",VLOOKUP($C4679,'Agent List'!$A:$D,2,0))),"")</f>
        <v/>
      </c>
      <c r="F4679" t="str">
        <f>IFERROR((IF(VLOOKUP(C4679,'Agent List'!A:C,3,0)=0,"",VLOOKUP(C4679,'Agent List'!A:C,3,0))),"")</f>
        <v/>
      </c>
    </row>
    <row r="4680" spans="5:6" x14ac:dyDescent="0.25">
      <c r="E4680" s="175" t="str">
        <f>IFERROR((IF(VLOOKUP($C4680,'Agent List'!$A:$D,2,0)=0,"",VLOOKUP($C4680,'Agent List'!$A:$D,2,0))),"")</f>
        <v/>
      </c>
      <c r="F4680" t="str">
        <f>IFERROR((IF(VLOOKUP(C4680,'Agent List'!A:C,3,0)=0,"",VLOOKUP(C4680,'Agent List'!A:C,3,0))),"")</f>
        <v/>
      </c>
    </row>
    <row r="4681" spans="5:6" x14ac:dyDescent="0.25">
      <c r="E4681" s="175" t="str">
        <f>IFERROR((IF(VLOOKUP($C4681,'Agent List'!$A:$D,2,0)=0,"",VLOOKUP($C4681,'Agent List'!$A:$D,2,0))),"")</f>
        <v/>
      </c>
      <c r="F4681" t="str">
        <f>IFERROR((IF(VLOOKUP(C4681,'Agent List'!A:C,3,0)=0,"",VLOOKUP(C4681,'Agent List'!A:C,3,0))),"")</f>
        <v/>
      </c>
    </row>
    <row r="4682" spans="5:6" x14ac:dyDescent="0.25">
      <c r="E4682" s="175" t="str">
        <f>IFERROR((IF(VLOOKUP($C4682,'Agent List'!$A:$D,2,0)=0,"",VLOOKUP($C4682,'Agent List'!$A:$D,2,0))),"")</f>
        <v/>
      </c>
      <c r="F4682" t="str">
        <f>IFERROR((IF(VLOOKUP(C4682,'Agent List'!A:C,3,0)=0,"",VLOOKUP(C4682,'Agent List'!A:C,3,0))),"")</f>
        <v/>
      </c>
    </row>
    <row r="4683" spans="5:6" x14ac:dyDescent="0.25">
      <c r="E4683" s="175" t="str">
        <f>IFERROR((IF(VLOOKUP($C4683,'Agent List'!$A:$D,2,0)=0,"",VLOOKUP($C4683,'Agent List'!$A:$D,2,0))),"")</f>
        <v/>
      </c>
      <c r="F4683" t="str">
        <f>IFERROR((IF(VLOOKUP(C4683,'Agent List'!A:C,3,0)=0,"",VLOOKUP(C4683,'Agent List'!A:C,3,0))),"")</f>
        <v/>
      </c>
    </row>
    <row r="4684" spans="5:6" x14ac:dyDescent="0.25">
      <c r="E4684" s="175" t="str">
        <f>IFERROR((IF(VLOOKUP($C4684,'Agent List'!$A:$D,2,0)=0,"",VLOOKUP($C4684,'Agent List'!$A:$D,2,0))),"")</f>
        <v/>
      </c>
      <c r="F4684" t="str">
        <f>IFERROR((IF(VLOOKUP(C4684,'Agent List'!A:C,3,0)=0,"",VLOOKUP(C4684,'Agent List'!A:C,3,0))),"")</f>
        <v/>
      </c>
    </row>
    <row r="4685" spans="5:6" x14ac:dyDescent="0.25">
      <c r="E4685" s="175" t="str">
        <f>IFERROR((IF(VLOOKUP($C4685,'Agent List'!$A:$D,2,0)=0,"",VLOOKUP($C4685,'Agent List'!$A:$D,2,0))),"")</f>
        <v/>
      </c>
      <c r="F4685" t="str">
        <f>IFERROR((IF(VLOOKUP(C4685,'Agent List'!A:C,3,0)=0,"",VLOOKUP(C4685,'Agent List'!A:C,3,0))),"")</f>
        <v/>
      </c>
    </row>
    <row r="4686" spans="5:6" x14ac:dyDescent="0.25">
      <c r="E4686" s="175" t="str">
        <f>IFERROR((IF(VLOOKUP($C4686,'Agent List'!$A:$D,2,0)=0,"",VLOOKUP($C4686,'Agent List'!$A:$D,2,0))),"")</f>
        <v/>
      </c>
      <c r="F4686" t="str">
        <f>IFERROR((IF(VLOOKUP(C4686,'Agent List'!A:C,3,0)=0,"",VLOOKUP(C4686,'Agent List'!A:C,3,0))),"")</f>
        <v/>
      </c>
    </row>
    <row r="4687" spans="5:6" x14ac:dyDescent="0.25">
      <c r="E4687" s="175" t="str">
        <f>IFERROR((IF(VLOOKUP($C4687,'Agent List'!$A:$D,2,0)=0,"",VLOOKUP($C4687,'Agent List'!$A:$D,2,0))),"")</f>
        <v/>
      </c>
      <c r="F4687" t="str">
        <f>IFERROR((IF(VLOOKUP(C4687,'Agent List'!A:C,3,0)=0,"",VLOOKUP(C4687,'Agent List'!A:C,3,0))),"")</f>
        <v/>
      </c>
    </row>
    <row r="4688" spans="5:6" x14ac:dyDescent="0.25">
      <c r="E4688" s="175" t="str">
        <f>IFERROR((IF(VLOOKUP($C4688,'Agent List'!$A:$D,2,0)=0,"",VLOOKUP($C4688,'Agent List'!$A:$D,2,0))),"")</f>
        <v/>
      </c>
      <c r="F4688" t="str">
        <f>IFERROR((IF(VLOOKUP(C4688,'Agent List'!A:C,3,0)=0,"",VLOOKUP(C4688,'Agent List'!A:C,3,0))),"")</f>
        <v/>
      </c>
    </row>
    <row r="4689" spans="5:6" x14ac:dyDescent="0.25">
      <c r="E4689" s="175" t="str">
        <f>IFERROR((IF(VLOOKUP($C4689,'Agent List'!$A:$D,2,0)=0,"",VLOOKUP($C4689,'Agent List'!$A:$D,2,0))),"")</f>
        <v/>
      </c>
      <c r="F4689" t="str">
        <f>IFERROR((IF(VLOOKUP(C4689,'Agent List'!A:C,3,0)=0,"",VLOOKUP(C4689,'Agent List'!A:C,3,0))),"")</f>
        <v/>
      </c>
    </row>
    <row r="4690" spans="5:6" x14ac:dyDescent="0.25">
      <c r="E4690" s="175" t="str">
        <f>IFERROR((IF(VLOOKUP($C4690,'Agent List'!$A:$D,2,0)=0,"",VLOOKUP($C4690,'Agent List'!$A:$D,2,0))),"")</f>
        <v/>
      </c>
      <c r="F4690" t="str">
        <f>IFERROR((IF(VLOOKUP(C4690,'Agent List'!A:C,3,0)=0,"",VLOOKUP(C4690,'Agent List'!A:C,3,0))),"")</f>
        <v/>
      </c>
    </row>
    <row r="4691" spans="5:6" x14ac:dyDescent="0.25">
      <c r="E4691" s="175" t="str">
        <f>IFERROR((IF(VLOOKUP($C4691,'Agent List'!$A:$D,2,0)=0,"",VLOOKUP($C4691,'Agent List'!$A:$D,2,0))),"")</f>
        <v/>
      </c>
      <c r="F4691" t="str">
        <f>IFERROR((IF(VLOOKUP(C4691,'Agent List'!A:C,3,0)=0,"",VLOOKUP(C4691,'Agent List'!A:C,3,0))),"")</f>
        <v/>
      </c>
    </row>
    <row r="4692" spans="5:6" x14ac:dyDescent="0.25">
      <c r="E4692" s="175" t="str">
        <f>IFERROR((IF(VLOOKUP($C4692,'Agent List'!$A:$D,2,0)=0,"",VLOOKUP($C4692,'Agent List'!$A:$D,2,0))),"")</f>
        <v/>
      </c>
      <c r="F4692" t="str">
        <f>IFERROR((IF(VLOOKUP(C4692,'Agent List'!A:C,3,0)=0,"",VLOOKUP(C4692,'Agent List'!A:C,3,0))),"")</f>
        <v/>
      </c>
    </row>
    <row r="4693" spans="5:6" x14ac:dyDescent="0.25">
      <c r="E4693" s="175" t="str">
        <f>IFERROR((IF(VLOOKUP($C4693,'Agent List'!$A:$D,2,0)=0,"",VLOOKUP($C4693,'Agent List'!$A:$D,2,0))),"")</f>
        <v/>
      </c>
      <c r="F4693" t="str">
        <f>IFERROR((IF(VLOOKUP(C4693,'Agent List'!A:C,3,0)=0,"",VLOOKUP(C4693,'Agent List'!A:C,3,0))),"")</f>
        <v/>
      </c>
    </row>
    <row r="4694" spans="5:6" x14ac:dyDescent="0.25">
      <c r="E4694" s="175" t="str">
        <f>IFERROR((IF(VLOOKUP($C4694,'Agent List'!$A:$D,2,0)=0,"",VLOOKUP($C4694,'Agent List'!$A:$D,2,0))),"")</f>
        <v/>
      </c>
      <c r="F4694" t="str">
        <f>IFERROR((IF(VLOOKUP(C4694,'Agent List'!A:C,3,0)=0,"",VLOOKUP(C4694,'Agent List'!A:C,3,0))),"")</f>
        <v/>
      </c>
    </row>
    <row r="4695" spans="5:6" x14ac:dyDescent="0.25">
      <c r="E4695" s="175" t="str">
        <f>IFERROR((IF(VLOOKUP($C4695,'Agent List'!$A:$D,2,0)=0,"",VLOOKUP($C4695,'Agent List'!$A:$D,2,0))),"")</f>
        <v/>
      </c>
      <c r="F4695" t="str">
        <f>IFERROR((IF(VLOOKUP(C4695,'Agent List'!A:C,3,0)=0,"",VLOOKUP(C4695,'Agent List'!A:C,3,0))),"")</f>
        <v/>
      </c>
    </row>
    <row r="4696" spans="5:6" x14ac:dyDescent="0.25">
      <c r="E4696" s="175" t="str">
        <f>IFERROR((IF(VLOOKUP($C4696,'Agent List'!$A:$D,2,0)=0,"",VLOOKUP($C4696,'Agent List'!$A:$D,2,0))),"")</f>
        <v/>
      </c>
      <c r="F4696" t="str">
        <f>IFERROR((IF(VLOOKUP(C4696,'Agent List'!A:C,3,0)=0,"",VLOOKUP(C4696,'Agent List'!A:C,3,0))),"")</f>
        <v/>
      </c>
    </row>
    <row r="4697" spans="5:6" x14ac:dyDescent="0.25">
      <c r="E4697" s="175" t="str">
        <f>IFERROR((IF(VLOOKUP($C4697,'Agent List'!$A:$D,2,0)=0,"",VLOOKUP($C4697,'Agent List'!$A:$D,2,0))),"")</f>
        <v/>
      </c>
      <c r="F4697" t="str">
        <f>IFERROR((IF(VLOOKUP(C4697,'Agent List'!A:C,3,0)=0,"",VLOOKUP(C4697,'Agent List'!A:C,3,0))),"")</f>
        <v/>
      </c>
    </row>
    <row r="4698" spans="5:6" x14ac:dyDescent="0.25">
      <c r="E4698" s="175" t="str">
        <f>IFERROR((IF(VLOOKUP($C4698,'Agent List'!$A:$D,2,0)=0,"",VLOOKUP($C4698,'Agent List'!$A:$D,2,0))),"")</f>
        <v/>
      </c>
      <c r="F4698" t="str">
        <f>IFERROR((IF(VLOOKUP(C4698,'Agent List'!A:C,3,0)=0,"",VLOOKUP(C4698,'Agent List'!A:C,3,0))),"")</f>
        <v/>
      </c>
    </row>
    <row r="4699" spans="5:6" x14ac:dyDescent="0.25">
      <c r="E4699" s="175" t="str">
        <f>IFERROR((IF(VLOOKUP($C4699,'Agent List'!$A:$D,2,0)=0,"",VLOOKUP($C4699,'Agent List'!$A:$D,2,0))),"")</f>
        <v/>
      </c>
      <c r="F4699" t="str">
        <f>IFERROR((IF(VLOOKUP(C4699,'Agent List'!A:C,3,0)=0,"",VLOOKUP(C4699,'Agent List'!A:C,3,0))),"")</f>
        <v/>
      </c>
    </row>
    <row r="4700" spans="5:6" x14ac:dyDescent="0.25">
      <c r="E4700" s="175" t="str">
        <f>IFERROR((IF(VLOOKUP($C4700,'Agent List'!$A:$D,2,0)=0,"",VLOOKUP($C4700,'Agent List'!$A:$D,2,0))),"")</f>
        <v/>
      </c>
      <c r="F4700" t="str">
        <f>IFERROR((IF(VLOOKUP(C4700,'Agent List'!A:C,3,0)=0,"",VLOOKUP(C4700,'Agent List'!A:C,3,0))),"")</f>
        <v/>
      </c>
    </row>
    <row r="4701" spans="5:6" x14ac:dyDescent="0.25">
      <c r="E4701" s="175" t="str">
        <f>IFERROR((IF(VLOOKUP($C4701,'Agent List'!$A:$D,2,0)=0,"",VLOOKUP($C4701,'Agent List'!$A:$D,2,0))),"")</f>
        <v/>
      </c>
      <c r="F4701" t="str">
        <f>IFERROR((IF(VLOOKUP(C4701,'Agent List'!A:C,3,0)=0,"",VLOOKUP(C4701,'Agent List'!A:C,3,0))),"")</f>
        <v/>
      </c>
    </row>
    <row r="4702" spans="5:6" x14ac:dyDescent="0.25">
      <c r="E4702" s="175" t="str">
        <f>IFERROR((IF(VLOOKUP($C4702,'Agent List'!$A:$D,2,0)=0,"",VLOOKUP($C4702,'Agent List'!$A:$D,2,0))),"")</f>
        <v/>
      </c>
      <c r="F4702" t="str">
        <f>IFERROR((IF(VLOOKUP(C4702,'Agent List'!A:C,3,0)=0,"",VLOOKUP(C4702,'Agent List'!A:C,3,0))),"")</f>
        <v/>
      </c>
    </row>
    <row r="4703" spans="5:6" x14ac:dyDescent="0.25">
      <c r="E4703" s="175" t="str">
        <f>IFERROR((IF(VLOOKUP($C4703,'Agent List'!$A:$D,2,0)=0,"",VLOOKUP($C4703,'Agent List'!$A:$D,2,0))),"")</f>
        <v/>
      </c>
      <c r="F4703" t="str">
        <f>IFERROR((IF(VLOOKUP(C4703,'Agent List'!A:C,3,0)=0,"",VLOOKUP(C4703,'Agent List'!A:C,3,0))),"")</f>
        <v/>
      </c>
    </row>
    <row r="4704" spans="5:6" x14ac:dyDescent="0.25">
      <c r="E4704" s="175" t="str">
        <f>IFERROR((IF(VLOOKUP($C4704,'Agent List'!$A:$D,2,0)=0,"",VLOOKUP($C4704,'Agent List'!$A:$D,2,0))),"")</f>
        <v/>
      </c>
      <c r="F4704" t="str">
        <f>IFERROR((IF(VLOOKUP(C4704,'Agent List'!A:C,3,0)=0,"",VLOOKUP(C4704,'Agent List'!A:C,3,0))),"")</f>
        <v/>
      </c>
    </row>
    <row r="4705" spans="5:6" x14ac:dyDescent="0.25">
      <c r="E4705" s="175" t="str">
        <f>IFERROR((IF(VLOOKUP($C4705,'Agent List'!$A:$D,2,0)=0,"",VLOOKUP($C4705,'Agent List'!$A:$D,2,0))),"")</f>
        <v/>
      </c>
      <c r="F4705" t="str">
        <f>IFERROR((IF(VLOOKUP(C4705,'Agent List'!A:C,3,0)=0,"",VLOOKUP(C4705,'Agent List'!A:C,3,0))),"")</f>
        <v/>
      </c>
    </row>
    <row r="4706" spans="5:6" x14ac:dyDescent="0.25">
      <c r="E4706" s="175" t="str">
        <f>IFERROR((IF(VLOOKUP($C4706,'Agent List'!$A:$D,2,0)=0,"",VLOOKUP($C4706,'Agent List'!$A:$D,2,0))),"")</f>
        <v/>
      </c>
      <c r="F4706" t="str">
        <f>IFERROR((IF(VLOOKUP(C4706,'Agent List'!A:C,3,0)=0,"",VLOOKUP(C4706,'Agent List'!A:C,3,0))),"")</f>
        <v/>
      </c>
    </row>
    <row r="4707" spans="5:6" x14ac:dyDescent="0.25">
      <c r="E4707" s="175" t="str">
        <f>IFERROR((IF(VLOOKUP($C4707,'Agent List'!$A:$D,2,0)=0,"",VLOOKUP($C4707,'Agent List'!$A:$D,2,0))),"")</f>
        <v/>
      </c>
      <c r="F4707" t="str">
        <f>IFERROR((IF(VLOOKUP(C4707,'Agent List'!A:C,3,0)=0,"",VLOOKUP(C4707,'Agent List'!A:C,3,0))),"")</f>
        <v/>
      </c>
    </row>
    <row r="4708" spans="5:6" x14ac:dyDescent="0.25">
      <c r="E4708" s="175" t="str">
        <f>IFERROR((IF(VLOOKUP($C4708,'Agent List'!$A:$D,2,0)=0,"",VLOOKUP($C4708,'Agent List'!$A:$D,2,0))),"")</f>
        <v/>
      </c>
      <c r="F4708" t="str">
        <f>IFERROR((IF(VLOOKUP(C4708,'Agent List'!A:C,3,0)=0,"",VLOOKUP(C4708,'Agent List'!A:C,3,0))),"")</f>
        <v/>
      </c>
    </row>
    <row r="4709" spans="5:6" x14ac:dyDescent="0.25">
      <c r="E4709" s="175" t="str">
        <f>IFERROR((IF(VLOOKUP($C4709,'Agent List'!$A:$D,2,0)=0,"",VLOOKUP($C4709,'Agent List'!$A:$D,2,0))),"")</f>
        <v/>
      </c>
      <c r="F4709" t="str">
        <f>IFERROR((IF(VLOOKUP(C4709,'Agent List'!A:C,3,0)=0,"",VLOOKUP(C4709,'Agent List'!A:C,3,0))),"")</f>
        <v/>
      </c>
    </row>
    <row r="4710" spans="5:6" x14ac:dyDescent="0.25">
      <c r="E4710" s="175" t="str">
        <f>IFERROR((IF(VLOOKUP($C4710,'Agent List'!$A:$D,2,0)=0,"",VLOOKUP($C4710,'Agent List'!$A:$D,2,0))),"")</f>
        <v/>
      </c>
      <c r="F4710" t="str">
        <f>IFERROR((IF(VLOOKUP(C4710,'Agent List'!A:C,3,0)=0,"",VLOOKUP(C4710,'Agent List'!A:C,3,0))),"")</f>
        <v/>
      </c>
    </row>
    <row r="4711" spans="5:6" x14ac:dyDescent="0.25">
      <c r="E4711" s="175" t="str">
        <f>IFERROR((IF(VLOOKUP($C4711,'Agent List'!$A:$D,2,0)=0,"",VLOOKUP($C4711,'Agent List'!$A:$D,2,0))),"")</f>
        <v/>
      </c>
      <c r="F4711" t="str">
        <f>IFERROR((IF(VLOOKUP(C4711,'Agent List'!A:C,3,0)=0,"",VLOOKUP(C4711,'Agent List'!A:C,3,0))),"")</f>
        <v/>
      </c>
    </row>
    <row r="4712" spans="5:6" x14ac:dyDescent="0.25">
      <c r="E4712" s="175" t="str">
        <f>IFERROR((IF(VLOOKUP($C4712,'Agent List'!$A:$D,2,0)=0,"",VLOOKUP($C4712,'Agent List'!$A:$D,2,0))),"")</f>
        <v/>
      </c>
      <c r="F4712" t="str">
        <f>IFERROR((IF(VLOOKUP(C4712,'Agent List'!A:C,3,0)=0,"",VLOOKUP(C4712,'Agent List'!A:C,3,0))),"")</f>
        <v/>
      </c>
    </row>
    <row r="4713" spans="5:6" x14ac:dyDescent="0.25">
      <c r="E4713" s="175" t="str">
        <f>IFERROR((IF(VLOOKUP($C4713,'Agent List'!$A:$D,2,0)=0,"",VLOOKUP($C4713,'Agent List'!$A:$D,2,0))),"")</f>
        <v/>
      </c>
      <c r="F4713" t="str">
        <f>IFERROR((IF(VLOOKUP(C4713,'Agent List'!A:C,3,0)=0,"",VLOOKUP(C4713,'Agent List'!A:C,3,0))),"")</f>
        <v/>
      </c>
    </row>
    <row r="4714" spans="5:6" x14ac:dyDescent="0.25">
      <c r="E4714" s="175" t="str">
        <f>IFERROR((IF(VLOOKUP($C4714,'Agent List'!$A:$D,2,0)=0,"",VLOOKUP($C4714,'Agent List'!$A:$D,2,0))),"")</f>
        <v/>
      </c>
      <c r="F4714" t="str">
        <f>IFERROR((IF(VLOOKUP(C4714,'Agent List'!A:C,3,0)=0,"",VLOOKUP(C4714,'Agent List'!A:C,3,0))),"")</f>
        <v/>
      </c>
    </row>
    <row r="4715" spans="5:6" x14ac:dyDescent="0.25">
      <c r="E4715" s="175" t="str">
        <f>IFERROR((IF(VLOOKUP($C4715,'Agent List'!$A:$D,2,0)=0,"",VLOOKUP($C4715,'Agent List'!$A:$D,2,0))),"")</f>
        <v/>
      </c>
      <c r="F4715" t="str">
        <f>IFERROR((IF(VLOOKUP(C4715,'Agent List'!A:C,3,0)=0,"",VLOOKUP(C4715,'Agent List'!A:C,3,0))),"")</f>
        <v/>
      </c>
    </row>
    <row r="4716" spans="5:6" x14ac:dyDescent="0.25">
      <c r="E4716" s="175" t="str">
        <f>IFERROR((IF(VLOOKUP($C4716,'Agent List'!$A:$D,2,0)=0,"",VLOOKUP($C4716,'Agent List'!$A:$D,2,0))),"")</f>
        <v/>
      </c>
      <c r="F4716" t="str">
        <f>IFERROR((IF(VLOOKUP(C4716,'Agent List'!A:C,3,0)=0,"",VLOOKUP(C4716,'Agent List'!A:C,3,0))),"")</f>
        <v/>
      </c>
    </row>
    <row r="4717" spans="5:6" x14ac:dyDescent="0.25">
      <c r="E4717" s="175" t="str">
        <f>IFERROR((IF(VLOOKUP($C4717,'Agent List'!$A:$D,2,0)=0,"",VLOOKUP($C4717,'Agent List'!$A:$D,2,0))),"")</f>
        <v/>
      </c>
      <c r="F4717" t="str">
        <f>IFERROR((IF(VLOOKUP(C4717,'Agent List'!A:C,3,0)=0,"",VLOOKUP(C4717,'Agent List'!A:C,3,0))),"")</f>
        <v/>
      </c>
    </row>
    <row r="4718" spans="5:6" x14ac:dyDescent="0.25">
      <c r="E4718" s="175" t="str">
        <f>IFERROR((IF(VLOOKUP($C4718,'Agent List'!$A:$D,2,0)=0,"",VLOOKUP($C4718,'Agent List'!$A:$D,2,0))),"")</f>
        <v/>
      </c>
      <c r="F4718" t="str">
        <f>IFERROR((IF(VLOOKUP(C4718,'Agent List'!A:C,3,0)=0,"",VLOOKUP(C4718,'Agent List'!A:C,3,0))),"")</f>
        <v/>
      </c>
    </row>
    <row r="4719" spans="5:6" x14ac:dyDescent="0.25">
      <c r="E4719" s="175" t="str">
        <f>IFERROR((IF(VLOOKUP($C4719,'Agent List'!$A:$D,2,0)=0,"",VLOOKUP($C4719,'Agent List'!$A:$D,2,0))),"")</f>
        <v/>
      </c>
      <c r="F4719" t="str">
        <f>IFERROR((IF(VLOOKUP(C4719,'Agent List'!A:C,3,0)=0,"",VLOOKUP(C4719,'Agent List'!A:C,3,0))),"")</f>
        <v/>
      </c>
    </row>
    <row r="4720" spans="5:6" x14ac:dyDescent="0.25">
      <c r="E4720" s="175" t="str">
        <f>IFERROR((IF(VLOOKUP($C4720,'Agent List'!$A:$D,2,0)=0,"",VLOOKUP($C4720,'Agent List'!$A:$D,2,0))),"")</f>
        <v/>
      </c>
      <c r="F4720" t="str">
        <f>IFERROR((IF(VLOOKUP(C4720,'Agent List'!A:C,3,0)=0,"",VLOOKUP(C4720,'Agent List'!A:C,3,0))),"")</f>
        <v/>
      </c>
    </row>
    <row r="4721" spans="5:6" x14ac:dyDescent="0.25">
      <c r="E4721" s="175" t="str">
        <f>IFERROR((IF(VLOOKUP($C4721,'Agent List'!$A:$D,2,0)=0,"",VLOOKUP($C4721,'Agent List'!$A:$D,2,0))),"")</f>
        <v/>
      </c>
      <c r="F4721" t="str">
        <f>IFERROR((IF(VLOOKUP(C4721,'Agent List'!A:C,3,0)=0,"",VLOOKUP(C4721,'Agent List'!A:C,3,0))),"")</f>
        <v/>
      </c>
    </row>
    <row r="4722" spans="5:6" x14ac:dyDescent="0.25">
      <c r="E4722" s="175" t="str">
        <f>IFERROR((IF(VLOOKUP($C4722,'Agent List'!$A:$D,2,0)=0,"",VLOOKUP($C4722,'Agent List'!$A:$D,2,0))),"")</f>
        <v/>
      </c>
      <c r="F4722" t="str">
        <f>IFERROR((IF(VLOOKUP(C4722,'Agent List'!A:C,3,0)=0,"",VLOOKUP(C4722,'Agent List'!A:C,3,0))),"")</f>
        <v/>
      </c>
    </row>
    <row r="4723" spans="5:6" x14ac:dyDescent="0.25">
      <c r="E4723" s="175" t="str">
        <f>IFERROR((IF(VLOOKUP($C4723,'Agent List'!$A:$D,2,0)=0,"",VLOOKUP($C4723,'Agent List'!$A:$D,2,0))),"")</f>
        <v/>
      </c>
      <c r="F4723" t="str">
        <f>IFERROR((IF(VLOOKUP(C4723,'Agent List'!A:C,3,0)=0,"",VLOOKUP(C4723,'Agent List'!A:C,3,0))),"")</f>
        <v/>
      </c>
    </row>
    <row r="4724" spans="5:6" x14ac:dyDescent="0.25">
      <c r="E4724" s="175" t="str">
        <f>IFERROR((IF(VLOOKUP($C4724,'Agent List'!$A:$D,2,0)=0,"",VLOOKUP($C4724,'Agent List'!$A:$D,2,0))),"")</f>
        <v/>
      </c>
      <c r="F4724" t="str">
        <f>IFERROR((IF(VLOOKUP(C4724,'Agent List'!A:C,3,0)=0,"",VLOOKUP(C4724,'Agent List'!A:C,3,0))),"")</f>
        <v/>
      </c>
    </row>
    <row r="4725" spans="5:6" x14ac:dyDescent="0.25">
      <c r="E4725" s="175" t="str">
        <f>IFERROR((IF(VLOOKUP($C4725,'Agent List'!$A:$D,2,0)=0,"",VLOOKUP($C4725,'Agent List'!$A:$D,2,0))),"")</f>
        <v/>
      </c>
      <c r="F4725" t="str">
        <f>IFERROR((IF(VLOOKUP(C4725,'Agent List'!A:C,3,0)=0,"",VLOOKUP(C4725,'Agent List'!A:C,3,0))),"")</f>
        <v/>
      </c>
    </row>
    <row r="4726" spans="5:6" x14ac:dyDescent="0.25">
      <c r="E4726" s="175" t="str">
        <f>IFERROR((IF(VLOOKUP($C4726,'Agent List'!$A:$D,2,0)=0,"",VLOOKUP($C4726,'Agent List'!$A:$D,2,0))),"")</f>
        <v/>
      </c>
      <c r="F4726" t="str">
        <f>IFERROR((IF(VLOOKUP(C4726,'Agent List'!A:C,3,0)=0,"",VLOOKUP(C4726,'Agent List'!A:C,3,0))),"")</f>
        <v/>
      </c>
    </row>
    <row r="4727" spans="5:6" x14ac:dyDescent="0.25">
      <c r="E4727" s="175" t="str">
        <f>IFERROR((IF(VLOOKUP($C4727,'Agent List'!$A:$D,2,0)=0,"",VLOOKUP($C4727,'Agent List'!$A:$D,2,0))),"")</f>
        <v/>
      </c>
      <c r="F4727" t="str">
        <f>IFERROR((IF(VLOOKUP(C4727,'Agent List'!A:C,3,0)=0,"",VLOOKUP(C4727,'Agent List'!A:C,3,0))),"")</f>
        <v/>
      </c>
    </row>
    <row r="4728" spans="5:6" x14ac:dyDescent="0.25">
      <c r="E4728" s="175" t="str">
        <f>IFERROR((IF(VLOOKUP($C4728,'Agent List'!$A:$D,2,0)=0,"",VLOOKUP($C4728,'Agent List'!$A:$D,2,0))),"")</f>
        <v/>
      </c>
      <c r="F4728" t="str">
        <f>IFERROR((IF(VLOOKUP(C4728,'Agent List'!A:C,3,0)=0,"",VLOOKUP(C4728,'Agent List'!A:C,3,0))),"")</f>
        <v/>
      </c>
    </row>
    <row r="4729" spans="5:6" x14ac:dyDescent="0.25">
      <c r="E4729" s="175" t="str">
        <f>IFERROR((IF(VLOOKUP($C4729,'Agent List'!$A:$D,2,0)=0,"",VLOOKUP($C4729,'Agent List'!$A:$D,2,0))),"")</f>
        <v/>
      </c>
      <c r="F4729" t="str">
        <f>IFERROR((IF(VLOOKUP(C4729,'Agent List'!A:C,3,0)=0,"",VLOOKUP(C4729,'Agent List'!A:C,3,0))),"")</f>
        <v/>
      </c>
    </row>
    <row r="4730" spans="5:6" x14ac:dyDescent="0.25">
      <c r="E4730" s="175" t="str">
        <f>IFERROR((IF(VLOOKUP($C4730,'Agent List'!$A:$D,2,0)=0,"",VLOOKUP($C4730,'Agent List'!$A:$D,2,0))),"")</f>
        <v/>
      </c>
      <c r="F4730" t="str">
        <f>IFERROR((IF(VLOOKUP(C4730,'Agent List'!A:C,3,0)=0,"",VLOOKUP(C4730,'Agent List'!A:C,3,0))),"")</f>
        <v/>
      </c>
    </row>
    <row r="4731" spans="5:6" x14ac:dyDescent="0.25">
      <c r="E4731" s="175" t="str">
        <f>IFERROR((IF(VLOOKUP($C4731,'Agent List'!$A:$D,2,0)=0,"",VLOOKUP($C4731,'Agent List'!$A:$D,2,0))),"")</f>
        <v/>
      </c>
      <c r="F4731" t="str">
        <f>IFERROR((IF(VLOOKUP(C4731,'Agent List'!A:C,3,0)=0,"",VLOOKUP(C4731,'Agent List'!A:C,3,0))),"")</f>
        <v/>
      </c>
    </row>
    <row r="4732" spans="5:6" x14ac:dyDescent="0.25">
      <c r="E4732" s="175" t="str">
        <f>IFERROR((IF(VLOOKUP($C4732,'Agent List'!$A:$D,2,0)=0,"",VLOOKUP($C4732,'Agent List'!$A:$D,2,0))),"")</f>
        <v/>
      </c>
      <c r="F4732" t="str">
        <f>IFERROR((IF(VLOOKUP(C4732,'Agent List'!A:C,3,0)=0,"",VLOOKUP(C4732,'Agent List'!A:C,3,0))),"")</f>
        <v/>
      </c>
    </row>
    <row r="4733" spans="5:6" x14ac:dyDescent="0.25">
      <c r="E4733" s="175" t="str">
        <f>IFERROR((IF(VLOOKUP($C4733,'Agent List'!$A:$D,2,0)=0,"",VLOOKUP($C4733,'Agent List'!$A:$D,2,0))),"")</f>
        <v/>
      </c>
      <c r="F4733" t="str">
        <f>IFERROR((IF(VLOOKUP(C4733,'Agent List'!A:C,3,0)=0,"",VLOOKUP(C4733,'Agent List'!A:C,3,0))),"")</f>
        <v/>
      </c>
    </row>
    <row r="4734" spans="5:6" x14ac:dyDescent="0.25">
      <c r="E4734" s="175" t="str">
        <f>IFERROR((IF(VLOOKUP($C4734,'Agent List'!$A:$D,2,0)=0,"",VLOOKUP($C4734,'Agent List'!$A:$D,2,0))),"")</f>
        <v/>
      </c>
      <c r="F4734" t="str">
        <f>IFERROR((IF(VLOOKUP(C4734,'Agent List'!A:C,3,0)=0,"",VLOOKUP(C4734,'Agent List'!A:C,3,0))),"")</f>
        <v/>
      </c>
    </row>
    <row r="4735" spans="5:6" x14ac:dyDescent="0.25">
      <c r="E4735" s="175" t="str">
        <f>IFERROR((IF(VLOOKUP($C4735,'Agent List'!$A:$D,2,0)=0,"",VLOOKUP($C4735,'Agent List'!$A:$D,2,0))),"")</f>
        <v/>
      </c>
      <c r="F4735" t="str">
        <f>IFERROR((IF(VLOOKUP(C4735,'Agent List'!A:C,3,0)=0,"",VLOOKUP(C4735,'Agent List'!A:C,3,0))),"")</f>
        <v/>
      </c>
    </row>
    <row r="4736" spans="5:6" x14ac:dyDescent="0.25">
      <c r="E4736" s="175" t="str">
        <f>IFERROR((IF(VLOOKUP($C4736,'Agent List'!$A:$D,2,0)=0,"",VLOOKUP($C4736,'Agent List'!$A:$D,2,0))),"")</f>
        <v/>
      </c>
      <c r="F4736" t="str">
        <f>IFERROR((IF(VLOOKUP(C4736,'Agent List'!A:C,3,0)=0,"",VLOOKUP(C4736,'Agent List'!A:C,3,0))),"")</f>
        <v/>
      </c>
    </row>
    <row r="4737" spans="5:6" x14ac:dyDescent="0.25">
      <c r="E4737" s="175" t="str">
        <f>IFERROR((IF(VLOOKUP($C4737,'Agent List'!$A:$D,2,0)=0,"",VLOOKUP($C4737,'Agent List'!$A:$D,2,0))),"")</f>
        <v/>
      </c>
      <c r="F4737" t="str">
        <f>IFERROR((IF(VLOOKUP(C4737,'Agent List'!A:C,3,0)=0,"",VLOOKUP(C4737,'Agent List'!A:C,3,0))),"")</f>
        <v/>
      </c>
    </row>
    <row r="4738" spans="5:6" x14ac:dyDescent="0.25">
      <c r="E4738" s="175" t="str">
        <f>IFERROR((IF(VLOOKUP($C4738,'Agent List'!$A:$D,2,0)=0,"",VLOOKUP($C4738,'Agent List'!$A:$D,2,0))),"")</f>
        <v/>
      </c>
      <c r="F4738" t="str">
        <f>IFERROR((IF(VLOOKUP(C4738,'Agent List'!A:C,3,0)=0,"",VLOOKUP(C4738,'Agent List'!A:C,3,0))),"")</f>
        <v/>
      </c>
    </row>
    <row r="4739" spans="5:6" x14ac:dyDescent="0.25">
      <c r="E4739" s="175" t="str">
        <f>IFERROR((IF(VLOOKUP($C4739,'Agent List'!$A:$D,2,0)=0,"",VLOOKUP($C4739,'Agent List'!$A:$D,2,0))),"")</f>
        <v/>
      </c>
      <c r="F4739" t="str">
        <f>IFERROR((IF(VLOOKUP(C4739,'Agent List'!A:C,3,0)=0,"",VLOOKUP(C4739,'Agent List'!A:C,3,0))),"")</f>
        <v/>
      </c>
    </row>
    <row r="4740" spans="5:6" x14ac:dyDescent="0.25">
      <c r="E4740" s="175" t="str">
        <f>IFERROR((IF(VLOOKUP($C4740,'Agent List'!$A:$D,2,0)=0,"",VLOOKUP($C4740,'Agent List'!$A:$D,2,0))),"")</f>
        <v/>
      </c>
      <c r="F4740" t="str">
        <f>IFERROR((IF(VLOOKUP(C4740,'Agent List'!A:C,3,0)=0,"",VLOOKUP(C4740,'Agent List'!A:C,3,0))),"")</f>
        <v/>
      </c>
    </row>
    <row r="4741" spans="5:6" x14ac:dyDescent="0.25">
      <c r="E4741" s="175" t="str">
        <f>IFERROR((IF(VLOOKUP($C4741,'Agent List'!$A:$D,2,0)=0,"",VLOOKUP($C4741,'Agent List'!$A:$D,2,0))),"")</f>
        <v/>
      </c>
      <c r="F4741" t="str">
        <f>IFERROR((IF(VLOOKUP(C4741,'Agent List'!A:C,3,0)=0,"",VLOOKUP(C4741,'Agent List'!A:C,3,0))),"")</f>
        <v/>
      </c>
    </row>
    <row r="4742" spans="5:6" x14ac:dyDescent="0.25">
      <c r="E4742" s="175" t="str">
        <f>IFERROR((IF(VLOOKUP($C4742,'Agent List'!$A:$D,2,0)=0,"",VLOOKUP($C4742,'Agent List'!$A:$D,2,0))),"")</f>
        <v/>
      </c>
      <c r="F4742" t="str">
        <f>IFERROR((IF(VLOOKUP(C4742,'Agent List'!A:C,3,0)=0,"",VLOOKUP(C4742,'Agent List'!A:C,3,0))),"")</f>
        <v/>
      </c>
    </row>
    <row r="4743" spans="5:6" x14ac:dyDescent="0.25">
      <c r="E4743" s="175" t="str">
        <f>IFERROR((IF(VLOOKUP($C4743,'Agent List'!$A:$D,2,0)=0,"",VLOOKUP($C4743,'Agent List'!$A:$D,2,0))),"")</f>
        <v/>
      </c>
      <c r="F4743" t="str">
        <f>IFERROR((IF(VLOOKUP(C4743,'Agent List'!A:C,3,0)=0,"",VLOOKUP(C4743,'Agent List'!A:C,3,0))),"")</f>
        <v/>
      </c>
    </row>
    <row r="4744" spans="5:6" x14ac:dyDescent="0.25">
      <c r="E4744" s="175" t="str">
        <f>IFERROR((IF(VLOOKUP($C4744,'Agent List'!$A:$D,2,0)=0,"",VLOOKUP($C4744,'Agent List'!$A:$D,2,0))),"")</f>
        <v/>
      </c>
      <c r="F4744" t="str">
        <f>IFERROR((IF(VLOOKUP(C4744,'Agent List'!A:C,3,0)=0,"",VLOOKUP(C4744,'Agent List'!A:C,3,0))),"")</f>
        <v/>
      </c>
    </row>
    <row r="4745" spans="5:6" x14ac:dyDescent="0.25">
      <c r="E4745" s="175" t="str">
        <f>IFERROR((IF(VLOOKUP($C4745,'Agent List'!$A:$D,2,0)=0,"",VLOOKUP($C4745,'Agent List'!$A:$D,2,0))),"")</f>
        <v/>
      </c>
      <c r="F4745" t="str">
        <f>IFERROR((IF(VLOOKUP(C4745,'Agent List'!A:C,3,0)=0,"",VLOOKUP(C4745,'Agent List'!A:C,3,0))),"")</f>
        <v/>
      </c>
    </row>
    <row r="4746" spans="5:6" x14ac:dyDescent="0.25">
      <c r="E4746" s="175" t="str">
        <f>IFERROR((IF(VLOOKUP($C4746,'Agent List'!$A:$D,2,0)=0,"",VLOOKUP($C4746,'Agent List'!$A:$D,2,0))),"")</f>
        <v/>
      </c>
      <c r="F4746" t="str">
        <f>IFERROR((IF(VLOOKUP(C4746,'Agent List'!A:C,3,0)=0,"",VLOOKUP(C4746,'Agent List'!A:C,3,0))),"")</f>
        <v/>
      </c>
    </row>
    <row r="4747" spans="5:6" x14ac:dyDescent="0.25">
      <c r="E4747" s="175" t="str">
        <f>IFERROR((IF(VLOOKUP($C4747,'Agent List'!$A:$D,2,0)=0,"",VLOOKUP($C4747,'Agent List'!$A:$D,2,0))),"")</f>
        <v/>
      </c>
      <c r="F4747" t="str">
        <f>IFERROR((IF(VLOOKUP(C4747,'Agent List'!A:C,3,0)=0,"",VLOOKUP(C4747,'Agent List'!A:C,3,0))),"")</f>
        <v/>
      </c>
    </row>
    <row r="4748" spans="5:6" x14ac:dyDescent="0.25">
      <c r="E4748" s="175" t="str">
        <f>IFERROR((IF(VLOOKUP($C4748,'Agent List'!$A:$D,2,0)=0,"",VLOOKUP($C4748,'Agent List'!$A:$D,2,0))),"")</f>
        <v/>
      </c>
      <c r="F4748" t="str">
        <f>IFERROR((IF(VLOOKUP(C4748,'Agent List'!A:C,3,0)=0,"",VLOOKUP(C4748,'Agent List'!A:C,3,0))),"")</f>
        <v/>
      </c>
    </row>
    <row r="4749" spans="5:6" x14ac:dyDescent="0.25">
      <c r="E4749" s="175" t="str">
        <f>IFERROR((IF(VLOOKUP($C4749,'Agent List'!$A:$D,2,0)=0,"",VLOOKUP($C4749,'Agent List'!$A:$D,2,0))),"")</f>
        <v/>
      </c>
      <c r="F4749" t="str">
        <f>IFERROR((IF(VLOOKUP(C4749,'Agent List'!A:C,3,0)=0,"",VLOOKUP(C4749,'Agent List'!A:C,3,0))),"")</f>
        <v/>
      </c>
    </row>
    <row r="4750" spans="5:6" x14ac:dyDescent="0.25">
      <c r="E4750" s="175" t="str">
        <f>IFERROR((IF(VLOOKUP($C4750,'Agent List'!$A:$D,2,0)=0,"",VLOOKUP($C4750,'Agent List'!$A:$D,2,0))),"")</f>
        <v/>
      </c>
      <c r="F4750" t="str">
        <f>IFERROR((IF(VLOOKUP(C4750,'Agent List'!A:C,3,0)=0,"",VLOOKUP(C4750,'Agent List'!A:C,3,0))),"")</f>
        <v/>
      </c>
    </row>
    <row r="4751" spans="5:6" x14ac:dyDescent="0.25">
      <c r="E4751" s="175" t="str">
        <f>IFERROR((IF(VLOOKUP($C4751,'Agent List'!$A:$D,2,0)=0,"",VLOOKUP($C4751,'Agent List'!$A:$D,2,0))),"")</f>
        <v/>
      </c>
      <c r="F4751" t="str">
        <f>IFERROR((IF(VLOOKUP(C4751,'Agent List'!A:C,3,0)=0,"",VLOOKUP(C4751,'Agent List'!A:C,3,0))),"")</f>
        <v/>
      </c>
    </row>
    <row r="4752" spans="5:6" x14ac:dyDescent="0.25">
      <c r="E4752" s="175" t="str">
        <f>IFERROR((IF(VLOOKUP($C4752,'Agent List'!$A:$D,2,0)=0,"",VLOOKUP($C4752,'Agent List'!$A:$D,2,0))),"")</f>
        <v/>
      </c>
      <c r="F4752" t="str">
        <f>IFERROR((IF(VLOOKUP(C4752,'Agent List'!A:C,3,0)=0,"",VLOOKUP(C4752,'Agent List'!A:C,3,0))),"")</f>
        <v/>
      </c>
    </row>
    <row r="4753" spans="5:6" x14ac:dyDescent="0.25">
      <c r="E4753" s="175" t="str">
        <f>IFERROR((IF(VLOOKUP($C4753,'Agent List'!$A:$D,2,0)=0,"",VLOOKUP($C4753,'Agent List'!$A:$D,2,0))),"")</f>
        <v/>
      </c>
      <c r="F4753" t="str">
        <f>IFERROR((IF(VLOOKUP(C4753,'Agent List'!A:C,3,0)=0,"",VLOOKUP(C4753,'Agent List'!A:C,3,0))),"")</f>
        <v/>
      </c>
    </row>
    <row r="4754" spans="5:6" x14ac:dyDescent="0.25">
      <c r="E4754" s="175" t="str">
        <f>IFERROR((IF(VLOOKUP($C4754,'Agent List'!$A:$D,2,0)=0,"",VLOOKUP($C4754,'Agent List'!$A:$D,2,0))),"")</f>
        <v/>
      </c>
      <c r="F4754" t="str">
        <f>IFERROR((IF(VLOOKUP(C4754,'Agent List'!A:C,3,0)=0,"",VLOOKUP(C4754,'Agent List'!A:C,3,0))),"")</f>
        <v/>
      </c>
    </row>
    <row r="4755" spans="5:6" x14ac:dyDescent="0.25">
      <c r="E4755" s="175" t="str">
        <f>IFERROR((IF(VLOOKUP($C4755,'Agent List'!$A:$D,2,0)=0,"",VLOOKUP($C4755,'Agent List'!$A:$D,2,0))),"")</f>
        <v/>
      </c>
      <c r="F4755" t="str">
        <f>IFERROR((IF(VLOOKUP(C4755,'Agent List'!A:C,3,0)=0,"",VLOOKUP(C4755,'Agent List'!A:C,3,0))),"")</f>
        <v/>
      </c>
    </row>
    <row r="4756" spans="5:6" x14ac:dyDescent="0.25">
      <c r="E4756" s="175" t="str">
        <f>IFERROR((IF(VLOOKUP($C4756,'Agent List'!$A:$D,2,0)=0,"",VLOOKUP($C4756,'Agent List'!$A:$D,2,0))),"")</f>
        <v/>
      </c>
      <c r="F4756" t="str">
        <f>IFERROR((IF(VLOOKUP(C4756,'Agent List'!A:C,3,0)=0,"",VLOOKUP(C4756,'Agent List'!A:C,3,0))),"")</f>
        <v/>
      </c>
    </row>
    <row r="4757" spans="5:6" x14ac:dyDescent="0.25">
      <c r="E4757" s="175" t="str">
        <f>IFERROR((IF(VLOOKUP($C4757,'Agent List'!$A:$D,2,0)=0,"",VLOOKUP($C4757,'Agent List'!$A:$D,2,0))),"")</f>
        <v/>
      </c>
      <c r="F4757" t="str">
        <f>IFERROR((IF(VLOOKUP(C4757,'Agent List'!A:C,3,0)=0,"",VLOOKUP(C4757,'Agent List'!A:C,3,0))),"")</f>
        <v/>
      </c>
    </row>
    <row r="4758" spans="5:6" x14ac:dyDescent="0.25">
      <c r="E4758" s="175" t="str">
        <f>IFERROR((IF(VLOOKUP($C4758,'Agent List'!$A:$D,2,0)=0,"",VLOOKUP($C4758,'Agent List'!$A:$D,2,0))),"")</f>
        <v/>
      </c>
      <c r="F4758" t="str">
        <f>IFERROR((IF(VLOOKUP(C4758,'Agent List'!A:C,3,0)=0,"",VLOOKUP(C4758,'Agent List'!A:C,3,0))),"")</f>
        <v/>
      </c>
    </row>
    <row r="4759" spans="5:6" x14ac:dyDescent="0.25">
      <c r="E4759" s="175" t="str">
        <f>IFERROR((IF(VLOOKUP($C4759,'Agent List'!$A:$D,2,0)=0,"",VLOOKUP($C4759,'Agent List'!$A:$D,2,0))),"")</f>
        <v/>
      </c>
      <c r="F4759" t="str">
        <f>IFERROR((IF(VLOOKUP(C4759,'Agent List'!A:C,3,0)=0,"",VLOOKUP(C4759,'Agent List'!A:C,3,0))),"")</f>
        <v/>
      </c>
    </row>
    <row r="4760" spans="5:6" x14ac:dyDescent="0.25">
      <c r="E4760" s="175" t="str">
        <f>IFERROR((IF(VLOOKUP($C4760,'Agent List'!$A:$D,2,0)=0,"",VLOOKUP($C4760,'Agent List'!$A:$D,2,0))),"")</f>
        <v/>
      </c>
      <c r="F4760" t="str">
        <f>IFERROR((IF(VLOOKUP(C4760,'Agent List'!A:C,3,0)=0,"",VLOOKUP(C4760,'Agent List'!A:C,3,0))),"")</f>
        <v/>
      </c>
    </row>
    <row r="4761" spans="5:6" x14ac:dyDescent="0.25">
      <c r="E4761" s="175" t="str">
        <f>IFERROR((IF(VLOOKUP($C4761,'Agent List'!$A:$D,2,0)=0,"",VLOOKUP($C4761,'Agent List'!$A:$D,2,0))),"")</f>
        <v/>
      </c>
      <c r="F4761" t="str">
        <f>IFERROR((IF(VLOOKUP(C4761,'Agent List'!A:C,3,0)=0,"",VLOOKUP(C4761,'Agent List'!A:C,3,0))),"")</f>
        <v/>
      </c>
    </row>
    <row r="4762" spans="5:6" x14ac:dyDescent="0.25">
      <c r="E4762" s="175" t="str">
        <f>IFERROR((IF(VLOOKUP($C4762,'Agent List'!$A:$D,2,0)=0,"",VLOOKUP($C4762,'Agent List'!$A:$D,2,0))),"")</f>
        <v/>
      </c>
      <c r="F4762" t="str">
        <f>IFERROR((IF(VLOOKUP(C4762,'Agent List'!A:C,3,0)=0,"",VLOOKUP(C4762,'Agent List'!A:C,3,0))),"")</f>
        <v/>
      </c>
    </row>
    <row r="4763" spans="5:6" x14ac:dyDescent="0.25">
      <c r="E4763" s="175" t="str">
        <f>IFERROR((IF(VLOOKUP($C4763,'Agent List'!$A:$D,2,0)=0,"",VLOOKUP($C4763,'Agent List'!$A:$D,2,0))),"")</f>
        <v/>
      </c>
      <c r="F4763" t="str">
        <f>IFERROR((IF(VLOOKUP(C4763,'Agent List'!A:C,3,0)=0,"",VLOOKUP(C4763,'Agent List'!A:C,3,0))),"")</f>
        <v/>
      </c>
    </row>
    <row r="4764" spans="5:6" x14ac:dyDescent="0.25">
      <c r="E4764" s="175" t="str">
        <f>IFERROR((IF(VLOOKUP($C4764,'Agent List'!$A:$D,2,0)=0,"",VLOOKUP($C4764,'Agent List'!$A:$D,2,0))),"")</f>
        <v/>
      </c>
      <c r="F4764" t="str">
        <f>IFERROR((IF(VLOOKUP(C4764,'Agent List'!A:C,3,0)=0,"",VLOOKUP(C4764,'Agent List'!A:C,3,0))),"")</f>
        <v/>
      </c>
    </row>
    <row r="4765" spans="5:6" x14ac:dyDescent="0.25">
      <c r="E4765" s="175" t="str">
        <f>IFERROR((IF(VLOOKUP($C4765,'Agent List'!$A:$D,2,0)=0,"",VLOOKUP($C4765,'Agent List'!$A:$D,2,0))),"")</f>
        <v/>
      </c>
      <c r="F4765" t="str">
        <f>IFERROR((IF(VLOOKUP(C4765,'Agent List'!A:C,3,0)=0,"",VLOOKUP(C4765,'Agent List'!A:C,3,0))),"")</f>
        <v/>
      </c>
    </row>
    <row r="4766" spans="5:6" x14ac:dyDescent="0.25">
      <c r="E4766" s="175" t="str">
        <f>IFERROR((IF(VLOOKUP($C4766,'Agent List'!$A:$D,2,0)=0,"",VLOOKUP($C4766,'Agent List'!$A:$D,2,0))),"")</f>
        <v/>
      </c>
      <c r="F4766" t="str">
        <f>IFERROR((IF(VLOOKUP(C4766,'Agent List'!A:C,3,0)=0,"",VLOOKUP(C4766,'Agent List'!A:C,3,0))),"")</f>
        <v/>
      </c>
    </row>
    <row r="4767" spans="5:6" x14ac:dyDescent="0.25">
      <c r="E4767" s="175" t="str">
        <f>IFERROR((IF(VLOOKUP($C4767,'Agent List'!$A:$D,2,0)=0,"",VLOOKUP($C4767,'Agent List'!$A:$D,2,0))),"")</f>
        <v/>
      </c>
      <c r="F4767" t="str">
        <f>IFERROR((IF(VLOOKUP(C4767,'Agent List'!A:C,3,0)=0,"",VLOOKUP(C4767,'Agent List'!A:C,3,0))),"")</f>
        <v/>
      </c>
    </row>
    <row r="4768" spans="5:6" x14ac:dyDescent="0.25">
      <c r="E4768" s="175" t="str">
        <f>IFERROR((IF(VLOOKUP($C4768,'Agent List'!$A:$D,2,0)=0,"",VLOOKUP($C4768,'Agent List'!$A:$D,2,0))),"")</f>
        <v/>
      </c>
      <c r="F4768" t="str">
        <f>IFERROR((IF(VLOOKUP(C4768,'Agent List'!A:C,3,0)=0,"",VLOOKUP(C4768,'Agent List'!A:C,3,0))),"")</f>
        <v/>
      </c>
    </row>
    <row r="4769" spans="5:6" x14ac:dyDescent="0.25">
      <c r="E4769" s="175" t="str">
        <f>IFERROR((IF(VLOOKUP($C4769,'Agent List'!$A:$D,2,0)=0,"",VLOOKUP($C4769,'Agent List'!$A:$D,2,0))),"")</f>
        <v/>
      </c>
      <c r="F4769" t="str">
        <f>IFERROR((IF(VLOOKUP(C4769,'Agent List'!A:C,3,0)=0,"",VLOOKUP(C4769,'Agent List'!A:C,3,0))),"")</f>
        <v/>
      </c>
    </row>
    <row r="4770" spans="5:6" x14ac:dyDescent="0.25">
      <c r="E4770" s="175" t="str">
        <f>IFERROR((IF(VLOOKUP($C4770,'Agent List'!$A:$D,2,0)=0,"",VLOOKUP($C4770,'Agent List'!$A:$D,2,0))),"")</f>
        <v/>
      </c>
      <c r="F4770" t="str">
        <f>IFERROR((IF(VLOOKUP(C4770,'Agent List'!A:C,3,0)=0,"",VLOOKUP(C4770,'Agent List'!A:C,3,0))),"")</f>
        <v/>
      </c>
    </row>
    <row r="4771" spans="5:6" x14ac:dyDescent="0.25">
      <c r="E4771" s="175" t="str">
        <f>IFERROR((IF(VLOOKUP($C4771,'Agent List'!$A:$D,2,0)=0,"",VLOOKUP($C4771,'Agent List'!$A:$D,2,0))),"")</f>
        <v/>
      </c>
      <c r="F4771" t="str">
        <f>IFERROR((IF(VLOOKUP(C4771,'Agent List'!A:C,3,0)=0,"",VLOOKUP(C4771,'Agent List'!A:C,3,0))),"")</f>
        <v/>
      </c>
    </row>
    <row r="4772" spans="5:6" x14ac:dyDescent="0.25">
      <c r="E4772" s="175" t="str">
        <f>IFERROR((IF(VLOOKUP($C4772,'Agent List'!$A:$D,2,0)=0,"",VLOOKUP($C4772,'Agent List'!$A:$D,2,0))),"")</f>
        <v/>
      </c>
      <c r="F4772" t="str">
        <f>IFERROR((IF(VLOOKUP(C4772,'Agent List'!A:C,3,0)=0,"",VLOOKUP(C4772,'Agent List'!A:C,3,0))),"")</f>
        <v/>
      </c>
    </row>
    <row r="4773" spans="5:6" x14ac:dyDescent="0.25">
      <c r="E4773" s="175" t="str">
        <f>IFERROR((IF(VLOOKUP($C4773,'Agent List'!$A:$D,2,0)=0,"",VLOOKUP($C4773,'Agent List'!$A:$D,2,0))),"")</f>
        <v/>
      </c>
      <c r="F4773" t="str">
        <f>IFERROR((IF(VLOOKUP(C4773,'Agent List'!A:C,3,0)=0,"",VLOOKUP(C4773,'Agent List'!A:C,3,0))),"")</f>
        <v/>
      </c>
    </row>
    <row r="4774" spans="5:6" x14ac:dyDescent="0.25">
      <c r="E4774" s="175" t="str">
        <f>IFERROR((IF(VLOOKUP($C4774,'Agent List'!$A:$D,2,0)=0,"",VLOOKUP($C4774,'Agent List'!$A:$D,2,0))),"")</f>
        <v/>
      </c>
      <c r="F4774" t="str">
        <f>IFERROR((IF(VLOOKUP(C4774,'Agent List'!A:C,3,0)=0,"",VLOOKUP(C4774,'Agent List'!A:C,3,0))),"")</f>
        <v/>
      </c>
    </row>
    <row r="4775" spans="5:6" x14ac:dyDescent="0.25">
      <c r="E4775" s="175" t="str">
        <f>IFERROR((IF(VLOOKUP($C4775,'Agent List'!$A:$D,2,0)=0,"",VLOOKUP($C4775,'Agent List'!$A:$D,2,0))),"")</f>
        <v/>
      </c>
      <c r="F4775" t="str">
        <f>IFERROR((IF(VLOOKUP(C4775,'Agent List'!A:C,3,0)=0,"",VLOOKUP(C4775,'Agent List'!A:C,3,0))),"")</f>
        <v/>
      </c>
    </row>
    <row r="4776" spans="5:6" x14ac:dyDescent="0.25">
      <c r="E4776" s="175" t="str">
        <f>IFERROR((IF(VLOOKUP($C4776,'Agent List'!$A:$D,2,0)=0,"",VLOOKUP($C4776,'Agent List'!$A:$D,2,0))),"")</f>
        <v/>
      </c>
      <c r="F4776" t="str">
        <f>IFERROR((IF(VLOOKUP(C4776,'Agent List'!A:C,3,0)=0,"",VLOOKUP(C4776,'Agent List'!A:C,3,0))),"")</f>
        <v/>
      </c>
    </row>
    <row r="4777" spans="5:6" x14ac:dyDescent="0.25">
      <c r="E4777" s="175" t="str">
        <f>IFERROR((IF(VLOOKUP($C4777,'Agent List'!$A:$D,2,0)=0,"",VLOOKUP($C4777,'Agent List'!$A:$D,2,0))),"")</f>
        <v/>
      </c>
      <c r="F4777" t="str">
        <f>IFERROR((IF(VLOOKUP(C4777,'Agent List'!A:C,3,0)=0,"",VLOOKUP(C4777,'Agent List'!A:C,3,0))),"")</f>
        <v/>
      </c>
    </row>
    <row r="4778" spans="5:6" x14ac:dyDescent="0.25">
      <c r="E4778" s="175" t="str">
        <f>IFERROR((IF(VLOOKUP($C4778,'Agent List'!$A:$D,2,0)=0,"",VLOOKUP($C4778,'Agent List'!$A:$D,2,0))),"")</f>
        <v/>
      </c>
      <c r="F4778" t="str">
        <f>IFERROR((IF(VLOOKUP(C4778,'Agent List'!A:C,3,0)=0,"",VLOOKUP(C4778,'Agent List'!A:C,3,0))),"")</f>
        <v/>
      </c>
    </row>
    <row r="4779" spans="5:6" x14ac:dyDescent="0.25">
      <c r="E4779" s="175" t="str">
        <f>IFERROR((IF(VLOOKUP($C4779,'Agent List'!$A:$D,2,0)=0,"",VLOOKUP($C4779,'Agent List'!$A:$D,2,0))),"")</f>
        <v/>
      </c>
      <c r="F4779" t="str">
        <f>IFERROR((IF(VLOOKUP(C4779,'Agent List'!A:C,3,0)=0,"",VLOOKUP(C4779,'Agent List'!A:C,3,0))),"")</f>
        <v/>
      </c>
    </row>
    <row r="4780" spans="5:6" x14ac:dyDescent="0.25">
      <c r="E4780" s="175" t="str">
        <f>IFERROR((IF(VLOOKUP($C4780,'Agent List'!$A:$D,2,0)=0,"",VLOOKUP($C4780,'Agent List'!$A:$D,2,0))),"")</f>
        <v/>
      </c>
      <c r="F4780" t="str">
        <f>IFERROR((IF(VLOOKUP(C4780,'Agent List'!A:C,3,0)=0,"",VLOOKUP(C4780,'Agent List'!A:C,3,0))),"")</f>
        <v/>
      </c>
    </row>
    <row r="4781" spans="5:6" x14ac:dyDescent="0.25">
      <c r="E4781" s="175" t="str">
        <f>IFERROR((IF(VLOOKUP($C4781,'Agent List'!$A:$D,2,0)=0,"",VLOOKUP($C4781,'Agent List'!$A:$D,2,0))),"")</f>
        <v/>
      </c>
      <c r="F4781" t="str">
        <f>IFERROR((IF(VLOOKUP(C4781,'Agent List'!A:C,3,0)=0,"",VLOOKUP(C4781,'Agent List'!A:C,3,0))),"")</f>
        <v/>
      </c>
    </row>
    <row r="4782" spans="5:6" x14ac:dyDescent="0.25">
      <c r="E4782" s="175" t="str">
        <f>IFERROR((IF(VLOOKUP($C4782,'Agent List'!$A:$D,2,0)=0,"",VLOOKUP($C4782,'Agent List'!$A:$D,2,0))),"")</f>
        <v/>
      </c>
      <c r="F4782" t="str">
        <f>IFERROR((IF(VLOOKUP(C4782,'Agent List'!A:C,3,0)=0,"",VLOOKUP(C4782,'Agent List'!A:C,3,0))),"")</f>
        <v/>
      </c>
    </row>
    <row r="4783" spans="5:6" x14ac:dyDescent="0.25">
      <c r="E4783" s="175" t="str">
        <f>IFERROR((IF(VLOOKUP($C4783,'Agent List'!$A:$D,2,0)=0,"",VLOOKUP($C4783,'Agent List'!$A:$D,2,0))),"")</f>
        <v/>
      </c>
      <c r="F4783" t="str">
        <f>IFERROR((IF(VLOOKUP(C4783,'Agent List'!A:C,3,0)=0,"",VLOOKUP(C4783,'Agent List'!A:C,3,0))),"")</f>
        <v/>
      </c>
    </row>
    <row r="4784" spans="5:6" x14ac:dyDescent="0.25">
      <c r="E4784" s="175" t="str">
        <f>IFERROR((IF(VLOOKUP($C4784,'Agent List'!$A:$D,2,0)=0,"",VLOOKUP($C4784,'Agent List'!$A:$D,2,0))),"")</f>
        <v/>
      </c>
      <c r="F4784" t="str">
        <f>IFERROR((IF(VLOOKUP(C4784,'Agent List'!A:C,3,0)=0,"",VLOOKUP(C4784,'Agent List'!A:C,3,0))),"")</f>
        <v/>
      </c>
    </row>
    <row r="4785" spans="5:6" x14ac:dyDescent="0.25">
      <c r="E4785" s="175" t="str">
        <f>IFERROR((IF(VLOOKUP($C4785,'Agent List'!$A:$D,2,0)=0,"",VLOOKUP($C4785,'Agent List'!$A:$D,2,0))),"")</f>
        <v/>
      </c>
      <c r="F4785" t="str">
        <f>IFERROR((IF(VLOOKUP(C4785,'Agent List'!A:C,3,0)=0,"",VLOOKUP(C4785,'Agent List'!A:C,3,0))),"")</f>
        <v/>
      </c>
    </row>
    <row r="4786" spans="5:6" x14ac:dyDescent="0.25">
      <c r="E4786" s="175" t="str">
        <f>IFERROR((IF(VLOOKUP($C4786,'Agent List'!$A:$D,2,0)=0,"",VLOOKUP($C4786,'Agent List'!$A:$D,2,0))),"")</f>
        <v/>
      </c>
      <c r="F4786" t="str">
        <f>IFERROR((IF(VLOOKUP(C4786,'Agent List'!A:C,3,0)=0,"",VLOOKUP(C4786,'Agent List'!A:C,3,0))),"")</f>
        <v/>
      </c>
    </row>
    <row r="4787" spans="5:6" x14ac:dyDescent="0.25">
      <c r="E4787" s="175" t="str">
        <f>IFERROR((IF(VLOOKUP($C4787,'Agent List'!$A:$D,2,0)=0,"",VLOOKUP($C4787,'Agent List'!$A:$D,2,0))),"")</f>
        <v/>
      </c>
      <c r="F4787" t="str">
        <f>IFERROR((IF(VLOOKUP(C4787,'Agent List'!A:C,3,0)=0,"",VLOOKUP(C4787,'Agent List'!A:C,3,0))),"")</f>
        <v/>
      </c>
    </row>
    <row r="4788" spans="5:6" x14ac:dyDescent="0.25">
      <c r="E4788" s="175" t="str">
        <f>IFERROR((IF(VLOOKUP($C4788,'Agent List'!$A:$D,2,0)=0,"",VLOOKUP($C4788,'Agent List'!$A:$D,2,0))),"")</f>
        <v/>
      </c>
      <c r="F4788" t="str">
        <f>IFERROR((IF(VLOOKUP(C4788,'Agent List'!A:C,3,0)=0,"",VLOOKUP(C4788,'Agent List'!A:C,3,0))),"")</f>
        <v/>
      </c>
    </row>
    <row r="4789" spans="5:6" x14ac:dyDescent="0.25">
      <c r="E4789" s="175" t="str">
        <f>IFERROR((IF(VLOOKUP($C4789,'Agent List'!$A:$D,2,0)=0,"",VLOOKUP($C4789,'Agent List'!$A:$D,2,0))),"")</f>
        <v/>
      </c>
      <c r="F4789" t="str">
        <f>IFERROR((IF(VLOOKUP(C4789,'Agent List'!A:C,3,0)=0,"",VLOOKUP(C4789,'Agent List'!A:C,3,0))),"")</f>
        <v/>
      </c>
    </row>
    <row r="4790" spans="5:6" x14ac:dyDescent="0.25">
      <c r="E4790" s="175" t="str">
        <f>IFERROR((IF(VLOOKUP($C4790,'Agent List'!$A:$D,2,0)=0,"",VLOOKUP($C4790,'Agent List'!$A:$D,2,0))),"")</f>
        <v/>
      </c>
      <c r="F4790" t="str">
        <f>IFERROR((IF(VLOOKUP(C4790,'Agent List'!A:C,3,0)=0,"",VLOOKUP(C4790,'Agent List'!A:C,3,0))),"")</f>
        <v/>
      </c>
    </row>
    <row r="4791" spans="5:6" x14ac:dyDescent="0.25">
      <c r="E4791" s="175" t="str">
        <f>IFERROR((IF(VLOOKUP($C4791,'Agent List'!$A:$D,2,0)=0,"",VLOOKUP($C4791,'Agent List'!$A:$D,2,0))),"")</f>
        <v/>
      </c>
      <c r="F4791" t="str">
        <f>IFERROR((IF(VLOOKUP(C4791,'Agent List'!A:C,3,0)=0,"",VLOOKUP(C4791,'Agent List'!A:C,3,0))),"")</f>
        <v/>
      </c>
    </row>
    <row r="4792" spans="5:6" x14ac:dyDescent="0.25">
      <c r="E4792" s="175" t="str">
        <f>IFERROR((IF(VLOOKUP($C4792,'Agent List'!$A:$D,2,0)=0,"",VLOOKUP($C4792,'Agent List'!$A:$D,2,0))),"")</f>
        <v/>
      </c>
      <c r="F4792" t="str">
        <f>IFERROR((IF(VLOOKUP(C4792,'Agent List'!A:C,3,0)=0,"",VLOOKUP(C4792,'Agent List'!A:C,3,0))),"")</f>
        <v/>
      </c>
    </row>
    <row r="4793" spans="5:6" x14ac:dyDescent="0.25">
      <c r="E4793" s="175" t="str">
        <f>IFERROR((IF(VLOOKUP($C4793,'Agent List'!$A:$D,2,0)=0,"",VLOOKUP($C4793,'Agent List'!$A:$D,2,0))),"")</f>
        <v/>
      </c>
      <c r="F4793" t="str">
        <f>IFERROR((IF(VLOOKUP(C4793,'Agent List'!A:C,3,0)=0,"",VLOOKUP(C4793,'Agent List'!A:C,3,0))),"")</f>
        <v/>
      </c>
    </row>
    <row r="4794" spans="5:6" x14ac:dyDescent="0.25">
      <c r="E4794" s="175" t="str">
        <f>IFERROR((IF(VLOOKUP($C4794,'Agent List'!$A:$D,2,0)=0,"",VLOOKUP($C4794,'Agent List'!$A:$D,2,0))),"")</f>
        <v/>
      </c>
      <c r="F4794" t="str">
        <f>IFERROR((IF(VLOOKUP(C4794,'Agent List'!A:C,3,0)=0,"",VLOOKUP(C4794,'Agent List'!A:C,3,0))),"")</f>
        <v/>
      </c>
    </row>
    <row r="4795" spans="5:6" x14ac:dyDescent="0.25">
      <c r="E4795" s="175" t="str">
        <f>IFERROR((IF(VLOOKUP($C4795,'Agent List'!$A:$D,2,0)=0,"",VLOOKUP($C4795,'Agent List'!$A:$D,2,0))),"")</f>
        <v/>
      </c>
      <c r="F4795" t="str">
        <f>IFERROR((IF(VLOOKUP(C4795,'Agent List'!A:C,3,0)=0,"",VLOOKUP(C4795,'Agent List'!A:C,3,0))),"")</f>
        <v/>
      </c>
    </row>
    <row r="4796" spans="5:6" x14ac:dyDescent="0.25">
      <c r="E4796" s="175" t="str">
        <f>IFERROR((IF(VLOOKUP($C4796,'Agent List'!$A:$D,2,0)=0,"",VLOOKUP($C4796,'Agent List'!$A:$D,2,0))),"")</f>
        <v/>
      </c>
      <c r="F4796" t="str">
        <f>IFERROR((IF(VLOOKUP(C4796,'Agent List'!A:C,3,0)=0,"",VLOOKUP(C4796,'Agent List'!A:C,3,0))),"")</f>
        <v/>
      </c>
    </row>
    <row r="4797" spans="5:6" x14ac:dyDescent="0.25">
      <c r="E4797" s="175" t="str">
        <f>IFERROR((IF(VLOOKUP($C4797,'Agent List'!$A:$D,2,0)=0,"",VLOOKUP($C4797,'Agent List'!$A:$D,2,0))),"")</f>
        <v/>
      </c>
      <c r="F4797" t="str">
        <f>IFERROR((IF(VLOOKUP(C4797,'Agent List'!A:C,3,0)=0,"",VLOOKUP(C4797,'Agent List'!A:C,3,0))),"")</f>
        <v/>
      </c>
    </row>
    <row r="4798" spans="5:6" x14ac:dyDescent="0.25">
      <c r="E4798" s="175" t="str">
        <f>IFERROR((IF(VLOOKUP($C4798,'Agent List'!$A:$D,2,0)=0,"",VLOOKUP($C4798,'Agent List'!$A:$D,2,0))),"")</f>
        <v/>
      </c>
      <c r="F4798" t="str">
        <f>IFERROR((IF(VLOOKUP(C4798,'Agent List'!A:C,3,0)=0,"",VLOOKUP(C4798,'Agent List'!A:C,3,0))),"")</f>
        <v/>
      </c>
    </row>
    <row r="4799" spans="5:6" x14ac:dyDescent="0.25">
      <c r="E4799" s="175" t="str">
        <f>IFERROR((IF(VLOOKUP($C4799,'Agent List'!$A:$D,2,0)=0,"",VLOOKUP($C4799,'Agent List'!$A:$D,2,0))),"")</f>
        <v/>
      </c>
      <c r="F4799" t="str">
        <f>IFERROR((IF(VLOOKUP(C4799,'Agent List'!A:C,3,0)=0,"",VLOOKUP(C4799,'Agent List'!A:C,3,0))),"")</f>
        <v/>
      </c>
    </row>
    <row r="4800" spans="5:6" x14ac:dyDescent="0.25">
      <c r="E4800" s="175" t="str">
        <f>IFERROR((IF(VLOOKUP($C4800,'Agent List'!$A:$D,2,0)=0,"",VLOOKUP($C4800,'Agent List'!$A:$D,2,0))),"")</f>
        <v/>
      </c>
      <c r="F4800" t="str">
        <f>IFERROR((IF(VLOOKUP(C4800,'Agent List'!A:C,3,0)=0,"",VLOOKUP(C4800,'Agent List'!A:C,3,0))),"")</f>
        <v/>
      </c>
    </row>
    <row r="4801" spans="5:6" x14ac:dyDescent="0.25">
      <c r="E4801" s="175" t="str">
        <f>IFERROR((IF(VLOOKUP($C4801,'Agent List'!$A:$D,2,0)=0,"",VLOOKUP($C4801,'Agent List'!$A:$D,2,0))),"")</f>
        <v/>
      </c>
      <c r="F4801" t="str">
        <f>IFERROR((IF(VLOOKUP(C4801,'Agent List'!A:C,3,0)=0,"",VLOOKUP(C4801,'Agent List'!A:C,3,0))),"")</f>
        <v/>
      </c>
    </row>
    <row r="4802" spans="5:6" x14ac:dyDescent="0.25">
      <c r="E4802" s="175" t="str">
        <f>IFERROR((IF(VLOOKUP($C4802,'Agent List'!$A:$D,2,0)=0,"",VLOOKUP($C4802,'Agent List'!$A:$D,2,0))),"")</f>
        <v/>
      </c>
      <c r="F4802" t="str">
        <f>IFERROR((IF(VLOOKUP(C4802,'Agent List'!A:C,3,0)=0,"",VLOOKUP(C4802,'Agent List'!A:C,3,0))),"")</f>
        <v/>
      </c>
    </row>
    <row r="4803" spans="5:6" x14ac:dyDescent="0.25">
      <c r="E4803" s="175" t="str">
        <f>IFERROR((IF(VLOOKUP($C4803,'Agent List'!$A:$D,2,0)=0,"",VLOOKUP($C4803,'Agent List'!$A:$D,2,0))),"")</f>
        <v/>
      </c>
      <c r="F4803" t="str">
        <f>IFERROR((IF(VLOOKUP(C4803,'Agent List'!A:C,3,0)=0,"",VLOOKUP(C4803,'Agent List'!A:C,3,0))),"")</f>
        <v/>
      </c>
    </row>
    <row r="4804" spans="5:6" x14ac:dyDescent="0.25">
      <c r="E4804" s="175" t="str">
        <f>IFERROR((IF(VLOOKUP($C4804,'Agent List'!$A:$D,2,0)=0,"",VLOOKUP($C4804,'Agent List'!$A:$D,2,0))),"")</f>
        <v/>
      </c>
      <c r="F4804" t="str">
        <f>IFERROR((IF(VLOOKUP(C4804,'Agent List'!A:C,3,0)=0,"",VLOOKUP(C4804,'Agent List'!A:C,3,0))),"")</f>
        <v/>
      </c>
    </row>
    <row r="4805" spans="5:6" x14ac:dyDescent="0.25">
      <c r="E4805" s="175" t="str">
        <f>IFERROR((IF(VLOOKUP($C4805,'Agent List'!$A:$D,2,0)=0,"",VLOOKUP($C4805,'Agent List'!$A:$D,2,0))),"")</f>
        <v/>
      </c>
      <c r="F4805" t="str">
        <f>IFERROR((IF(VLOOKUP(C4805,'Agent List'!A:C,3,0)=0,"",VLOOKUP(C4805,'Agent List'!A:C,3,0))),"")</f>
        <v/>
      </c>
    </row>
    <row r="4806" spans="5:6" x14ac:dyDescent="0.25">
      <c r="E4806" s="175" t="str">
        <f>IFERROR((IF(VLOOKUP($C4806,'Agent List'!$A:$D,2,0)=0,"",VLOOKUP($C4806,'Agent List'!$A:$D,2,0))),"")</f>
        <v/>
      </c>
      <c r="F4806" t="str">
        <f>IFERROR((IF(VLOOKUP(C4806,'Agent List'!A:C,3,0)=0,"",VLOOKUP(C4806,'Agent List'!A:C,3,0))),"")</f>
        <v/>
      </c>
    </row>
    <row r="4807" spans="5:6" x14ac:dyDescent="0.25">
      <c r="E4807" s="175" t="str">
        <f>IFERROR((IF(VLOOKUP($C4807,'Agent List'!$A:$D,2,0)=0,"",VLOOKUP($C4807,'Agent List'!$A:$D,2,0))),"")</f>
        <v/>
      </c>
      <c r="F4807" t="str">
        <f>IFERROR((IF(VLOOKUP(C4807,'Agent List'!A:C,3,0)=0,"",VLOOKUP(C4807,'Agent List'!A:C,3,0))),"")</f>
        <v/>
      </c>
    </row>
    <row r="4808" spans="5:6" x14ac:dyDescent="0.25">
      <c r="E4808" s="175" t="str">
        <f>IFERROR((IF(VLOOKUP($C4808,'Agent List'!$A:$D,2,0)=0,"",VLOOKUP($C4808,'Agent List'!$A:$D,2,0))),"")</f>
        <v/>
      </c>
      <c r="F4808" t="str">
        <f>IFERROR((IF(VLOOKUP(C4808,'Agent List'!A:C,3,0)=0,"",VLOOKUP(C4808,'Agent List'!A:C,3,0))),"")</f>
        <v/>
      </c>
    </row>
    <row r="4809" spans="5:6" x14ac:dyDescent="0.25">
      <c r="E4809" s="175" t="str">
        <f>IFERROR((IF(VLOOKUP($C4809,'Agent List'!$A:$D,2,0)=0,"",VLOOKUP($C4809,'Agent List'!$A:$D,2,0))),"")</f>
        <v/>
      </c>
      <c r="F4809" t="str">
        <f>IFERROR((IF(VLOOKUP(C4809,'Agent List'!A:C,3,0)=0,"",VLOOKUP(C4809,'Agent List'!A:C,3,0))),"")</f>
        <v/>
      </c>
    </row>
    <row r="4810" spans="5:6" x14ac:dyDescent="0.25">
      <c r="E4810" s="175" t="str">
        <f>IFERROR((IF(VLOOKUP($C4810,'Agent List'!$A:$D,2,0)=0,"",VLOOKUP($C4810,'Agent List'!$A:$D,2,0))),"")</f>
        <v/>
      </c>
      <c r="F4810" t="str">
        <f>IFERROR((IF(VLOOKUP(C4810,'Agent List'!A:C,3,0)=0,"",VLOOKUP(C4810,'Agent List'!A:C,3,0))),"")</f>
        <v/>
      </c>
    </row>
    <row r="4811" spans="5:6" x14ac:dyDescent="0.25">
      <c r="E4811" s="175" t="str">
        <f>IFERROR((IF(VLOOKUP($C4811,'Agent List'!$A:$D,2,0)=0,"",VLOOKUP($C4811,'Agent List'!$A:$D,2,0))),"")</f>
        <v/>
      </c>
      <c r="F4811" t="str">
        <f>IFERROR((IF(VLOOKUP(C4811,'Agent List'!A:C,3,0)=0,"",VLOOKUP(C4811,'Agent List'!A:C,3,0))),"")</f>
        <v/>
      </c>
    </row>
    <row r="4812" spans="5:6" x14ac:dyDescent="0.25">
      <c r="E4812" s="175" t="str">
        <f>IFERROR((IF(VLOOKUP($C4812,'Agent List'!$A:$D,2,0)=0,"",VLOOKUP($C4812,'Agent List'!$A:$D,2,0))),"")</f>
        <v/>
      </c>
      <c r="F4812" t="str">
        <f>IFERROR((IF(VLOOKUP(C4812,'Agent List'!A:C,3,0)=0,"",VLOOKUP(C4812,'Agent List'!A:C,3,0))),"")</f>
        <v/>
      </c>
    </row>
    <row r="4813" spans="5:6" x14ac:dyDescent="0.25">
      <c r="E4813" s="175" t="str">
        <f>IFERROR((IF(VLOOKUP($C4813,'Agent List'!$A:$D,2,0)=0,"",VLOOKUP($C4813,'Agent List'!$A:$D,2,0))),"")</f>
        <v/>
      </c>
      <c r="F4813" t="str">
        <f>IFERROR((IF(VLOOKUP(C4813,'Agent List'!A:C,3,0)=0,"",VLOOKUP(C4813,'Agent List'!A:C,3,0))),"")</f>
        <v/>
      </c>
    </row>
    <row r="4814" spans="5:6" x14ac:dyDescent="0.25">
      <c r="E4814" s="175" t="str">
        <f>IFERROR((IF(VLOOKUP($C4814,'Agent List'!$A:$D,2,0)=0,"",VLOOKUP($C4814,'Agent List'!$A:$D,2,0))),"")</f>
        <v/>
      </c>
      <c r="F4814" t="str">
        <f>IFERROR((IF(VLOOKUP(C4814,'Agent List'!A:C,3,0)=0,"",VLOOKUP(C4814,'Agent List'!A:C,3,0))),"")</f>
        <v/>
      </c>
    </row>
    <row r="4815" spans="5:6" x14ac:dyDescent="0.25">
      <c r="E4815" s="175" t="str">
        <f>IFERROR((IF(VLOOKUP($C4815,'Agent List'!$A:$D,2,0)=0,"",VLOOKUP($C4815,'Agent List'!$A:$D,2,0))),"")</f>
        <v/>
      </c>
      <c r="F4815" t="str">
        <f>IFERROR((IF(VLOOKUP(C4815,'Agent List'!A:C,3,0)=0,"",VLOOKUP(C4815,'Agent List'!A:C,3,0))),"")</f>
        <v/>
      </c>
    </row>
    <row r="4816" spans="5:6" x14ac:dyDescent="0.25">
      <c r="E4816" s="175" t="str">
        <f>IFERROR((IF(VLOOKUP($C4816,'Agent List'!$A:$D,2,0)=0,"",VLOOKUP($C4816,'Agent List'!$A:$D,2,0))),"")</f>
        <v/>
      </c>
      <c r="F4816" t="str">
        <f>IFERROR((IF(VLOOKUP(C4816,'Agent List'!A:C,3,0)=0,"",VLOOKUP(C4816,'Agent List'!A:C,3,0))),"")</f>
        <v/>
      </c>
    </row>
    <row r="4817" spans="5:6" x14ac:dyDescent="0.25">
      <c r="E4817" s="175" t="str">
        <f>IFERROR((IF(VLOOKUP($C4817,'Agent List'!$A:$D,2,0)=0,"",VLOOKUP($C4817,'Agent List'!$A:$D,2,0))),"")</f>
        <v/>
      </c>
      <c r="F4817" t="str">
        <f>IFERROR((IF(VLOOKUP(C4817,'Agent List'!A:C,3,0)=0,"",VLOOKUP(C4817,'Agent List'!A:C,3,0))),"")</f>
        <v/>
      </c>
    </row>
    <row r="4818" spans="5:6" x14ac:dyDescent="0.25">
      <c r="E4818" s="175" t="str">
        <f>IFERROR((IF(VLOOKUP($C4818,'Agent List'!$A:$D,2,0)=0,"",VLOOKUP($C4818,'Agent List'!$A:$D,2,0))),"")</f>
        <v/>
      </c>
      <c r="F4818" t="str">
        <f>IFERROR((IF(VLOOKUP(C4818,'Agent List'!A:C,3,0)=0,"",VLOOKUP(C4818,'Agent List'!A:C,3,0))),"")</f>
        <v/>
      </c>
    </row>
    <row r="4819" spans="5:6" x14ac:dyDescent="0.25">
      <c r="E4819" s="175" t="str">
        <f>IFERROR((IF(VLOOKUP($C4819,'Agent List'!$A:$D,2,0)=0,"",VLOOKUP($C4819,'Agent List'!$A:$D,2,0))),"")</f>
        <v/>
      </c>
      <c r="F4819" t="str">
        <f>IFERROR((IF(VLOOKUP(C4819,'Agent List'!A:C,3,0)=0,"",VLOOKUP(C4819,'Agent List'!A:C,3,0))),"")</f>
        <v/>
      </c>
    </row>
    <row r="4820" spans="5:6" x14ac:dyDescent="0.25">
      <c r="E4820" s="175" t="str">
        <f>IFERROR((IF(VLOOKUP($C4820,'Agent List'!$A:$D,2,0)=0,"",VLOOKUP($C4820,'Agent List'!$A:$D,2,0))),"")</f>
        <v/>
      </c>
      <c r="F4820" t="str">
        <f>IFERROR((IF(VLOOKUP(C4820,'Agent List'!A:C,3,0)=0,"",VLOOKUP(C4820,'Agent List'!A:C,3,0))),"")</f>
        <v/>
      </c>
    </row>
    <row r="4821" spans="5:6" x14ac:dyDescent="0.25">
      <c r="E4821" s="175" t="str">
        <f>IFERROR((IF(VLOOKUP($C4821,'Agent List'!$A:$D,2,0)=0,"",VLOOKUP($C4821,'Agent List'!$A:$D,2,0))),"")</f>
        <v/>
      </c>
      <c r="F4821" t="str">
        <f>IFERROR((IF(VLOOKUP(C4821,'Agent List'!A:C,3,0)=0,"",VLOOKUP(C4821,'Agent List'!A:C,3,0))),"")</f>
        <v/>
      </c>
    </row>
    <row r="4822" spans="5:6" x14ac:dyDescent="0.25">
      <c r="E4822" s="175" t="str">
        <f>IFERROR((IF(VLOOKUP($C4822,'Agent List'!$A:$D,2,0)=0,"",VLOOKUP($C4822,'Agent List'!$A:$D,2,0))),"")</f>
        <v/>
      </c>
      <c r="F4822" t="str">
        <f>IFERROR((IF(VLOOKUP(C4822,'Agent List'!A:C,3,0)=0,"",VLOOKUP(C4822,'Agent List'!A:C,3,0))),"")</f>
        <v/>
      </c>
    </row>
    <row r="4823" spans="5:6" x14ac:dyDescent="0.25">
      <c r="E4823" s="175" t="str">
        <f>IFERROR((IF(VLOOKUP($C4823,'Agent List'!$A:$D,2,0)=0,"",VLOOKUP($C4823,'Agent List'!$A:$D,2,0))),"")</f>
        <v/>
      </c>
      <c r="F4823" t="str">
        <f>IFERROR((IF(VLOOKUP(C4823,'Agent List'!A:C,3,0)=0,"",VLOOKUP(C4823,'Agent List'!A:C,3,0))),"")</f>
        <v/>
      </c>
    </row>
    <row r="4824" spans="5:6" x14ac:dyDescent="0.25">
      <c r="E4824" s="175" t="str">
        <f>IFERROR((IF(VLOOKUP($C4824,'Agent List'!$A:$D,2,0)=0,"",VLOOKUP($C4824,'Agent List'!$A:$D,2,0))),"")</f>
        <v/>
      </c>
      <c r="F4824" t="str">
        <f>IFERROR((IF(VLOOKUP(C4824,'Agent List'!A:C,3,0)=0,"",VLOOKUP(C4824,'Agent List'!A:C,3,0))),"")</f>
        <v/>
      </c>
    </row>
    <row r="4825" spans="5:6" x14ac:dyDescent="0.25">
      <c r="E4825" s="175" t="str">
        <f>IFERROR((IF(VLOOKUP($C4825,'Agent List'!$A:$D,2,0)=0,"",VLOOKUP($C4825,'Agent List'!$A:$D,2,0))),"")</f>
        <v/>
      </c>
      <c r="F4825" t="str">
        <f>IFERROR((IF(VLOOKUP(C4825,'Agent List'!A:C,3,0)=0,"",VLOOKUP(C4825,'Agent List'!A:C,3,0))),"")</f>
        <v/>
      </c>
    </row>
    <row r="4826" spans="5:6" x14ac:dyDescent="0.25">
      <c r="E4826" s="175" t="str">
        <f>IFERROR((IF(VLOOKUP($C4826,'Agent List'!$A:$D,2,0)=0,"",VLOOKUP($C4826,'Agent List'!$A:$D,2,0))),"")</f>
        <v/>
      </c>
      <c r="F4826" t="str">
        <f>IFERROR((IF(VLOOKUP(C4826,'Agent List'!A:C,3,0)=0,"",VLOOKUP(C4826,'Agent List'!A:C,3,0))),"")</f>
        <v/>
      </c>
    </row>
    <row r="4827" spans="5:6" x14ac:dyDescent="0.25">
      <c r="E4827" s="175" t="str">
        <f>IFERROR((IF(VLOOKUP($C4827,'Agent List'!$A:$D,2,0)=0,"",VLOOKUP($C4827,'Agent List'!$A:$D,2,0))),"")</f>
        <v/>
      </c>
      <c r="F4827" t="str">
        <f>IFERROR((IF(VLOOKUP(C4827,'Agent List'!A:C,3,0)=0,"",VLOOKUP(C4827,'Agent List'!A:C,3,0))),"")</f>
        <v/>
      </c>
    </row>
    <row r="4828" spans="5:6" x14ac:dyDescent="0.25">
      <c r="E4828" s="175" t="str">
        <f>IFERROR((IF(VLOOKUP($C4828,'Agent List'!$A:$D,2,0)=0,"",VLOOKUP($C4828,'Agent List'!$A:$D,2,0))),"")</f>
        <v/>
      </c>
      <c r="F4828" t="str">
        <f>IFERROR((IF(VLOOKUP(C4828,'Agent List'!A:C,3,0)=0,"",VLOOKUP(C4828,'Agent List'!A:C,3,0))),"")</f>
        <v/>
      </c>
    </row>
    <row r="4829" spans="5:6" x14ac:dyDescent="0.25">
      <c r="E4829" s="175" t="str">
        <f>IFERROR((IF(VLOOKUP($C4829,'Agent List'!$A:$D,2,0)=0,"",VLOOKUP($C4829,'Agent List'!$A:$D,2,0))),"")</f>
        <v/>
      </c>
      <c r="F4829" t="str">
        <f>IFERROR((IF(VLOOKUP(C4829,'Agent List'!A:C,3,0)=0,"",VLOOKUP(C4829,'Agent List'!A:C,3,0))),"")</f>
        <v/>
      </c>
    </row>
    <row r="4830" spans="5:6" x14ac:dyDescent="0.25">
      <c r="E4830" s="175" t="str">
        <f>IFERROR((IF(VLOOKUP($C4830,'Agent List'!$A:$D,2,0)=0,"",VLOOKUP($C4830,'Agent List'!$A:$D,2,0))),"")</f>
        <v/>
      </c>
      <c r="F4830" t="str">
        <f>IFERROR((IF(VLOOKUP(C4830,'Agent List'!A:C,3,0)=0,"",VLOOKUP(C4830,'Agent List'!A:C,3,0))),"")</f>
        <v/>
      </c>
    </row>
    <row r="4831" spans="5:6" x14ac:dyDescent="0.25">
      <c r="E4831" s="175" t="str">
        <f>IFERROR((IF(VLOOKUP($C4831,'Agent List'!$A:$D,2,0)=0,"",VLOOKUP($C4831,'Agent List'!$A:$D,2,0))),"")</f>
        <v/>
      </c>
      <c r="F4831" t="str">
        <f>IFERROR((IF(VLOOKUP(C4831,'Agent List'!A:C,3,0)=0,"",VLOOKUP(C4831,'Agent List'!A:C,3,0))),"")</f>
        <v/>
      </c>
    </row>
    <row r="4832" spans="5:6" x14ac:dyDescent="0.25">
      <c r="E4832" s="175" t="str">
        <f>IFERROR((IF(VLOOKUP($C4832,'Agent List'!$A:$D,2,0)=0,"",VLOOKUP($C4832,'Agent List'!$A:$D,2,0))),"")</f>
        <v/>
      </c>
      <c r="F4832" t="str">
        <f>IFERROR((IF(VLOOKUP(C4832,'Agent List'!A:C,3,0)=0,"",VLOOKUP(C4832,'Agent List'!A:C,3,0))),"")</f>
        <v/>
      </c>
    </row>
    <row r="4833" spans="5:6" x14ac:dyDescent="0.25">
      <c r="E4833" s="175" t="str">
        <f>IFERROR((IF(VLOOKUP($C4833,'Agent List'!$A:$D,2,0)=0,"",VLOOKUP($C4833,'Agent List'!$A:$D,2,0))),"")</f>
        <v/>
      </c>
      <c r="F4833" t="str">
        <f>IFERROR((IF(VLOOKUP(C4833,'Agent List'!A:C,3,0)=0,"",VLOOKUP(C4833,'Agent List'!A:C,3,0))),"")</f>
        <v/>
      </c>
    </row>
    <row r="4834" spans="5:6" x14ac:dyDescent="0.25">
      <c r="E4834" s="175" t="str">
        <f>IFERROR((IF(VLOOKUP($C4834,'Agent List'!$A:$D,2,0)=0,"",VLOOKUP($C4834,'Agent List'!$A:$D,2,0))),"")</f>
        <v/>
      </c>
      <c r="F4834" t="str">
        <f>IFERROR((IF(VLOOKUP(C4834,'Agent List'!A:C,3,0)=0,"",VLOOKUP(C4834,'Agent List'!A:C,3,0))),"")</f>
        <v/>
      </c>
    </row>
    <row r="4835" spans="5:6" x14ac:dyDescent="0.25">
      <c r="E4835" s="175" t="str">
        <f>IFERROR((IF(VLOOKUP($C4835,'Agent List'!$A:$D,2,0)=0,"",VLOOKUP($C4835,'Agent List'!$A:$D,2,0))),"")</f>
        <v/>
      </c>
      <c r="F4835" t="str">
        <f>IFERROR((IF(VLOOKUP(C4835,'Agent List'!A:C,3,0)=0,"",VLOOKUP(C4835,'Agent List'!A:C,3,0))),"")</f>
        <v/>
      </c>
    </row>
    <row r="4836" spans="5:6" x14ac:dyDescent="0.25">
      <c r="E4836" s="175" t="str">
        <f>IFERROR((IF(VLOOKUP($C4836,'Agent List'!$A:$D,2,0)=0,"",VLOOKUP($C4836,'Agent List'!$A:$D,2,0))),"")</f>
        <v/>
      </c>
      <c r="F4836" t="str">
        <f>IFERROR((IF(VLOOKUP(C4836,'Agent List'!A:C,3,0)=0,"",VLOOKUP(C4836,'Agent List'!A:C,3,0))),"")</f>
        <v/>
      </c>
    </row>
    <row r="4837" spans="5:6" x14ac:dyDescent="0.25">
      <c r="E4837" s="175" t="str">
        <f>IFERROR((IF(VLOOKUP($C4837,'Agent List'!$A:$D,2,0)=0,"",VLOOKUP($C4837,'Agent List'!$A:$D,2,0))),"")</f>
        <v/>
      </c>
      <c r="F4837" t="str">
        <f>IFERROR((IF(VLOOKUP(C4837,'Agent List'!A:C,3,0)=0,"",VLOOKUP(C4837,'Agent List'!A:C,3,0))),"")</f>
        <v/>
      </c>
    </row>
    <row r="4838" spans="5:6" x14ac:dyDescent="0.25">
      <c r="E4838" s="175" t="str">
        <f>IFERROR((IF(VLOOKUP($C4838,'Agent List'!$A:$D,2,0)=0,"",VLOOKUP($C4838,'Agent List'!$A:$D,2,0))),"")</f>
        <v/>
      </c>
      <c r="F4838" t="str">
        <f>IFERROR((IF(VLOOKUP(C4838,'Agent List'!A:C,3,0)=0,"",VLOOKUP(C4838,'Agent List'!A:C,3,0))),"")</f>
        <v/>
      </c>
    </row>
    <row r="4839" spans="5:6" x14ac:dyDescent="0.25">
      <c r="E4839" s="175" t="str">
        <f>IFERROR((IF(VLOOKUP($C4839,'Agent List'!$A:$D,2,0)=0,"",VLOOKUP($C4839,'Agent List'!$A:$D,2,0))),"")</f>
        <v/>
      </c>
      <c r="F4839" t="str">
        <f>IFERROR((IF(VLOOKUP(C4839,'Agent List'!A:C,3,0)=0,"",VLOOKUP(C4839,'Agent List'!A:C,3,0))),"")</f>
        <v/>
      </c>
    </row>
    <row r="4840" spans="5:6" x14ac:dyDescent="0.25">
      <c r="E4840" s="175" t="str">
        <f>IFERROR((IF(VLOOKUP($C4840,'Agent List'!$A:$D,2,0)=0,"",VLOOKUP($C4840,'Agent List'!$A:$D,2,0))),"")</f>
        <v/>
      </c>
      <c r="F4840" t="str">
        <f>IFERROR((IF(VLOOKUP(C4840,'Agent List'!A:C,3,0)=0,"",VLOOKUP(C4840,'Agent List'!A:C,3,0))),"")</f>
        <v/>
      </c>
    </row>
    <row r="4841" spans="5:6" x14ac:dyDescent="0.25">
      <c r="E4841" s="175" t="str">
        <f>IFERROR((IF(VLOOKUP($C4841,'Agent List'!$A:$D,2,0)=0,"",VLOOKUP($C4841,'Agent List'!$A:$D,2,0))),"")</f>
        <v/>
      </c>
      <c r="F4841" t="str">
        <f>IFERROR((IF(VLOOKUP(C4841,'Agent List'!A:C,3,0)=0,"",VLOOKUP(C4841,'Agent List'!A:C,3,0))),"")</f>
        <v/>
      </c>
    </row>
    <row r="4842" spans="5:6" x14ac:dyDescent="0.25">
      <c r="E4842" s="175" t="str">
        <f>IFERROR((IF(VLOOKUP($C4842,'Agent List'!$A:$D,2,0)=0,"",VLOOKUP($C4842,'Agent List'!$A:$D,2,0))),"")</f>
        <v/>
      </c>
      <c r="F4842" t="str">
        <f>IFERROR((IF(VLOOKUP(C4842,'Agent List'!A:C,3,0)=0,"",VLOOKUP(C4842,'Agent List'!A:C,3,0))),"")</f>
        <v/>
      </c>
    </row>
    <row r="4843" spans="5:6" x14ac:dyDescent="0.25">
      <c r="E4843" s="175" t="str">
        <f>IFERROR((IF(VLOOKUP($C4843,'Agent List'!$A:$D,2,0)=0,"",VLOOKUP($C4843,'Agent List'!$A:$D,2,0))),"")</f>
        <v/>
      </c>
      <c r="F4843" t="str">
        <f>IFERROR((IF(VLOOKUP(C4843,'Agent List'!A:C,3,0)=0,"",VLOOKUP(C4843,'Agent List'!A:C,3,0))),"")</f>
        <v/>
      </c>
    </row>
    <row r="4844" spans="5:6" x14ac:dyDescent="0.25">
      <c r="E4844" s="175" t="str">
        <f>IFERROR((IF(VLOOKUP($C4844,'Agent List'!$A:$D,2,0)=0,"",VLOOKUP($C4844,'Agent List'!$A:$D,2,0))),"")</f>
        <v/>
      </c>
      <c r="F4844" t="str">
        <f>IFERROR((IF(VLOOKUP(C4844,'Agent List'!A:C,3,0)=0,"",VLOOKUP(C4844,'Agent List'!A:C,3,0))),"")</f>
        <v/>
      </c>
    </row>
    <row r="4845" spans="5:6" x14ac:dyDescent="0.25">
      <c r="E4845" s="175" t="str">
        <f>IFERROR((IF(VLOOKUP($C4845,'Agent List'!$A:$D,2,0)=0,"",VLOOKUP($C4845,'Agent List'!$A:$D,2,0))),"")</f>
        <v/>
      </c>
      <c r="F4845" t="str">
        <f>IFERROR((IF(VLOOKUP(C4845,'Agent List'!A:C,3,0)=0,"",VLOOKUP(C4845,'Agent List'!A:C,3,0))),"")</f>
        <v/>
      </c>
    </row>
    <row r="4846" spans="5:6" x14ac:dyDescent="0.25">
      <c r="E4846" s="175" t="str">
        <f>IFERROR((IF(VLOOKUP($C4846,'Agent List'!$A:$D,2,0)=0,"",VLOOKUP($C4846,'Agent List'!$A:$D,2,0))),"")</f>
        <v/>
      </c>
      <c r="F4846" t="str">
        <f>IFERROR((IF(VLOOKUP(C4846,'Agent List'!A:C,3,0)=0,"",VLOOKUP(C4846,'Agent List'!A:C,3,0))),"")</f>
        <v/>
      </c>
    </row>
    <row r="4847" spans="5:6" x14ac:dyDescent="0.25">
      <c r="E4847" s="175" t="str">
        <f>IFERROR((IF(VLOOKUP($C4847,'Agent List'!$A:$D,2,0)=0,"",VLOOKUP($C4847,'Agent List'!$A:$D,2,0))),"")</f>
        <v/>
      </c>
      <c r="F4847" t="str">
        <f>IFERROR((IF(VLOOKUP(C4847,'Agent List'!A:C,3,0)=0,"",VLOOKUP(C4847,'Agent List'!A:C,3,0))),"")</f>
        <v/>
      </c>
    </row>
    <row r="4848" spans="5:6" x14ac:dyDescent="0.25">
      <c r="E4848" s="175" t="str">
        <f>IFERROR((IF(VLOOKUP($C4848,'Agent List'!$A:$D,2,0)=0,"",VLOOKUP($C4848,'Agent List'!$A:$D,2,0))),"")</f>
        <v/>
      </c>
      <c r="F4848" t="str">
        <f>IFERROR((IF(VLOOKUP(C4848,'Agent List'!A:C,3,0)=0,"",VLOOKUP(C4848,'Agent List'!A:C,3,0))),"")</f>
        <v/>
      </c>
    </row>
    <row r="4849" spans="5:6" x14ac:dyDescent="0.25">
      <c r="E4849" s="175" t="str">
        <f>IFERROR((IF(VLOOKUP($C4849,'Agent List'!$A:$D,2,0)=0,"",VLOOKUP($C4849,'Agent List'!$A:$D,2,0))),"")</f>
        <v/>
      </c>
      <c r="F4849" t="str">
        <f>IFERROR((IF(VLOOKUP(C4849,'Agent List'!A:C,3,0)=0,"",VLOOKUP(C4849,'Agent List'!A:C,3,0))),"")</f>
        <v/>
      </c>
    </row>
    <row r="4850" spans="5:6" x14ac:dyDescent="0.25">
      <c r="E4850" s="175" t="str">
        <f>IFERROR((IF(VLOOKUP($C4850,'Agent List'!$A:$D,2,0)=0,"",VLOOKUP($C4850,'Agent List'!$A:$D,2,0))),"")</f>
        <v/>
      </c>
      <c r="F4850" t="str">
        <f>IFERROR((IF(VLOOKUP(C4850,'Agent List'!A:C,3,0)=0,"",VLOOKUP(C4850,'Agent List'!A:C,3,0))),"")</f>
        <v/>
      </c>
    </row>
    <row r="4851" spans="5:6" x14ac:dyDescent="0.25">
      <c r="E4851" s="175" t="str">
        <f>IFERROR((IF(VLOOKUP($C4851,'Agent List'!$A:$D,2,0)=0,"",VLOOKUP($C4851,'Agent List'!$A:$D,2,0))),"")</f>
        <v/>
      </c>
      <c r="F4851" t="str">
        <f>IFERROR((IF(VLOOKUP(C4851,'Agent List'!A:C,3,0)=0,"",VLOOKUP(C4851,'Agent List'!A:C,3,0))),"")</f>
        <v/>
      </c>
    </row>
    <row r="4852" spans="5:6" x14ac:dyDescent="0.25">
      <c r="E4852" s="175" t="str">
        <f>IFERROR((IF(VLOOKUP($C4852,'Agent List'!$A:$D,2,0)=0,"",VLOOKUP($C4852,'Agent List'!$A:$D,2,0))),"")</f>
        <v/>
      </c>
      <c r="F4852" t="str">
        <f>IFERROR((IF(VLOOKUP(C4852,'Agent List'!A:C,3,0)=0,"",VLOOKUP(C4852,'Agent List'!A:C,3,0))),"")</f>
        <v/>
      </c>
    </row>
    <row r="4853" spans="5:6" x14ac:dyDescent="0.25">
      <c r="E4853" s="175" t="str">
        <f>IFERROR((IF(VLOOKUP($C4853,'Agent List'!$A:$D,2,0)=0,"",VLOOKUP($C4853,'Agent List'!$A:$D,2,0))),"")</f>
        <v/>
      </c>
      <c r="F4853" t="str">
        <f>IFERROR((IF(VLOOKUP(C4853,'Agent List'!A:C,3,0)=0,"",VLOOKUP(C4853,'Agent List'!A:C,3,0))),"")</f>
        <v/>
      </c>
    </row>
    <row r="4854" spans="5:6" x14ac:dyDescent="0.25">
      <c r="E4854" s="175" t="str">
        <f>IFERROR((IF(VLOOKUP($C4854,'Agent List'!$A:$D,2,0)=0,"",VLOOKUP($C4854,'Agent List'!$A:$D,2,0))),"")</f>
        <v/>
      </c>
      <c r="F4854" t="str">
        <f>IFERROR((IF(VLOOKUP(C4854,'Agent List'!A:C,3,0)=0,"",VLOOKUP(C4854,'Agent List'!A:C,3,0))),"")</f>
        <v/>
      </c>
    </row>
    <row r="4855" spans="5:6" x14ac:dyDescent="0.25">
      <c r="E4855" s="175" t="str">
        <f>IFERROR((IF(VLOOKUP($C4855,'Agent List'!$A:$D,2,0)=0,"",VLOOKUP($C4855,'Agent List'!$A:$D,2,0))),"")</f>
        <v/>
      </c>
      <c r="F4855" t="str">
        <f>IFERROR((IF(VLOOKUP(C4855,'Agent List'!A:C,3,0)=0,"",VLOOKUP(C4855,'Agent List'!A:C,3,0))),"")</f>
        <v/>
      </c>
    </row>
    <row r="4856" spans="5:6" x14ac:dyDescent="0.25">
      <c r="E4856" s="175" t="str">
        <f>IFERROR((IF(VLOOKUP($C4856,'Agent List'!$A:$D,2,0)=0,"",VLOOKUP($C4856,'Agent List'!$A:$D,2,0))),"")</f>
        <v/>
      </c>
      <c r="F4856" t="str">
        <f>IFERROR((IF(VLOOKUP(C4856,'Agent List'!A:C,3,0)=0,"",VLOOKUP(C4856,'Agent List'!A:C,3,0))),"")</f>
        <v/>
      </c>
    </row>
    <row r="4857" spans="5:6" x14ac:dyDescent="0.25">
      <c r="E4857" s="175" t="str">
        <f>IFERROR((IF(VLOOKUP($C4857,'Agent List'!$A:$D,2,0)=0,"",VLOOKUP($C4857,'Agent List'!$A:$D,2,0))),"")</f>
        <v/>
      </c>
      <c r="F4857" t="str">
        <f>IFERROR((IF(VLOOKUP(C4857,'Agent List'!A:C,3,0)=0,"",VLOOKUP(C4857,'Agent List'!A:C,3,0))),"")</f>
        <v/>
      </c>
    </row>
    <row r="4858" spans="5:6" x14ac:dyDescent="0.25">
      <c r="E4858" s="175" t="str">
        <f>IFERROR((IF(VLOOKUP($C4858,'Agent List'!$A:$D,2,0)=0,"",VLOOKUP($C4858,'Agent List'!$A:$D,2,0))),"")</f>
        <v/>
      </c>
      <c r="F4858" t="str">
        <f>IFERROR((IF(VLOOKUP(C4858,'Agent List'!A:C,3,0)=0,"",VLOOKUP(C4858,'Agent List'!A:C,3,0))),"")</f>
        <v/>
      </c>
    </row>
    <row r="4859" spans="5:6" x14ac:dyDescent="0.25">
      <c r="E4859" s="175" t="str">
        <f>IFERROR((IF(VLOOKUP($C4859,'Agent List'!$A:$D,2,0)=0,"",VLOOKUP($C4859,'Agent List'!$A:$D,2,0))),"")</f>
        <v/>
      </c>
      <c r="F4859" t="str">
        <f>IFERROR((IF(VLOOKUP(C4859,'Agent List'!A:C,3,0)=0,"",VLOOKUP(C4859,'Agent List'!A:C,3,0))),"")</f>
        <v/>
      </c>
    </row>
    <row r="4860" spans="5:6" x14ac:dyDescent="0.25">
      <c r="E4860" s="175" t="str">
        <f>IFERROR((IF(VLOOKUP($C4860,'Agent List'!$A:$D,2,0)=0,"",VLOOKUP($C4860,'Agent List'!$A:$D,2,0))),"")</f>
        <v/>
      </c>
      <c r="F4860" t="str">
        <f>IFERROR((IF(VLOOKUP(C4860,'Agent List'!A:C,3,0)=0,"",VLOOKUP(C4860,'Agent List'!A:C,3,0))),"")</f>
        <v/>
      </c>
    </row>
    <row r="4861" spans="5:6" x14ac:dyDescent="0.25">
      <c r="E4861" s="175" t="str">
        <f>IFERROR((IF(VLOOKUP($C4861,'Agent List'!$A:$D,2,0)=0,"",VLOOKUP($C4861,'Agent List'!$A:$D,2,0))),"")</f>
        <v/>
      </c>
      <c r="F4861" t="str">
        <f>IFERROR((IF(VLOOKUP(C4861,'Agent List'!A:C,3,0)=0,"",VLOOKUP(C4861,'Agent List'!A:C,3,0))),"")</f>
        <v/>
      </c>
    </row>
    <row r="4862" spans="5:6" x14ac:dyDescent="0.25">
      <c r="E4862" s="175" t="str">
        <f>IFERROR((IF(VLOOKUP($C4862,'Agent List'!$A:$D,2,0)=0,"",VLOOKUP($C4862,'Agent List'!$A:$D,2,0))),"")</f>
        <v/>
      </c>
      <c r="F4862" t="str">
        <f>IFERROR((IF(VLOOKUP(C4862,'Agent List'!A:C,3,0)=0,"",VLOOKUP(C4862,'Agent List'!A:C,3,0))),"")</f>
        <v/>
      </c>
    </row>
    <row r="4863" spans="5:6" x14ac:dyDescent="0.25">
      <c r="E4863" s="175" t="str">
        <f>IFERROR((IF(VLOOKUP($C4863,'Agent List'!$A:$D,2,0)=0,"",VLOOKUP($C4863,'Agent List'!$A:$D,2,0))),"")</f>
        <v/>
      </c>
      <c r="F4863" t="str">
        <f>IFERROR((IF(VLOOKUP(C4863,'Agent List'!A:C,3,0)=0,"",VLOOKUP(C4863,'Agent List'!A:C,3,0))),"")</f>
        <v/>
      </c>
    </row>
    <row r="4864" spans="5:6" x14ac:dyDescent="0.25">
      <c r="E4864" s="175" t="str">
        <f>IFERROR((IF(VLOOKUP($C4864,'Agent List'!$A:$D,2,0)=0,"",VLOOKUP($C4864,'Agent List'!$A:$D,2,0))),"")</f>
        <v/>
      </c>
      <c r="F4864" t="str">
        <f>IFERROR((IF(VLOOKUP(C4864,'Agent List'!A:C,3,0)=0,"",VLOOKUP(C4864,'Agent List'!A:C,3,0))),"")</f>
        <v/>
      </c>
    </row>
    <row r="4865" spans="5:6" x14ac:dyDescent="0.25">
      <c r="E4865" s="175" t="str">
        <f>IFERROR((IF(VLOOKUP($C4865,'Agent List'!$A:$D,2,0)=0,"",VLOOKUP($C4865,'Agent List'!$A:$D,2,0))),"")</f>
        <v/>
      </c>
      <c r="F4865" t="str">
        <f>IFERROR((IF(VLOOKUP(C4865,'Agent List'!A:C,3,0)=0,"",VLOOKUP(C4865,'Agent List'!A:C,3,0))),"")</f>
        <v/>
      </c>
    </row>
    <row r="4866" spans="5:6" x14ac:dyDescent="0.25">
      <c r="E4866" s="175" t="str">
        <f>IFERROR((IF(VLOOKUP($C4866,'Agent List'!$A:$D,2,0)=0,"",VLOOKUP($C4866,'Agent List'!$A:$D,2,0))),"")</f>
        <v/>
      </c>
      <c r="F4866" t="str">
        <f>IFERROR((IF(VLOOKUP(C4866,'Agent List'!A:C,3,0)=0,"",VLOOKUP(C4866,'Agent List'!A:C,3,0))),"")</f>
        <v/>
      </c>
    </row>
    <row r="4867" spans="5:6" x14ac:dyDescent="0.25">
      <c r="E4867" s="175" t="str">
        <f>IFERROR((IF(VLOOKUP($C4867,'Agent List'!$A:$D,2,0)=0,"",VLOOKUP($C4867,'Agent List'!$A:$D,2,0))),"")</f>
        <v/>
      </c>
      <c r="F4867" t="str">
        <f>IFERROR((IF(VLOOKUP(C4867,'Agent List'!A:C,3,0)=0,"",VLOOKUP(C4867,'Agent List'!A:C,3,0))),"")</f>
        <v/>
      </c>
    </row>
    <row r="4868" spans="5:6" x14ac:dyDescent="0.25">
      <c r="E4868" s="175" t="str">
        <f>IFERROR((IF(VLOOKUP($C4868,'Agent List'!$A:$D,2,0)=0,"",VLOOKUP($C4868,'Agent List'!$A:$D,2,0))),"")</f>
        <v/>
      </c>
      <c r="F4868" t="str">
        <f>IFERROR((IF(VLOOKUP(C4868,'Agent List'!A:C,3,0)=0,"",VLOOKUP(C4868,'Agent List'!A:C,3,0))),"")</f>
        <v/>
      </c>
    </row>
    <row r="4869" spans="5:6" x14ac:dyDescent="0.25">
      <c r="E4869" s="175" t="str">
        <f>IFERROR((IF(VLOOKUP($C4869,'Agent List'!$A:$D,2,0)=0,"",VLOOKUP($C4869,'Agent List'!$A:$D,2,0))),"")</f>
        <v/>
      </c>
      <c r="F4869" t="str">
        <f>IFERROR((IF(VLOOKUP(C4869,'Agent List'!A:C,3,0)=0,"",VLOOKUP(C4869,'Agent List'!A:C,3,0))),"")</f>
        <v/>
      </c>
    </row>
    <row r="4870" spans="5:6" x14ac:dyDescent="0.25">
      <c r="E4870" s="175" t="str">
        <f>IFERROR((IF(VLOOKUP($C4870,'Agent List'!$A:$D,2,0)=0,"",VLOOKUP($C4870,'Agent List'!$A:$D,2,0))),"")</f>
        <v/>
      </c>
      <c r="F4870" t="str">
        <f>IFERROR((IF(VLOOKUP(C4870,'Agent List'!A:C,3,0)=0,"",VLOOKUP(C4870,'Agent List'!A:C,3,0))),"")</f>
        <v/>
      </c>
    </row>
    <row r="4871" spans="5:6" x14ac:dyDescent="0.25">
      <c r="E4871" s="175" t="str">
        <f>IFERROR((IF(VLOOKUP($C4871,'Agent List'!$A:$D,2,0)=0,"",VLOOKUP($C4871,'Agent List'!$A:$D,2,0))),"")</f>
        <v/>
      </c>
      <c r="F4871" t="str">
        <f>IFERROR((IF(VLOOKUP(C4871,'Agent List'!A:C,3,0)=0,"",VLOOKUP(C4871,'Agent List'!A:C,3,0))),"")</f>
        <v/>
      </c>
    </row>
    <row r="4872" spans="5:6" x14ac:dyDescent="0.25">
      <c r="E4872" s="175" t="str">
        <f>IFERROR((IF(VLOOKUP($C4872,'Agent List'!$A:$D,2,0)=0,"",VLOOKUP($C4872,'Agent List'!$A:$D,2,0))),"")</f>
        <v/>
      </c>
      <c r="F4872" t="str">
        <f>IFERROR((IF(VLOOKUP(C4872,'Agent List'!A:C,3,0)=0,"",VLOOKUP(C4872,'Agent List'!A:C,3,0))),"")</f>
        <v/>
      </c>
    </row>
    <row r="4873" spans="5:6" x14ac:dyDescent="0.25">
      <c r="E4873" s="175" t="str">
        <f>IFERROR((IF(VLOOKUP($C4873,'Agent List'!$A:$D,2,0)=0,"",VLOOKUP($C4873,'Agent List'!$A:$D,2,0))),"")</f>
        <v/>
      </c>
      <c r="F4873" t="str">
        <f>IFERROR((IF(VLOOKUP(C4873,'Agent List'!A:C,3,0)=0,"",VLOOKUP(C4873,'Agent List'!A:C,3,0))),"")</f>
        <v/>
      </c>
    </row>
    <row r="4874" spans="5:6" x14ac:dyDescent="0.25">
      <c r="E4874" s="175" t="str">
        <f>IFERROR((IF(VLOOKUP($C4874,'Agent List'!$A:$D,2,0)=0,"",VLOOKUP($C4874,'Agent List'!$A:$D,2,0))),"")</f>
        <v/>
      </c>
      <c r="F4874" t="str">
        <f>IFERROR((IF(VLOOKUP(C4874,'Agent List'!A:C,3,0)=0,"",VLOOKUP(C4874,'Agent List'!A:C,3,0))),"")</f>
        <v/>
      </c>
    </row>
    <row r="4875" spans="5:6" x14ac:dyDescent="0.25">
      <c r="E4875" s="175" t="str">
        <f>IFERROR((IF(VLOOKUP($C4875,'Agent List'!$A:$D,2,0)=0,"",VLOOKUP($C4875,'Agent List'!$A:$D,2,0))),"")</f>
        <v/>
      </c>
      <c r="F4875" t="str">
        <f>IFERROR((IF(VLOOKUP(C4875,'Agent List'!A:C,3,0)=0,"",VLOOKUP(C4875,'Agent List'!A:C,3,0))),"")</f>
        <v/>
      </c>
    </row>
    <row r="4876" spans="5:6" x14ac:dyDescent="0.25">
      <c r="E4876" s="175" t="str">
        <f>IFERROR((IF(VLOOKUP($C4876,'Agent List'!$A:$D,2,0)=0,"",VLOOKUP($C4876,'Agent List'!$A:$D,2,0))),"")</f>
        <v/>
      </c>
      <c r="F4876" t="str">
        <f>IFERROR((IF(VLOOKUP(C4876,'Agent List'!A:C,3,0)=0,"",VLOOKUP(C4876,'Agent List'!A:C,3,0))),"")</f>
        <v/>
      </c>
    </row>
    <row r="4877" spans="5:6" x14ac:dyDescent="0.25">
      <c r="E4877" s="175" t="str">
        <f>IFERROR((IF(VLOOKUP($C4877,'Agent List'!$A:$D,2,0)=0,"",VLOOKUP($C4877,'Agent List'!$A:$D,2,0))),"")</f>
        <v/>
      </c>
      <c r="F4877" t="str">
        <f>IFERROR((IF(VLOOKUP(C4877,'Agent List'!A:C,3,0)=0,"",VLOOKUP(C4877,'Agent List'!A:C,3,0))),"")</f>
        <v/>
      </c>
    </row>
    <row r="4878" spans="5:6" x14ac:dyDescent="0.25">
      <c r="E4878" s="175" t="str">
        <f>IFERROR((IF(VLOOKUP($C4878,'Agent List'!$A:$D,2,0)=0,"",VLOOKUP($C4878,'Agent List'!$A:$D,2,0))),"")</f>
        <v/>
      </c>
      <c r="F4878" t="str">
        <f>IFERROR((IF(VLOOKUP(C4878,'Agent List'!A:C,3,0)=0,"",VLOOKUP(C4878,'Agent List'!A:C,3,0))),"")</f>
        <v/>
      </c>
    </row>
    <row r="4879" spans="5:6" x14ac:dyDescent="0.25">
      <c r="E4879" s="175" t="str">
        <f>IFERROR((IF(VLOOKUP($C4879,'Agent List'!$A:$D,2,0)=0,"",VLOOKUP($C4879,'Agent List'!$A:$D,2,0))),"")</f>
        <v/>
      </c>
      <c r="F4879" t="str">
        <f>IFERROR((IF(VLOOKUP(C4879,'Agent List'!A:C,3,0)=0,"",VLOOKUP(C4879,'Agent List'!A:C,3,0))),"")</f>
        <v/>
      </c>
    </row>
    <row r="4880" spans="5:6" x14ac:dyDescent="0.25">
      <c r="E4880" s="175" t="str">
        <f>IFERROR((IF(VLOOKUP($C4880,'Agent List'!$A:$D,2,0)=0,"",VLOOKUP($C4880,'Agent List'!$A:$D,2,0))),"")</f>
        <v/>
      </c>
      <c r="F4880" t="str">
        <f>IFERROR((IF(VLOOKUP(C4880,'Agent List'!A:C,3,0)=0,"",VLOOKUP(C4880,'Agent List'!A:C,3,0))),"")</f>
        <v/>
      </c>
    </row>
    <row r="4881" spans="5:6" x14ac:dyDescent="0.25">
      <c r="E4881" s="175" t="str">
        <f>IFERROR((IF(VLOOKUP($C4881,'Agent List'!$A:$D,2,0)=0,"",VLOOKUP($C4881,'Agent List'!$A:$D,2,0))),"")</f>
        <v/>
      </c>
      <c r="F4881" t="str">
        <f>IFERROR((IF(VLOOKUP(C4881,'Agent List'!A:C,3,0)=0,"",VLOOKUP(C4881,'Agent List'!A:C,3,0))),"")</f>
        <v/>
      </c>
    </row>
    <row r="4882" spans="5:6" x14ac:dyDescent="0.25">
      <c r="E4882" s="175" t="str">
        <f>IFERROR((IF(VLOOKUP($C4882,'Agent List'!$A:$D,2,0)=0,"",VLOOKUP($C4882,'Agent List'!$A:$D,2,0))),"")</f>
        <v/>
      </c>
      <c r="F4882" t="str">
        <f>IFERROR((IF(VLOOKUP(C4882,'Agent List'!A:C,3,0)=0,"",VLOOKUP(C4882,'Agent List'!A:C,3,0))),"")</f>
        <v/>
      </c>
    </row>
    <row r="4883" spans="5:6" x14ac:dyDescent="0.25">
      <c r="E4883" s="175" t="str">
        <f>IFERROR((IF(VLOOKUP($C4883,'Agent List'!$A:$D,2,0)=0,"",VLOOKUP($C4883,'Agent List'!$A:$D,2,0))),"")</f>
        <v/>
      </c>
      <c r="F4883" t="str">
        <f>IFERROR((IF(VLOOKUP(C4883,'Agent List'!A:C,3,0)=0,"",VLOOKUP(C4883,'Agent List'!A:C,3,0))),"")</f>
        <v/>
      </c>
    </row>
    <row r="4884" spans="5:6" x14ac:dyDescent="0.25">
      <c r="E4884" s="175" t="str">
        <f>IFERROR((IF(VLOOKUP($C4884,'Agent List'!$A:$D,2,0)=0,"",VLOOKUP($C4884,'Agent List'!$A:$D,2,0))),"")</f>
        <v/>
      </c>
      <c r="F4884" t="str">
        <f>IFERROR((IF(VLOOKUP(C4884,'Agent List'!A:C,3,0)=0,"",VLOOKUP(C4884,'Agent List'!A:C,3,0))),"")</f>
        <v/>
      </c>
    </row>
    <row r="4885" spans="5:6" x14ac:dyDescent="0.25">
      <c r="E4885" s="175" t="str">
        <f>IFERROR((IF(VLOOKUP($C4885,'Agent List'!$A:$D,2,0)=0,"",VLOOKUP($C4885,'Agent List'!$A:$D,2,0))),"")</f>
        <v/>
      </c>
      <c r="F4885" t="str">
        <f>IFERROR((IF(VLOOKUP(C4885,'Agent List'!A:C,3,0)=0,"",VLOOKUP(C4885,'Agent List'!A:C,3,0))),"")</f>
        <v/>
      </c>
    </row>
    <row r="4886" spans="5:6" x14ac:dyDescent="0.25">
      <c r="E4886" s="175" t="str">
        <f>IFERROR((IF(VLOOKUP($C4886,'Agent List'!$A:$D,2,0)=0,"",VLOOKUP($C4886,'Agent List'!$A:$D,2,0))),"")</f>
        <v/>
      </c>
      <c r="F4886" t="str">
        <f>IFERROR((IF(VLOOKUP(C4886,'Agent List'!A:C,3,0)=0,"",VLOOKUP(C4886,'Agent List'!A:C,3,0))),"")</f>
        <v/>
      </c>
    </row>
    <row r="4887" spans="5:6" x14ac:dyDescent="0.25">
      <c r="E4887" s="175" t="str">
        <f>IFERROR((IF(VLOOKUP($C4887,'Agent List'!$A:$D,2,0)=0,"",VLOOKUP($C4887,'Agent List'!$A:$D,2,0))),"")</f>
        <v/>
      </c>
      <c r="F4887" t="str">
        <f>IFERROR((IF(VLOOKUP(C4887,'Agent List'!A:C,3,0)=0,"",VLOOKUP(C4887,'Agent List'!A:C,3,0))),"")</f>
        <v/>
      </c>
    </row>
    <row r="4888" spans="5:6" x14ac:dyDescent="0.25">
      <c r="E4888" s="175" t="str">
        <f>IFERROR((IF(VLOOKUP($C4888,'Agent List'!$A:$D,2,0)=0,"",VLOOKUP($C4888,'Agent List'!$A:$D,2,0))),"")</f>
        <v/>
      </c>
      <c r="F4888" t="str">
        <f>IFERROR((IF(VLOOKUP(C4888,'Agent List'!A:C,3,0)=0,"",VLOOKUP(C4888,'Agent List'!A:C,3,0))),"")</f>
        <v/>
      </c>
    </row>
    <row r="4889" spans="5:6" x14ac:dyDescent="0.25">
      <c r="E4889" s="175" t="str">
        <f>IFERROR((IF(VLOOKUP($C4889,'Agent List'!$A:$D,2,0)=0,"",VLOOKUP($C4889,'Agent List'!$A:$D,2,0))),"")</f>
        <v/>
      </c>
      <c r="F4889" t="str">
        <f>IFERROR((IF(VLOOKUP(C4889,'Agent List'!A:C,3,0)=0,"",VLOOKUP(C4889,'Agent List'!A:C,3,0))),"")</f>
        <v/>
      </c>
    </row>
    <row r="4890" spans="5:6" x14ac:dyDescent="0.25">
      <c r="E4890" s="175" t="str">
        <f>IFERROR((IF(VLOOKUP($C4890,'Agent List'!$A:$D,2,0)=0,"",VLOOKUP($C4890,'Agent List'!$A:$D,2,0))),"")</f>
        <v/>
      </c>
      <c r="F4890" t="str">
        <f>IFERROR((IF(VLOOKUP(C4890,'Agent List'!A:C,3,0)=0,"",VLOOKUP(C4890,'Agent List'!A:C,3,0))),"")</f>
        <v/>
      </c>
    </row>
    <row r="4891" spans="5:6" x14ac:dyDescent="0.25">
      <c r="E4891" s="175" t="str">
        <f>IFERROR((IF(VLOOKUP($C4891,'Agent List'!$A:$D,2,0)=0,"",VLOOKUP($C4891,'Agent List'!$A:$D,2,0))),"")</f>
        <v/>
      </c>
      <c r="F4891" t="str">
        <f>IFERROR((IF(VLOOKUP(C4891,'Agent List'!A:C,3,0)=0,"",VLOOKUP(C4891,'Agent List'!A:C,3,0))),"")</f>
        <v/>
      </c>
    </row>
    <row r="4892" spans="5:6" x14ac:dyDescent="0.25">
      <c r="E4892" s="175" t="str">
        <f>IFERROR((IF(VLOOKUP($C4892,'Agent List'!$A:$D,2,0)=0,"",VLOOKUP($C4892,'Agent List'!$A:$D,2,0))),"")</f>
        <v/>
      </c>
      <c r="F4892" t="str">
        <f>IFERROR((IF(VLOOKUP(C4892,'Agent List'!A:C,3,0)=0,"",VLOOKUP(C4892,'Agent List'!A:C,3,0))),"")</f>
        <v/>
      </c>
    </row>
    <row r="4893" spans="5:6" x14ac:dyDescent="0.25">
      <c r="E4893" s="175" t="str">
        <f>IFERROR((IF(VLOOKUP($C4893,'Agent List'!$A:$D,2,0)=0,"",VLOOKUP($C4893,'Agent List'!$A:$D,2,0))),"")</f>
        <v/>
      </c>
      <c r="F4893" t="str">
        <f>IFERROR((IF(VLOOKUP(C4893,'Agent List'!A:C,3,0)=0,"",VLOOKUP(C4893,'Agent List'!A:C,3,0))),"")</f>
        <v/>
      </c>
    </row>
    <row r="4894" spans="5:6" x14ac:dyDescent="0.25">
      <c r="E4894" s="175" t="str">
        <f>IFERROR((IF(VLOOKUP($C4894,'Agent List'!$A:$D,2,0)=0,"",VLOOKUP($C4894,'Agent List'!$A:$D,2,0))),"")</f>
        <v/>
      </c>
      <c r="F4894" t="str">
        <f>IFERROR((IF(VLOOKUP(C4894,'Agent List'!A:C,3,0)=0,"",VLOOKUP(C4894,'Agent List'!A:C,3,0))),"")</f>
        <v/>
      </c>
    </row>
    <row r="4895" spans="5:6" x14ac:dyDescent="0.25">
      <c r="E4895" s="175" t="str">
        <f>IFERROR((IF(VLOOKUP($C4895,'Agent List'!$A:$D,2,0)=0,"",VLOOKUP($C4895,'Agent List'!$A:$D,2,0))),"")</f>
        <v/>
      </c>
      <c r="F4895" t="str">
        <f>IFERROR((IF(VLOOKUP(C4895,'Agent List'!A:C,3,0)=0,"",VLOOKUP(C4895,'Agent List'!A:C,3,0))),"")</f>
        <v/>
      </c>
    </row>
    <row r="4896" spans="5:6" x14ac:dyDescent="0.25">
      <c r="E4896" s="175" t="str">
        <f>IFERROR((IF(VLOOKUP($C4896,'Agent List'!$A:$D,2,0)=0,"",VLOOKUP($C4896,'Agent List'!$A:$D,2,0))),"")</f>
        <v/>
      </c>
      <c r="F4896" t="str">
        <f>IFERROR((IF(VLOOKUP(C4896,'Agent List'!A:C,3,0)=0,"",VLOOKUP(C4896,'Agent List'!A:C,3,0))),"")</f>
        <v/>
      </c>
    </row>
    <row r="4897" spans="5:6" x14ac:dyDescent="0.25">
      <c r="E4897" s="175" t="str">
        <f>IFERROR((IF(VLOOKUP($C4897,'Agent List'!$A:$D,2,0)=0,"",VLOOKUP($C4897,'Agent List'!$A:$D,2,0))),"")</f>
        <v/>
      </c>
      <c r="F4897" t="str">
        <f>IFERROR((IF(VLOOKUP(C4897,'Agent List'!A:C,3,0)=0,"",VLOOKUP(C4897,'Agent List'!A:C,3,0))),"")</f>
        <v/>
      </c>
    </row>
    <row r="4898" spans="5:6" x14ac:dyDescent="0.25">
      <c r="E4898" s="175" t="str">
        <f>IFERROR((IF(VLOOKUP($C4898,'Agent List'!$A:$D,2,0)=0,"",VLOOKUP($C4898,'Agent List'!$A:$D,2,0))),"")</f>
        <v/>
      </c>
      <c r="F4898" t="str">
        <f>IFERROR((IF(VLOOKUP(C4898,'Agent List'!A:C,3,0)=0,"",VLOOKUP(C4898,'Agent List'!A:C,3,0))),"")</f>
        <v/>
      </c>
    </row>
    <row r="4899" spans="5:6" x14ac:dyDescent="0.25">
      <c r="E4899" s="175" t="str">
        <f>IFERROR((IF(VLOOKUP($C4899,'Agent List'!$A:$D,2,0)=0,"",VLOOKUP($C4899,'Agent List'!$A:$D,2,0))),"")</f>
        <v/>
      </c>
      <c r="F4899" t="str">
        <f>IFERROR((IF(VLOOKUP(C4899,'Agent List'!A:C,3,0)=0,"",VLOOKUP(C4899,'Agent List'!A:C,3,0))),"")</f>
        <v/>
      </c>
    </row>
    <row r="4900" spans="5:6" x14ac:dyDescent="0.25">
      <c r="E4900" s="175" t="str">
        <f>IFERROR((IF(VLOOKUP($C4900,'Agent List'!$A:$D,2,0)=0,"",VLOOKUP($C4900,'Agent List'!$A:$D,2,0))),"")</f>
        <v/>
      </c>
      <c r="F4900" t="str">
        <f>IFERROR((IF(VLOOKUP(C4900,'Agent List'!A:C,3,0)=0,"",VLOOKUP(C4900,'Agent List'!A:C,3,0))),"")</f>
        <v/>
      </c>
    </row>
    <row r="4901" spans="5:6" x14ac:dyDescent="0.25">
      <c r="E4901" s="175" t="str">
        <f>IFERROR((IF(VLOOKUP($C4901,'Agent List'!$A:$D,2,0)=0,"",VLOOKUP($C4901,'Agent List'!$A:$D,2,0))),"")</f>
        <v/>
      </c>
      <c r="F4901" t="str">
        <f>IFERROR((IF(VLOOKUP(C4901,'Agent List'!A:C,3,0)=0,"",VLOOKUP(C4901,'Agent List'!A:C,3,0))),"")</f>
        <v/>
      </c>
    </row>
    <row r="4902" spans="5:6" x14ac:dyDescent="0.25">
      <c r="E4902" s="175" t="str">
        <f>IFERROR((IF(VLOOKUP($C4902,'Agent List'!$A:$D,2,0)=0,"",VLOOKUP($C4902,'Agent List'!$A:$D,2,0))),"")</f>
        <v/>
      </c>
      <c r="F4902" t="str">
        <f>IFERROR((IF(VLOOKUP(C4902,'Agent List'!A:C,3,0)=0,"",VLOOKUP(C4902,'Agent List'!A:C,3,0))),"")</f>
        <v/>
      </c>
    </row>
    <row r="4903" spans="5:6" x14ac:dyDescent="0.25">
      <c r="E4903" s="175" t="str">
        <f>IFERROR((IF(VLOOKUP($C4903,'Agent List'!$A:$D,2,0)=0,"",VLOOKUP($C4903,'Agent List'!$A:$D,2,0))),"")</f>
        <v/>
      </c>
      <c r="F4903" t="str">
        <f>IFERROR((IF(VLOOKUP(C4903,'Agent List'!A:C,3,0)=0,"",VLOOKUP(C4903,'Agent List'!A:C,3,0))),"")</f>
        <v/>
      </c>
    </row>
    <row r="4904" spans="5:6" x14ac:dyDescent="0.25">
      <c r="E4904" s="175" t="str">
        <f>IFERROR((IF(VLOOKUP($C4904,'Agent List'!$A:$D,2,0)=0,"",VLOOKUP($C4904,'Agent List'!$A:$D,2,0))),"")</f>
        <v/>
      </c>
      <c r="F4904" t="str">
        <f>IFERROR((IF(VLOOKUP(C4904,'Agent List'!A:C,3,0)=0,"",VLOOKUP(C4904,'Agent List'!A:C,3,0))),"")</f>
        <v/>
      </c>
    </row>
    <row r="4905" spans="5:6" x14ac:dyDescent="0.25">
      <c r="E4905" s="175" t="str">
        <f>IFERROR((IF(VLOOKUP($C4905,'Agent List'!$A:$D,2,0)=0,"",VLOOKUP($C4905,'Agent List'!$A:$D,2,0))),"")</f>
        <v/>
      </c>
      <c r="F4905" t="str">
        <f>IFERROR((IF(VLOOKUP(C4905,'Agent List'!A:C,3,0)=0,"",VLOOKUP(C4905,'Agent List'!A:C,3,0))),"")</f>
        <v/>
      </c>
    </row>
    <row r="4906" spans="5:6" x14ac:dyDescent="0.25">
      <c r="E4906" s="175" t="str">
        <f>IFERROR((IF(VLOOKUP($C4906,'Agent List'!$A:$D,2,0)=0,"",VLOOKUP($C4906,'Agent List'!$A:$D,2,0))),"")</f>
        <v/>
      </c>
      <c r="F4906" t="str">
        <f>IFERROR((IF(VLOOKUP(C4906,'Agent List'!A:C,3,0)=0,"",VLOOKUP(C4906,'Agent List'!A:C,3,0))),"")</f>
        <v/>
      </c>
    </row>
    <row r="4907" spans="5:6" x14ac:dyDescent="0.25">
      <c r="E4907" s="175" t="str">
        <f>IFERROR((IF(VLOOKUP($C4907,'Agent List'!$A:$D,2,0)=0,"",VLOOKUP($C4907,'Agent List'!$A:$D,2,0))),"")</f>
        <v/>
      </c>
      <c r="F4907" t="str">
        <f>IFERROR((IF(VLOOKUP(C4907,'Agent List'!A:C,3,0)=0,"",VLOOKUP(C4907,'Agent List'!A:C,3,0))),"")</f>
        <v/>
      </c>
    </row>
    <row r="4908" spans="5:6" x14ac:dyDescent="0.25">
      <c r="E4908" s="175" t="str">
        <f>IFERROR((IF(VLOOKUP($C4908,'Agent List'!$A:$D,2,0)=0,"",VLOOKUP($C4908,'Agent List'!$A:$D,2,0))),"")</f>
        <v/>
      </c>
      <c r="F4908" t="str">
        <f>IFERROR((IF(VLOOKUP(C4908,'Agent List'!A:C,3,0)=0,"",VLOOKUP(C4908,'Agent List'!A:C,3,0))),"")</f>
        <v/>
      </c>
    </row>
    <row r="4909" spans="5:6" x14ac:dyDescent="0.25">
      <c r="E4909" s="175" t="str">
        <f>IFERROR((IF(VLOOKUP($C4909,'Agent List'!$A:$D,2,0)=0,"",VLOOKUP($C4909,'Agent List'!$A:$D,2,0))),"")</f>
        <v/>
      </c>
      <c r="F4909" t="str">
        <f>IFERROR((IF(VLOOKUP(C4909,'Agent List'!A:C,3,0)=0,"",VLOOKUP(C4909,'Agent List'!A:C,3,0))),"")</f>
        <v/>
      </c>
    </row>
    <row r="4910" spans="5:6" x14ac:dyDescent="0.25">
      <c r="E4910" s="175" t="str">
        <f>IFERROR((IF(VLOOKUP($C4910,'Agent List'!$A:$D,2,0)=0,"",VLOOKUP($C4910,'Agent List'!$A:$D,2,0))),"")</f>
        <v/>
      </c>
      <c r="F4910" t="str">
        <f>IFERROR((IF(VLOOKUP(C4910,'Agent List'!A:C,3,0)=0,"",VLOOKUP(C4910,'Agent List'!A:C,3,0))),"")</f>
        <v/>
      </c>
    </row>
    <row r="4911" spans="5:6" x14ac:dyDescent="0.25">
      <c r="E4911" s="175" t="str">
        <f>IFERROR((IF(VLOOKUP($C4911,'Agent List'!$A:$D,2,0)=0,"",VLOOKUP($C4911,'Agent List'!$A:$D,2,0))),"")</f>
        <v/>
      </c>
      <c r="F4911" t="str">
        <f>IFERROR((IF(VLOOKUP(C4911,'Agent List'!A:C,3,0)=0,"",VLOOKUP(C4911,'Agent List'!A:C,3,0))),"")</f>
        <v/>
      </c>
    </row>
    <row r="4912" spans="5:6" x14ac:dyDescent="0.25">
      <c r="E4912" s="175" t="str">
        <f>IFERROR((IF(VLOOKUP($C4912,'Agent List'!$A:$D,2,0)=0,"",VLOOKUP($C4912,'Agent List'!$A:$D,2,0))),"")</f>
        <v/>
      </c>
      <c r="F4912" t="str">
        <f>IFERROR((IF(VLOOKUP(C4912,'Agent List'!A:C,3,0)=0,"",VLOOKUP(C4912,'Agent List'!A:C,3,0))),"")</f>
        <v/>
      </c>
    </row>
    <row r="4913" spans="5:6" x14ac:dyDescent="0.25">
      <c r="E4913" s="175" t="str">
        <f>IFERROR((IF(VLOOKUP($C4913,'Agent List'!$A:$D,2,0)=0,"",VLOOKUP($C4913,'Agent List'!$A:$D,2,0))),"")</f>
        <v/>
      </c>
      <c r="F4913" t="str">
        <f>IFERROR((IF(VLOOKUP(C4913,'Agent List'!A:C,3,0)=0,"",VLOOKUP(C4913,'Agent List'!A:C,3,0))),"")</f>
        <v/>
      </c>
    </row>
    <row r="4914" spans="5:6" x14ac:dyDescent="0.25">
      <c r="E4914" s="175" t="str">
        <f>IFERROR((IF(VLOOKUP($C4914,'Agent List'!$A:$D,2,0)=0,"",VLOOKUP($C4914,'Agent List'!$A:$D,2,0))),"")</f>
        <v/>
      </c>
      <c r="F4914" t="str">
        <f>IFERROR((IF(VLOOKUP(C4914,'Agent List'!A:C,3,0)=0,"",VLOOKUP(C4914,'Agent List'!A:C,3,0))),"")</f>
        <v/>
      </c>
    </row>
    <row r="4915" spans="5:6" x14ac:dyDescent="0.25">
      <c r="E4915" s="175" t="str">
        <f>IFERROR((IF(VLOOKUP($C4915,'Agent List'!$A:$D,2,0)=0,"",VLOOKUP($C4915,'Agent List'!$A:$D,2,0))),"")</f>
        <v/>
      </c>
      <c r="F4915" t="str">
        <f>IFERROR((IF(VLOOKUP(C4915,'Agent List'!A:C,3,0)=0,"",VLOOKUP(C4915,'Agent List'!A:C,3,0))),"")</f>
        <v/>
      </c>
    </row>
    <row r="4916" spans="5:6" x14ac:dyDescent="0.25">
      <c r="E4916" s="175" t="str">
        <f>IFERROR((IF(VLOOKUP($C4916,'Agent List'!$A:$D,2,0)=0,"",VLOOKUP($C4916,'Agent List'!$A:$D,2,0))),"")</f>
        <v/>
      </c>
      <c r="F4916" t="str">
        <f>IFERROR((IF(VLOOKUP(C4916,'Agent List'!A:C,3,0)=0,"",VLOOKUP(C4916,'Agent List'!A:C,3,0))),"")</f>
        <v/>
      </c>
    </row>
    <row r="4917" spans="5:6" x14ac:dyDescent="0.25">
      <c r="E4917" s="175" t="str">
        <f>IFERROR((IF(VLOOKUP($C4917,'Agent List'!$A:$D,2,0)=0,"",VLOOKUP($C4917,'Agent List'!$A:$D,2,0))),"")</f>
        <v/>
      </c>
      <c r="F4917" t="str">
        <f>IFERROR((IF(VLOOKUP(C4917,'Agent List'!A:C,3,0)=0,"",VLOOKUP(C4917,'Agent List'!A:C,3,0))),"")</f>
        <v/>
      </c>
    </row>
    <row r="4918" spans="5:6" x14ac:dyDescent="0.25">
      <c r="E4918" s="175" t="str">
        <f>IFERROR((IF(VLOOKUP($C4918,'Agent List'!$A:$D,2,0)=0,"",VLOOKUP($C4918,'Agent List'!$A:$D,2,0))),"")</f>
        <v/>
      </c>
      <c r="F4918" t="str">
        <f>IFERROR((IF(VLOOKUP(C4918,'Agent List'!A:C,3,0)=0,"",VLOOKUP(C4918,'Agent List'!A:C,3,0))),"")</f>
        <v/>
      </c>
    </row>
    <row r="4919" spans="5:6" x14ac:dyDescent="0.25">
      <c r="E4919" s="175" t="str">
        <f>IFERROR((IF(VLOOKUP($C4919,'Agent List'!$A:$D,2,0)=0,"",VLOOKUP($C4919,'Agent List'!$A:$D,2,0))),"")</f>
        <v/>
      </c>
      <c r="F4919" t="str">
        <f>IFERROR((IF(VLOOKUP(C4919,'Agent List'!A:C,3,0)=0,"",VLOOKUP(C4919,'Agent List'!A:C,3,0))),"")</f>
        <v/>
      </c>
    </row>
    <row r="4920" spans="5:6" x14ac:dyDescent="0.25">
      <c r="E4920" s="175" t="str">
        <f>IFERROR((IF(VLOOKUP($C4920,'Agent List'!$A:$D,2,0)=0,"",VLOOKUP($C4920,'Agent List'!$A:$D,2,0))),"")</f>
        <v/>
      </c>
      <c r="F4920" t="str">
        <f>IFERROR((IF(VLOOKUP(C4920,'Agent List'!A:C,3,0)=0,"",VLOOKUP(C4920,'Agent List'!A:C,3,0))),"")</f>
        <v/>
      </c>
    </row>
    <row r="4921" spans="5:6" x14ac:dyDescent="0.25">
      <c r="E4921" s="175" t="str">
        <f>IFERROR((IF(VLOOKUP($C4921,'Agent List'!$A:$D,2,0)=0,"",VLOOKUP($C4921,'Agent List'!$A:$D,2,0))),"")</f>
        <v/>
      </c>
      <c r="F4921" t="str">
        <f>IFERROR((IF(VLOOKUP(C4921,'Agent List'!A:C,3,0)=0,"",VLOOKUP(C4921,'Agent List'!A:C,3,0))),"")</f>
        <v/>
      </c>
    </row>
    <row r="4922" spans="5:6" x14ac:dyDescent="0.25">
      <c r="E4922" s="175" t="str">
        <f>IFERROR((IF(VLOOKUP($C4922,'Agent List'!$A:$D,2,0)=0,"",VLOOKUP($C4922,'Agent List'!$A:$D,2,0))),"")</f>
        <v/>
      </c>
      <c r="F4922" t="str">
        <f>IFERROR((IF(VLOOKUP(C4922,'Agent List'!A:C,3,0)=0,"",VLOOKUP(C4922,'Agent List'!A:C,3,0))),"")</f>
        <v/>
      </c>
    </row>
    <row r="4923" spans="5:6" x14ac:dyDescent="0.25">
      <c r="E4923" s="175" t="str">
        <f>IFERROR((IF(VLOOKUP($C4923,'Agent List'!$A:$D,2,0)=0,"",VLOOKUP($C4923,'Agent List'!$A:$D,2,0))),"")</f>
        <v/>
      </c>
      <c r="F4923" t="str">
        <f>IFERROR((IF(VLOOKUP(C4923,'Agent List'!A:C,3,0)=0,"",VLOOKUP(C4923,'Agent List'!A:C,3,0))),"")</f>
        <v/>
      </c>
    </row>
    <row r="4924" spans="5:6" x14ac:dyDescent="0.25">
      <c r="E4924" s="175" t="str">
        <f>IFERROR((IF(VLOOKUP($C4924,'Agent List'!$A:$D,2,0)=0,"",VLOOKUP($C4924,'Agent List'!$A:$D,2,0))),"")</f>
        <v/>
      </c>
      <c r="F4924" t="str">
        <f>IFERROR((IF(VLOOKUP(C4924,'Agent List'!A:C,3,0)=0,"",VLOOKUP(C4924,'Agent List'!A:C,3,0))),"")</f>
        <v/>
      </c>
    </row>
    <row r="4925" spans="5:6" x14ac:dyDescent="0.25">
      <c r="E4925" s="175" t="str">
        <f>IFERROR((IF(VLOOKUP($C4925,'Agent List'!$A:$D,2,0)=0,"",VLOOKUP($C4925,'Agent List'!$A:$D,2,0))),"")</f>
        <v/>
      </c>
      <c r="F4925" t="str">
        <f>IFERROR((IF(VLOOKUP(C4925,'Agent List'!A:C,3,0)=0,"",VLOOKUP(C4925,'Agent List'!A:C,3,0))),"")</f>
        <v/>
      </c>
    </row>
    <row r="4926" spans="5:6" x14ac:dyDescent="0.25">
      <c r="E4926" s="175" t="str">
        <f>IFERROR((IF(VLOOKUP($C4926,'Agent List'!$A:$D,2,0)=0,"",VLOOKUP($C4926,'Agent List'!$A:$D,2,0))),"")</f>
        <v/>
      </c>
      <c r="F4926" t="str">
        <f>IFERROR((IF(VLOOKUP(C4926,'Agent List'!A:C,3,0)=0,"",VLOOKUP(C4926,'Agent List'!A:C,3,0))),"")</f>
        <v/>
      </c>
    </row>
    <row r="4927" spans="5:6" x14ac:dyDescent="0.25">
      <c r="E4927" s="175" t="str">
        <f>IFERROR((IF(VLOOKUP($C4927,'Agent List'!$A:$D,2,0)=0,"",VLOOKUP($C4927,'Agent List'!$A:$D,2,0))),"")</f>
        <v/>
      </c>
      <c r="F4927" t="str">
        <f>IFERROR((IF(VLOOKUP(C4927,'Agent List'!A:C,3,0)=0,"",VLOOKUP(C4927,'Agent List'!A:C,3,0))),"")</f>
        <v/>
      </c>
    </row>
    <row r="4928" spans="5:6" x14ac:dyDescent="0.25">
      <c r="E4928" s="175" t="str">
        <f>IFERROR((IF(VLOOKUP($C4928,'Agent List'!$A:$D,2,0)=0,"",VLOOKUP($C4928,'Agent List'!$A:$D,2,0))),"")</f>
        <v/>
      </c>
      <c r="F4928" t="str">
        <f>IFERROR((IF(VLOOKUP(C4928,'Agent List'!A:C,3,0)=0,"",VLOOKUP(C4928,'Agent List'!A:C,3,0))),"")</f>
        <v/>
      </c>
    </row>
    <row r="4929" spans="5:6" x14ac:dyDescent="0.25">
      <c r="E4929" s="175" t="str">
        <f>IFERROR((IF(VLOOKUP($C4929,'Agent List'!$A:$D,2,0)=0,"",VLOOKUP($C4929,'Agent List'!$A:$D,2,0))),"")</f>
        <v/>
      </c>
      <c r="F4929" t="str">
        <f>IFERROR((IF(VLOOKUP(C4929,'Agent List'!A:C,3,0)=0,"",VLOOKUP(C4929,'Agent List'!A:C,3,0))),"")</f>
        <v/>
      </c>
    </row>
    <row r="4930" spans="5:6" x14ac:dyDescent="0.25">
      <c r="E4930" s="175" t="str">
        <f>IFERROR((IF(VLOOKUP($C4930,'Agent List'!$A:$D,2,0)=0,"",VLOOKUP($C4930,'Agent List'!$A:$D,2,0))),"")</f>
        <v/>
      </c>
      <c r="F4930" t="str">
        <f>IFERROR((IF(VLOOKUP(C4930,'Agent List'!A:C,3,0)=0,"",VLOOKUP(C4930,'Agent List'!A:C,3,0))),"")</f>
        <v/>
      </c>
    </row>
    <row r="4931" spans="5:6" x14ac:dyDescent="0.25">
      <c r="E4931" s="175" t="str">
        <f>IFERROR((IF(VLOOKUP($C4931,'Agent List'!$A:$D,2,0)=0,"",VLOOKUP($C4931,'Agent List'!$A:$D,2,0))),"")</f>
        <v/>
      </c>
      <c r="F4931" t="str">
        <f>IFERROR((IF(VLOOKUP(C4931,'Agent List'!A:C,3,0)=0,"",VLOOKUP(C4931,'Agent List'!A:C,3,0))),"")</f>
        <v/>
      </c>
    </row>
    <row r="4932" spans="5:6" x14ac:dyDescent="0.25">
      <c r="E4932" s="175" t="str">
        <f>IFERROR((IF(VLOOKUP($C4932,'Agent List'!$A:$D,2,0)=0,"",VLOOKUP($C4932,'Agent List'!$A:$D,2,0))),"")</f>
        <v/>
      </c>
      <c r="F4932" t="str">
        <f>IFERROR((IF(VLOOKUP(C4932,'Agent List'!A:C,3,0)=0,"",VLOOKUP(C4932,'Agent List'!A:C,3,0))),"")</f>
        <v/>
      </c>
    </row>
    <row r="4933" spans="5:6" x14ac:dyDescent="0.25">
      <c r="E4933" s="175" t="str">
        <f>IFERROR((IF(VLOOKUP($C4933,'Agent List'!$A:$D,2,0)=0,"",VLOOKUP($C4933,'Agent List'!$A:$D,2,0))),"")</f>
        <v/>
      </c>
      <c r="F4933" t="str">
        <f>IFERROR((IF(VLOOKUP(C4933,'Agent List'!A:C,3,0)=0,"",VLOOKUP(C4933,'Agent List'!A:C,3,0))),"")</f>
        <v/>
      </c>
    </row>
    <row r="4934" spans="5:6" x14ac:dyDescent="0.25">
      <c r="E4934" s="175" t="str">
        <f>IFERROR((IF(VLOOKUP($C4934,'Agent List'!$A:$D,2,0)=0,"",VLOOKUP($C4934,'Agent List'!$A:$D,2,0))),"")</f>
        <v/>
      </c>
      <c r="F4934" t="str">
        <f>IFERROR((IF(VLOOKUP(C4934,'Agent List'!A:C,3,0)=0,"",VLOOKUP(C4934,'Agent List'!A:C,3,0))),"")</f>
        <v/>
      </c>
    </row>
    <row r="4935" spans="5:6" x14ac:dyDescent="0.25">
      <c r="E4935" s="175" t="str">
        <f>IFERROR((IF(VLOOKUP($C4935,'Agent List'!$A:$D,2,0)=0,"",VLOOKUP($C4935,'Agent List'!$A:$D,2,0))),"")</f>
        <v/>
      </c>
      <c r="F4935" t="str">
        <f>IFERROR((IF(VLOOKUP(C4935,'Agent List'!A:C,3,0)=0,"",VLOOKUP(C4935,'Agent List'!A:C,3,0))),"")</f>
        <v/>
      </c>
    </row>
    <row r="4936" spans="5:6" x14ac:dyDescent="0.25">
      <c r="E4936" s="175" t="str">
        <f>IFERROR((IF(VLOOKUP($C4936,'Agent List'!$A:$D,2,0)=0,"",VLOOKUP($C4936,'Agent List'!$A:$D,2,0))),"")</f>
        <v/>
      </c>
      <c r="F4936" t="str">
        <f>IFERROR((IF(VLOOKUP(C4936,'Agent List'!A:C,3,0)=0,"",VLOOKUP(C4936,'Agent List'!A:C,3,0))),"")</f>
        <v/>
      </c>
    </row>
    <row r="4937" spans="5:6" x14ac:dyDescent="0.25">
      <c r="E4937" s="175" t="str">
        <f>IFERROR((IF(VLOOKUP($C4937,'Agent List'!$A:$D,2,0)=0,"",VLOOKUP($C4937,'Agent List'!$A:$D,2,0))),"")</f>
        <v/>
      </c>
      <c r="F4937" t="str">
        <f>IFERROR((IF(VLOOKUP(C4937,'Agent List'!A:C,3,0)=0,"",VLOOKUP(C4937,'Agent List'!A:C,3,0))),"")</f>
        <v/>
      </c>
    </row>
    <row r="4938" spans="5:6" x14ac:dyDescent="0.25">
      <c r="E4938" s="175" t="str">
        <f>IFERROR((IF(VLOOKUP($C4938,'Agent List'!$A:$D,2,0)=0,"",VLOOKUP($C4938,'Agent List'!$A:$D,2,0))),"")</f>
        <v/>
      </c>
      <c r="F4938" t="str">
        <f>IFERROR((IF(VLOOKUP(C4938,'Agent List'!A:C,3,0)=0,"",VLOOKUP(C4938,'Agent List'!A:C,3,0))),"")</f>
        <v/>
      </c>
    </row>
    <row r="4939" spans="5:6" x14ac:dyDescent="0.25">
      <c r="E4939" s="175" t="str">
        <f>IFERROR((IF(VLOOKUP($C4939,'Agent List'!$A:$D,2,0)=0,"",VLOOKUP($C4939,'Agent List'!$A:$D,2,0))),"")</f>
        <v/>
      </c>
      <c r="F4939" t="str">
        <f>IFERROR((IF(VLOOKUP(C4939,'Agent List'!A:C,3,0)=0,"",VLOOKUP(C4939,'Agent List'!A:C,3,0))),"")</f>
        <v/>
      </c>
    </row>
    <row r="4940" spans="5:6" x14ac:dyDescent="0.25">
      <c r="E4940" s="175" t="str">
        <f>IFERROR((IF(VLOOKUP($C4940,'Agent List'!$A:$D,2,0)=0,"",VLOOKUP($C4940,'Agent List'!$A:$D,2,0))),"")</f>
        <v/>
      </c>
      <c r="F4940" t="str">
        <f>IFERROR((IF(VLOOKUP(C4940,'Agent List'!A:C,3,0)=0,"",VLOOKUP(C4940,'Agent List'!A:C,3,0))),"")</f>
        <v/>
      </c>
    </row>
    <row r="4941" spans="5:6" x14ac:dyDescent="0.25">
      <c r="E4941" s="175" t="str">
        <f>IFERROR((IF(VLOOKUP($C4941,'Agent List'!$A:$D,2,0)=0,"",VLOOKUP($C4941,'Agent List'!$A:$D,2,0))),"")</f>
        <v/>
      </c>
      <c r="F4941" t="str">
        <f>IFERROR((IF(VLOOKUP(C4941,'Agent List'!A:C,3,0)=0,"",VLOOKUP(C4941,'Agent List'!A:C,3,0))),"")</f>
        <v/>
      </c>
    </row>
    <row r="4942" spans="5:6" x14ac:dyDescent="0.25">
      <c r="E4942" s="175" t="str">
        <f>IFERROR((IF(VLOOKUP($C4942,'Agent List'!$A:$D,2,0)=0,"",VLOOKUP($C4942,'Agent List'!$A:$D,2,0))),"")</f>
        <v/>
      </c>
      <c r="F4942" t="str">
        <f>IFERROR((IF(VLOOKUP(C4942,'Agent List'!A:C,3,0)=0,"",VLOOKUP(C4942,'Agent List'!A:C,3,0))),"")</f>
        <v/>
      </c>
    </row>
    <row r="4943" spans="5:6" x14ac:dyDescent="0.25">
      <c r="E4943" s="175" t="str">
        <f>IFERROR((IF(VLOOKUP($C4943,'Agent List'!$A:$D,2,0)=0,"",VLOOKUP($C4943,'Agent List'!$A:$D,2,0))),"")</f>
        <v/>
      </c>
      <c r="F4943" t="str">
        <f>IFERROR((IF(VLOOKUP(C4943,'Agent List'!A:C,3,0)=0,"",VLOOKUP(C4943,'Agent List'!A:C,3,0))),"")</f>
        <v/>
      </c>
    </row>
    <row r="4944" spans="5:6" x14ac:dyDescent="0.25">
      <c r="E4944" s="175" t="str">
        <f>IFERROR((IF(VLOOKUP($C4944,'Agent List'!$A:$D,2,0)=0,"",VLOOKUP($C4944,'Agent List'!$A:$D,2,0))),"")</f>
        <v/>
      </c>
      <c r="F4944" t="str">
        <f>IFERROR((IF(VLOOKUP(C4944,'Agent List'!A:C,3,0)=0,"",VLOOKUP(C4944,'Agent List'!A:C,3,0))),"")</f>
        <v/>
      </c>
    </row>
    <row r="4945" spans="5:6" x14ac:dyDescent="0.25">
      <c r="E4945" s="175" t="str">
        <f>IFERROR((IF(VLOOKUP($C4945,'Agent List'!$A:$D,2,0)=0,"",VLOOKUP($C4945,'Agent List'!$A:$D,2,0))),"")</f>
        <v/>
      </c>
      <c r="F4945" t="str">
        <f>IFERROR((IF(VLOOKUP(C4945,'Agent List'!A:C,3,0)=0,"",VLOOKUP(C4945,'Agent List'!A:C,3,0))),"")</f>
        <v/>
      </c>
    </row>
    <row r="4946" spans="5:6" x14ac:dyDescent="0.25">
      <c r="E4946" s="175" t="str">
        <f>IFERROR((IF(VLOOKUP($C4946,'Agent List'!$A:$D,2,0)=0,"",VLOOKUP($C4946,'Agent List'!$A:$D,2,0))),"")</f>
        <v/>
      </c>
      <c r="F4946" t="str">
        <f>IFERROR((IF(VLOOKUP(C4946,'Agent List'!A:C,3,0)=0,"",VLOOKUP(C4946,'Agent List'!A:C,3,0))),"")</f>
        <v/>
      </c>
    </row>
    <row r="4947" spans="5:6" x14ac:dyDescent="0.25">
      <c r="E4947" s="175" t="str">
        <f>IFERROR((IF(VLOOKUP($C4947,'Agent List'!$A:$D,2,0)=0,"",VLOOKUP($C4947,'Agent List'!$A:$D,2,0))),"")</f>
        <v/>
      </c>
      <c r="F4947" t="str">
        <f>IFERROR((IF(VLOOKUP(C4947,'Agent List'!A:C,3,0)=0,"",VLOOKUP(C4947,'Agent List'!A:C,3,0))),"")</f>
        <v/>
      </c>
    </row>
    <row r="4948" spans="5:6" x14ac:dyDescent="0.25">
      <c r="E4948" s="175" t="str">
        <f>IFERROR((IF(VLOOKUP($C4948,'Agent List'!$A:$D,2,0)=0,"",VLOOKUP($C4948,'Agent List'!$A:$D,2,0))),"")</f>
        <v/>
      </c>
      <c r="F4948" t="str">
        <f>IFERROR((IF(VLOOKUP(C4948,'Agent List'!A:C,3,0)=0,"",VLOOKUP(C4948,'Agent List'!A:C,3,0))),"")</f>
        <v/>
      </c>
    </row>
    <row r="4949" spans="5:6" x14ac:dyDescent="0.25">
      <c r="E4949" s="175" t="str">
        <f>IFERROR((IF(VLOOKUP($C4949,'Agent List'!$A:$D,2,0)=0,"",VLOOKUP($C4949,'Agent List'!$A:$D,2,0))),"")</f>
        <v/>
      </c>
      <c r="F4949" t="str">
        <f>IFERROR((IF(VLOOKUP(C4949,'Agent List'!A:C,3,0)=0,"",VLOOKUP(C4949,'Agent List'!A:C,3,0))),"")</f>
        <v/>
      </c>
    </row>
    <row r="4950" spans="5:6" x14ac:dyDescent="0.25">
      <c r="E4950" s="175" t="str">
        <f>IFERROR((IF(VLOOKUP($C4950,'Agent List'!$A:$D,2,0)=0,"",VLOOKUP($C4950,'Agent List'!$A:$D,2,0))),"")</f>
        <v/>
      </c>
      <c r="F4950" t="str">
        <f>IFERROR((IF(VLOOKUP(C4950,'Agent List'!A:C,3,0)=0,"",VLOOKUP(C4950,'Agent List'!A:C,3,0))),"")</f>
        <v/>
      </c>
    </row>
    <row r="4951" spans="5:6" x14ac:dyDescent="0.25">
      <c r="E4951" s="175" t="str">
        <f>IFERROR((IF(VLOOKUP($C4951,'Agent List'!$A:$D,2,0)=0,"",VLOOKUP($C4951,'Agent List'!$A:$D,2,0))),"")</f>
        <v/>
      </c>
      <c r="F4951" t="str">
        <f>IFERROR((IF(VLOOKUP(C4951,'Agent List'!A:C,3,0)=0,"",VLOOKUP(C4951,'Agent List'!A:C,3,0))),"")</f>
        <v/>
      </c>
    </row>
    <row r="4952" spans="5:6" x14ac:dyDescent="0.25">
      <c r="E4952" s="175" t="str">
        <f>IFERROR((IF(VLOOKUP($C4952,'Agent List'!$A:$D,2,0)=0,"",VLOOKUP($C4952,'Agent List'!$A:$D,2,0))),"")</f>
        <v/>
      </c>
      <c r="F4952" t="str">
        <f>IFERROR((IF(VLOOKUP(C4952,'Agent List'!A:C,3,0)=0,"",VLOOKUP(C4952,'Agent List'!A:C,3,0))),"")</f>
        <v/>
      </c>
    </row>
    <row r="4953" spans="5:6" x14ac:dyDescent="0.25">
      <c r="E4953" s="175" t="str">
        <f>IFERROR((IF(VLOOKUP($C4953,'Agent List'!$A:$D,2,0)=0,"",VLOOKUP($C4953,'Agent List'!$A:$D,2,0))),"")</f>
        <v/>
      </c>
      <c r="F4953" t="str">
        <f>IFERROR((IF(VLOOKUP(C4953,'Agent List'!A:C,3,0)=0,"",VLOOKUP(C4953,'Agent List'!A:C,3,0))),"")</f>
        <v/>
      </c>
    </row>
    <row r="4954" spans="5:6" x14ac:dyDescent="0.25">
      <c r="E4954" s="175" t="str">
        <f>IFERROR((IF(VLOOKUP($C4954,'Agent List'!$A:$D,2,0)=0,"",VLOOKUP($C4954,'Agent List'!$A:$D,2,0))),"")</f>
        <v/>
      </c>
      <c r="F4954" t="str">
        <f>IFERROR((IF(VLOOKUP(C4954,'Agent List'!A:C,3,0)=0,"",VLOOKUP(C4954,'Agent List'!A:C,3,0))),"")</f>
        <v/>
      </c>
    </row>
    <row r="4955" spans="5:6" x14ac:dyDescent="0.25">
      <c r="E4955" s="175" t="str">
        <f>IFERROR((IF(VLOOKUP($C4955,'Agent List'!$A:$D,2,0)=0,"",VLOOKUP($C4955,'Agent List'!$A:$D,2,0))),"")</f>
        <v/>
      </c>
      <c r="F4955" t="str">
        <f>IFERROR((IF(VLOOKUP(C4955,'Agent List'!A:C,3,0)=0,"",VLOOKUP(C4955,'Agent List'!A:C,3,0))),"")</f>
        <v/>
      </c>
    </row>
    <row r="4956" spans="5:6" x14ac:dyDescent="0.25">
      <c r="E4956" s="175" t="str">
        <f>IFERROR((IF(VLOOKUP($C4956,'Agent List'!$A:$D,2,0)=0,"",VLOOKUP($C4956,'Agent List'!$A:$D,2,0))),"")</f>
        <v/>
      </c>
      <c r="F4956" t="str">
        <f>IFERROR((IF(VLOOKUP(C4956,'Agent List'!A:C,3,0)=0,"",VLOOKUP(C4956,'Agent List'!A:C,3,0))),"")</f>
        <v/>
      </c>
    </row>
    <row r="4957" spans="5:6" x14ac:dyDescent="0.25">
      <c r="E4957" s="175" t="str">
        <f>IFERROR((IF(VLOOKUP($C4957,'Agent List'!$A:$D,2,0)=0,"",VLOOKUP($C4957,'Agent List'!$A:$D,2,0))),"")</f>
        <v/>
      </c>
      <c r="F4957" t="str">
        <f>IFERROR((IF(VLOOKUP(C4957,'Agent List'!A:C,3,0)=0,"",VLOOKUP(C4957,'Agent List'!A:C,3,0))),"")</f>
        <v/>
      </c>
    </row>
    <row r="4958" spans="5:6" x14ac:dyDescent="0.25">
      <c r="E4958" s="175" t="str">
        <f>IFERROR((IF(VLOOKUP($C4958,'Agent List'!$A:$D,2,0)=0,"",VLOOKUP($C4958,'Agent List'!$A:$D,2,0))),"")</f>
        <v/>
      </c>
      <c r="F4958" t="str">
        <f>IFERROR((IF(VLOOKUP(C4958,'Agent List'!A:C,3,0)=0,"",VLOOKUP(C4958,'Agent List'!A:C,3,0))),"")</f>
        <v/>
      </c>
    </row>
    <row r="4959" spans="5:6" x14ac:dyDescent="0.25">
      <c r="E4959" s="175" t="str">
        <f>IFERROR((IF(VLOOKUP($C4959,'Agent List'!$A:$D,2,0)=0,"",VLOOKUP($C4959,'Agent List'!$A:$D,2,0))),"")</f>
        <v/>
      </c>
      <c r="F4959" t="str">
        <f>IFERROR((IF(VLOOKUP(C4959,'Agent List'!A:C,3,0)=0,"",VLOOKUP(C4959,'Agent List'!A:C,3,0))),"")</f>
        <v/>
      </c>
    </row>
    <row r="4960" spans="5:6" x14ac:dyDescent="0.25">
      <c r="E4960" s="175" t="str">
        <f>IFERROR((IF(VLOOKUP($C4960,'Agent List'!$A:$D,2,0)=0,"",VLOOKUP($C4960,'Agent List'!$A:$D,2,0))),"")</f>
        <v/>
      </c>
      <c r="F4960" t="str">
        <f>IFERROR((IF(VLOOKUP(C4960,'Agent List'!A:C,3,0)=0,"",VLOOKUP(C4960,'Agent List'!A:C,3,0))),"")</f>
        <v/>
      </c>
    </row>
    <row r="4961" spans="5:6" x14ac:dyDescent="0.25">
      <c r="E4961" s="175" t="str">
        <f>IFERROR((IF(VLOOKUP($C4961,'Agent List'!$A:$D,2,0)=0,"",VLOOKUP($C4961,'Agent List'!$A:$D,2,0))),"")</f>
        <v/>
      </c>
      <c r="F4961" t="str">
        <f>IFERROR((IF(VLOOKUP(C4961,'Agent List'!A:C,3,0)=0,"",VLOOKUP(C4961,'Agent List'!A:C,3,0))),"")</f>
        <v/>
      </c>
    </row>
    <row r="4962" spans="5:6" x14ac:dyDescent="0.25">
      <c r="E4962" s="175" t="str">
        <f>IFERROR((IF(VLOOKUP($C4962,'Agent List'!$A:$D,2,0)=0,"",VLOOKUP($C4962,'Agent List'!$A:$D,2,0))),"")</f>
        <v/>
      </c>
      <c r="F4962" t="str">
        <f>IFERROR((IF(VLOOKUP(C4962,'Agent List'!A:C,3,0)=0,"",VLOOKUP(C4962,'Agent List'!A:C,3,0))),"")</f>
        <v/>
      </c>
    </row>
    <row r="4963" spans="5:6" x14ac:dyDescent="0.25">
      <c r="E4963" s="175" t="str">
        <f>IFERROR((IF(VLOOKUP($C4963,'Agent List'!$A:$D,2,0)=0,"",VLOOKUP($C4963,'Agent List'!$A:$D,2,0))),"")</f>
        <v/>
      </c>
      <c r="F4963" t="str">
        <f>IFERROR((IF(VLOOKUP(C4963,'Agent List'!A:C,3,0)=0,"",VLOOKUP(C4963,'Agent List'!A:C,3,0))),"")</f>
        <v/>
      </c>
    </row>
    <row r="4964" spans="5:6" x14ac:dyDescent="0.25">
      <c r="E4964" s="175" t="str">
        <f>IFERROR((IF(VLOOKUP($C4964,'Agent List'!$A:$D,2,0)=0,"",VLOOKUP($C4964,'Agent List'!$A:$D,2,0))),"")</f>
        <v/>
      </c>
      <c r="F4964" t="str">
        <f>IFERROR((IF(VLOOKUP(C4964,'Agent List'!A:C,3,0)=0,"",VLOOKUP(C4964,'Agent List'!A:C,3,0))),"")</f>
        <v/>
      </c>
    </row>
    <row r="4965" spans="5:6" x14ac:dyDescent="0.25">
      <c r="E4965" s="175" t="str">
        <f>IFERROR((IF(VLOOKUP($C4965,'Agent List'!$A:$D,2,0)=0,"",VLOOKUP($C4965,'Agent List'!$A:$D,2,0))),"")</f>
        <v/>
      </c>
      <c r="F4965" t="str">
        <f>IFERROR((IF(VLOOKUP(C4965,'Agent List'!A:C,3,0)=0,"",VLOOKUP(C4965,'Agent List'!A:C,3,0))),"")</f>
        <v/>
      </c>
    </row>
    <row r="4966" spans="5:6" x14ac:dyDescent="0.25">
      <c r="E4966" s="175" t="str">
        <f>IFERROR((IF(VLOOKUP($C4966,'Agent List'!$A:$D,2,0)=0,"",VLOOKUP($C4966,'Agent List'!$A:$D,2,0))),"")</f>
        <v/>
      </c>
      <c r="F4966" t="str">
        <f>IFERROR((IF(VLOOKUP(C4966,'Agent List'!A:C,3,0)=0,"",VLOOKUP(C4966,'Agent List'!A:C,3,0))),"")</f>
        <v/>
      </c>
    </row>
    <row r="4967" spans="5:6" x14ac:dyDescent="0.25">
      <c r="E4967" s="175" t="str">
        <f>IFERROR((IF(VLOOKUP($C4967,'Agent List'!$A:$D,2,0)=0,"",VLOOKUP($C4967,'Agent List'!$A:$D,2,0))),"")</f>
        <v/>
      </c>
      <c r="F4967" t="str">
        <f>IFERROR((IF(VLOOKUP(C4967,'Agent List'!A:C,3,0)=0,"",VLOOKUP(C4967,'Agent List'!A:C,3,0))),"")</f>
        <v/>
      </c>
    </row>
    <row r="4968" spans="5:6" x14ac:dyDescent="0.25">
      <c r="E4968" s="175" t="str">
        <f>IFERROR((IF(VLOOKUP($C4968,'Agent List'!$A:$D,2,0)=0,"",VLOOKUP($C4968,'Agent List'!$A:$D,2,0))),"")</f>
        <v/>
      </c>
      <c r="F4968" t="str">
        <f>IFERROR((IF(VLOOKUP(C4968,'Agent List'!A:C,3,0)=0,"",VLOOKUP(C4968,'Agent List'!A:C,3,0))),"")</f>
        <v/>
      </c>
    </row>
    <row r="4969" spans="5:6" x14ac:dyDescent="0.25">
      <c r="E4969" s="175" t="str">
        <f>IFERROR((IF(VLOOKUP($C4969,'Agent List'!$A:$D,2,0)=0,"",VLOOKUP($C4969,'Agent List'!$A:$D,2,0))),"")</f>
        <v/>
      </c>
      <c r="F4969" t="str">
        <f>IFERROR((IF(VLOOKUP(C4969,'Agent List'!A:C,3,0)=0,"",VLOOKUP(C4969,'Agent List'!A:C,3,0))),"")</f>
        <v/>
      </c>
    </row>
    <row r="4970" spans="5:6" x14ac:dyDescent="0.25">
      <c r="E4970" s="175" t="str">
        <f>IFERROR((IF(VLOOKUP($C4970,'Agent List'!$A:$D,2,0)=0,"",VLOOKUP($C4970,'Agent List'!$A:$D,2,0))),"")</f>
        <v/>
      </c>
      <c r="F4970" t="str">
        <f>IFERROR((IF(VLOOKUP(C4970,'Agent List'!A:C,3,0)=0,"",VLOOKUP(C4970,'Agent List'!A:C,3,0))),"")</f>
        <v/>
      </c>
    </row>
    <row r="4971" spans="5:6" x14ac:dyDescent="0.25">
      <c r="E4971" s="175" t="str">
        <f>IFERROR((IF(VLOOKUP($C4971,'Agent List'!$A:$D,2,0)=0,"",VLOOKUP($C4971,'Agent List'!$A:$D,2,0))),"")</f>
        <v/>
      </c>
      <c r="F4971" t="str">
        <f>IFERROR((IF(VLOOKUP(C4971,'Agent List'!A:C,3,0)=0,"",VLOOKUP(C4971,'Agent List'!A:C,3,0))),"")</f>
        <v/>
      </c>
    </row>
    <row r="4972" spans="5:6" x14ac:dyDescent="0.25">
      <c r="E4972" s="175" t="str">
        <f>IFERROR((IF(VLOOKUP($C4972,'Agent List'!$A:$D,2,0)=0,"",VLOOKUP($C4972,'Agent List'!$A:$D,2,0))),"")</f>
        <v/>
      </c>
      <c r="F4972" t="str">
        <f>IFERROR((IF(VLOOKUP(C4972,'Agent List'!A:C,3,0)=0,"",VLOOKUP(C4972,'Agent List'!A:C,3,0))),"")</f>
        <v/>
      </c>
    </row>
    <row r="4973" spans="5:6" x14ac:dyDescent="0.25">
      <c r="E4973" s="175" t="str">
        <f>IFERROR((IF(VLOOKUP($C4973,'Agent List'!$A:$D,2,0)=0,"",VLOOKUP($C4973,'Agent List'!$A:$D,2,0))),"")</f>
        <v/>
      </c>
      <c r="F4973" t="str">
        <f>IFERROR((IF(VLOOKUP(C4973,'Agent List'!A:C,3,0)=0,"",VLOOKUP(C4973,'Agent List'!A:C,3,0))),"")</f>
        <v/>
      </c>
    </row>
    <row r="4974" spans="5:6" x14ac:dyDescent="0.25">
      <c r="E4974" s="175" t="str">
        <f>IFERROR((IF(VLOOKUP($C4974,'Agent List'!$A:$D,2,0)=0,"",VLOOKUP($C4974,'Agent List'!$A:$D,2,0))),"")</f>
        <v/>
      </c>
      <c r="F4974" t="str">
        <f>IFERROR((IF(VLOOKUP(C4974,'Agent List'!A:C,3,0)=0,"",VLOOKUP(C4974,'Agent List'!A:C,3,0))),"")</f>
        <v/>
      </c>
    </row>
    <row r="4975" spans="5:6" x14ac:dyDescent="0.25">
      <c r="E4975" s="175" t="str">
        <f>IFERROR((IF(VLOOKUP($C4975,'Agent List'!$A:$D,2,0)=0,"",VLOOKUP($C4975,'Agent List'!$A:$D,2,0))),"")</f>
        <v/>
      </c>
      <c r="F4975" t="str">
        <f>IFERROR((IF(VLOOKUP(C4975,'Agent List'!A:C,3,0)=0,"",VLOOKUP(C4975,'Agent List'!A:C,3,0))),"")</f>
        <v/>
      </c>
    </row>
    <row r="4976" spans="5:6" x14ac:dyDescent="0.25">
      <c r="E4976" s="175" t="str">
        <f>IFERROR((IF(VLOOKUP($C4976,'Agent List'!$A:$D,2,0)=0,"",VLOOKUP($C4976,'Agent List'!$A:$D,2,0))),"")</f>
        <v/>
      </c>
      <c r="F4976" t="str">
        <f>IFERROR((IF(VLOOKUP(C4976,'Agent List'!A:C,3,0)=0,"",VLOOKUP(C4976,'Agent List'!A:C,3,0))),"")</f>
        <v/>
      </c>
    </row>
    <row r="4977" spans="5:6" x14ac:dyDescent="0.25">
      <c r="E4977" s="175" t="str">
        <f>IFERROR((IF(VLOOKUP($C4977,'Agent List'!$A:$D,2,0)=0,"",VLOOKUP($C4977,'Agent List'!$A:$D,2,0))),"")</f>
        <v/>
      </c>
      <c r="F4977" t="str">
        <f>IFERROR((IF(VLOOKUP(C4977,'Agent List'!A:C,3,0)=0,"",VLOOKUP(C4977,'Agent List'!A:C,3,0))),"")</f>
        <v/>
      </c>
    </row>
    <row r="4978" spans="5:6" x14ac:dyDescent="0.25">
      <c r="E4978" s="175" t="str">
        <f>IFERROR((IF(VLOOKUP($C4978,'Agent List'!$A:$D,2,0)=0,"",VLOOKUP($C4978,'Agent List'!$A:$D,2,0))),"")</f>
        <v/>
      </c>
      <c r="F4978" t="str">
        <f>IFERROR((IF(VLOOKUP(C4978,'Agent List'!A:C,3,0)=0,"",VLOOKUP(C4978,'Agent List'!A:C,3,0))),"")</f>
        <v/>
      </c>
    </row>
    <row r="4979" spans="5:6" x14ac:dyDescent="0.25">
      <c r="E4979" s="175" t="str">
        <f>IFERROR((IF(VLOOKUP($C4979,'Agent List'!$A:$D,2,0)=0,"",VLOOKUP($C4979,'Agent List'!$A:$D,2,0))),"")</f>
        <v/>
      </c>
      <c r="F4979" t="str">
        <f>IFERROR((IF(VLOOKUP(C4979,'Agent List'!A:C,3,0)=0,"",VLOOKUP(C4979,'Agent List'!A:C,3,0))),"")</f>
        <v/>
      </c>
    </row>
    <row r="4980" spans="5:6" x14ac:dyDescent="0.25">
      <c r="E4980" s="175" t="str">
        <f>IFERROR((IF(VLOOKUP($C4980,'Agent List'!$A:$D,2,0)=0,"",VLOOKUP($C4980,'Agent List'!$A:$D,2,0))),"")</f>
        <v/>
      </c>
      <c r="F4980" t="str">
        <f>IFERROR((IF(VLOOKUP(C4980,'Agent List'!A:C,3,0)=0,"",VLOOKUP(C4980,'Agent List'!A:C,3,0))),"")</f>
        <v/>
      </c>
    </row>
    <row r="4981" spans="5:6" x14ac:dyDescent="0.25">
      <c r="E4981" s="175" t="str">
        <f>IFERROR((IF(VLOOKUP($C4981,'Agent List'!$A:$D,2,0)=0,"",VLOOKUP($C4981,'Agent List'!$A:$D,2,0))),"")</f>
        <v/>
      </c>
      <c r="F4981" t="str">
        <f>IFERROR((IF(VLOOKUP(C4981,'Agent List'!A:C,3,0)=0,"",VLOOKUP(C4981,'Agent List'!A:C,3,0))),"")</f>
        <v/>
      </c>
    </row>
    <row r="4982" spans="5:6" x14ac:dyDescent="0.25">
      <c r="E4982" s="175" t="str">
        <f>IFERROR((IF(VLOOKUP($C4982,'Agent List'!$A:$D,2,0)=0,"",VLOOKUP($C4982,'Agent List'!$A:$D,2,0))),"")</f>
        <v/>
      </c>
      <c r="F4982" t="str">
        <f>IFERROR((IF(VLOOKUP(C4982,'Agent List'!A:C,3,0)=0,"",VLOOKUP(C4982,'Agent List'!A:C,3,0))),"")</f>
        <v/>
      </c>
    </row>
    <row r="4983" spans="5:6" x14ac:dyDescent="0.25">
      <c r="E4983" s="175" t="str">
        <f>IFERROR((IF(VLOOKUP($C4983,'Agent List'!$A:$D,2,0)=0,"",VLOOKUP($C4983,'Agent List'!$A:$D,2,0))),"")</f>
        <v/>
      </c>
      <c r="F4983" t="str">
        <f>IFERROR((IF(VLOOKUP(C4983,'Agent List'!A:C,3,0)=0,"",VLOOKUP(C4983,'Agent List'!A:C,3,0))),"")</f>
        <v/>
      </c>
    </row>
    <row r="4984" spans="5:6" x14ac:dyDescent="0.25">
      <c r="E4984" s="175" t="str">
        <f>IFERROR((IF(VLOOKUP($C4984,'Agent List'!$A:$D,2,0)=0,"",VLOOKUP($C4984,'Agent List'!$A:$D,2,0))),"")</f>
        <v/>
      </c>
      <c r="F4984" t="str">
        <f>IFERROR((IF(VLOOKUP(C4984,'Agent List'!A:C,3,0)=0,"",VLOOKUP(C4984,'Agent List'!A:C,3,0))),"")</f>
        <v/>
      </c>
    </row>
    <row r="4985" spans="5:6" x14ac:dyDescent="0.25">
      <c r="E4985" s="175" t="str">
        <f>IFERROR((IF(VLOOKUP($C4985,'Agent List'!$A:$D,2,0)=0,"",VLOOKUP($C4985,'Agent List'!$A:$D,2,0))),"")</f>
        <v/>
      </c>
      <c r="F4985" t="str">
        <f>IFERROR((IF(VLOOKUP(C4985,'Agent List'!A:C,3,0)=0,"",VLOOKUP(C4985,'Agent List'!A:C,3,0))),"")</f>
        <v/>
      </c>
    </row>
    <row r="4986" spans="5:6" x14ac:dyDescent="0.25">
      <c r="E4986" s="175" t="str">
        <f>IFERROR((IF(VLOOKUP($C4986,'Agent List'!$A:$D,2,0)=0,"",VLOOKUP($C4986,'Agent List'!$A:$D,2,0))),"")</f>
        <v/>
      </c>
      <c r="F4986" t="str">
        <f>IFERROR((IF(VLOOKUP(C4986,'Agent List'!A:C,3,0)=0,"",VLOOKUP(C4986,'Agent List'!A:C,3,0))),"")</f>
        <v/>
      </c>
    </row>
    <row r="4987" spans="5:6" x14ac:dyDescent="0.25">
      <c r="E4987" s="175" t="str">
        <f>IFERROR((IF(VLOOKUP($C4987,'Agent List'!$A:$D,2,0)=0,"",VLOOKUP($C4987,'Agent List'!$A:$D,2,0))),"")</f>
        <v/>
      </c>
      <c r="F4987" t="str">
        <f>IFERROR((IF(VLOOKUP(C4987,'Agent List'!A:C,3,0)=0,"",VLOOKUP(C4987,'Agent List'!A:C,3,0))),"")</f>
        <v/>
      </c>
    </row>
    <row r="4988" spans="5:6" x14ac:dyDescent="0.25">
      <c r="E4988" s="175" t="str">
        <f>IFERROR((IF(VLOOKUP($C4988,'Agent List'!$A:$D,2,0)=0,"",VLOOKUP($C4988,'Agent List'!$A:$D,2,0))),"")</f>
        <v/>
      </c>
      <c r="F4988" t="str">
        <f>IFERROR((IF(VLOOKUP(C4988,'Agent List'!A:C,3,0)=0,"",VLOOKUP(C4988,'Agent List'!A:C,3,0))),"")</f>
        <v/>
      </c>
    </row>
    <row r="4989" spans="5:6" x14ac:dyDescent="0.25">
      <c r="E4989" s="175" t="str">
        <f>IFERROR((IF(VLOOKUP($C4989,'Agent List'!$A:$D,2,0)=0,"",VLOOKUP($C4989,'Agent List'!$A:$D,2,0))),"")</f>
        <v/>
      </c>
      <c r="F4989" t="str">
        <f>IFERROR((IF(VLOOKUP(C4989,'Agent List'!A:C,3,0)=0,"",VLOOKUP(C4989,'Agent List'!A:C,3,0))),"")</f>
        <v/>
      </c>
    </row>
    <row r="4990" spans="5:6" x14ac:dyDescent="0.25">
      <c r="E4990" s="175" t="str">
        <f>IFERROR((IF(VLOOKUP($C4990,'Agent List'!$A:$D,2,0)=0,"",VLOOKUP($C4990,'Agent List'!$A:$D,2,0))),"")</f>
        <v/>
      </c>
      <c r="F4990" t="str">
        <f>IFERROR((IF(VLOOKUP(C4990,'Agent List'!A:C,3,0)=0,"",VLOOKUP(C4990,'Agent List'!A:C,3,0))),"")</f>
        <v/>
      </c>
    </row>
    <row r="4991" spans="5:6" x14ac:dyDescent="0.25">
      <c r="E4991" s="175" t="str">
        <f>IFERROR((IF(VLOOKUP($C4991,'Agent List'!$A:$D,2,0)=0,"",VLOOKUP($C4991,'Agent List'!$A:$D,2,0))),"")</f>
        <v/>
      </c>
      <c r="F4991" t="str">
        <f>IFERROR((IF(VLOOKUP(C4991,'Agent List'!A:C,3,0)=0,"",VLOOKUP(C4991,'Agent List'!A:C,3,0))),"")</f>
        <v/>
      </c>
    </row>
    <row r="4992" spans="5:6" x14ac:dyDescent="0.25">
      <c r="E4992" s="175" t="str">
        <f>IFERROR((IF(VLOOKUP($C4992,'Agent List'!$A:$D,2,0)=0,"",VLOOKUP($C4992,'Agent List'!$A:$D,2,0))),"")</f>
        <v/>
      </c>
      <c r="F4992" t="str">
        <f>IFERROR((IF(VLOOKUP(C4992,'Agent List'!A:C,3,0)=0,"",VLOOKUP(C4992,'Agent List'!A:C,3,0))),"")</f>
        <v/>
      </c>
    </row>
    <row r="4993" spans="5:6" x14ac:dyDescent="0.25">
      <c r="E4993" s="175" t="str">
        <f>IFERROR((IF(VLOOKUP($C4993,'Agent List'!$A:$D,2,0)=0,"",VLOOKUP($C4993,'Agent List'!$A:$D,2,0))),"")</f>
        <v/>
      </c>
      <c r="F4993" t="str">
        <f>IFERROR((IF(VLOOKUP(C4993,'Agent List'!A:C,3,0)=0,"",VLOOKUP(C4993,'Agent List'!A:C,3,0))),"")</f>
        <v/>
      </c>
    </row>
    <row r="4994" spans="5:6" x14ac:dyDescent="0.25">
      <c r="E4994" s="175" t="str">
        <f>IFERROR((IF(VLOOKUP($C4994,'Agent List'!$A:$D,2,0)=0,"",VLOOKUP($C4994,'Agent List'!$A:$D,2,0))),"")</f>
        <v/>
      </c>
      <c r="F4994" t="str">
        <f>IFERROR((IF(VLOOKUP(C4994,'Agent List'!A:C,3,0)=0,"",VLOOKUP(C4994,'Agent List'!A:C,3,0))),"")</f>
        <v/>
      </c>
    </row>
    <row r="4995" spans="5:6" x14ac:dyDescent="0.25">
      <c r="E4995" s="175" t="str">
        <f>IFERROR((IF(VLOOKUP($C4995,'Agent List'!$A:$D,2,0)=0,"",VLOOKUP($C4995,'Agent List'!$A:$D,2,0))),"")</f>
        <v/>
      </c>
      <c r="F4995" t="str">
        <f>IFERROR((IF(VLOOKUP(C4995,'Agent List'!A:C,3,0)=0,"",VLOOKUP(C4995,'Agent List'!A:C,3,0))),"")</f>
        <v/>
      </c>
    </row>
    <row r="4996" spans="5:6" x14ac:dyDescent="0.25">
      <c r="E4996" s="175" t="str">
        <f>IFERROR((IF(VLOOKUP($C4996,'Agent List'!$A:$D,2,0)=0,"",VLOOKUP($C4996,'Agent List'!$A:$D,2,0))),"")</f>
        <v/>
      </c>
      <c r="F4996" t="str">
        <f>IFERROR((IF(VLOOKUP(C4996,'Agent List'!A:C,3,0)=0,"",VLOOKUP(C4996,'Agent List'!A:C,3,0))),"")</f>
        <v/>
      </c>
    </row>
    <row r="4997" spans="5:6" x14ac:dyDescent="0.25">
      <c r="E4997" s="175" t="str">
        <f>IFERROR((IF(VLOOKUP($C4997,'Agent List'!$A:$D,2,0)=0,"",VLOOKUP($C4997,'Agent List'!$A:$D,2,0))),"")</f>
        <v/>
      </c>
      <c r="F4997" t="str">
        <f>IFERROR((IF(VLOOKUP(C4997,'Agent List'!A:C,3,0)=0,"",VLOOKUP(C4997,'Agent List'!A:C,3,0))),"")</f>
        <v/>
      </c>
    </row>
    <row r="4998" spans="5:6" x14ac:dyDescent="0.25">
      <c r="E4998" s="175" t="str">
        <f>IFERROR((IF(VLOOKUP($C4998,'Agent List'!$A:$D,2,0)=0,"",VLOOKUP($C4998,'Agent List'!$A:$D,2,0))),"")</f>
        <v/>
      </c>
      <c r="F4998" t="str">
        <f>IFERROR((IF(VLOOKUP(C4998,'Agent List'!A:C,3,0)=0,"",VLOOKUP(C4998,'Agent List'!A:C,3,0))),"")</f>
        <v/>
      </c>
    </row>
    <row r="4999" spans="5:6" x14ac:dyDescent="0.25">
      <c r="E4999" s="175" t="str">
        <f>IFERROR((IF(VLOOKUP($C4999,'Agent List'!$A:$D,2,0)=0,"",VLOOKUP($C4999,'Agent List'!$A:$D,2,0))),"")</f>
        <v/>
      </c>
      <c r="F4999" t="str">
        <f>IFERROR((IF(VLOOKUP(C4999,'Agent List'!A:C,3,0)=0,"",VLOOKUP(C4999,'Agent List'!A:C,3,0))),"")</f>
        <v/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/>
  <dimension ref="B3:M23"/>
  <sheetViews>
    <sheetView tabSelected="1" workbookViewId="0">
      <selection activeCell="E25" sqref="E25"/>
    </sheetView>
  </sheetViews>
  <sheetFormatPr defaultRowHeight="15" x14ac:dyDescent="0.25"/>
  <cols>
    <col min="2" max="3" width="25.7109375" customWidth="1"/>
    <col min="5" max="6" width="25.7109375" customWidth="1"/>
    <col min="8" max="9" width="25.7109375" customWidth="1"/>
    <col min="11" max="11" width="17.5703125" customWidth="1"/>
    <col min="13" max="13" width="16.42578125" bestFit="1" customWidth="1"/>
  </cols>
  <sheetData>
    <row r="3" spans="2:13" x14ac:dyDescent="0.25">
      <c r="K3" t="s">
        <v>105</v>
      </c>
      <c r="M3" t="s">
        <v>28</v>
      </c>
    </row>
    <row r="4" spans="2:13" x14ac:dyDescent="0.25">
      <c r="K4" t="s">
        <v>445</v>
      </c>
      <c r="M4" s="120">
        <f ca="1">'Daily Snapshot'!B6</f>
        <v>43357</v>
      </c>
    </row>
    <row r="5" spans="2:13" x14ac:dyDescent="0.25">
      <c r="M5" s="120" t="str">
        <f ca="1">TEXT(M4,"dd mmmm yyyy")</f>
        <v>14 September 2018</v>
      </c>
    </row>
    <row r="6" spans="2:13" x14ac:dyDescent="0.25">
      <c r="M6" s="120" t="str">
        <f ca="1">TEXT(M4,"dd mmmm")</f>
        <v>14 September</v>
      </c>
    </row>
    <row r="7" spans="2:13" x14ac:dyDescent="0.25">
      <c r="M7" s="120" t="str">
        <f ca="1">TEXT(M5,"mmmm")</f>
        <v>September</v>
      </c>
    </row>
    <row r="8" spans="2:13" x14ac:dyDescent="0.25">
      <c r="B8" s="290" t="s">
        <v>100</v>
      </c>
      <c r="C8" s="290"/>
      <c r="E8" s="290" t="s">
        <v>103</v>
      </c>
      <c r="F8" s="290"/>
      <c r="H8" s="290" t="s">
        <v>104</v>
      </c>
      <c r="I8" s="290"/>
    </row>
    <row r="9" spans="2:13" x14ac:dyDescent="0.25">
      <c r="B9" t="s">
        <v>98</v>
      </c>
      <c r="C9" t="s">
        <v>99</v>
      </c>
      <c r="E9" t="s">
        <v>101</v>
      </c>
      <c r="F9" t="s">
        <v>102</v>
      </c>
      <c r="H9" t="s">
        <v>101</v>
      </c>
      <c r="I9" t="s">
        <v>102</v>
      </c>
      <c r="K9" s="175"/>
    </row>
    <row r="10" spans="2:13" x14ac:dyDescent="0.25">
      <c r="B10" s="168" t="s">
        <v>255</v>
      </c>
      <c r="C10" s="271" t="s">
        <v>426</v>
      </c>
      <c r="E10" s="246" t="s">
        <v>381</v>
      </c>
      <c r="F10" s="167" t="s">
        <v>385</v>
      </c>
      <c r="H10" s="156" t="s">
        <v>205</v>
      </c>
    </row>
    <row r="11" spans="2:13" x14ac:dyDescent="0.25">
      <c r="B11" s="175" t="s">
        <v>293</v>
      </c>
      <c r="C11" s="175" t="s">
        <v>279</v>
      </c>
      <c r="E11" s="246"/>
      <c r="F11" s="277" t="s">
        <v>255</v>
      </c>
    </row>
    <row r="12" spans="2:13" x14ac:dyDescent="0.25">
      <c r="B12" s="271" t="s">
        <v>314</v>
      </c>
      <c r="C12" s="271" t="s">
        <v>425</v>
      </c>
      <c r="E12" s="245"/>
      <c r="F12" s="277" t="s">
        <v>293</v>
      </c>
    </row>
    <row r="13" spans="2:13" x14ac:dyDescent="0.25">
      <c r="C13" s="175" t="s">
        <v>375</v>
      </c>
      <c r="F13" s="277" t="s">
        <v>426</v>
      </c>
    </row>
    <row r="14" spans="2:13" x14ac:dyDescent="0.25">
      <c r="C14" s="271"/>
      <c r="F14" s="271"/>
    </row>
    <row r="15" spans="2:13" x14ac:dyDescent="0.25">
      <c r="C15" s="175"/>
    </row>
    <row r="23" spans="6:6" x14ac:dyDescent="0.25">
      <c r="F23" t="s">
        <v>377</v>
      </c>
    </row>
  </sheetData>
  <mergeCells count="3">
    <mergeCell ref="B8:C8"/>
    <mergeCell ref="E8:F8"/>
    <mergeCell ref="H8:I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1">
                <anchor moveWithCells="1" sizeWithCells="1">
                  <from>
                    <xdr:col>0</xdr:col>
                    <xdr:colOff>600075</xdr:colOff>
                    <xdr:row>2</xdr:row>
                    <xdr:rowOff>161925</xdr:rowOff>
                  </from>
                  <to>
                    <xdr:col>3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Macro2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6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Macro3">
                <anchor moveWithCells="1" sizeWithCells="1">
                  <from>
                    <xdr:col>7</xdr:col>
                    <xdr:colOff>9525</xdr:colOff>
                    <xdr:row>3</xdr:row>
                    <xdr:rowOff>0</xdr:rowOff>
                  </from>
                  <to>
                    <xdr:col>9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03D78091C2FE4AB63A98C6E4AC0DB4" ma:contentTypeVersion="0" ma:contentTypeDescription="Create a new document." ma:contentTypeScope="" ma:versionID="718043e4b02b46cb9c2786603e3455f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9CD0AF34-2A82-4D7A-94AE-129BA5544C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C903B9CC-13DA-490F-B22A-1CEE8A70F7D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D3105C-5914-4247-81F5-50E37D2975F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terms/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Content</vt:lpstr>
      <vt:lpstr>Cargill SD Data</vt:lpstr>
      <vt:lpstr>EMEA Yearly Progress</vt:lpstr>
      <vt:lpstr>EMEA Charts</vt:lpstr>
      <vt:lpstr>Daily Snapshot</vt:lpstr>
      <vt:lpstr>EMEA Yearly Charts</vt:lpstr>
      <vt:lpstr>Chart - EMEA English</vt:lpstr>
      <vt:lpstr>Chart - EMEA Dutch</vt:lpstr>
      <vt:lpstr>Chart - EMEA French</vt:lpstr>
      <vt:lpstr>Chart - EMEA German</vt:lpstr>
      <vt:lpstr>Chart - EMEA Hungarian</vt:lpstr>
      <vt:lpstr>Chart - EMEA Italian</vt:lpstr>
      <vt:lpstr>Chart - EMEA Polish</vt:lpstr>
      <vt:lpstr>Chart - EMEA Portugese</vt:lpstr>
      <vt:lpstr>Chart - EMEA Romanian</vt:lpstr>
      <vt:lpstr>Chart - EMEA Russian</vt:lpstr>
      <vt:lpstr>Chart - EMEA Spanish</vt:lpstr>
      <vt:lpstr>Chart - EMEA Turkish</vt:lpstr>
      <vt:lpstr>Chart - EMEA Norwegian</vt:lpstr>
      <vt:lpstr>Source</vt:lpstr>
      <vt:lpstr>Resolved</vt:lpstr>
      <vt:lpstr>Agent List</vt:lpstr>
      <vt:lpstr>Agent Abandoned</vt:lpstr>
      <vt:lpstr>User and System Abandoned</vt:lpstr>
      <vt:lpstr>States Source</vt:lpstr>
      <vt:lpstr>Mailing</vt:lpstr>
    </vt:vector>
  </TitlesOfParts>
  <Company>TCS/Cargill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EMEA SD Daily KPI and SLA Status report</dc:title>
  <dc:subject>Report of Daily Operation Status</dc:subject>
  <dc:creator>FILIP SOMOGYI (CRGL-THIRDPARTY.COM)</dc:creator>
  <cp:lastModifiedBy>c760912</cp:lastModifiedBy>
  <dcterms:created xsi:type="dcterms:W3CDTF">2014-12-19T13:50:11Z</dcterms:created>
  <dcterms:modified xsi:type="dcterms:W3CDTF">2018-09-17T08:37:43Z</dcterms:modified>
  <cp:category>Daily Reports</cp:category>
  <cp:version>1.2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0x010100D103D78091C2FE4AB63A98C6E4AC0DB4</vt:lpwstr>
  </property>
</Properties>
</file>