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otalEffort">#REF!</definedName>
    <definedName name="SprintCount">#REF!</definedName>
    <definedName name="DoneDays">#REF!</definedName>
    <definedName name="ImplementationDays">#REF!</definedName>
    <definedName name="TaskRows">#REF!</definedName>
    <definedName name="TrendDays">#REF!</definedName>
    <definedName name="SprintsInTrend">#REF!</definedName>
    <definedName name="Status">'Backlog del Producto'!$O$7:$O$193</definedName>
    <definedName name="TaskStatus">#REF!</definedName>
    <definedName name="TaskStoryID">#REF!</definedName>
    <definedName name="Sprint">'Backlog del Producto'!$N$7:$N$193</definedName>
    <definedName name="SprintTasks">#REF!</definedName>
    <definedName name="TrendSprintCount">#REF!</definedName>
    <definedName name="ProductBacklog">'Backlog del Producto'!$B$5:$P$193</definedName>
    <definedName name="TrendOffset">#REF!</definedName>
  </definedNames>
  <calcPr/>
  <extLst>
    <ext uri="GoogleSheetsCustomDataVersion2">
      <go:sheetsCustomData xmlns:go="http://customooxmlschemas.google.com/" r:id="rId6" roundtripDataChecksum="GwGGMZwMCOIAt0i+5gNq1ciAU+oIH/74KUgzFdCnIQ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6">
      <text>
        <t xml:space="preserve">======
ID#AAABisGjHJk
Petri Heiramo    (2025-04-30 15:51:34)
Debe asignarle prioridad a cada Historia, pero tenga en mente que la prioridad no es siempre el orden de implementación, mas bien la prioridad para el negocio.
Rango: 1-10  (donde 1 es lo mas alto)</t>
      </text>
    </comment>
    <comment authorId="0" ref="M6">
      <text>
        <t xml:space="preserve">======
ID#AAABisGjHJo
Hector Bravo    (2025-04-30 15:51:34)
Indicar el ID de la Epica o el ID de la Historia que debe ser completada antes</t>
      </text>
    </comment>
    <comment authorId="0" ref="N6">
      <text>
        <t xml:space="preserve">======
ID#AAABisGjHJc
Petri Heiramo    (2025-04-30 15:51:34)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ID#AAABisGjHJg
Petri Heiramo    (2025-04-30 15:51:34)
El ID único asignado a la Historia de Usuario.  Este numero no debe cambiar una vez asignado.</t>
      </text>
    </comment>
    <comment authorId="0" ref="B6">
      <text>
        <t xml:space="preserve">======
ID#AAABisGjHJY
Hector Bravo Consultor GE    (2025-04-30 15:51:34)
ID único de la Epica (historia de usuario grande que debe ser descompuesta en historias de usuario mas pequeñas</t>
      </text>
    </comment>
    <comment authorId="0" ref="O6">
      <text>
        <t xml:space="preserve">======
ID#AAABisGjHJU
Use los siguientes estados    (2025-04-30 15:51:34)
Por Hacer
En Progreso
Terminado
Eliminado
Esta hoja usa los estados anteriores en el formato y cálculos de fórmulas.</t>
      </text>
    </comment>
    <comment authorId="0" ref="L6">
      <text>
        <t xml:space="preserve">======
ID#AAABisGjHJQ
Petri Heiramo    (2025-04-30 15:51:34)
Representa el esfuerzo que conlleva realizar la Historia de Usuario.
En la metodología tradicional Scrum se deben utilizar Story Points.
Sin embargo, siempre deberás traducir el esfuerzo a hrs, dias, etc.</t>
      </text>
    </comment>
  </commentList>
  <extLst>
    <ext uri="GoogleSheetsCustomDataVersion2">
      <go:sheetsCustomData xmlns:go="http://customooxmlschemas.google.com/" r:id="rId1" roundtripDataSignature="AMtx7mhGLGZu6zW8ERrA2zHKKz4jVycQ+Q=="/>
    </ext>
  </extLst>
</comments>
</file>

<file path=xl/sharedStrings.xml><?xml version="1.0" encoding="utf-8"?>
<sst xmlns="http://schemas.openxmlformats.org/spreadsheetml/2006/main" count="169" uniqueCount="120">
  <si>
    <t>Backlog del Producto</t>
  </si>
  <si>
    <t>Por Hacer</t>
  </si>
  <si>
    <t>Nombre del Proyecto:</t>
  </si>
  <si>
    <t>Plataforma De Gestión De Proyectos Colaborativos Con Integración De Inteligencia Artificial</t>
  </si>
  <si>
    <t>En Progreso</t>
  </si>
  <si>
    <t>Dueño del Producto</t>
  </si>
  <si>
    <t>Patrocinador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</si>
  <si>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</si>
  <si>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</si>
  <si>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</si>
  <si>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</si>
  <si>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</si>
  <si>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</si>
  <si>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</si>
  <si>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</si>
  <si>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</si>
  <si>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</si>
  <si>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</si>
  <si>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</si>
  <si>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</si>
  <si>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</si>
  <si>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</si>
  <si>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</si>
  <si>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</si>
  <si>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</si>
  <si>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</si>
  <si>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</si>
  <si>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</si>
  <si>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 xml:space="preserve">Gestión de proyectos </t>
  </si>
  <si>
    <t>Gestionar el ciclo completo de un proyecto</t>
  </si>
  <si>
    <t>Presentar un informe desde la creacion, planificacion, ejecucion y cierre del proyecto.</t>
  </si>
  <si>
    <t>HU14</t>
  </si>
  <si>
    <t>Usuario</t>
  </si>
  <si>
    <t>asignar tareas</t>
  </si>
  <si>
    <t>organizar las actividades del equipo</t>
  </si>
  <si>
    <t>Asignación por usuario, estado y prioridad</t>
  </si>
  <si>
    <t>-</t>
  </si>
  <si>
    <t>HU13</t>
  </si>
  <si>
    <t>editar proyectos</t>
  </si>
  <si>
    <t>mantener actualizada la información del proyecto</t>
  </si>
  <si>
    <t>El usuario puede modificar nombre, integrantes y descripción</t>
  </si>
  <si>
    <t>Inicio de sesion</t>
  </si>
  <si>
    <t>HU15</t>
  </si>
  <si>
    <t>Administrador</t>
  </si>
  <si>
    <t>ver tareas asignadas</t>
  </si>
  <si>
    <t>controlar accesos y roles</t>
  </si>
  <si>
    <t>CRUD de usuarios con asignación de roles</t>
  </si>
  <si>
    <t>EPIC02</t>
  </si>
  <si>
    <t>Comunicación en tiempo real</t>
  </si>
  <si>
    <t>Facilitar la comunicación instantánea</t>
  </si>
  <si>
    <t>Que los miembros del equipo mediante un sistema de chat o mensajería en tiempo real puedan comunicarse.</t>
  </si>
  <si>
    <t>HU05</t>
  </si>
  <si>
    <t>chatear en tiempo real</t>
  </si>
  <si>
    <t>mejorar la comunicación con el equipo</t>
  </si>
  <si>
    <t>Chat funcional y en tiempo real</t>
  </si>
  <si>
    <t>HU06</t>
  </si>
  <si>
    <t>recibir notificaciones de mensajes</t>
  </si>
  <si>
    <t>estar al tanto de lo nuevo</t>
  </si>
  <si>
    <t>Alertas push o internas cuando hay nueva actividad</t>
  </si>
  <si>
    <t>Chat en tiempo real</t>
  </si>
  <si>
    <t>HU07</t>
  </si>
  <si>
    <t>eliminar conversaciones</t>
  </si>
  <si>
    <t>mantener limpio el historial</t>
  </si>
  <si>
    <t>Posibilidad de borrar mensajes propios o por admin</t>
  </si>
  <si>
    <t>HU08</t>
  </si>
  <si>
    <t>ver lista de conversaciones</t>
  </si>
  <si>
    <t>revisar comunicaciones pasadas</t>
  </si>
  <si>
    <t>Vista organizada por canal, usuario o tema</t>
  </si>
  <si>
    <t>EPIC03</t>
  </si>
  <si>
    <t>Integracion de IA</t>
  </si>
  <si>
    <t>Implementar algoritmos de inteligencia artificial</t>
  </si>
  <si>
    <t>Que ayuden a predecir plazos, optimizar la asignación de tareas, asistencia virtual.</t>
  </si>
  <si>
    <t>HU01</t>
  </si>
  <si>
    <t>tener un asistente virtual</t>
  </si>
  <si>
    <t>facilitarme tareas mediante IA</t>
  </si>
  <si>
    <t>El asistente responde y sugiere tareas con IA</t>
  </si>
  <si>
    <t>HU02</t>
  </si>
  <si>
    <t>recibir predicción de tareas</t>
  </si>
  <si>
    <t>optimizar mi trabajo con IA</t>
  </si>
  <si>
    <t>IA recomienda tareas basadas en historial y proyecto</t>
  </si>
  <si>
    <t>HU03</t>
  </si>
  <si>
    <t>clasificar tareas</t>
  </si>
  <si>
    <t>mantener el orden de trabajo</t>
  </si>
  <si>
    <t>Permite etiquetar o categorizar tareas por tipo o urgencia</t>
  </si>
  <si>
    <t>HU04</t>
  </si>
  <si>
    <t>recibir recordatorios</t>
  </si>
  <si>
    <t>no olvidar tareas asignadas</t>
  </si>
  <si>
    <t>Notificaciones automáticas en fechas clave</t>
  </si>
  <si>
    <t>Asignacion de tareas</t>
  </si>
  <si>
    <t>EPIC04</t>
  </si>
  <si>
    <t>Panel de administración</t>
  </si>
  <si>
    <t>Tener un panel de administración centralizado</t>
  </si>
  <si>
    <t>Que los administradores puedan gestionar usuarios, permisos y acceso a diferentes funcionalidades dentro de la plataforma.</t>
  </si>
  <si>
    <t>HU09</t>
  </si>
  <si>
    <t>visualizar dashboards</t>
  </si>
  <si>
    <t>analizar el rendimiento del equipo</t>
  </si>
  <si>
    <t>Gráficas con tareas por estado y usuarios activos</t>
  </si>
  <si>
    <t>HU10</t>
  </si>
  <si>
    <t>gestionar los usuarios</t>
  </si>
  <si>
    <t>poder organizar los roles de los usuario, gestionar accesos.</t>
  </si>
  <si>
    <t>Editar, eliminar, asignar roles a los usuario.</t>
  </si>
  <si>
    <t>HU11</t>
  </si>
  <si>
    <t>asignar permisos</t>
  </si>
  <si>
    <t>limitar el acceso a ciertas funciones</t>
  </si>
  <si>
    <t>Roles con permisos definidos para cada módulo</t>
  </si>
  <si>
    <t>HU12</t>
  </si>
  <si>
    <t>iniciar sesión</t>
  </si>
  <si>
    <t>acceder a mis proyectos</t>
  </si>
  <si>
    <t>Autenticación funcional, errores controlados</t>
  </si>
  <si>
    <t>HU16</t>
  </si>
  <si>
    <t>tener un perfil personalizado</t>
  </si>
  <si>
    <t>mejorar mi experiencia en la app</t>
  </si>
  <si>
    <t>Personalización de nombre, foto, rol, etc.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</si>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</sst>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left" readingOrder="0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readingOrder="0" vertical="top"/>
    </xf>
    <xf borderId="1" fillId="0" fontId="8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7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top"/>
    </xf>
    <xf borderId="1" fillId="0" fontId="9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1" fillId="0" fontId="9" numFmtId="0" xfId="0" applyAlignment="1" applyBorder="1" applyFont="1">
      <alignment horizontal="center" vertical="top"/>
    </xf>
    <xf borderId="1" fillId="0" fontId="7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readingOrder="0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19.0"/>
    <col customWidth="1" min="8" max="8" width="33.25"/>
    <col customWidth="1" min="9" max="9" width="30.38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3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4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1"/>
      <c r="O4" s="15"/>
      <c r="P4" s="11"/>
      <c r="Q4" s="11"/>
      <c r="R4" s="18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20"/>
      <c r="H5" s="20"/>
      <c r="I5" s="8"/>
      <c r="J5" s="22" t="s">
        <v>11</v>
      </c>
      <c r="K5" s="20"/>
      <c r="L5" s="20"/>
      <c r="M5" s="20"/>
      <c r="N5" s="20"/>
      <c r="O5" s="20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3" t="s">
        <v>13</v>
      </c>
      <c r="D6" s="23" t="s">
        <v>14</v>
      </c>
      <c r="E6" s="23" t="s">
        <v>15</v>
      </c>
      <c r="F6" s="24" t="s">
        <v>16</v>
      </c>
      <c r="G6" s="24" t="s">
        <v>17</v>
      </c>
      <c r="H6" s="24" t="s">
        <v>18</v>
      </c>
      <c r="I6" s="24" t="s">
        <v>19</v>
      </c>
      <c r="J6" s="25" t="s">
        <v>20</v>
      </c>
      <c r="K6" s="26" t="s">
        <v>21</v>
      </c>
      <c r="L6" s="26" t="s">
        <v>22</v>
      </c>
      <c r="M6" s="26" t="s">
        <v>23</v>
      </c>
      <c r="N6" s="26" t="s">
        <v>24</v>
      </c>
      <c r="O6" s="26" t="s">
        <v>25</v>
      </c>
      <c r="P6" s="25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 t="s">
        <v>27</v>
      </c>
      <c r="C7" s="28" t="s">
        <v>28</v>
      </c>
      <c r="D7" s="29" t="s">
        <v>29</v>
      </c>
      <c r="E7" s="28" t="s">
        <v>30</v>
      </c>
      <c r="F7" s="27"/>
      <c r="G7" s="27"/>
      <c r="H7" s="30"/>
      <c r="I7" s="27"/>
      <c r="J7" s="31"/>
      <c r="K7" s="32"/>
      <c r="L7" s="32"/>
      <c r="M7" s="32"/>
      <c r="N7" s="32"/>
      <c r="O7" s="32"/>
      <c r="P7" s="33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/>
      <c r="C8" s="27"/>
      <c r="D8" s="27"/>
      <c r="E8" s="27"/>
      <c r="F8" s="28" t="s">
        <v>31</v>
      </c>
      <c r="G8" s="34" t="s">
        <v>32</v>
      </c>
      <c r="H8" s="34" t="s">
        <v>33</v>
      </c>
      <c r="I8" s="35" t="s">
        <v>34</v>
      </c>
      <c r="J8" s="35" t="s">
        <v>35</v>
      </c>
      <c r="K8" s="36">
        <v>9.0</v>
      </c>
      <c r="L8" s="36">
        <v>8.0</v>
      </c>
      <c r="M8" s="36" t="s">
        <v>36</v>
      </c>
      <c r="N8" s="32">
        <v>1.0</v>
      </c>
      <c r="O8" s="32" t="s">
        <v>7</v>
      </c>
      <c r="P8" s="3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7"/>
      <c r="C9" s="27"/>
      <c r="D9" s="27"/>
      <c r="E9" s="27"/>
      <c r="F9" s="28" t="s">
        <v>37</v>
      </c>
      <c r="G9" s="34" t="s">
        <v>32</v>
      </c>
      <c r="H9" s="34" t="s">
        <v>38</v>
      </c>
      <c r="I9" s="35" t="s">
        <v>39</v>
      </c>
      <c r="J9" s="35" t="s">
        <v>40</v>
      </c>
      <c r="K9" s="36">
        <v>9.0</v>
      </c>
      <c r="L9" s="36">
        <v>10.0</v>
      </c>
      <c r="M9" s="36" t="s">
        <v>41</v>
      </c>
      <c r="N9" s="32">
        <v>1.0</v>
      </c>
      <c r="O9" s="36" t="s">
        <v>7</v>
      </c>
      <c r="P9" s="3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7"/>
      <c r="C10" s="27"/>
      <c r="D10" s="27"/>
      <c r="E10" s="27"/>
      <c r="F10" s="28" t="s">
        <v>42</v>
      </c>
      <c r="G10" s="34" t="s">
        <v>43</v>
      </c>
      <c r="H10" s="34" t="s">
        <v>44</v>
      </c>
      <c r="I10" s="35" t="s">
        <v>45</v>
      </c>
      <c r="J10" s="35" t="s">
        <v>46</v>
      </c>
      <c r="K10" s="36">
        <v>8.0</v>
      </c>
      <c r="L10" s="36">
        <v>8.0</v>
      </c>
      <c r="M10" s="36" t="s">
        <v>41</v>
      </c>
      <c r="N10" s="36">
        <v>1.0</v>
      </c>
      <c r="O10" s="36" t="s">
        <v>7</v>
      </c>
      <c r="P10" s="3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 t="s">
        <v>47</v>
      </c>
      <c r="C11" s="28" t="s">
        <v>48</v>
      </c>
      <c r="D11" s="29" t="s">
        <v>49</v>
      </c>
      <c r="E11" s="28" t="s">
        <v>50</v>
      </c>
      <c r="F11" s="27"/>
      <c r="G11" s="27"/>
      <c r="H11" s="27"/>
      <c r="I11" s="27"/>
      <c r="J11" s="33"/>
      <c r="K11" s="32"/>
      <c r="L11" s="32"/>
      <c r="M11" s="32"/>
      <c r="N11" s="32"/>
      <c r="O11" s="32"/>
      <c r="P11" s="3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/>
      <c r="C12" s="27"/>
      <c r="D12" s="34"/>
      <c r="E12" s="27"/>
      <c r="F12" s="28" t="s">
        <v>51</v>
      </c>
      <c r="G12" s="28" t="s">
        <v>32</v>
      </c>
      <c r="H12" s="35" t="s">
        <v>52</v>
      </c>
      <c r="I12" s="35" t="s">
        <v>53</v>
      </c>
      <c r="J12" s="35" t="s">
        <v>54</v>
      </c>
      <c r="K12" s="36">
        <v>9.0</v>
      </c>
      <c r="L12" s="36">
        <v>12.0</v>
      </c>
      <c r="M12" s="36" t="s">
        <v>41</v>
      </c>
      <c r="N12" s="36">
        <v>2.0</v>
      </c>
      <c r="O12" s="36" t="s">
        <v>1</v>
      </c>
      <c r="P12" s="3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/>
      <c r="C13" s="27"/>
      <c r="D13" s="34"/>
      <c r="E13" s="27"/>
      <c r="F13" s="28" t="s">
        <v>55</v>
      </c>
      <c r="G13" s="28" t="s">
        <v>32</v>
      </c>
      <c r="H13" s="35" t="s">
        <v>56</v>
      </c>
      <c r="I13" s="35" t="s">
        <v>57</v>
      </c>
      <c r="J13" s="35" t="s">
        <v>58</v>
      </c>
      <c r="K13" s="36">
        <v>8.0</v>
      </c>
      <c r="L13" s="36">
        <v>5.0</v>
      </c>
      <c r="M13" s="36" t="s">
        <v>59</v>
      </c>
      <c r="N13" s="36">
        <v>2.0</v>
      </c>
      <c r="O13" s="36" t="s">
        <v>1</v>
      </c>
      <c r="P13" s="3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/>
      <c r="C14" s="27"/>
      <c r="D14" s="34"/>
      <c r="E14" s="27"/>
      <c r="F14" s="28" t="s">
        <v>60</v>
      </c>
      <c r="G14" s="28" t="s">
        <v>32</v>
      </c>
      <c r="H14" s="37" t="s">
        <v>61</v>
      </c>
      <c r="I14" s="37" t="s">
        <v>62</v>
      </c>
      <c r="J14" s="37" t="s">
        <v>63</v>
      </c>
      <c r="K14" s="36">
        <v>6.0</v>
      </c>
      <c r="L14" s="36">
        <v>5.0</v>
      </c>
      <c r="M14" s="36" t="s">
        <v>59</v>
      </c>
      <c r="N14" s="36">
        <v>2.0</v>
      </c>
      <c r="O14" s="36" t="s">
        <v>1</v>
      </c>
      <c r="P14" s="3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/>
      <c r="C15" s="27"/>
      <c r="D15" s="34"/>
      <c r="E15" s="27"/>
      <c r="F15" s="28" t="s">
        <v>64</v>
      </c>
      <c r="G15" s="28" t="s">
        <v>32</v>
      </c>
      <c r="H15" s="37" t="s">
        <v>65</v>
      </c>
      <c r="I15" s="37" t="s">
        <v>66</v>
      </c>
      <c r="J15" s="37" t="s">
        <v>67</v>
      </c>
      <c r="K15" s="36">
        <v>6.0</v>
      </c>
      <c r="L15" s="36">
        <v>5.0</v>
      </c>
      <c r="M15" s="36" t="s">
        <v>59</v>
      </c>
      <c r="N15" s="36">
        <v>2.0</v>
      </c>
      <c r="O15" s="36" t="s">
        <v>1</v>
      </c>
      <c r="P15" s="3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 t="s">
        <v>68</v>
      </c>
      <c r="C16" s="28" t="s">
        <v>69</v>
      </c>
      <c r="D16" s="29" t="s">
        <v>70</v>
      </c>
      <c r="E16" s="28" t="s">
        <v>71</v>
      </c>
      <c r="F16" s="27"/>
      <c r="G16" s="28"/>
      <c r="H16" s="27"/>
      <c r="I16" s="27"/>
      <c r="J16" s="33"/>
      <c r="K16" s="32"/>
      <c r="L16" s="32"/>
      <c r="M16" s="32"/>
      <c r="N16" s="32"/>
      <c r="O16" s="32"/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/>
      <c r="C17" s="27"/>
      <c r="D17" s="27"/>
      <c r="E17" s="27"/>
      <c r="F17" s="28" t="s">
        <v>72</v>
      </c>
      <c r="G17" s="28" t="s">
        <v>32</v>
      </c>
      <c r="H17" s="35" t="s">
        <v>73</v>
      </c>
      <c r="I17" s="35" t="s">
        <v>74</v>
      </c>
      <c r="J17" s="38" t="s">
        <v>75</v>
      </c>
      <c r="K17" s="36">
        <v>10.0</v>
      </c>
      <c r="L17" s="36">
        <v>5.0</v>
      </c>
      <c r="M17" s="36" t="s">
        <v>36</v>
      </c>
      <c r="N17" s="36">
        <v>3.0</v>
      </c>
      <c r="O17" s="36" t="s">
        <v>7</v>
      </c>
      <c r="P17" s="3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7"/>
      <c r="C18" s="27"/>
      <c r="D18" s="27"/>
      <c r="E18" s="27"/>
      <c r="F18" s="28" t="s">
        <v>76</v>
      </c>
      <c r="G18" s="28" t="s">
        <v>32</v>
      </c>
      <c r="H18" s="35" t="s">
        <v>77</v>
      </c>
      <c r="I18" s="35" t="s">
        <v>78</v>
      </c>
      <c r="J18" s="35" t="s">
        <v>79</v>
      </c>
      <c r="K18" s="39">
        <v>9.0</v>
      </c>
      <c r="L18" s="39">
        <v>8.0</v>
      </c>
      <c r="M18" s="39" t="s">
        <v>72</v>
      </c>
      <c r="N18" s="39">
        <v>3.0</v>
      </c>
      <c r="O18" s="36" t="s">
        <v>7</v>
      </c>
      <c r="P18" s="3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/>
      <c r="C19" s="27"/>
      <c r="D19" s="27"/>
      <c r="E19" s="27"/>
      <c r="F19" s="28" t="s">
        <v>80</v>
      </c>
      <c r="G19" s="34" t="s">
        <v>32</v>
      </c>
      <c r="H19" s="34" t="s">
        <v>81</v>
      </c>
      <c r="I19" s="35" t="s">
        <v>82</v>
      </c>
      <c r="J19" s="35" t="s">
        <v>83</v>
      </c>
      <c r="K19" s="36">
        <v>6.0</v>
      </c>
      <c r="L19" s="36">
        <v>5.0</v>
      </c>
      <c r="M19" s="36" t="s">
        <v>31</v>
      </c>
      <c r="N19" s="36">
        <v>3.0</v>
      </c>
      <c r="O19" s="36" t="s">
        <v>1</v>
      </c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/>
      <c r="C20" s="27"/>
      <c r="D20" s="27"/>
      <c r="E20" s="27"/>
      <c r="F20" s="28" t="s">
        <v>84</v>
      </c>
      <c r="G20" s="34" t="s">
        <v>32</v>
      </c>
      <c r="H20" s="34" t="s">
        <v>85</v>
      </c>
      <c r="I20" s="35" t="s">
        <v>86</v>
      </c>
      <c r="J20" s="35" t="s">
        <v>87</v>
      </c>
      <c r="K20" s="36">
        <v>7.0</v>
      </c>
      <c r="L20" s="36">
        <v>5.0</v>
      </c>
      <c r="M20" s="36" t="s">
        <v>88</v>
      </c>
      <c r="N20" s="36">
        <v>3.0</v>
      </c>
      <c r="O20" s="36" t="s">
        <v>1</v>
      </c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8" t="s">
        <v>89</v>
      </c>
      <c r="C21" s="28" t="s">
        <v>90</v>
      </c>
      <c r="D21" s="29" t="s">
        <v>91</v>
      </c>
      <c r="E21" s="40" t="s">
        <v>92</v>
      </c>
      <c r="F21" s="27"/>
      <c r="G21" s="27"/>
      <c r="H21" s="27"/>
      <c r="I21" s="27"/>
      <c r="J21" s="33"/>
      <c r="K21" s="32"/>
      <c r="L21" s="32"/>
      <c r="M21" s="32"/>
      <c r="N21" s="32"/>
      <c r="O21" s="32"/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7"/>
      <c r="C22" s="27"/>
      <c r="D22" s="27"/>
      <c r="E22" s="27"/>
      <c r="F22" s="28" t="s">
        <v>93</v>
      </c>
      <c r="G22" s="28" t="s">
        <v>32</v>
      </c>
      <c r="H22" s="35" t="s">
        <v>94</v>
      </c>
      <c r="I22" s="35" t="s">
        <v>95</v>
      </c>
      <c r="J22" s="35" t="s">
        <v>96</v>
      </c>
      <c r="K22" s="36">
        <v>8.0</v>
      </c>
      <c r="L22" s="36">
        <v>5.0</v>
      </c>
      <c r="M22" s="36" t="s">
        <v>51</v>
      </c>
      <c r="N22" s="36">
        <v>4.0</v>
      </c>
      <c r="O22" s="36" t="s">
        <v>1</v>
      </c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7"/>
      <c r="C23" s="27"/>
      <c r="D23" s="27"/>
      <c r="E23" s="27"/>
      <c r="F23" s="28" t="s">
        <v>97</v>
      </c>
      <c r="G23" s="28" t="s">
        <v>32</v>
      </c>
      <c r="H23" s="28" t="s">
        <v>98</v>
      </c>
      <c r="I23" s="28" t="s">
        <v>99</v>
      </c>
      <c r="J23" s="41" t="s">
        <v>100</v>
      </c>
      <c r="K23" s="36">
        <v>7.0</v>
      </c>
      <c r="L23" s="36">
        <v>6.0</v>
      </c>
      <c r="M23" s="36" t="s">
        <v>36</v>
      </c>
      <c r="N23" s="36">
        <v>4.0</v>
      </c>
      <c r="O23" s="36" t="s">
        <v>1</v>
      </c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7"/>
      <c r="C24" s="27"/>
      <c r="D24" s="27"/>
      <c r="E24" s="27"/>
      <c r="F24" s="28" t="s">
        <v>101</v>
      </c>
      <c r="G24" s="28" t="s">
        <v>43</v>
      </c>
      <c r="H24" s="35" t="s">
        <v>102</v>
      </c>
      <c r="I24" s="35" t="s">
        <v>103</v>
      </c>
      <c r="J24" s="35" t="s">
        <v>104</v>
      </c>
      <c r="K24" s="36">
        <v>8.0</v>
      </c>
      <c r="L24" s="36">
        <v>8.0</v>
      </c>
      <c r="M24" s="36" t="s">
        <v>42</v>
      </c>
      <c r="N24" s="36">
        <v>4.0</v>
      </c>
      <c r="O24" s="36" t="s">
        <v>1</v>
      </c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7"/>
      <c r="C25" s="27"/>
      <c r="D25" s="27"/>
      <c r="E25" s="27"/>
      <c r="F25" s="28" t="s">
        <v>105</v>
      </c>
      <c r="G25" s="28" t="s">
        <v>32</v>
      </c>
      <c r="H25" s="35" t="s">
        <v>106</v>
      </c>
      <c r="I25" s="35" t="s">
        <v>107</v>
      </c>
      <c r="J25" s="42" t="s">
        <v>108</v>
      </c>
      <c r="K25" s="36">
        <v>10.0</v>
      </c>
      <c r="L25" s="36">
        <v>5.0</v>
      </c>
      <c r="M25" s="36" t="s">
        <v>36</v>
      </c>
      <c r="N25" s="36">
        <v>4.0</v>
      </c>
      <c r="O25" s="36" t="s">
        <v>1</v>
      </c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7"/>
      <c r="C26" s="27"/>
      <c r="D26" s="27"/>
      <c r="E26" s="27"/>
      <c r="F26" s="28" t="s">
        <v>109</v>
      </c>
      <c r="G26" s="28" t="s">
        <v>32</v>
      </c>
      <c r="H26" s="35" t="s">
        <v>110</v>
      </c>
      <c r="I26" s="35" t="s">
        <v>111</v>
      </c>
      <c r="J26" s="35" t="s">
        <v>112</v>
      </c>
      <c r="K26" s="36">
        <v>7.0</v>
      </c>
      <c r="L26" s="36">
        <v>5.0</v>
      </c>
      <c r="M26" s="36" t="s">
        <v>105</v>
      </c>
      <c r="N26" s="36">
        <v>4.0</v>
      </c>
      <c r="O26" s="36" t="s">
        <v>1</v>
      </c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7"/>
      <c r="C27" s="27"/>
      <c r="D27" s="27"/>
      <c r="E27" s="27"/>
      <c r="F27" s="27"/>
      <c r="G27" s="27"/>
      <c r="H27" s="27"/>
      <c r="I27" s="27"/>
      <c r="J27" s="33"/>
      <c r="K27" s="32"/>
      <c r="L27" s="32"/>
      <c r="M27" s="32"/>
      <c r="N27" s="32"/>
      <c r="O27" s="32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7"/>
      <c r="C28" s="27"/>
      <c r="D28" s="27"/>
      <c r="E28" s="27"/>
      <c r="F28" s="27"/>
      <c r="G28" s="27"/>
      <c r="H28" s="27"/>
      <c r="I28" s="27"/>
      <c r="J28" s="33"/>
      <c r="K28" s="32"/>
      <c r="L28" s="32"/>
      <c r="M28" s="32"/>
      <c r="N28" s="32"/>
      <c r="O28" s="32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7"/>
      <c r="C29" s="27"/>
      <c r="D29" s="27"/>
      <c r="E29" s="27"/>
      <c r="F29" s="27"/>
      <c r="G29" s="27"/>
      <c r="H29" s="27"/>
      <c r="I29" s="27"/>
      <c r="J29" s="33"/>
      <c r="K29" s="32"/>
      <c r="L29" s="32"/>
      <c r="M29" s="32"/>
      <c r="N29" s="32"/>
      <c r="O29" s="32"/>
      <c r="P29" s="3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7"/>
      <c r="C30" s="27"/>
      <c r="D30" s="27"/>
      <c r="E30" s="27"/>
      <c r="F30" s="27"/>
      <c r="G30" s="27"/>
      <c r="H30" s="27"/>
      <c r="I30" s="27"/>
      <c r="J30" s="33"/>
      <c r="K30" s="32"/>
      <c r="L30" s="32"/>
      <c r="M30" s="32"/>
      <c r="N30" s="32"/>
      <c r="O30" s="32"/>
      <c r="P30" s="3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7"/>
      <c r="C31" s="27"/>
      <c r="D31" s="27"/>
      <c r="E31" s="27"/>
      <c r="F31" s="27"/>
      <c r="G31" s="27"/>
      <c r="H31" s="27"/>
      <c r="I31" s="27"/>
      <c r="J31" s="33"/>
      <c r="K31" s="32"/>
      <c r="L31" s="32"/>
      <c r="M31" s="32"/>
      <c r="N31" s="32"/>
      <c r="O31" s="32"/>
      <c r="P31" s="3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7"/>
      <c r="C32" s="27"/>
      <c r="D32" s="27"/>
      <c r="E32" s="27"/>
      <c r="F32" s="27"/>
      <c r="G32" s="27"/>
      <c r="H32" s="27"/>
      <c r="I32" s="27"/>
      <c r="J32" s="33"/>
      <c r="K32" s="32"/>
      <c r="L32" s="32"/>
      <c r="M32" s="32"/>
      <c r="N32" s="32"/>
      <c r="O32" s="32"/>
      <c r="P32" s="3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7"/>
      <c r="C33" s="27"/>
      <c r="D33" s="27"/>
      <c r="E33" s="27"/>
      <c r="F33" s="27"/>
      <c r="G33" s="27"/>
      <c r="H33" s="27"/>
      <c r="I33" s="27"/>
      <c r="J33" s="33"/>
      <c r="K33" s="32"/>
      <c r="L33" s="32"/>
      <c r="M33" s="32"/>
      <c r="N33" s="32"/>
      <c r="O33" s="32"/>
      <c r="P33" s="3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7"/>
      <c r="C34" s="27"/>
      <c r="D34" s="27"/>
      <c r="E34" s="27"/>
      <c r="F34" s="27"/>
      <c r="G34" s="27"/>
      <c r="H34" s="27"/>
      <c r="I34" s="27"/>
      <c r="J34" s="33"/>
      <c r="K34" s="32"/>
      <c r="L34" s="32"/>
      <c r="M34" s="32"/>
      <c r="N34" s="32"/>
      <c r="O34" s="32"/>
      <c r="P34" s="3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7"/>
      <c r="C35" s="27"/>
      <c r="D35" s="27"/>
      <c r="E35" s="27"/>
      <c r="F35" s="27"/>
      <c r="G35" s="27"/>
      <c r="H35" s="27"/>
      <c r="I35" s="27"/>
      <c r="J35" s="33"/>
      <c r="K35" s="32"/>
      <c r="L35" s="32"/>
      <c r="M35" s="32"/>
      <c r="N35" s="32"/>
      <c r="O35" s="32"/>
      <c r="P35" s="3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7"/>
      <c r="C36" s="27"/>
      <c r="D36" s="27"/>
      <c r="E36" s="27"/>
      <c r="F36" s="27"/>
      <c r="G36" s="27"/>
      <c r="H36" s="27"/>
      <c r="I36" s="27"/>
      <c r="J36" s="33"/>
      <c r="K36" s="32"/>
      <c r="L36" s="32"/>
      <c r="M36" s="32"/>
      <c r="N36" s="32"/>
      <c r="O36" s="32"/>
      <c r="P36" s="3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7"/>
      <c r="C37" s="27"/>
      <c r="D37" s="27"/>
      <c r="E37" s="27"/>
      <c r="F37" s="27"/>
      <c r="G37" s="27"/>
      <c r="H37" s="27"/>
      <c r="I37" s="27"/>
      <c r="J37" s="33"/>
      <c r="K37" s="32"/>
      <c r="L37" s="32"/>
      <c r="M37" s="32"/>
      <c r="N37" s="32"/>
      <c r="O37" s="32"/>
      <c r="P37" s="3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7"/>
      <c r="C38" s="27"/>
      <c r="D38" s="27"/>
      <c r="E38" s="27"/>
      <c r="F38" s="27"/>
      <c r="G38" s="27"/>
      <c r="H38" s="27"/>
      <c r="I38" s="27"/>
      <c r="J38" s="33"/>
      <c r="K38" s="32"/>
      <c r="L38" s="32"/>
      <c r="M38" s="32"/>
      <c r="N38" s="32"/>
      <c r="O38" s="32"/>
      <c r="P38" s="3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7"/>
      <c r="C39" s="27"/>
      <c r="D39" s="27"/>
      <c r="E39" s="27"/>
      <c r="F39" s="27"/>
      <c r="G39" s="27"/>
      <c r="H39" s="27"/>
      <c r="I39" s="27"/>
      <c r="J39" s="33"/>
      <c r="K39" s="32"/>
      <c r="L39" s="32"/>
      <c r="M39" s="32"/>
      <c r="N39" s="32"/>
      <c r="O39" s="32"/>
      <c r="P39" s="3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7"/>
      <c r="C40" s="27"/>
      <c r="D40" s="27"/>
      <c r="E40" s="27"/>
      <c r="F40" s="27"/>
      <c r="G40" s="27"/>
      <c r="H40" s="27"/>
      <c r="I40" s="27"/>
      <c r="J40" s="33"/>
      <c r="K40" s="32"/>
      <c r="L40" s="32"/>
      <c r="M40" s="32"/>
      <c r="N40" s="32"/>
      <c r="O40" s="32"/>
      <c r="P40" s="3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7"/>
      <c r="C41" s="27"/>
      <c r="D41" s="27"/>
      <c r="E41" s="27"/>
      <c r="F41" s="27"/>
      <c r="G41" s="27"/>
      <c r="H41" s="27"/>
      <c r="I41" s="27"/>
      <c r="J41" s="33"/>
      <c r="K41" s="32"/>
      <c r="L41" s="32"/>
      <c r="M41" s="32"/>
      <c r="N41" s="32"/>
      <c r="O41" s="32"/>
      <c r="P41" s="3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7"/>
      <c r="C42" s="27"/>
      <c r="D42" s="27"/>
      <c r="E42" s="27"/>
      <c r="F42" s="27"/>
      <c r="G42" s="27"/>
      <c r="H42" s="27"/>
      <c r="I42" s="27"/>
      <c r="J42" s="33"/>
      <c r="K42" s="32"/>
      <c r="L42" s="32"/>
      <c r="M42" s="32"/>
      <c r="N42" s="32"/>
      <c r="O42" s="32"/>
      <c r="P42" s="3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7"/>
      <c r="C43" s="27"/>
      <c r="D43" s="27"/>
      <c r="E43" s="27"/>
      <c r="F43" s="27"/>
      <c r="G43" s="27"/>
      <c r="H43" s="27"/>
      <c r="I43" s="27"/>
      <c r="J43" s="33"/>
      <c r="K43" s="32"/>
      <c r="L43" s="32"/>
      <c r="M43" s="32"/>
      <c r="N43" s="32"/>
      <c r="O43" s="32"/>
      <c r="P43" s="3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7"/>
      <c r="C44" s="27"/>
      <c r="D44" s="27"/>
      <c r="E44" s="27"/>
      <c r="F44" s="27"/>
      <c r="G44" s="27"/>
      <c r="H44" s="27"/>
      <c r="I44" s="27"/>
      <c r="J44" s="33"/>
      <c r="K44" s="32"/>
      <c r="L44" s="32"/>
      <c r="M44" s="32"/>
      <c r="N44" s="32"/>
      <c r="O44" s="32"/>
      <c r="P44" s="3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7"/>
      <c r="C45" s="27"/>
      <c r="D45" s="27"/>
      <c r="E45" s="27"/>
      <c r="F45" s="27"/>
      <c r="G45" s="27"/>
      <c r="H45" s="27"/>
      <c r="I45" s="27"/>
      <c r="J45" s="33"/>
      <c r="K45" s="32"/>
      <c r="L45" s="32"/>
      <c r="M45" s="32"/>
      <c r="N45" s="32"/>
      <c r="O45" s="32"/>
      <c r="P45" s="3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7"/>
      <c r="C46" s="27"/>
      <c r="D46" s="27"/>
      <c r="E46" s="27"/>
      <c r="F46" s="27"/>
      <c r="G46" s="27"/>
      <c r="H46" s="27"/>
      <c r="I46" s="27"/>
      <c r="J46" s="33"/>
      <c r="K46" s="32"/>
      <c r="L46" s="32"/>
      <c r="M46" s="32"/>
      <c r="N46" s="32"/>
      <c r="O46" s="32"/>
      <c r="P46" s="3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7"/>
      <c r="C47" s="27"/>
      <c r="D47" s="27"/>
      <c r="E47" s="27"/>
      <c r="F47" s="27"/>
      <c r="G47" s="27"/>
      <c r="H47" s="27"/>
      <c r="I47" s="27"/>
      <c r="J47" s="33"/>
      <c r="K47" s="32"/>
      <c r="L47" s="32"/>
      <c r="M47" s="32"/>
      <c r="N47" s="32"/>
      <c r="O47" s="32"/>
      <c r="P47" s="3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7"/>
      <c r="C48" s="27"/>
      <c r="D48" s="27"/>
      <c r="E48" s="27"/>
      <c r="F48" s="27"/>
      <c r="G48" s="27"/>
      <c r="H48" s="27"/>
      <c r="I48" s="27"/>
      <c r="J48" s="33"/>
      <c r="K48" s="32"/>
      <c r="L48" s="32"/>
      <c r="M48" s="32"/>
      <c r="N48" s="32"/>
      <c r="O48" s="32"/>
      <c r="P48" s="3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7"/>
      <c r="C49" s="27"/>
      <c r="D49" s="27"/>
      <c r="E49" s="27"/>
      <c r="F49" s="27"/>
      <c r="G49" s="27"/>
      <c r="H49" s="27"/>
      <c r="I49" s="27"/>
      <c r="J49" s="33"/>
      <c r="K49" s="32"/>
      <c r="L49" s="32"/>
      <c r="M49" s="32"/>
      <c r="N49" s="32"/>
      <c r="O49" s="32"/>
      <c r="P49" s="3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7"/>
      <c r="C50" s="27"/>
      <c r="D50" s="27"/>
      <c r="E50" s="27"/>
      <c r="F50" s="27"/>
      <c r="G50" s="27"/>
      <c r="H50" s="27"/>
      <c r="I50" s="27"/>
      <c r="J50" s="33"/>
      <c r="K50" s="32"/>
      <c r="L50" s="32"/>
      <c r="M50" s="32"/>
      <c r="N50" s="32"/>
      <c r="O50" s="32"/>
      <c r="P50" s="3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7"/>
      <c r="C51" s="27"/>
      <c r="D51" s="27"/>
      <c r="E51" s="27"/>
      <c r="F51" s="27"/>
      <c r="G51" s="27"/>
      <c r="H51" s="27"/>
      <c r="I51" s="27"/>
      <c r="J51" s="33"/>
      <c r="K51" s="32"/>
      <c r="L51" s="32"/>
      <c r="M51" s="32"/>
      <c r="N51" s="32"/>
      <c r="O51" s="32"/>
      <c r="P51" s="3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7"/>
      <c r="C52" s="27"/>
      <c r="D52" s="27"/>
      <c r="E52" s="27"/>
      <c r="F52" s="27"/>
      <c r="G52" s="27"/>
      <c r="H52" s="27"/>
      <c r="I52" s="27"/>
      <c r="J52" s="33"/>
      <c r="K52" s="32"/>
      <c r="L52" s="32"/>
      <c r="M52" s="32"/>
      <c r="N52" s="32"/>
      <c r="O52" s="32"/>
      <c r="P52" s="3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7"/>
      <c r="C53" s="27"/>
      <c r="D53" s="27"/>
      <c r="E53" s="27"/>
      <c r="F53" s="27"/>
      <c r="G53" s="27"/>
      <c r="H53" s="27"/>
      <c r="I53" s="27"/>
      <c r="J53" s="33"/>
      <c r="K53" s="32"/>
      <c r="L53" s="32"/>
      <c r="M53" s="32"/>
      <c r="N53" s="32"/>
      <c r="O53" s="32"/>
      <c r="P53" s="3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7"/>
      <c r="C54" s="27"/>
      <c r="D54" s="27"/>
      <c r="E54" s="27"/>
      <c r="F54" s="27"/>
      <c r="G54" s="27"/>
      <c r="H54" s="27"/>
      <c r="I54" s="27"/>
      <c r="J54" s="33"/>
      <c r="K54" s="32"/>
      <c r="L54" s="32"/>
      <c r="M54" s="32"/>
      <c r="N54" s="32"/>
      <c r="O54" s="32"/>
      <c r="P54" s="3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1"/>
      <c r="H59" s="1"/>
      <c r="I59" s="1"/>
      <c r="J59" s="1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3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4"/>
      <c r="J999" s="4"/>
      <c r="K999" s="3"/>
      <c r="L999" s="3"/>
      <c r="M999" s="3"/>
      <c r="N999" s="3"/>
      <c r="O999" s="3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4"/>
      <c r="J1000" s="4"/>
      <c r="K1000" s="3"/>
      <c r="L1000" s="3"/>
      <c r="M1000" s="3"/>
      <c r="N1000" s="3"/>
      <c r="O1000" s="3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3"/>
      <c r="C1001" s="3"/>
      <c r="D1001" s="3"/>
      <c r="E1001" s="3"/>
      <c r="F1001" s="3"/>
      <c r="G1001" s="4"/>
      <c r="H1001" s="4"/>
      <c r="I1001" s="4"/>
      <c r="J1001" s="4"/>
      <c r="K1001" s="3"/>
      <c r="L1001" s="3"/>
      <c r="M1001" s="3"/>
      <c r="N1001" s="3"/>
      <c r="O1001" s="3"/>
      <c r="P1001" s="4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3"/>
      <c r="C1002" s="3"/>
      <c r="D1002" s="3"/>
      <c r="E1002" s="3"/>
      <c r="F1002" s="3"/>
      <c r="G1002" s="4"/>
      <c r="H1002" s="4"/>
      <c r="I1002" s="4"/>
      <c r="J1002" s="4"/>
      <c r="K1002" s="3"/>
      <c r="L1002" s="3"/>
      <c r="M1002" s="3"/>
      <c r="N1002" s="3"/>
      <c r="O1002" s="3"/>
      <c r="P1002" s="4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3"/>
      <c r="C1003" s="3"/>
      <c r="D1003" s="3"/>
      <c r="E1003" s="3"/>
      <c r="F1003" s="3"/>
      <c r="G1003" s="4"/>
      <c r="H1003" s="4"/>
      <c r="I1003" s="4"/>
      <c r="J1003" s="4"/>
      <c r="K1003" s="3"/>
      <c r="L1003" s="3"/>
      <c r="M1003" s="3"/>
      <c r="N1003" s="3"/>
      <c r="O1003" s="3"/>
      <c r="P1003" s="4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72:P73">
    <cfRule type="expression" dxfId="0" priority="1" stopIfTrue="1">
      <formula>#REF!="Done"</formula>
    </cfRule>
  </conditionalFormatting>
  <conditionalFormatting sqref="P72:P73">
    <cfRule type="expression" dxfId="1" priority="2" stopIfTrue="1">
      <formula>#REF!="Ongoing"</formula>
    </cfRule>
  </conditionalFormatting>
  <conditionalFormatting sqref="P72:P73">
    <cfRule type="expression" dxfId="2" priority="3" stopIfTrue="1">
      <formula>#REF!="Removed"</formula>
    </cfRule>
  </conditionalFormatting>
  <conditionalFormatting sqref="P27">
    <cfRule type="expression" dxfId="0" priority="4" stopIfTrue="1">
      <formula>#REF!="Done"</formula>
    </cfRule>
  </conditionalFormatting>
  <conditionalFormatting sqref="P27">
    <cfRule type="expression" dxfId="1" priority="5" stopIfTrue="1">
      <formula>#REF!="Ongoing"</formula>
    </cfRule>
  </conditionalFormatting>
  <conditionalFormatting sqref="P27">
    <cfRule type="expression" dxfId="2" priority="6" stopIfTrue="1">
      <formula>#REF!="Removed"</formula>
    </cfRule>
  </conditionalFormatting>
  <conditionalFormatting sqref="P83">
    <cfRule type="expression" dxfId="0" priority="7" stopIfTrue="1">
      <formula>$O73="Done"</formula>
    </cfRule>
  </conditionalFormatting>
  <conditionalFormatting sqref="P83">
    <cfRule type="expression" dxfId="1" priority="8" stopIfTrue="1">
      <formula>$O73="Ongoing"</formula>
    </cfRule>
  </conditionalFormatting>
  <conditionalFormatting sqref="P83">
    <cfRule type="expression" dxfId="2" priority="9" stopIfTrue="1">
      <formula>$O73="Removed"</formula>
    </cfRule>
  </conditionalFormatting>
  <conditionalFormatting sqref="B7:G1003 I7:I1003 K7:P1003 H8:H1003 J8:J1003">
    <cfRule type="expression" dxfId="0" priority="10" stopIfTrue="1">
      <formula>$O7="Terminado"</formula>
    </cfRule>
  </conditionalFormatting>
  <conditionalFormatting sqref="B7:G1003 I7:I1003 K7:P1003 H8:H1003 J8:J1003">
    <cfRule type="expression" dxfId="1" priority="11" stopIfTrue="1">
      <formula>$O7="En Progreso"</formula>
    </cfRule>
  </conditionalFormatting>
  <conditionalFormatting sqref="B7:G1003 I7:I1003 K7:P1003 H8:H1003 J8:J1003">
    <cfRule type="expression" dxfId="2" priority="12" stopIfTrue="1">
      <formula>$O7="Eliminado"</formula>
    </cfRule>
  </conditionalFormatting>
  <conditionalFormatting sqref="R3">
    <cfRule type="expression" dxfId="0" priority="13" stopIfTrue="1">
      <formula>#REF!="Done"</formula>
    </cfRule>
  </conditionalFormatting>
  <conditionalFormatting sqref="R3">
    <cfRule type="expression" dxfId="1" priority="14" stopIfTrue="1">
      <formula>#REF!="In Progress"</formula>
    </cfRule>
  </conditionalFormatting>
  <conditionalFormatting sqref="R3">
    <cfRule type="expression" dxfId="2" priority="15" stopIfTrue="1">
      <formula>#REF!="Removed"</formula>
    </cfRule>
  </conditionalFormatting>
  <conditionalFormatting sqref="R1">
    <cfRule type="expression" dxfId="0" priority="16" stopIfTrue="1">
      <formula>$O9="Done"</formula>
    </cfRule>
  </conditionalFormatting>
  <conditionalFormatting sqref="R1">
    <cfRule type="expression" dxfId="1" priority="17" stopIfTrue="1">
      <formula>$O9="In Progress"</formula>
    </cfRule>
  </conditionalFormatting>
  <conditionalFormatting sqref="R1">
    <cfRule type="expression" dxfId="2" priority="18" stopIfTrue="1">
      <formula>$O9="Removed"</formula>
    </cfRule>
  </conditionalFormatting>
  <dataValidations>
    <dataValidation type="list" allowBlank="1" sqref="O6:O82 O84:O193">
      <formula1>"Por Hacer,En Progreso,Terminado,Eliminado"</formula1>
    </dataValidation>
    <dataValidation type="list" allowBlank="1" showErrorMessage="1" sqref="K7:K54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44"/>
      <c r="H1" s="17"/>
    </row>
    <row r="2" ht="12.75" customHeight="1">
      <c r="B2" s="45" t="s">
        <v>24</v>
      </c>
      <c r="C2" s="45" t="s">
        <v>113</v>
      </c>
      <c r="D2" s="45" t="s">
        <v>114</v>
      </c>
      <c r="E2" s="45" t="s">
        <v>115</v>
      </c>
      <c r="F2" s="45" t="s">
        <v>22</v>
      </c>
      <c r="G2" s="46" t="s">
        <v>25</v>
      </c>
      <c r="H2" s="45" t="s">
        <v>116</v>
      </c>
      <c r="I2" s="46" t="s">
        <v>117</v>
      </c>
      <c r="J2" s="47"/>
    </row>
    <row r="3" ht="12.75" customHeight="1">
      <c r="B3" s="48">
        <v>1.0</v>
      </c>
      <c r="C3" s="49">
        <v>43332.0</v>
      </c>
      <c r="D3" s="50">
        <v>30.0</v>
      </c>
      <c r="E3" s="51">
        <v>43362.0</v>
      </c>
      <c r="F3" s="48">
        <f>IF(B3="","",SUMIF('Backlog del Producto'!N$7:N$133,Sprints!B3,'Backlog del Producto'!L$7:L$133))</f>
        <v>26</v>
      </c>
      <c r="G3" s="52" t="s">
        <v>118</v>
      </c>
      <c r="H3" s="50"/>
      <c r="I3" s="53"/>
    </row>
    <row r="4" ht="12.75" customHeight="1">
      <c r="B4" s="48">
        <v>2.0</v>
      </c>
      <c r="C4" s="54">
        <f t="shared" ref="C4:C7" si="1">IF(AND(C3&lt;&gt;"",D3&lt;&gt;"",D4&lt;&gt;""),C3+D3,"")</f>
        <v>43362</v>
      </c>
      <c r="D4" s="50">
        <v>15.0</v>
      </c>
      <c r="E4" s="51">
        <f t="shared" ref="E4:E7" si="2">IF(AND(C4&lt;&gt;"",D4&lt;&gt;""),C4+D4-1,"")</f>
        <v>43376</v>
      </c>
      <c r="F4" s="48">
        <f>IF(B4="","",SUMIF('Backlog del Producto'!N$7:N$133,Sprints!B4,'Backlog del Producto'!L$7:L$133))</f>
        <v>27</v>
      </c>
      <c r="G4" s="52" t="s">
        <v>118</v>
      </c>
      <c r="H4" s="50"/>
      <c r="I4" s="53"/>
    </row>
    <row r="5" ht="12.75" customHeight="1">
      <c r="B5" s="48">
        <v>3.0</v>
      </c>
      <c r="C5" s="54">
        <f t="shared" si="1"/>
        <v>43377</v>
      </c>
      <c r="D5" s="50">
        <v>30.0</v>
      </c>
      <c r="E5" s="51">
        <f t="shared" si="2"/>
        <v>43406</v>
      </c>
      <c r="F5" s="48">
        <f>IF(B5="","",SUMIF('Backlog del Producto'!N$7:N$133,Sprints!B5,'Backlog del Producto'!L$7:L$133))</f>
        <v>23</v>
      </c>
      <c r="G5" s="52" t="s">
        <v>118</v>
      </c>
      <c r="H5" s="50"/>
      <c r="I5" s="53"/>
    </row>
    <row r="6" ht="12.75" customHeight="1">
      <c r="B6" s="48">
        <v>4.0</v>
      </c>
      <c r="C6" s="54">
        <f t="shared" si="1"/>
        <v>43407</v>
      </c>
      <c r="D6" s="50">
        <v>30.0</v>
      </c>
      <c r="E6" s="51">
        <f t="shared" si="2"/>
        <v>43436</v>
      </c>
      <c r="F6" s="48">
        <f>IF(B6="","",SUMIF('Backlog del Producto'!N$7:N$133,Sprints!B6,'Backlog del Producto'!L$7:L$133))</f>
        <v>29</v>
      </c>
      <c r="G6" s="52" t="s">
        <v>118</v>
      </c>
      <c r="H6" s="50"/>
      <c r="I6" s="53"/>
    </row>
    <row r="7" ht="12.75" customHeight="1">
      <c r="B7" s="48">
        <v>5.0</v>
      </c>
      <c r="C7" s="54">
        <f t="shared" si="1"/>
        <v>43437</v>
      </c>
      <c r="D7" s="50">
        <v>30.0</v>
      </c>
      <c r="E7" s="51">
        <f t="shared" si="2"/>
        <v>43466</v>
      </c>
      <c r="F7" s="48">
        <f>IF(B7="","",SUMIF('Backlog del Producto'!N$7:N$133,Sprints!B7,'Backlog del Producto'!L$7:L$133))</f>
        <v>0</v>
      </c>
      <c r="G7" s="52" t="s">
        <v>118</v>
      </c>
      <c r="H7" s="50"/>
      <c r="I7" s="53"/>
    </row>
    <row r="8" ht="12.75" customHeight="1">
      <c r="B8" s="48"/>
      <c r="C8" s="54"/>
      <c r="D8" s="50"/>
      <c r="E8" s="51"/>
      <c r="F8" s="48"/>
      <c r="G8" s="52"/>
      <c r="H8" s="50"/>
      <c r="I8" s="53"/>
    </row>
    <row r="9" ht="12.75" customHeight="1">
      <c r="B9" s="48" t="str">
        <f t="shared" ref="B9:B17" si="3">IF(AND(C9&lt;&gt;"",D9&lt;&gt;""),B8+1,"")</f>
        <v/>
      </c>
      <c r="C9" s="54" t="str">
        <f t="shared" ref="C9:C17" si="4">IF(AND(C8&lt;&gt;"",D8&lt;&gt;"",D9&lt;&gt;""),C8+D8,"")</f>
        <v/>
      </c>
      <c r="D9" s="50"/>
      <c r="E9" s="51" t="str">
        <f t="shared" ref="E9:E17" si="5">IF(AND(C9&lt;&gt;"",D9&lt;&gt;""),C9+D9-1,"")</f>
        <v/>
      </c>
      <c r="F9" s="48" t="str">
        <f>IF(B9="","",SUMIF('Backlog del Producto'!N$8:N$133,Sprints!B9,'Backlog del Producto'!L$8:L$133))</f>
        <v/>
      </c>
      <c r="G9" s="52" t="str">
        <f t="shared" ref="G9:G17" si="6">IF(AND(OR(G8="Planned",G8="Ongoing"),D9&lt;&gt;""),"Planned","Unplanned")</f>
        <v>Unplanned</v>
      </c>
      <c r="H9" s="50"/>
      <c r="I9" s="53"/>
    </row>
    <row r="10" ht="12.75" customHeight="1">
      <c r="B10" s="48" t="str">
        <f t="shared" si="3"/>
        <v/>
      </c>
      <c r="C10" s="54" t="str">
        <f t="shared" si="4"/>
        <v/>
      </c>
      <c r="D10" s="50"/>
      <c r="E10" s="51" t="str">
        <f t="shared" si="5"/>
        <v/>
      </c>
      <c r="F10" s="48" t="str">
        <f>IF(B10="","",SUMIF('Backlog del Producto'!N$8:N$133,Sprints!B10,'Backlog del Producto'!L$8:L$133))</f>
        <v/>
      </c>
      <c r="G10" s="52" t="str">
        <f t="shared" si="6"/>
        <v>Unplanned</v>
      </c>
      <c r="H10" s="50"/>
      <c r="I10" s="53"/>
    </row>
    <row r="11" ht="12.75" customHeight="1">
      <c r="B11" s="48" t="str">
        <f t="shared" si="3"/>
        <v/>
      </c>
      <c r="C11" s="54" t="str">
        <f t="shared" si="4"/>
        <v/>
      </c>
      <c r="D11" s="50"/>
      <c r="E11" s="51" t="str">
        <f t="shared" si="5"/>
        <v/>
      </c>
      <c r="F11" s="48" t="str">
        <f>IF(B11="","",SUMIF('Backlog del Producto'!N$8:N$133,Sprints!B11,'Backlog del Producto'!L$8:L$133))</f>
        <v/>
      </c>
      <c r="G11" s="52" t="str">
        <f t="shared" si="6"/>
        <v>Unplanned</v>
      </c>
      <c r="H11" s="50"/>
      <c r="I11" s="53"/>
    </row>
    <row r="12" ht="12.75" customHeight="1">
      <c r="B12" s="48" t="str">
        <f t="shared" si="3"/>
        <v/>
      </c>
      <c r="C12" s="54" t="str">
        <f t="shared" si="4"/>
        <v/>
      </c>
      <c r="D12" s="50"/>
      <c r="E12" s="51" t="str">
        <f t="shared" si="5"/>
        <v/>
      </c>
      <c r="F12" s="48" t="str">
        <f>IF(B12="","",SUMIF('Backlog del Producto'!N$8:N$133,Sprints!B12,'Backlog del Producto'!L$8:L$133))</f>
        <v/>
      </c>
      <c r="G12" s="52" t="str">
        <f t="shared" si="6"/>
        <v>Unplanned</v>
      </c>
      <c r="H12" s="50"/>
      <c r="I12" s="53"/>
    </row>
    <row r="13" ht="12.75" customHeight="1">
      <c r="B13" s="48" t="str">
        <f t="shared" si="3"/>
        <v/>
      </c>
      <c r="C13" s="54" t="str">
        <f t="shared" si="4"/>
        <v/>
      </c>
      <c r="D13" s="50"/>
      <c r="E13" s="51" t="str">
        <f t="shared" si="5"/>
        <v/>
      </c>
      <c r="F13" s="48" t="str">
        <f>IF(B13="","",SUMIF('Backlog del Producto'!N$8:N$133,Sprints!B13,'Backlog del Producto'!L$8:L$133))</f>
        <v/>
      </c>
      <c r="G13" s="52" t="str">
        <f t="shared" si="6"/>
        <v>Unplanned</v>
      </c>
      <c r="H13" s="50"/>
      <c r="I13" s="53"/>
    </row>
    <row r="14" ht="12.75" customHeight="1">
      <c r="B14" s="48" t="str">
        <f t="shared" si="3"/>
        <v/>
      </c>
      <c r="C14" s="54" t="str">
        <f t="shared" si="4"/>
        <v/>
      </c>
      <c r="D14" s="50"/>
      <c r="E14" s="51" t="str">
        <f t="shared" si="5"/>
        <v/>
      </c>
      <c r="F14" s="48" t="str">
        <f>IF(B14="","",SUMIF('Backlog del Producto'!N$8:N$133,Sprints!B14,'Backlog del Producto'!L$8:L$133))</f>
        <v/>
      </c>
      <c r="G14" s="52" t="str">
        <f t="shared" si="6"/>
        <v>Unplanned</v>
      </c>
      <c r="H14" s="50"/>
      <c r="I14" s="53"/>
    </row>
    <row r="15" ht="12.75" customHeight="1">
      <c r="B15" s="48" t="str">
        <f t="shared" si="3"/>
        <v/>
      </c>
      <c r="C15" s="54" t="str">
        <f t="shared" si="4"/>
        <v/>
      </c>
      <c r="D15" s="50"/>
      <c r="E15" s="51" t="str">
        <f t="shared" si="5"/>
        <v/>
      </c>
      <c r="F15" s="48" t="str">
        <f>IF(B15="","",SUMIF('Backlog del Producto'!N$8:N$133,Sprints!B15,'Backlog del Producto'!L$8:L$133))</f>
        <v/>
      </c>
      <c r="G15" s="52" t="str">
        <f t="shared" si="6"/>
        <v>Unplanned</v>
      </c>
      <c r="H15" s="50"/>
      <c r="I15" s="53"/>
    </row>
    <row r="16" ht="12.75" customHeight="1">
      <c r="B16" s="48" t="str">
        <f t="shared" si="3"/>
        <v/>
      </c>
      <c r="C16" s="54" t="str">
        <f t="shared" si="4"/>
        <v/>
      </c>
      <c r="D16" s="50"/>
      <c r="E16" s="51" t="str">
        <f t="shared" si="5"/>
        <v/>
      </c>
      <c r="F16" s="48" t="str">
        <f>IF(B16="","",SUMIF('Backlog del Producto'!N$8:N$133,Sprints!B16,'Backlog del Producto'!L$8:L$133))</f>
        <v/>
      </c>
      <c r="G16" s="52" t="str">
        <f t="shared" si="6"/>
        <v>Unplanned</v>
      </c>
      <c r="H16" s="50"/>
      <c r="I16" s="53"/>
    </row>
    <row r="17" ht="12.75" customHeight="1">
      <c r="B17" s="48" t="str">
        <f t="shared" si="3"/>
        <v/>
      </c>
      <c r="C17" s="54" t="str">
        <f t="shared" si="4"/>
        <v/>
      </c>
      <c r="D17" s="50"/>
      <c r="E17" s="51" t="str">
        <f t="shared" si="5"/>
        <v/>
      </c>
      <c r="F17" s="48" t="str">
        <f>IF(B17="","",SUMIF('Backlog del Producto'!N$8:N$133,Sprints!B17,'Backlog del Producto'!L$8:L$133))</f>
        <v/>
      </c>
      <c r="G17" s="52" t="str">
        <f t="shared" si="6"/>
        <v>Unplanned</v>
      </c>
      <c r="H17" s="50"/>
      <c r="I17" s="53"/>
    </row>
    <row r="18" ht="12.75" customHeight="1">
      <c r="B18" s="52"/>
      <c r="C18" s="52"/>
      <c r="D18" s="55"/>
      <c r="E18" s="56" t="s">
        <v>119</v>
      </c>
      <c r="F18" s="48">
        <f>SUMIF('Backlog del Producto'!N$8:N$133,"",'Backlog del Producto'!L$8:L$133)-SUMIF('Backlog del Producto'!O$8:O$133,"Eliminado",'Backlog del Producto'!L$8:L$133)</f>
        <v>0</v>
      </c>
      <c r="G18" s="52"/>
      <c r="H18" s="50"/>
      <c r="I18" s="57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