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1">'Fuentes de Costos del Proyecto'!$B$51</definedName>
    <definedName localSheetId="0" name="_ftnref1">'Fuentes de Costos del Proyecto'!$B$4</definedName>
  </definedNames>
  <calcPr/>
  <extLst>
    <ext uri="GoogleSheetsCustomDataVersion2">
      <go:sheetsCustomData xmlns:go="http://customooxmlschemas.google.com/" r:id="rId9" roundtripDataChecksum="kGUgnG7648iu8r+o0Ad4whDhAQkognUnzrJw0KD+VU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8">
      <text>
        <t xml:space="preserve">======
ID#AAABgQR-cWk
.    (2025-04-26 00:12:04)
Lista de supuestos para costos, según corresponda</t>
      </text>
    </comment>
  </commentList>
  <extLst>
    <ext uri="GoogleSheetsCustomDataVersion2">
      <go:sheetsCustomData xmlns:go="http://customooxmlschemas.google.com/" r:id="rId1" roundtripDataSignature="AMtx7mhBbWD9XhihC0kptaqXnwZrHd560Q=="/>
    </ext>
  </extLst>
</comments>
</file>

<file path=xl/sharedStrings.xml><?xml version="1.0" encoding="utf-8"?>
<sst xmlns="http://schemas.openxmlformats.org/spreadsheetml/2006/main" count="159" uniqueCount="135">
  <si>
    <t>Fuentes de Costo del Proyecto</t>
  </si>
  <si>
    <t xml:space="preserve">Nombre del Proyecto: </t>
  </si>
  <si>
    <t xml:space="preserve"> PLATAFORMA DE GESTIÓN DE PROYECTOS COLABORATIVOS CON INTEGRACIÓN DE INTELIGENCIA ARTIFICIAL</t>
  </si>
  <si>
    <t>Gerente del Proyecto:</t>
  </si>
  <si>
    <t>Jaci Lucas Eulogio</t>
  </si>
  <si>
    <r>
      <rPr>
        <rFont val="Arial"/>
        <b/>
        <i/>
        <color theme="1"/>
        <sz val="10.0"/>
      </rPr>
      <t xml:space="preserve">Instrucciones:
</t>
    </r>
    <r>
      <rPr>
        <rFont val="Arial"/>
        <b val="0"/>
        <i/>
        <color theme="1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</si>
  <si>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</si>
  <si>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</si>
  <si>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</si>
  <si>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</si>
  <si>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</si>
  <si>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</si>
  <si>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</si>
  <si>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</si>
  <si>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</si>
  <si>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</si>
  <si>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Diseño del Proyecto</t>
  </si>
  <si>
    <t>Desarrollo de Especificaciones Funcionales</t>
  </si>
  <si>
    <t xml:space="preserve">Arquitectura del Desarrollo del Sistema </t>
  </si>
  <si>
    <t xml:space="preserve">Desarrollar el preliminar de las Especificaciones de Diseño </t>
  </si>
  <si>
    <t>Desarrollar las Especificaciones Detalladas del Diseño</t>
  </si>
  <si>
    <t>Desarrollar el Plan de Pruebas de Aceptación</t>
  </si>
  <si>
    <t>Subtotal</t>
  </si>
  <si>
    <t xml:space="preserve">Desarrollo del Proyecto </t>
  </si>
  <si>
    <t>Desarrollar Componentes</t>
  </si>
  <si>
    <t>Adquirir Software</t>
  </si>
  <si>
    <t>Adquirir Hardware</t>
  </si>
  <si>
    <t xml:space="preserve">Desarrollar el Paquete de Pruebas de Aceptación </t>
  </si>
  <si>
    <t>Ejecución de Pruebas Unitarias / Integración</t>
  </si>
  <si>
    <t>Entregas del Proyecto</t>
  </si>
  <si>
    <t xml:space="preserve">Instalar Sistema </t>
  </si>
  <si>
    <t>Entrenar clientes</t>
  </si>
  <si>
    <t xml:space="preserve">Pruebas de Aceptación del Desempeño </t>
  </si>
  <si>
    <t>Revisión del  Desempeño Post Proyecto</t>
  </si>
  <si>
    <t>Proveer Garantía de Soporte</t>
  </si>
  <si>
    <t>Archivar Materiales</t>
  </si>
  <si>
    <t>Gerencia del Proyecto</t>
  </si>
  <si>
    <t>Reuniones/Reportes del Progreso con el Cliente</t>
  </si>
  <si>
    <t xml:space="preserve">Reuniones/Reportes Internas de Estatus del Proyecto </t>
  </si>
  <si>
    <t>Reuniones con terceros</t>
  </si>
  <si>
    <t xml:space="preserve">Interfaz a Otros Departamentos Internos </t>
  </si>
  <si>
    <t>Gestión de la Configuración</t>
  </si>
  <si>
    <t xml:space="preserve">Aseguramiento de la Calidad </t>
  </si>
  <si>
    <t>Gestión Global del Proyecto</t>
  </si>
  <si>
    <t>10 - Otros</t>
  </si>
  <si>
    <t>Otros Costos</t>
  </si>
  <si>
    <t>11 - Otros</t>
  </si>
  <si>
    <t xml:space="preserve">Sub-Totales: </t>
  </si>
  <si>
    <t xml:space="preserve">Riesgo (Contingencia): </t>
  </si>
  <si>
    <t xml:space="preserve">TOTAL (Programado): </t>
  </si>
  <si>
    <t>Comentarios: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</si>
  <si>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</si>
  <si>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</si>
  <si>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</si>
  <si>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</si>
  <si>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</si>
  <si>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</si>
  <si>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</t>
  </si>
  <si>
    <t>Planificación</t>
  </si>
  <si>
    <t>Planificación 2</t>
  </si>
  <si>
    <t>Desarrollo</t>
  </si>
  <si>
    <t>Pruebas &amp; Entrega</t>
  </si>
  <si>
    <t xml:space="preserve">    Subtotal</t>
  </si>
  <si>
    <t>TOTAL PROYECTO</t>
  </si>
  <si>
    <t>Costos por Sprint</t>
  </si>
  <si>
    <t>Sprint 1</t>
  </si>
  <si>
    <t>Asignación de tareas</t>
  </si>
  <si>
    <t>Desarrollo de lógica para asignar tareas a usuarios y manejo de roles.</t>
  </si>
  <si>
    <t>Editar proyecto</t>
  </si>
  <si>
    <t>Implementación de formulario y validaciones para editar detalles del proyecto.</t>
  </si>
  <si>
    <t>Visualización de tareas</t>
  </si>
  <si>
    <t>Diseño de interfaz y filtros para mostrar tareas asignadas por usuario y estado.</t>
  </si>
  <si>
    <t>Configuración del entorno MERN</t>
  </si>
  <si>
    <t>Instalación y configuración de stack MERN, estructuración inicial del backend y frontend.</t>
  </si>
  <si>
    <t>Integración de modelo IA</t>
  </si>
  <si>
    <t>Conexión del backend con el modelo de IA, pruebas iniciales de integración.</t>
  </si>
  <si>
    <t>Sprint 2</t>
  </si>
  <si>
    <t>Chat en tiempo real</t>
  </si>
  <si>
    <t>Implementación de canales de comunicación instantánea entre usuarios con sockets.</t>
  </si>
  <si>
    <t>Notificación de mensaje</t>
  </si>
  <si>
    <t>Desarrollo del sistema de notificación cada vez que se envía o recibe un mensaje.</t>
  </si>
  <si>
    <t>Eliminar conversaciones</t>
  </si>
  <si>
    <t>Creación de función para eliminación segura de hilos de conversación.</t>
  </si>
  <si>
    <t>Lista de conversaciones</t>
  </si>
  <si>
    <t>Visualización dinámica y ordenada de conversaciones por usuario.</t>
  </si>
  <si>
    <t>Configuración de WebSocket</t>
  </si>
  <si>
    <t>Configuración del canal WebSocket para manejo de eventos en tiempo real.</t>
  </si>
  <si>
    <t>Notificaciones en tiempo real</t>
  </si>
  <si>
    <t>Implementación de sistema para mostrar alertas y cambios en tiempo real.</t>
  </si>
  <si>
    <t>Sprint 3</t>
  </si>
  <si>
    <t>Predicción de tareas</t>
  </si>
  <si>
    <t>Desarrollo y entrenamiento del modelo IA predictivo para anticipar tareas futuras según patrones de uso.</t>
  </si>
  <si>
    <t>Asistente virtual</t>
  </si>
  <si>
    <t>Implementación de un asistente conversacional con NLP para asistir al usuario en tiempo real.</t>
  </si>
  <si>
    <t>Clasificación de tareas</t>
  </si>
  <si>
    <t>Programación del sistema de categorización automática de tareas por prioridad o temática.</t>
  </si>
  <si>
    <t>Control de tiempo</t>
  </si>
  <si>
    <t>Construcción de funcionalidad para registrar y monitorear el tiempo invertido en cada tarea.</t>
  </si>
  <si>
    <t>Pruebas automatizadas y verificación</t>
  </si>
  <si>
    <t>Diseño y ejecución de pruebas automáticas para asegurar el correcto funcionamiento de las nuevas funciones.</t>
  </si>
  <si>
    <t>Sprint 4</t>
  </si>
  <si>
    <t>Dashboard</t>
  </si>
  <si>
    <t>Desarrollo de un panel visual centralizado para visualizar métricas, tareas y desempeño del proyecto.</t>
  </si>
  <si>
    <t>Perfil personalizado</t>
  </si>
  <si>
    <t>Implementación de la funcionalidad para personalizar la información de perfil de cada usuario.</t>
  </si>
  <si>
    <t>Creación de usuario</t>
  </si>
  <si>
    <t>Programación del sistema para registro de nuevos usuarios con validación básica.</t>
  </si>
  <si>
    <t>Inicio de sesión</t>
  </si>
  <si>
    <t>Desarrollo del módulo de login seguro con autenticación.</t>
  </si>
  <si>
    <t>Configuración de CI/CD</t>
  </si>
  <si>
    <t>Automatización del proceso de integración y entrega continua (CI/CD) para facilitar despliegues.</t>
  </si>
  <si>
    <t>Despliegue en entorno</t>
  </si>
  <si>
    <t>Implementación final del producto en un entorno de producción, asegurando accesibilidad y rendimiento.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</si>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</sst>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_);\(&quot;$&quot;#,##0\)"/>
    <numFmt numFmtId="165" formatCode="0_);\(0\)"/>
    <numFmt numFmtId="166" formatCode="m/d/yyyy"/>
    <numFmt numFmtId="167" formatCode="_(&quot;$&quot;* #,##0_);_(&quot;$&quot;* \(#,##0\);_(&quot;$&quot;* &quot;-&quot;_);_(@_)"/>
    <numFmt numFmtId="168" formatCode="&quot;$&quot;#,##0.00_);\(&quot;$&quot;#,##0.00\)"/>
    <numFmt numFmtId="169" formatCode="_(&quot;$&quot;* #,##0.0_);_(&quot;$&quot;* \(#,##0.0\);_(&quot;$&quot;* &quot;-&quot;_);_(@_)"/>
    <numFmt numFmtId="170" formatCode="_(&quot;$&quot;* #,##0.00_);_(&quot;$&quot;* \(#,##0.00\);_(&quot;$&quot;* &quot;-&quot;_);_(@_)"/>
  </numFmts>
  <fonts count="22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rgb="FFFFFFFF"/>
      <name val="Arial"/>
    </font>
    <font/>
    <font>
      <b/>
      <sz val="12.0"/>
      <color theme="1"/>
      <name val="Arial"/>
    </font>
    <font>
      <sz val="12.0"/>
      <color theme="1"/>
      <name val="Arial"/>
    </font>
    <font>
      <sz val="11.0"/>
      <color rgb="FF000000"/>
      <name val="&quot;Helvetica Neue&quot;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u/>
      <sz val="10.0"/>
      <color rgb="FF0000FF"/>
      <name val="Arial"/>
    </font>
    <font>
      <b/>
      <sz val="10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5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top style="thin">
        <color rgb="FF000000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right" shrinkToFit="0" vertical="center" wrapText="0"/>
    </xf>
    <xf borderId="5" fillId="0" fontId="6" numFmtId="0" xfId="0" applyAlignment="1" applyBorder="1" applyFont="1">
      <alignment horizontal="left" readingOrder="0" shrinkToFit="0" vertical="center" wrapText="0"/>
    </xf>
    <xf borderId="6" fillId="2" fontId="6" numFmtId="0" xfId="0" applyAlignment="1" applyBorder="1" applyFont="1">
      <alignment horizontal="center" shrinkToFit="0" vertical="top" wrapText="0"/>
    </xf>
    <xf borderId="7" fillId="0" fontId="4" numFmtId="0" xfId="0" applyBorder="1" applyFont="1"/>
    <xf borderId="8" fillId="0" fontId="4" numFmtId="0" xfId="0" applyBorder="1" applyFont="1"/>
    <xf borderId="0" fillId="0" fontId="7" numFmtId="0" xfId="0" applyAlignment="1" applyFont="1">
      <alignment readingOrder="0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2" fontId="5" numFmtId="0" xfId="0" applyAlignment="1" applyBorder="1" applyFont="1">
      <alignment horizontal="center" shrinkToFit="0" vertical="top" wrapText="0"/>
    </xf>
    <xf borderId="13" fillId="0" fontId="4" numFmtId="0" xfId="0" applyBorder="1" applyFont="1"/>
    <xf borderId="14" fillId="0" fontId="4" numFmtId="0" xfId="0" applyBorder="1" applyFont="1"/>
    <xf borderId="15" fillId="4" fontId="8" numFmtId="0" xfId="0" applyAlignment="1" applyBorder="1" applyFill="1" applyFont="1">
      <alignment horizontal="left" shrinkToFit="0" vertical="top" wrapText="1"/>
    </xf>
    <xf borderId="16" fillId="0" fontId="4" numFmtId="0" xfId="0" applyBorder="1" applyFont="1"/>
    <xf borderId="17" fillId="0" fontId="4" numFmtId="0" xfId="0" applyBorder="1" applyFont="1"/>
    <xf borderId="15" fillId="4" fontId="9" numFmtId="0" xfId="0" applyAlignment="1" applyBorder="1" applyFont="1">
      <alignment horizontal="left" shrinkToFit="0" vertical="top" wrapText="1"/>
    </xf>
    <xf borderId="15" fillId="0" fontId="9" numFmtId="0" xfId="0" applyAlignment="1" applyBorder="1" applyFont="1">
      <alignment horizontal="left" shrinkToFit="0" vertical="bottom" wrapText="0"/>
    </xf>
    <xf borderId="18" fillId="3" fontId="2" numFmtId="49" xfId="0" applyAlignment="1" applyBorder="1" applyFont="1" applyNumberFormat="1">
      <alignment horizontal="center" shrinkToFit="0" vertical="center" wrapText="1"/>
    </xf>
    <xf borderId="19" fillId="0" fontId="4" numFmtId="0" xfId="0" applyBorder="1" applyFont="1"/>
    <xf borderId="20" fillId="3" fontId="2" numFmtId="49" xfId="0" applyAlignment="1" applyBorder="1" applyFont="1" applyNumberFormat="1">
      <alignment horizontal="center" shrinkToFit="0" vertical="bottom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shrinkToFit="0" vertical="center" wrapText="0"/>
    </xf>
    <xf borderId="24" fillId="5" fontId="2" numFmtId="0" xfId="0" applyAlignment="1" applyBorder="1" applyFill="1" applyFont="1">
      <alignment horizontal="left" shrinkToFit="0" vertical="center" wrapText="1"/>
    </xf>
    <xf borderId="25" fillId="5" fontId="10" numFmtId="0" xfId="0" applyAlignment="1" applyBorder="1" applyFont="1">
      <alignment shrinkToFit="0" vertical="center" wrapText="1"/>
    </xf>
    <xf borderId="25" fillId="5" fontId="6" numFmtId="0" xfId="0" applyAlignment="1" applyBorder="1" applyFont="1">
      <alignment horizontal="center" shrinkToFit="0" vertical="center" wrapText="1"/>
    </xf>
    <xf borderId="26" fillId="5" fontId="5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shrinkToFit="0" vertical="center" wrapText="1"/>
    </xf>
    <xf borderId="5" fillId="0" fontId="1" numFmtId="37" xfId="0" applyAlignment="1" applyBorder="1" applyFont="1" applyNumberFormat="1">
      <alignment horizontal="center" readingOrder="0" shrinkToFit="0" vertical="center" wrapText="1"/>
    </xf>
    <xf borderId="5" fillId="0" fontId="11" numFmtId="164" xfId="0" applyAlignment="1" applyBorder="1" applyFont="1" applyNumberFormat="1">
      <alignment horizontal="center" readingOrder="0" shrinkToFit="0" vertical="center" wrapText="1"/>
    </xf>
    <xf borderId="5" fillId="0" fontId="11" numFmtId="164" xfId="0" applyAlignment="1" applyBorder="1" applyFont="1" applyNumberFormat="1">
      <alignment horizontal="center" shrinkToFit="0" vertical="center" wrapText="1"/>
    </xf>
    <xf borderId="5" fillId="6" fontId="10" numFmtId="164" xfId="0" applyAlignment="1" applyBorder="1" applyFill="1" applyFont="1" applyNumberFormat="1">
      <alignment horizontal="center" shrinkToFit="0" vertical="center" wrapText="1"/>
    </xf>
    <xf borderId="27" fillId="0" fontId="1" numFmtId="0" xfId="0" applyAlignment="1" applyBorder="1" applyFont="1">
      <alignment shrinkToFit="0" vertical="center" wrapText="0"/>
    </xf>
    <xf borderId="5" fillId="7" fontId="1" numFmtId="0" xfId="0" applyAlignment="1" applyBorder="1" applyFill="1" applyFont="1">
      <alignment horizontal="left" shrinkToFit="0" vertical="center" wrapText="1"/>
    </xf>
    <xf borderId="5" fillId="7" fontId="2" numFmtId="0" xfId="0" applyAlignment="1" applyBorder="1" applyFont="1">
      <alignment shrinkToFit="0" vertical="center" wrapText="1"/>
    </xf>
    <xf borderId="5" fillId="7" fontId="2" numFmtId="37" xfId="0" applyAlignment="1" applyBorder="1" applyFont="1" applyNumberFormat="1">
      <alignment horizontal="center" shrinkToFit="0" vertical="center" wrapText="1"/>
    </xf>
    <xf borderId="5" fillId="7" fontId="10" numFmtId="164" xfId="0" applyAlignment="1" applyBorder="1" applyFont="1" applyNumberFormat="1">
      <alignment horizontal="center" shrinkToFit="0" vertical="center" wrapText="1"/>
    </xf>
    <xf borderId="28" fillId="5" fontId="2" numFmtId="0" xfId="0" applyAlignment="1" applyBorder="1" applyFont="1">
      <alignment shrinkToFit="0" vertical="center" wrapText="1"/>
    </xf>
    <xf borderId="28" fillId="5" fontId="6" numFmtId="0" xfId="0" applyAlignment="1" applyBorder="1" applyFont="1">
      <alignment horizontal="center" shrinkToFit="0" vertical="center" wrapText="1"/>
    </xf>
    <xf borderId="28" fillId="5" fontId="11" numFmtId="0" xfId="0" applyAlignment="1" applyBorder="1" applyFont="1">
      <alignment horizontal="center" shrinkToFit="0" vertical="center" wrapText="1"/>
    </xf>
    <xf borderId="29" fillId="5" fontId="10" numFmtId="0" xfId="0" applyAlignment="1" applyBorder="1" applyFont="1">
      <alignment horizontal="center" shrinkToFit="0" vertical="center" wrapText="1"/>
    </xf>
    <xf borderId="5" fillId="0" fontId="1" numFmtId="165" xfId="0" applyAlignment="1" applyBorder="1" applyFont="1" applyNumberFormat="1">
      <alignment horizontal="center" readingOrder="0" shrinkToFit="0" vertical="center" wrapText="1"/>
    </xf>
    <xf borderId="5" fillId="7" fontId="2" numFmtId="165" xfId="0" applyAlignment="1" applyBorder="1" applyFont="1" applyNumberFormat="1">
      <alignment horizontal="center" shrinkToFit="0" vertical="center" wrapText="1"/>
    </xf>
    <xf borderId="30" fillId="5" fontId="2" numFmtId="0" xfId="0" applyAlignment="1" applyBorder="1" applyFont="1">
      <alignment horizontal="left" shrinkToFit="0" vertical="center" wrapText="1"/>
    </xf>
    <xf borderId="28" fillId="5" fontId="2" numFmtId="165" xfId="0" applyAlignment="1" applyBorder="1" applyFont="1" applyNumberFormat="1">
      <alignment horizontal="center" shrinkToFit="0" vertical="center" wrapText="1"/>
    </xf>
    <xf borderId="28" fillId="5" fontId="10" numFmtId="164" xfId="0" applyAlignment="1" applyBorder="1" applyFont="1" applyNumberFormat="1">
      <alignment horizontal="center" shrinkToFit="0" vertical="center" wrapText="1"/>
    </xf>
    <xf borderId="29" fillId="5" fontId="10" numFmtId="164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shrinkToFit="0" vertical="center" wrapText="1"/>
    </xf>
    <xf borderId="31" fillId="3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20" fillId="0" fontId="11" numFmtId="164" xfId="0" applyAlignment="1" applyBorder="1" applyFont="1" applyNumberFormat="1">
      <alignment horizontal="center" readingOrder="0" shrinkToFit="0" vertical="center" wrapText="1"/>
    </xf>
    <xf borderId="20" fillId="0" fontId="11" numFmtId="164" xfId="0" applyAlignment="1" applyBorder="1" applyFont="1" applyNumberFormat="1">
      <alignment horizontal="center" shrinkToFit="0" vertical="center" wrapText="1"/>
    </xf>
    <xf borderId="5" fillId="7" fontId="1" numFmtId="0" xfId="0" applyAlignment="1" applyBorder="1" applyFont="1">
      <alignment horizontal="left" shrinkToFit="0" vertical="bottom" wrapText="0"/>
    </xf>
    <xf borderId="5" fillId="7" fontId="2" numFmtId="165" xfId="0" applyAlignment="1" applyBorder="1" applyFont="1" applyNumberFormat="1">
      <alignment horizontal="center" shrinkToFit="0" vertical="bottom" wrapText="0"/>
    </xf>
    <xf borderId="5" fillId="7" fontId="10" numFmtId="164" xfId="0" applyAlignment="1" applyBorder="1" applyFont="1" applyNumberFormat="1">
      <alignment horizontal="center" shrinkToFit="0" vertical="bottom" wrapText="0"/>
    </xf>
    <xf borderId="23" fillId="0" fontId="1" numFmtId="165" xfId="0" applyAlignment="1" applyBorder="1" applyFont="1" applyNumberFormat="1">
      <alignment horizontal="center" readingOrder="0" shrinkToFit="0" vertical="center" wrapText="1"/>
    </xf>
    <xf borderId="23" fillId="0" fontId="11" numFmtId="164" xfId="0" applyAlignment="1" applyBorder="1" applyFont="1" applyNumberFormat="1">
      <alignment horizontal="center" readingOrder="0" shrinkToFit="0" vertical="center" wrapText="1"/>
    </xf>
    <xf borderId="5" fillId="4" fontId="1" numFmtId="49" xfId="0" applyAlignment="1" applyBorder="1" applyFont="1" applyNumberFormat="1">
      <alignment horizontal="left" shrinkToFit="0" vertical="center" wrapText="1"/>
    </xf>
    <xf borderId="5" fillId="4" fontId="1" numFmtId="165" xfId="0" applyAlignment="1" applyBorder="1" applyFont="1" applyNumberFormat="1">
      <alignment horizontal="center" readingOrder="0" shrinkToFit="0" vertical="center" wrapText="1"/>
    </xf>
    <xf borderId="5" fillId="4" fontId="11" numFmtId="164" xfId="0" applyAlignment="1" applyBorder="1" applyFont="1" applyNumberFormat="1">
      <alignment horizontal="center" readingOrder="0" shrinkToFit="0" vertical="center" wrapText="1"/>
    </xf>
    <xf borderId="5" fillId="4" fontId="11" numFmtId="164" xfId="0" applyAlignment="1" applyBorder="1" applyFont="1" applyNumberFormat="1">
      <alignment horizontal="center" shrinkToFit="0" vertical="center" wrapText="1"/>
    </xf>
    <xf borderId="32" fillId="4" fontId="1" numFmtId="49" xfId="0" applyAlignment="1" applyBorder="1" applyFont="1" applyNumberFormat="1">
      <alignment shrinkToFit="0" vertical="center" wrapText="1"/>
    </xf>
    <xf borderId="5" fillId="4" fontId="1" numFmtId="165" xfId="0" applyAlignment="1" applyBorder="1" applyFont="1" applyNumberFormat="1">
      <alignment horizontal="center" shrinkToFit="0" vertical="center" wrapText="1"/>
    </xf>
    <xf borderId="15" fillId="8" fontId="2" numFmtId="0" xfId="0" applyAlignment="1" applyBorder="1" applyFill="1" applyFont="1">
      <alignment horizontal="right" shrinkToFit="0" vertical="center" wrapText="1"/>
    </xf>
    <xf borderId="33" fillId="0" fontId="4" numFmtId="0" xfId="0" applyBorder="1" applyFont="1"/>
    <xf borderId="5" fillId="8" fontId="2" numFmtId="165" xfId="0" applyAlignment="1" applyBorder="1" applyFont="1" applyNumberFormat="1">
      <alignment horizontal="center" shrinkToFit="0" vertical="center" wrapText="1"/>
    </xf>
    <xf borderId="5" fillId="8" fontId="10" numFmtId="164" xfId="0" applyAlignment="1" applyBorder="1" applyFont="1" applyNumberFormat="1">
      <alignment horizontal="center" shrinkToFit="0" vertical="center" wrapText="1"/>
    </xf>
    <xf borderId="15" fillId="3" fontId="2" numFmtId="0" xfId="0" applyAlignment="1" applyBorder="1" applyFont="1">
      <alignment horizontal="right" shrinkToFit="0" vertical="center" wrapText="1"/>
    </xf>
    <xf borderId="15" fillId="8" fontId="8" numFmtId="0" xfId="0" applyAlignment="1" applyBorder="1" applyFont="1">
      <alignment horizontal="right" shrinkToFit="0" vertical="center" wrapText="1"/>
    </xf>
    <xf borderId="30" fillId="3" fontId="2" numFmtId="0" xfId="0" applyAlignment="1" applyBorder="1" applyFont="1">
      <alignment horizontal="left" shrinkToFit="0" vertical="top" wrapText="1"/>
    </xf>
    <xf borderId="16" fillId="0" fontId="2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horizontal="left" shrinkToFit="0" vertical="bottom" wrapText="0"/>
    </xf>
    <xf borderId="27" fillId="0" fontId="1" numFmtId="0" xfId="0" applyAlignment="1" applyBorder="1" applyFont="1">
      <alignment horizontal="center" shrinkToFit="0" vertical="bottom" wrapText="0"/>
    </xf>
    <xf borderId="27" fillId="0" fontId="4" numFmtId="0" xfId="0" applyBorder="1" applyFont="1"/>
    <xf borderId="0" fillId="0" fontId="1" numFmtId="0" xfId="0" applyAlignment="1" applyFont="1">
      <alignment horizontal="center" shrinkToFit="0" vertical="bottom" wrapText="0"/>
    </xf>
    <xf borderId="34" fillId="0" fontId="4" numFmtId="0" xfId="0" applyBorder="1" applyFont="1"/>
    <xf borderId="35" fillId="9" fontId="6" numFmtId="0" xfId="0" applyAlignment="1" applyBorder="1" applyFill="1" applyFont="1">
      <alignment horizontal="left" shrinkToFit="0" vertical="bottom" wrapText="0"/>
    </xf>
    <xf borderId="36" fillId="0" fontId="4" numFmtId="0" xfId="0" applyBorder="1" applyFont="1"/>
    <xf borderId="37" fillId="2" fontId="6" numFmtId="0" xfId="0" applyAlignment="1" applyBorder="1" applyFont="1">
      <alignment horizontal="center" shrinkToFit="0" vertical="top" wrapText="0"/>
    </xf>
    <xf borderId="38" fillId="0" fontId="4" numFmtId="0" xfId="0" applyBorder="1" applyFont="1"/>
    <xf borderId="18" fillId="0" fontId="9" numFmtId="0" xfId="0" applyAlignment="1" applyBorder="1" applyFont="1">
      <alignment horizontal="left" shrinkToFit="0" vertical="bottom" wrapText="0"/>
    </xf>
    <xf borderId="39" fillId="0" fontId="9" numFmtId="0" xfId="0" applyAlignment="1" applyBorder="1" applyFont="1">
      <alignment horizontal="left" shrinkToFit="0" vertical="bottom" wrapText="0"/>
    </xf>
    <xf borderId="19" fillId="0" fontId="9" numFmtId="0" xfId="0" applyAlignment="1" applyBorder="1" applyFont="1">
      <alignment horizontal="left" shrinkToFit="0" vertical="bottom" wrapText="0"/>
    </xf>
    <xf borderId="5" fillId="2" fontId="13" numFmtId="0" xfId="0" applyAlignment="1" applyBorder="1" applyFont="1">
      <alignment shrinkToFit="0" vertical="center" wrapText="1"/>
    </xf>
    <xf borderId="5" fillId="2" fontId="13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3" fontId="14" numFmtId="15" xfId="0" applyAlignment="1" applyBorder="1" applyFont="1" applyNumberFormat="1">
      <alignment horizontal="center" shrinkToFit="0" vertical="center" wrapText="1"/>
    </xf>
    <xf borderId="5" fillId="3" fontId="14" numFmtId="0" xfId="0" applyAlignment="1" applyBorder="1" applyFont="1">
      <alignment horizontal="center" shrinkToFit="0" vertical="center" wrapText="1"/>
    </xf>
    <xf borderId="5" fillId="3" fontId="14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0" fontId="14" numFmtId="166" xfId="0" applyAlignment="1" applyBorder="1" applyFont="1" applyNumberFormat="1">
      <alignment horizontal="center" shrinkToFit="0" vertical="center" wrapText="1"/>
    </xf>
    <xf borderId="5" fillId="0" fontId="14" numFmtId="164" xfId="0" applyAlignment="1" applyBorder="1" applyFont="1" applyNumberFormat="1">
      <alignment horizontal="center" shrinkToFit="0" vertical="center" wrapText="1"/>
    </xf>
    <xf borderId="5" fillId="0" fontId="14" numFmtId="0" xfId="0" applyAlignment="1" applyBorder="1" applyFont="1">
      <alignment shrinkToFit="0" vertical="center" wrapText="1"/>
    </xf>
    <xf borderId="5" fillId="7" fontId="8" numFmtId="0" xfId="0" applyAlignment="1" applyBorder="1" applyFont="1">
      <alignment horizontal="right" shrinkToFit="0" vertical="center" wrapText="1"/>
    </xf>
    <xf borderId="5" fillId="7" fontId="15" numFmtId="166" xfId="0" applyAlignment="1" applyBorder="1" applyFont="1" applyNumberFormat="1">
      <alignment horizontal="center" shrinkToFit="0" vertical="center" wrapText="1"/>
    </xf>
    <xf borderId="5" fillId="9" fontId="15" numFmtId="167" xfId="0" applyAlignment="1" applyBorder="1" applyFont="1" applyNumberFormat="1">
      <alignment horizontal="center" shrinkToFit="0" vertical="center" wrapText="1"/>
    </xf>
    <xf borderId="5" fillId="3" fontId="14" numFmtId="166" xfId="0" applyAlignment="1" applyBorder="1" applyFont="1" applyNumberFormat="1">
      <alignment horizontal="center" shrinkToFit="0" vertical="center" wrapText="1"/>
    </xf>
    <xf borderId="5" fillId="0" fontId="14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right" shrinkToFit="0" vertical="center" wrapText="1"/>
    </xf>
    <xf borderId="5" fillId="3" fontId="15" numFmtId="166" xfId="0" applyAlignment="1" applyBorder="1" applyFont="1" applyNumberFormat="1">
      <alignment horizontal="center" shrinkToFit="0" vertical="center" wrapText="1"/>
    </xf>
    <xf borderId="5" fillId="10" fontId="15" numFmtId="167" xfId="0" applyAlignment="1" applyBorder="1" applyFill="1" applyFont="1" applyNumberFormat="1">
      <alignment horizontal="center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40" fillId="0" fontId="2" numFmtId="0" xfId="0" applyAlignment="1" applyBorder="1" applyFont="1">
      <alignment horizontal="left" readingOrder="0" shrinkToFit="0" vertical="center" wrapText="1"/>
    </xf>
    <xf borderId="41" fillId="0" fontId="2" numFmtId="0" xfId="0" applyAlignment="1" applyBorder="1" applyFont="1">
      <alignment horizontal="center" readingOrder="0" shrinkToFit="0" vertical="center" wrapText="1"/>
    </xf>
    <xf borderId="42" fillId="0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3" fontId="14" numFmtId="15" xfId="0" applyAlignment="1" applyBorder="1" applyFont="1" applyNumberFormat="1">
      <alignment horizontal="center" shrinkToFit="0" vertical="center" wrapText="1"/>
    </xf>
    <xf borderId="5" fillId="3" fontId="14" numFmtId="0" xfId="0" applyAlignment="1" applyBorder="1" applyFont="1">
      <alignment horizontal="center" shrinkToFit="0" vertical="center" wrapText="1"/>
    </xf>
    <xf borderId="5" fillId="3" fontId="14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4" numFmtId="166" xfId="0" applyAlignment="1" applyBorder="1" applyFont="1" applyNumberFormat="1">
      <alignment horizontal="center" readingOrder="0" shrinkToFit="0" vertical="center" wrapText="1"/>
    </xf>
    <xf borderId="5" fillId="0" fontId="14" numFmtId="168" xfId="0" applyAlignment="1" applyBorder="1" applyFont="1" applyNumberFormat="1">
      <alignment horizontal="center" readingOrder="0" shrinkToFit="0" vertical="center" wrapText="1"/>
    </xf>
    <xf borderId="5" fillId="0" fontId="14" numFmtId="0" xfId="0" applyAlignment="1" applyBorder="1" applyFont="1">
      <alignment readingOrder="0" shrinkToFit="0" vertical="center" wrapText="1"/>
    </xf>
    <xf borderId="43" fillId="0" fontId="14" numFmtId="0" xfId="0" applyAlignment="1" applyBorder="1" applyFont="1">
      <alignment readingOrder="0" shrinkToFit="0" vertical="center" wrapText="1"/>
    </xf>
    <xf borderId="5" fillId="7" fontId="8" numFmtId="0" xfId="0" applyAlignment="1" applyBorder="1" applyFont="1">
      <alignment horizontal="right" shrinkToFit="0" vertical="center" wrapText="1"/>
    </xf>
    <xf borderId="5" fillId="7" fontId="15" numFmtId="166" xfId="0" applyAlignment="1" applyBorder="1" applyFont="1" applyNumberFormat="1">
      <alignment horizontal="center" shrinkToFit="0" vertical="center" wrapText="1"/>
    </xf>
    <xf borderId="5" fillId="9" fontId="15" numFmtId="169" xfId="0" applyAlignment="1" applyBorder="1" applyFont="1" applyNumberFormat="1">
      <alignment horizontal="center" shrinkToFit="0" vertical="center" wrapText="1"/>
    </xf>
    <xf borderId="5" fillId="3" fontId="14" numFmtId="166" xfId="0" applyAlignment="1" applyBorder="1" applyFont="1" applyNumberFormat="1">
      <alignment horizontal="center" shrinkToFit="0" vertical="center" wrapText="1"/>
    </xf>
    <xf borderId="5" fillId="0" fontId="14" numFmtId="0" xfId="0" applyAlignment="1" applyBorder="1" applyFont="1">
      <alignment horizontal="left" readingOrder="0" shrinkToFit="0" vertical="center" wrapText="1"/>
    </xf>
    <xf borderId="5" fillId="9" fontId="15" numFmtId="170" xfId="0" applyAlignment="1" applyBorder="1" applyFont="1" applyNumberFormat="1">
      <alignment horizontal="center" shrinkToFit="0" vertical="center" wrapText="1"/>
    </xf>
    <xf borderId="5" fillId="3" fontId="2" numFmtId="0" xfId="0" applyAlignment="1" applyBorder="1" applyFont="1">
      <alignment horizontal="right" shrinkToFit="0" vertical="center" wrapText="1"/>
    </xf>
    <xf borderId="5" fillId="3" fontId="15" numFmtId="166" xfId="0" applyAlignment="1" applyBorder="1" applyFont="1" applyNumberFormat="1">
      <alignment horizontal="center" shrinkToFit="0" vertical="center" wrapText="1"/>
    </xf>
    <xf borderId="5" fillId="10" fontId="15" numFmtId="167" xfId="0" applyAlignment="1" applyBorder="1" applyFont="1" applyNumberFormat="1">
      <alignment horizontal="center" shrinkToFit="0" vertical="center" wrapText="1"/>
    </xf>
    <xf borderId="44" fillId="2" fontId="3" numFmtId="0" xfId="0" applyAlignment="1" applyBorder="1" applyFont="1">
      <alignment horizontal="center" shrinkToFit="0" vertical="center" wrapText="1"/>
    </xf>
    <xf borderId="45" fillId="0" fontId="4" numFmtId="0" xfId="0" applyBorder="1" applyFont="1"/>
    <xf borderId="46" fillId="0" fontId="4" numFmtId="0" xfId="0" applyBorder="1" applyFont="1"/>
    <xf borderId="0" fillId="0" fontId="16" numFmtId="0" xfId="0" applyAlignment="1" applyFont="1">
      <alignment horizontal="left" shrinkToFit="0" vertical="bottom" wrapText="1"/>
    </xf>
    <xf borderId="0" fillId="0" fontId="17" numFmtId="0" xfId="0" applyAlignment="1" applyFont="1">
      <alignment horizontal="left" shrinkToFit="0" vertical="bottom" wrapText="0"/>
    </xf>
    <xf borderId="0" fillId="0" fontId="18" numFmtId="0" xfId="0" applyAlignment="1" applyFont="1">
      <alignment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19" numFmtId="0" xfId="0" applyAlignment="1" applyFont="1">
      <alignment horizontal="left" shrinkToFit="0" vertical="bottom" wrapText="0"/>
    </xf>
    <xf borderId="0" fillId="0" fontId="20" numFmtId="0" xfId="0" applyAlignment="1" applyFont="1">
      <alignment shrinkToFit="0" vertical="bottom" wrapText="0"/>
    </xf>
    <xf borderId="0" fillId="0" fontId="21" numFmtId="0" xfId="0" applyAlignment="1" applyFont="1">
      <alignment shrinkToFit="0" vertical="bottom" wrapText="0"/>
    </xf>
    <xf borderId="15" fillId="2" fontId="3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shrinkToFit="0" vertical="bottom" wrapText="1"/>
    </xf>
    <xf borderId="5" fillId="3" fontId="2" numFmtId="0" xfId="0" applyAlignment="1" applyBorder="1" applyFont="1">
      <alignment horizontal="center" shrinkToFit="0" vertical="bottom" wrapText="1"/>
    </xf>
    <xf borderId="47" fillId="0" fontId="1" numFmtId="1" xfId="0" applyAlignment="1" applyBorder="1" applyFont="1" applyNumberFormat="1">
      <alignment shrinkToFit="0" vertical="bottom" wrapText="0"/>
    </xf>
    <xf borderId="48" fillId="0" fontId="1" numFmtId="164" xfId="0" applyAlignment="1" applyBorder="1" applyFont="1" applyNumberFormat="1">
      <alignment shrinkToFit="0" vertical="bottom" wrapText="0"/>
    </xf>
    <xf borderId="48" fillId="7" fontId="1" numFmtId="164" xfId="0" applyAlignment="1" applyBorder="1" applyFont="1" applyNumberFormat="1">
      <alignment shrinkToFit="0" vertical="bottom" wrapText="0"/>
    </xf>
    <xf borderId="49" fillId="7" fontId="1" numFmtId="164" xfId="0" applyAlignment="1" applyBorder="1" applyFont="1" applyNumberFormat="1">
      <alignment shrinkToFit="0" vertical="bottom" wrapText="0"/>
    </xf>
    <xf borderId="50" fillId="0" fontId="1" numFmtId="1" xfId="0" applyAlignment="1" applyBorder="1" applyFont="1" applyNumberFormat="1">
      <alignment shrinkToFit="0" vertical="bottom" wrapText="0"/>
    </xf>
    <xf borderId="51" fillId="0" fontId="1" numFmtId="164" xfId="0" applyAlignment="1" applyBorder="1" applyFont="1" applyNumberFormat="1">
      <alignment shrinkToFit="0" vertical="bottom" wrapText="0"/>
    </xf>
    <xf borderId="51" fillId="7" fontId="1" numFmtId="164" xfId="0" applyAlignment="1" applyBorder="1" applyFont="1" applyNumberFormat="1">
      <alignment shrinkToFit="0" vertical="bottom" wrapText="0"/>
    </xf>
    <xf borderId="52" fillId="7" fontId="1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ostos por Sprint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Datos'!$D$11:$D$34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Datos'!$F$11:$F$34</c:f>
              <c:numCache/>
            </c:numRef>
          </c:val>
          <c:smooth val="0"/>
        </c:ser>
        <c:axId val="503459504"/>
        <c:axId val="126732509"/>
      </c:lineChart>
      <c:catAx>
        <c:axId val="50345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32509"/>
      </c:catAx>
      <c:valAx>
        <c:axId val="126732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459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0</xdr:rowOff>
    </xdr:from>
    <xdr:ext cx="6477000" cy="2800350"/>
    <xdr:graphicFrame>
      <xdr:nvGraphicFramePr>
        <xdr:cNvPr descr="Chart 0" id="96945656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D40" displayName="Tabla_1" name="Tabla_1" id="1">
  <tableColumns count="4">
    <tableColumn name="Item" id="1"/>
    <tableColumn name="Fecha" id="2"/>
    <tableColumn name="Costo" id="3"/>
    <tableColumn name="Razón" id="4"/>
  </tableColumns>
  <tableStyleInfo name="Costos por Spri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8.63"/>
    <col customWidth="1" min="3" max="3" width="49.75"/>
    <col customWidth="1" min="4" max="4" width="9.63"/>
    <col customWidth="1" min="5" max="6" width="11.38"/>
    <col customWidth="1" min="7" max="7" width="10.25"/>
    <col customWidth="1" min="8" max="8" width="11.38"/>
    <col customWidth="1" min="9" max="9" width="13.38"/>
    <col customWidth="1" min="10" max="10" width="11.25"/>
    <col customWidth="1" min="11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1"/>
      <c r="B2" s="4" t="s">
        <v>0</v>
      </c>
      <c r="C2" s="5"/>
      <c r="D2" s="5"/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7" t="s">
        <v>1</v>
      </c>
      <c r="C3" s="8" t="s">
        <v>2</v>
      </c>
      <c r="D3" s="9"/>
      <c r="E3" s="10"/>
      <c r="F3" s="10"/>
      <c r="G3" s="10"/>
      <c r="H3" s="10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7" t="s">
        <v>3</v>
      </c>
      <c r="C4" s="12" t="s">
        <v>4</v>
      </c>
      <c r="D4" s="13"/>
      <c r="E4" s="14"/>
      <c r="F4" s="14"/>
      <c r="G4" s="14"/>
      <c r="H4" s="14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6"/>
      <c r="C5" s="17"/>
      <c r="D5" s="17"/>
      <c r="E5" s="17"/>
      <c r="F5" s="17"/>
      <c r="G5" s="17"/>
      <c r="H5" s="17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8.5" customHeight="1">
      <c r="A6" s="1"/>
      <c r="B6" s="19" t="s">
        <v>5</v>
      </c>
      <c r="C6" s="20"/>
      <c r="D6" s="20"/>
      <c r="E6" s="20"/>
      <c r="F6" s="20"/>
      <c r="G6" s="20"/>
      <c r="H6" s="20"/>
      <c r="I6" s="2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2" t="s">
        <v>6</v>
      </c>
      <c r="C7" s="20"/>
      <c r="D7" s="20"/>
      <c r="E7" s="20"/>
      <c r="F7" s="20"/>
      <c r="G7" s="20"/>
      <c r="H7" s="20"/>
      <c r="I7" s="2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2" t="s">
        <v>7</v>
      </c>
      <c r="C8" s="20"/>
      <c r="D8" s="20"/>
      <c r="E8" s="20"/>
      <c r="F8" s="20"/>
      <c r="G8" s="20"/>
      <c r="H8" s="20"/>
      <c r="I8" s="2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3" t="s">
        <v>8</v>
      </c>
      <c r="C9" s="20"/>
      <c r="D9" s="20"/>
      <c r="E9" s="20"/>
      <c r="F9" s="20"/>
      <c r="G9" s="20"/>
      <c r="H9" s="20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24" t="s">
        <v>9</v>
      </c>
      <c r="C10" s="25"/>
      <c r="D10" s="26" t="s">
        <v>10</v>
      </c>
      <c r="E10" s="26" t="s">
        <v>11</v>
      </c>
      <c r="F10" s="26" t="s">
        <v>12</v>
      </c>
      <c r="G10" s="26" t="s">
        <v>13</v>
      </c>
      <c r="H10" s="26" t="s">
        <v>14</v>
      </c>
      <c r="I10" s="26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27"/>
      <c r="C11" s="28"/>
      <c r="D11" s="29"/>
      <c r="E11" s="29"/>
      <c r="F11" s="29"/>
      <c r="G11" s="29"/>
      <c r="H11" s="29"/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30"/>
      <c r="B12" s="31">
        <v>1.0</v>
      </c>
      <c r="C12" s="32" t="s">
        <v>16</v>
      </c>
      <c r="D12" s="33"/>
      <c r="E12" s="33"/>
      <c r="F12" s="33"/>
      <c r="G12" s="33"/>
      <c r="H12" s="33"/>
      <c r="I12" s="3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9.5" customHeight="1">
      <c r="A13" s="30"/>
      <c r="B13" s="35">
        <v>1.1</v>
      </c>
      <c r="C13" s="36" t="s">
        <v>17</v>
      </c>
      <c r="D13" s="37">
        <v>25.0</v>
      </c>
      <c r="E13" s="38">
        <v>100.0</v>
      </c>
      <c r="F13" s="38">
        <v>0.0</v>
      </c>
      <c r="G13" s="39">
        <v>0.0</v>
      </c>
      <c r="H13" s="38">
        <v>0.0</v>
      </c>
      <c r="I13" s="40">
        <f t="shared" ref="I13:I17" si="1">(D13*E13)+F13+G13+H13</f>
        <v>2500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9.5" customHeight="1">
      <c r="A14" s="30"/>
      <c r="B14" s="35">
        <v>1.2</v>
      </c>
      <c r="C14" s="36" t="s">
        <v>18</v>
      </c>
      <c r="D14" s="37">
        <v>10.0</v>
      </c>
      <c r="E14" s="38">
        <v>100.0</v>
      </c>
      <c r="F14" s="38">
        <v>0.0</v>
      </c>
      <c r="G14" s="39">
        <v>0.0</v>
      </c>
      <c r="H14" s="38">
        <v>0.0</v>
      </c>
      <c r="I14" s="40">
        <f t="shared" si="1"/>
        <v>1000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9.5" customHeight="1">
      <c r="A15" s="30"/>
      <c r="B15" s="35">
        <v>1.3</v>
      </c>
      <c r="C15" s="41" t="s">
        <v>19</v>
      </c>
      <c r="D15" s="37">
        <v>15.0</v>
      </c>
      <c r="E15" s="38">
        <v>100.0</v>
      </c>
      <c r="F15" s="38">
        <v>0.0</v>
      </c>
      <c r="G15" s="39">
        <v>0.0</v>
      </c>
      <c r="H15" s="39">
        <v>0.0</v>
      </c>
      <c r="I15" s="40">
        <f t="shared" si="1"/>
        <v>1500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9.5" customHeight="1">
      <c r="A16" s="30"/>
      <c r="B16" s="35">
        <v>1.4</v>
      </c>
      <c r="C16" s="36" t="s">
        <v>20</v>
      </c>
      <c r="D16" s="37">
        <v>25.0</v>
      </c>
      <c r="E16" s="38">
        <v>100.0</v>
      </c>
      <c r="F16" s="38">
        <v>0.0</v>
      </c>
      <c r="G16" s="39">
        <v>0.0</v>
      </c>
      <c r="H16" s="39">
        <v>0.0</v>
      </c>
      <c r="I16" s="40">
        <f t="shared" si="1"/>
        <v>2500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9.5" customHeight="1">
      <c r="A17" s="30"/>
      <c r="B17" s="35">
        <v>1.5</v>
      </c>
      <c r="C17" s="36" t="s">
        <v>21</v>
      </c>
      <c r="D17" s="37">
        <v>20.0</v>
      </c>
      <c r="E17" s="38">
        <v>100.0</v>
      </c>
      <c r="F17" s="39">
        <v>0.0</v>
      </c>
      <c r="G17" s="39">
        <v>0.0</v>
      </c>
      <c r="H17" s="39">
        <v>0.0</v>
      </c>
      <c r="I17" s="40">
        <f t="shared" si="1"/>
        <v>2000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9.5" customHeight="1">
      <c r="A18" s="30"/>
      <c r="B18" s="42"/>
      <c r="C18" s="43" t="s">
        <v>22</v>
      </c>
      <c r="D18" s="44">
        <f>SUM(D13:D17)</f>
        <v>95</v>
      </c>
      <c r="E18" s="45"/>
      <c r="F18" s="45">
        <f t="shared" ref="F18:I18" si="2">SUM(F13:F17)</f>
        <v>0</v>
      </c>
      <c r="G18" s="45">
        <f t="shared" si="2"/>
        <v>0</v>
      </c>
      <c r="H18" s="45">
        <f t="shared" si="2"/>
        <v>0</v>
      </c>
      <c r="I18" s="45">
        <f t="shared" si="2"/>
        <v>9500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9.5" customHeight="1">
      <c r="A19" s="30"/>
      <c r="B19" s="31">
        <v>2.0</v>
      </c>
      <c r="C19" s="46" t="s">
        <v>23</v>
      </c>
      <c r="D19" s="47"/>
      <c r="E19" s="48"/>
      <c r="F19" s="48"/>
      <c r="G19" s="48"/>
      <c r="H19" s="48"/>
      <c r="I19" s="49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9.5" customHeight="1">
      <c r="A20" s="30"/>
      <c r="B20" s="35">
        <v>2.1</v>
      </c>
      <c r="C20" s="36" t="s">
        <v>24</v>
      </c>
      <c r="D20" s="50">
        <v>193.0</v>
      </c>
      <c r="E20" s="38">
        <v>100.0</v>
      </c>
      <c r="F20" s="39">
        <v>0.0</v>
      </c>
      <c r="G20" s="39">
        <v>0.0</v>
      </c>
      <c r="H20" s="38">
        <v>87.0</v>
      </c>
      <c r="I20" s="40">
        <f t="shared" ref="I20:I24" si="3">(D20*E20)+F20+G20+H20</f>
        <v>19387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9.5" customHeight="1">
      <c r="A21" s="30"/>
      <c r="B21" s="35">
        <v>2.2</v>
      </c>
      <c r="C21" s="36" t="s">
        <v>25</v>
      </c>
      <c r="D21" s="50">
        <v>5.0</v>
      </c>
      <c r="E21" s="38">
        <v>0.0</v>
      </c>
      <c r="F21" s="38">
        <v>0.0</v>
      </c>
      <c r="G21" s="39">
        <v>0.0</v>
      </c>
      <c r="H21" s="38">
        <v>0.0</v>
      </c>
      <c r="I21" s="40">
        <f t="shared" si="3"/>
        <v>0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9.5" customHeight="1">
      <c r="A22" s="30"/>
      <c r="B22" s="35">
        <v>2.3</v>
      </c>
      <c r="C22" s="36" t="s">
        <v>26</v>
      </c>
      <c r="D22" s="50">
        <v>2.0</v>
      </c>
      <c r="E22" s="38">
        <v>0.0</v>
      </c>
      <c r="F22" s="39">
        <v>0.0</v>
      </c>
      <c r="G22" s="39">
        <v>0.0</v>
      </c>
      <c r="H22" s="38">
        <v>0.0</v>
      </c>
      <c r="I22" s="40">
        <f t="shared" si="3"/>
        <v>0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9.5" customHeight="1">
      <c r="A23" s="30"/>
      <c r="B23" s="35">
        <v>2.4</v>
      </c>
      <c r="C23" s="36" t="s">
        <v>27</v>
      </c>
      <c r="D23" s="50">
        <v>15.0</v>
      </c>
      <c r="E23" s="38">
        <v>100.0</v>
      </c>
      <c r="F23" s="38">
        <v>0.0</v>
      </c>
      <c r="G23" s="39">
        <v>0.0</v>
      </c>
      <c r="H23" s="38">
        <v>0.0</v>
      </c>
      <c r="I23" s="40">
        <f t="shared" si="3"/>
        <v>1500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9.5" customHeight="1">
      <c r="A24" s="30"/>
      <c r="B24" s="35">
        <v>2.5</v>
      </c>
      <c r="C24" s="36" t="s">
        <v>28</v>
      </c>
      <c r="D24" s="50">
        <v>20.0</v>
      </c>
      <c r="E24" s="38">
        <v>100.0</v>
      </c>
      <c r="F24" s="38">
        <v>0.0</v>
      </c>
      <c r="G24" s="38">
        <v>0.0</v>
      </c>
      <c r="H24" s="38">
        <v>0.0</v>
      </c>
      <c r="I24" s="40">
        <f t="shared" si="3"/>
        <v>2000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9.5" customHeight="1">
      <c r="A25" s="30"/>
      <c r="B25" s="42"/>
      <c r="C25" s="43" t="s">
        <v>22</v>
      </c>
      <c r="D25" s="51">
        <f>SUM(D20:D24)</f>
        <v>235</v>
      </c>
      <c r="E25" s="45"/>
      <c r="F25" s="45">
        <f t="shared" ref="F25:I25" si="4">SUM(F20:F24)</f>
        <v>0</v>
      </c>
      <c r="G25" s="45">
        <f t="shared" si="4"/>
        <v>0</v>
      </c>
      <c r="H25" s="45">
        <f t="shared" si="4"/>
        <v>87</v>
      </c>
      <c r="I25" s="45">
        <f t="shared" si="4"/>
        <v>22887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9.5" customHeight="1">
      <c r="A26" s="30"/>
      <c r="B26" s="52">
        <v>3.0</v>
      </c>
      <c r="C26" s="46" t="s">
        <v>29</v>
      </c>
      <c r="D26" s="53"/>
      <c r="E26" s="54"/>
      <c r="F26" s="54"/>
      <c r="G26" s="54"/>
      <c r="H26" s="54"/>
      <c r="I26" s="55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9.5" customHeight="1">
      <c r="A27" s="30"/>
      <c r="B27" s="35">
        <v>3.1</v>
      </c>
      <c r="C27" s="56" t="s">
        <v>30</v>
      </c>
      <c r="D27" s="50">
        <v>10.0</v>
      </c>
      <c r="E27" s="38">
        <v>100.0</v>
      </c>
      <c r="F27" s="38">
        <v>100.0</v>
      </c>
      <c r="G27" s="38">
        <v>0.0</v>
      </c>
      <c r="H27" s="39">
        <v>0.0</v>
      </c>
      <c r="I27" s="40">
        <f t="shared" ref="I27:I32" si="5">(D27*E27)+F27+G27+H27</f>
        <v>1100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9.5" customHeight="1">
      <c r="A28" s="30"/>
      <c r="B28" s="35">
        <v>3.2</v>
      </c>
      <c r="C28" s="36" t="s">
        <v>31</v>
      </c>
      <c r="D28" s="50">
        <v>20.0</v>
      </c>
      <c r="E28" s="38">
        <v>100.0</v>
      </c>
      <c r="F28" s="38">
        <v>300.0</v>
      </c>
      <c r="G28" s="38">
        <v>0.0</v>
      </c>
      <c r="H28" s="38">
        <v>0.0</v>
      </c>
      <c r="I28" s="40">
        <f t="shared" si="5"/>
        <v>2300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9.5" customHeight="1">
      <c r="A29" s="30"/>
      <c r="B29" s="35">
        <v>3.3</v>
      </c>
      <c r="C29" s="36" t="s">
        <v>32</v>
      </c>
      <c r="D29" s="50">
        <v>8.0</v>
      </c>
      <c r="E29" s="38">
        <v>200.0</v>
      </c>
      <c r="F29" s="38">
        <v>100.0</v>
      </c>
      <c r="G29" s="39">
        <v>0.0</v>
      </c>
      <c r="H29" s="38">
        <v>0.0</v>
      </c>
      <c r="I29" s="40">
        <f t="shared" si="5"/>
        <v>1700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9.5" customHeight="1">
      <c r="A30" s="30"/>
      <c r="B30" s="35">
        <v>3.4</v>
      </c>
      <c r="C30" s="36" t="s">
        <v>33</v>
      </c>
      <c r="D30" s="50">
        <v>6.0</v>
      </c>
      <c r="E30" s="38">
        <v>200.0</v>
      </c>
      <c r="F30" s="38">
        <v>100.0</v>
      </c>
      <c r="G30" s="39">
        <v>0.0</v>
      </c>
      <c r="H30" s="38">
        <v>0.0</v>
      </c>
      <c r="I30" s="40">
        <f t="shared" si="5"/>
        <v>1300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9.5" customHeight="1">
      <c r="A31" s="30"/>
      <c r="B31" s="35">
        <v>3.5</v>
      </c>
      <c r="C31" s="36" t="s">
        <v>34</v>
      </c>
      <c r="D31" s="50">
        <v>6.0</v>
      </c>
      <c r="E31" s="38">
        <v>200.0</v>
      </c>
      <c r="F31" s="39">
        <v>0.0</v>
      </c>
      <c r="G31" s="39">
        <v>0.0</v>
      </c>
      <c r="H31" s="38">
        <v>0.0</v>
      </c>
      <c r="I31" s="40">
        <f t="shared" si="5"/>
        <v>1200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9.5" customHeight="1">
      <c r="A32" s="30"/>
      <c r="B32" s="57">
        <v>3.6</v>
      </c>
      <c r="C32" s="58" t="s">
        <v>35</v>
      </c>
      <c r="D32" s="59">
        <v>6.0</v>
      </c>
      <c r="E32" s="38">
        <v>100.0</v>
      </c>
      <c r="F32" s="60">
        <v>0.0</v>
      </c>
      <c r="G32" s="60">
        <v>0.0</v>
      </c>
      <c r="H32" s="61">
        <v>0.0</v>
      </c>
      <c r="I32" s="40">
        <f t="shared" si="5"/>
        <v>600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9.5" customHeight="1">
      <c r="A33" s="1"/>
      <c r="B33" s="62"/>
      <c r="C33" s="43" t="s">
        <v>22</v>
      </c>
      <c r="D33" s="63">
        <f>SUM(D27:D32)</f>
        <v>56</v>
      </c>
      <c r="E33" s="64"/>
      <c r="F33" s="64">
        <f t="shared" ref="F33:I33" si="6">SUM(F27:F32)</f>
        <v>600</v>
      </c>
      <c r="G33" s="64">
        <f t="shared" si="6"/>
        <v>0</v>
      </c>
      <c r="H33" s="64">
        <f t="shared" si="6"/>
        <v>0</v>
      </c>
      <c r="I33" s="64">
        <f t="shared" si="6"/>
        <v>8200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30"/>
      <c r="B34" s="52">
        <v>9.0</v>
      </c>
      <c r="C34" s="46" t="s">
        <v>36</v>
      </c>
      <c r="D34" s="47"/>
      <c r="E34" s="48"/>
      <c r="F34" s="48"/>
      <c r="G34" s="48"/>
      <c r="H34" s="48"/>
      <c r="I34" s="4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9.5" customHeight="1">
      <c r="A35" s="30"/>
      <c r="B35" s="35">
        <v>9.1</v>
      </c>
      <c r="C35" s="36" t="s">
        <v>37</v>
      </c>
      <c r="D35" s="65">
        <v>18.0</v>
      </c>
      <c r="E35" s="66">
        <v>200.0</v>
      </c>
      <c r="F35" s="66">
        <v>0.0</v>
      </c>
      <c r="G35" s="66">
        <v>0.0</v>
      </c>
      <c r="H35" s="66">
        <v>0.0</v>
      </c>
      <c r="I35" s="40">
        <f t="shared" ref="I35:I41" si="7">(D35*E35)+F35+G35+H35</f>
        <v>3600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9.5" customHeight="1">
      <c r="A36" s="30"/>
      <c r="B36" s="35">
        <v>9.2</v>
      </c>
      <c r="C36" s="36" t="s">
        <v>38</v>
      </c>
      <c r="D36" s="50">
        <v>17.0</v>
      </c>
      <c r="E36" s="66">
        <v>100.0</v>
      </c>
      <c r="F36" s="38">
        <v>0.0</v>
      </c>
      <c r="G36" s="38">
        <v>0.0</v>
      </c>
      <c r="H36" s="38">
        <v>0.0</v>
      </c>
      <c r="I36" s="40">
        <f t="shared" si="7"/>
        <v>1700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9.5" customHeight="1">
      <c r="A37" s="30"/>
      <c r="B37" s="35">
        <v>9.3</v>
      </c>
      <c r="C37" s="36" t="s">
        <v>39</v>
      </c>
      <c r="D37" s="50">
        <v>12.0</v>
      </c>
      <c r="E37" s="66">
        <v>200.0</v>
      </c>
      <c r="F37" s="38">
        <v>0.0</v>
      </c>
      <c r="G37" s="38">
        <v>0.0</v>
      </c>
      <c r="H37" s="38">
        <v>0.0</v>
      </c>
      <c r="I37" s="40">
        <f t="shared" si="7"/>
        <v>2400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9.5" customHeight="1">
      <c r="A38" s="30"/>
      <c r="B38" s="35">
        <v>9.4</v>
      </c>
      <c r="C38" s="36" t="s">
        <v>40</v>
      </c>
      <c r="D38" s="50">
        <v>6.0</v>
      </c>
      <c r="E38" s="66">
        <v>100.0</v>
      </c>
      <c r="F38" s="38">
        <v>0.0</v>
      </c>
      <c r="G38" s="38">
        <v>0.0</v>
      </c>
      <c r="H38" s="38">
        <v>0.0</v>
      </c>
      <c r="I38" s="40">
        <f t="shared" si="7"/>
        <v>600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9.5" customHeight="1">
      <c r="A39" s="30"/>
      <c r="B39" s="35">
        <v>9.5</v>
      </c>
      <c r="C39" s="36" t="s">
        <v>41</v>
      </c>
      <c r="D39" s="50">
        <v>6.0</v>
      </c>
      <c r="E39" s="66">
        <v>400.0</v>
      </c>
      <c r="F39" s="38">
        <v>0.0</v>
      </c>
      <c r="G39" s="38">
        <v>0.0</v>
      </c>
      <c r="H39" s="38">
        <v>0.0</v>
      </c>
      <c r="I39" s="40">
        <f t="shared" si="7"/>
        <v>2400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9.5" customHeight="1">
      <c r="A40" s="30"/>
      <c r="B40" s="35">
        <v>9.6</v>
      </c>
      <c r="C40" s="36" t="s">
        <v>42</v>
      </c>
      <c r="D40" s="50">
        <v>7.0</v>
      </c>
      <c r="E40" s="66">
        <v>100.0</v>
      </c>
      <c r="F40" s="38">
        <v>0.0</v>
      </c>
      <c r="G40" s="38">
        <v>0.0</v>
      </c>
      <c r="H40" s="38">
        <v>0.0</v>
      </c>
      <c r="I40" s="40">
        <f t="shared" si="7"/>
        <v>700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9.5" customHeight="1">
      <c r="A41" s="30"/>
      <c r="B41" s="35">
        <v>9.7</v>
      </c>
      <c r="C41" s="36" t="s">
        <v>43</v>
      </c>
      <c r="D41" s="50">
        <v>5.0</v>
      </c>
      <c r="E41" s="66">
        <v>500.0</v>
      </c>
      <c r="F41" s="38">
        <v>0.0</v>
      </c>
      <c r="G41" s="38">
        <v>0.0</v>
      </c>
      <c r="H41" s="38">
        <v>10.0</v>
      </c>
      <c r="I41" s="40">
        <f t="shared" si="7"/>
        <v>2510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9.5" customHeight="1">
      <c r="A42" s="30"/>
      <c r="B42" s="42"/>
      <c r="C42" s="43" t="s">
        <v>22</v>
      </c>
      <c r="D42" s="51">
        <f>SUM(D35:D41)</f>
        <v>71</v>
      </c>
      <c r="E42" s="45"/>
      <c r="F42" s="45">
        <f t="shared" ref="F42:I42" si="8">SUM(F35:F41)</f>
        <v>0</v>
      </c>
      <c r="G42" s="45">
        <f t="shared" si="8"/>
        <v>0</v>
      </c>
      <c r="H42" s="45">
        <f t="shared" si="8"/>
        <v>10</v>
      </c>
      <c r="I42" s="45">
        <f t="shared" si="8"/>
        <v>13910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9.5" customHeight="1">
      <c r="A43" s="30"/>
      <c r="B43" s="31" t="s">
        <v>44</v>
      </c>
      <c r="C43" s="67" t="s">
        <v>45</v>
      </c>
      <c r="D43" s="68">
        <v>10.0</v>
      </c>
      <c r="E43" s="69">
        <v>100.25</v>
      </c>
      <c r="F43" s="70">
        <v>0.0</v>
      </c>
      <c r="G43" s="69"/>
      <c r="H43" s="69">
        <v>100.0</v>
      </c>
      <c r="I43" s="40">
        <f t="shared" ref="I43:I44" si="9">(D43*E43)+F43+G43+H43</f>
        <v>1102.5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9.5" customHeight="1">
      <c r="A44" s="30"/>
      <c r="B44" s="31" t="s">
        <v>46</v>
      </c>
      <c r="C44" s="71" t="s">
        <v>45</v>
      </c>
      <c r="D44" s="72">
        <v>0.0</v>
      </c>
      <c r="E44" s="70">
        <v>0.0</v>
      </c>
      <c r="F44" s="70">
        <v>0.0</v>
      </c>
      <c r="G44" s="70">
        <v>0.0</v>
      </c>
      <c r="H44" s="70">
        <v>0.0</v>
      </c>
      <c r="I44" s="40">
        <f t="shared" si="9"/>
        <v>0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9.5" customHeight="1">
      <c r="A45" s="30"/>
      <c r="B45" s="73" t="s">
        <v>47</v>
      </c>
      <c r="C45" s="74"/>
      <c r="D45" s="75">
        <f>SUM(D18,D25,D33,D42,D43,D44)</f>
        <v>467</v>
      </c>
      <c r="E45" s="76"/>
      <c r="F45" s="76">
        <f t="shared" ref="F45:I45" si="10">SUM(F18,F25,F33,F42,F43,F44)</f>
        <v>600</v>
      </c>
      <c r="G45" s="76">
        <f t="shared" si="10"/>
        <v>0</v>
      </c>
      <c r="H45" s="76">
        <f t="shared" si="10"/>
        <v>197</v>
      </c>
      <c r="I45" s="76">
        <f t="shared" si="10"/>
        <v>55599.5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9.5" customHeight="1">
      <c r="A46" s="30"/>
      <c r="B46" s="77" t="s">
        <v>48</v>
      </c>
      <c r="C46" s="74"/>
      <c r="D46" s="50">
        <v>10.0</v>
      </c>
      <c r="E46" s="38">
        <v>100.0</v>
      </c>
      <c r="F46" s="39">
        <v>0.0</v>
      </c>
      <c r="G46" s="39">
        <v>0.0</v>
      </c>
      <c r="H46" s="38">
        <v>10000.0</v>
      </c>
      <c r="I46" s="40">
        <f>(D46*E46)+F46+G46+H46</f>
        <v>11000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9.5" customHeight="1">
      <c r="A47" s="30"/>
      <c r="B47" s="78" t="s">
        <v>49</v>
      </c>
      <c r="C47" s="74"/>
      <c r="D47" s="75">
        <f>SUM(D45,D46)</f>
        <v>477</v>
      </c>
      <c r="E47" s="76"/>
      <c r="F47" s="76">
        <f t="shared" ref="F47:H47" si="11">SUM(F45,F46)</f>
        <v>600</v>
      </c>
      <c r="G47" s="76">
        <f t="shared" si="11"/>
        <v>0</v>
      </c>
      <c r="H47" s="76">
        <f t="shared" si="11"/>
        <v>10197</v>
      </c>
      <c r="I47" s="76">
        <f>SUM(I45:I46)</f>
        <v>66599.5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39.75" customHeight="1">
      <c r="A48" s="1"/>
      <c r="B48" s="79" t="s">
        <v>50</v>
      </c>
      <c r="C48" s="80"/>
      <c r="D48" s="20"/>
      <c r="E48" s="20"/>
      <c r="F48" s="20"/>
      <c r="G48" s="20"/>
      <c r="H48" s="20"/>
      <c r="I48" s="2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81"/>
      <c r="C51" s="1"/>
      <c r="D51" s="1"/>
      <c r="E51" s="1"/>
      <c r="F51" s="1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1"/>
      <c r="F999" s="1"/>
      <c r="G999" s="1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1"/>
      <c r="F1000" s="1"/>
      <c r="G1000" s="1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B2:I2"/>
    <mergeCell ref="D3:I4"/>
    <mergeCell ref="B5:I5"/>
    <mergeCell ref="B6:I6"/>
    <mergeCell ref="B7:I7"/>
    <mergeCell ref="B8:I8"/>
    <mergeCell ref="B9:I9"/>
    <mergeCell ref="B45:C45"/>
    <mergeCell ref="B46:C46"/>
    <mergeCell ref="B47:C47"/>
    <mergeCell ref="C48:I48"/>
    <mergeCell ref="B10:C11"/>
    <mergeCell ref="D10:D11"/>
    <mergeCell ref="E10:E11"/>
    <mergeCell ref="F10:F11"/>
    <mergeCell ref="G10:G11"/>
    <mergeCell ref="H10:H11"/>
    <mergeCell ref="I10:I11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82"/>
      <c r="B1" s="83"/>
      <c r="C1" s="83"/>
      <c r="D1" s="83"/>
      <c r="E1" s="84"/>
      <c r="F1" s="84"/>
      <c r="G1" s="84"/>
      <c r="H1" s="8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51</v>
      </c>
      <c r="B2" s="5"/>
      <c r="C2" s="5"/>
      <c r="D2" s="8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6" t="str">
        <f>'Fuentes de Costos del Proyecto'!C3</f>
        <v> PLATAFORMA DE GESTIÓN DE PROYECTOS COLABORATIVOS CON INTEGRACIÓN DE INTELIGENCIA ARTIFICIAL</v>
      </c>
      <c r="C3" s="8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3</v>
      </c>
      <c r="B4" s="86" t="str">
        <f>'Fuentes de Costos del Proyecto'!C4</f>
        <v>Jaci Lucas Eulogio</v>
      </c>
      <c r="C4" s="87"/>
      <c r="D4" s="8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8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90" t="s">
        <v>52</v>
      </c>
      <c r="B6" s="91"/>
      <c r="C6" s="91"/>
      <c r="D6" s="9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90" t="s">
        <v>8</v>
      </c>
      <c r="B7" s="91"/>
      <c r="C7" s="91"/>
      <c r="D7" s="9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93" t="s">
        <v>53</v>
      </c>
      <c r="B8" s="94" t="s">
        <v>54</v>
      </c>
      <c r="C8" s="94" t="s">
        <v>55</v>
      </c>
      <c r="D8" s="94" t="s">
        <v>56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5" t="s">
        <v>57</v>
      </c>
      <c r="B9" s="96"/>
      <c r="C9" s="97"/>
      <c r="D9" s="9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99"/>
      <c r="B10" s="100"/>
      <c r="C10" s="101">
        <v>0.0</v>
      </c>
      <c r="D10" s="10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99"/>
      <c r="B11" s="100"/>
      <c r="C11" s="101">
        <v>0.0</v>
      </c>
      <c r="D11" s="10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99"/>
      <c r="B12" s="100"/>
      <c r="C12" s="101">
        <v>0.0</v>
      </c>
      <c r="D12" s="10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99"/>
      <c r="B13" s="100"/>
      <c r="C13" s="101">
        <v>0.0</v>
      </c>
      <c r="D13" s="10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99"/>
      <c r="B14" s="100"/>
      <c r="C14" s="101">
        <v>0.0</v>
      </c>
      <c r="D14" s="10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99"/>
      <c r="B15" s="100"/>
      <c r="C15" s="101">
        <v>0.0</v>
      </c>
      <c r="D15" s="10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03" t="s">
        <v>22</v>
      </c>
      <c r="B16" s="104"/>
      <c r="C16" s="105">
        <f>SUM(C10:C15)</f>
        <v>0</v>
      </c>
      <c r="D16" s="9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95" t="s">
        <v>58</v>
      </c>
      <c r="B17" s="106"/>
      <c r="C17" s="97"/>
      <c r="D17" s="9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07"/>
      <c r="B18" s="100"/>
      <c r="C18" s="101">
        <v>0.0</v>
      </c>
      <c r="D18" s="10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99"/>
      <c r="B19" s="100"/>
      <c r="C19" s="101">
        <v>0.0</v>
      </c>
      <c r="D19" s="10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99"/>
      <c r="B20" s="100"/>
      <c r="C20" s="101">
        <v>0.0</v>
      </c>
      <c r="D20" s="10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99"/>
      <c r="B21" s="100"/>
      <c r="C21" s="101">
        <v>0.0</v>
      </c>
      <c r="D21" s="10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99"/>
      <c r="B22" s="100"/>
      <c r="C22" s="101">
        <v>0.0</v>
      </c>
      <c r="D22" s="10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07"/>
      <c r="B23" s="100"/>
      <c r="C23" s="101">
        <v>0.0</v>
      </c>
      <c r="D23" s="10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03" t="s">
        <v>22</v>
      </c>
      <c r="B24" s="104"/>
      <c r="C24" s="105">
        <f>SUM(C18:C23)</f>
        <v>0</v>
      </c>
      <c r="D24" s="9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95" t="s">
        <v>59</v>
      </c>
      <c r="B25" s="106"/>
      <c r="C25" s="97"/>
      <c r="D25" s="9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07"/>
      <c r="B26" s="100"/>
      <c r="C26" s="101">
        <v>0.0</v>
      </c>
      <c r="D26" s="10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99"/>
      <c r="B27" s="100"/>
      <c r="C27" s="101">
        <v>0.0</v>
      </c>
      <c r="D27" s="10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99"/>
      <c r="B28" s="100"/>
      <c r="C28" s="101">
        <v>0.0</v>
      </c>
      <c r="D28" s="10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99"/>
      <c r="B29" s="100"/>
      <c r="C29" s="101">
        <v>0.0</v>
      </c>
      <c r="D29" s="10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99"/>
      <c r="B30" s="100"/>
      <c r="C30" s="101">
        <v>0.0</v>
      </c>
      <c r="D30" s="10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07"/>
      <c r="B31" s="100"/>
      <c r="C31" s="101">
        <v>0.0</v>
      </c>
      <c r="D31" s="10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03" t="s">
        <v>22</v>
      </c>
      <c r="B32" s="104"/>
      <c r="C32" s="105">
        <f>SUM(C26:C31)</f>
        <v>0</v>
      </c>
      <c r="D32" s="9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95" t="s">
        <v>60</v>
      </c>
      <c r="B33" s="106"/>
      <c r="C33" s="97"/>
      <c r="D33" s="9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07"/>
      <c r="B34" s="100"/>
      <c r="C34" s="101">
        <v>0.0</v>
      </c>
      <c r="D34" s="10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99"/>
      <c r="B35" s="100"/>
      <c r="C35" s="101">
        <v>0.0</v>
      </c>
      <c r="D35" s="10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99"/>
      <c r="B36" s="100"/>
      <c r="C36" s="101">
        <v>0.0</v>
      </c>
      <c r="D36" s="10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99"/>
      <c r="B37" s="100"/>
      <c r="C37" s="101">
        <v>0.0</v>
      </c>
      <c r="D37" s="10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99"/>
      <c r="B38" s="100"/>
      <c r="C38" s="101">
        <v>0.0</v>
      </c>
      <c r="D38" s="10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07"/>
      <c r="B39" s="100"/>
      <c r="C39" s="101">
        <v>0.0</v>
      </c>
      <c r="D39" s="10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03" t="s">
        <v>22</v>
      </c>
      <c r="B40" s="104"/>
      <c r="C40" s="105">
        <f>SUM(C34:C39)</f>
        <v>0</v>
      </c>
      <c r="D40" s="9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95" t="s">
        <v>61</v>
      </c>
      <c r="B41" s="106"/>
      <c r="C41" s="97"/>
      <c r="D41" s="9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07"/>
      <c r="B42" s="100"/>
      <c r="C42" s="101">
        <v>0.0</v>
      </c>
      <c r="D42" s="10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99"/>
      <c r="B43" s="100"/>
      <c r="C43" s="101">
        <v>0.0</v>
      </c>
      <c r="D43" s="10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99"/>
      <c r="B44" s="100"/>
      <c r="C44" s="101">
        <v>0.0</v>
      </c>
      <c r="D44" s="10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99"/>
      <c r="B45" s="100"/>
      <c r="C45" s="101">
        <v>0.0</v>
      </c>
      <c r="D45" s="10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99"/>
      <c r="B46" s="100"/>
      <c r="C46" s="101">
        <v>0.0</v>
      </c>
      <c r="D46" s="10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07"/>
      <c r="B47" s="100"/>
      <c r="C47" s="101">
        <v>0.0</v>
      </c>
      <c r="D47" s="10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103" t="s">
        <v>62</v>
      </c>
      <c r="B48" s="104"/>
      <c r="C48" s="105">
        <f>SUM(C42:C47)</f>
        <v>0</v>
      </c>
      <c r="D48" s="9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108" t="s">
        <v>63</v>
      </c>
      <c r="B49" s="109"/>
      <c r="C49" s="110">
        <f>SUM(C16,C24,C32,C40,C48)</f>
        <v>0</v>
      </c>
      <c r="D49" s="9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76.38"/>
    <col customWidth="1" min="5" max="24" width="9.13"/>
    <col customWidth="1" min="25" max="26" width="10.0"/>
  </cols>
  <sheetData>
    <row r="1" ht="12.75" customHeight="1">
      <c r="A1" s="82"/>
      <c r="B1" s="83"/>
      <c r="C1" s="83"/>
      <c r="D1" s="83"/>
      <c r="E1" s="84"/>
      <c r="F1" s="84"/>
      <c r="G1" s="84"/>
      <c r="H1" s="8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64</v>
      </c>
      <c r="B2" s="5"/>
      <c r="C2" s="5"/>
      <c r="D2" s="8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6" t="str">
        <f>'Fuentes de Costos del Proyecto'!C3</f>
        <v> PLATAFORMA DE GESTIÓN DE PROYECTOS COLABORATIVOS CON INTEGRACIÓN DE INTELIGENCIA ARTIFICIAL</v>
      </c>
      <c r="C3" s="8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3</v>
      </c>
      <c r="B4" s="86" t="str">
        <f>'Fuentes de Costos del Proyecto'!C4</f>
        <v>Jaci Lucas Eulogio</v>
      </c>
      <c r="C4" s="87"/>
      <c r="D4" s="8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8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90" t="s">
        <v>52</v>
      </c>
      <c r="B6" s="91"/>
      <c r="C6" s="91"/>
      <c r="D6" s="9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90" t="s">
        <v>8</v>
      </c>
      <c r="B7" s="91"/>
      <c r="C7" s="91"/>
      <c r="D7" s="9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11"/>
      <c r="B8" s="112"/>
      <c r="C8" s="112"/>
      <c r="D8" s="11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1.0" customHeight="1">
      <c r="A9" s="113" t="s">
        <v>53</v>
      </c>
      <c r="B9" s="114" t="s">
        <v>54</v>
      </c>
      <c r="C9" s="114" t="s">
        <v>55</v>
      </c>
      <c r="D9" s="115" t="s">
        <v>56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16" t="s">
        <v>65</v>
      </c>
      <c r="B10" s="117"/>
      <c r="C10" s="118"/>
      <c r="D10" s="11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20" t="s">
        <v>66</v>
      </c>
      <c r="B11" s="121">
        <v>45758.0</v>
      </c>
      <c r="C11" s="122">
        <v>639.36</v>
      </c>
      <c r="D11" s="123" t="s">
        <v>67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20" t="s">
        <v>68</v>
      </c>
      <c r="B12" s="121">
        <v>45759.0</v>
      </c>
      <c r="C12" s="122">
        <v>479.52</v>
      </c>
      <c r="D12" s="123" t="s">
        <v>69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20" t="s">
        <v>70</v>
      </c>
      <c r="B13" s="121">
        <v>45762.0</v>
      </c>
      <c r="C13" s="122">
        <v>639.36</v>
      </c>
      <c r="D13" s="123" t="s">
        <v>71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20" t="s">
        <v>72</v>
      </c>
      <c r="B14" s="121">
        <v>45765.0</v>
      </c>
      <c r="C14" s="122">
        <v>799.2</v>
      </c>
      <c r="D14" s="123" t="s">
        <v>73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20" t="s">
        <v>74</v>
      </c>
      <c r="B15" s="121">
        <v>45769.0</v>
      </c>
      <c r="C15" s="122">
        <v>639.36</v>
      </c>
      <c r="D15" s="124" t="s">
        <v>75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25" t="s">
        <v>22</v>
      </c>
      <c r="B16" s="126"/>
      <c r="C16" s="127">
        <f>SUM(C11:C15)</f>
        <v>3196.8</v>
      </c>
      <c r="D16" s="11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16" t="s">
        <v>76</v>
      </c>
      <c r="B17" s="128"/>
      <c r="C17" s="118"/>
      <c r="D17" s="11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29" t="s">
        <v>77</v>
      </c>
      <c r="B18" s="121">
        <v>45770.0</v>
      </c>
      <c r="C18" s="122">
        <v>799.2</v>
      </c>
      <c r="D18" s="123" t="s">
        <v>78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20" t="s">
        <v>79</v>
      </c>
      <c r="B19" s="121">
        <v>45771.0</v>
      </c>
      <c r="C19" s="122">
        <v>479.52</v>
      </c>
      <c r="D19" s="123" t="s">
        <v>80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20" t="s">
        <v>81</v>
      </c>
      <c r="B20" s="121">
        <v>45773.0</v>
      </c>
      <c r="C20" s="122">
        <v>319.68</v>
      </c>
      <c r="D20" s="123" t="s">
        <v>82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20" t="s">
        <v>83</v>
      </c>
      <c r="B21" s="121">
        <v>45775.0</v>
      </c>
      <c r="C21" s="122">
        <v>479.52</v>
      </c>
      <c r="D21" s="123" t="s">
        <v>84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20" t="s">
        <v>85</v>
      </c>
      <c r="B22" s="121">
        <v>45777.0</v>
      </c>
      <c r="C22" s="122">
        <v>639.36</v>
      </c>
      <c r="D22" s="123" t="s">
        <v>86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29" t="s">
        <v>87</v>
      </c>
      <c r="B23" s="121">
        <v>45786.0</v>
      </c>
      <c r="C23" s="122">
        <v>479.52</v>
      </c>
      <c r="D23" s="123" t="s">
        <v>88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25" t="s">
        <v>22</v>
      </c>
      <c r="B24" s="126"/>
      <c r="C24" s="127">
        <f>SUM(C18:C23)</f>
        <v>3196.8</v>
      </c>
      <c r="D24" s="11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16" t="s">
        <v>89</v>
      </c>
      <c r="B25" s="128"/>
      <c r="C25" s="118"/>
      <c r="D25" s="11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29" t="s">
        <v>90</v>
      </c>
      <c r="B26" s="121">
        <v>45789.0</v>
      </c>
      <c r="C26" s="122">
        <v>799.2</v>
      </c>
      <c r="D26" s="123" t="s">
        <v>91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20" t="s">
        <v>92</v>
      </c>
      <c r="B27" s="121">
        <v>45793.0</v>
      </c>
      <c r="C27" s="122">
        <v>799.2</v>
      </c>
      <c r="D27" s="123" t="s">
        <v>93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20" t="s">
        <v>94</v>
      </c>
      <c r="B28" s="121">
        <v>45797.0</v>
      </c>
      <c r="C28" s="122">
        <v>479.52</v>
      </c>
      <c r="D28" s="123" t="s">
        <v>95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20" t="s">
        <v>96</v>
      </c>
      <c r="B29" s="121">
        <v>45804.0</v>
      </c>
      <c r="C29" s="122">
        <v>479.52</v>
      </c>
      <c r="D29" s="123" t="s">
        <v>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20" t="s">
        <v>98</v>
      </c>
      <c r="B30" s="121">
        <v>45803.0</v>
      </c>
      <c r="C30" s="122">
        <v>639.36</v>
      </c>
      <c r="D30" s="123" t="s">
        <v>99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125" t="s">
        <v>22</v>
      </c>
      <c r="B31" s="126"/>
      <c r="C31" s="130">
        <f>SUM(C26:C30)</f>
        <v>3196.8</v>
      </c>
      <c r="D31" s="11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16" t="s">
        <v>100</v>
      </c>
      <c r="B32" s="128"/>
      <c r="C32" s="118"/>
      <c r="D32" s="11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29" t="s">
        <v>101</v>
      </c>
      <c r="B33" s="121">
        <v>45804.0</v>
      </c>
      <c r="C33" s="122">
        <v>639.36</v>
      </c>
      <c r="D33" s="123" t="s">
        <v>102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20" t="s">
        <v>103</v>
      </c>
      <c r="B34" s="121">
        <v>45807.0</v>
      </c>
      <c r="C34" s="122">
        <v>479.52</v>
      </c>
      <c r="D34" s="123" t="s">
        <v>104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20" t="s">
        <v>105</v>
      </c>
      <c r="B35" s="121">
        <v>45811.0</v>
      </c>
      <c r="C35" s="122">
        <v>479.52</v>
      </c>
      <c r="D35" s="123" t="s">
        <v>106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20" t="s">
        <v>107</v>
      </c>
      <c r="B36" s="121">
        <v>45814.0</v>
      </c>
      <c r="C36" s="122">
        <v>479.52</v>
      </c>
      <c r="D36" s="123" t="s">
        <v>108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20" t="s">
        <v>109</v>
      </c>
      <c r="B37" s="121">
        <v>45818.0</v>
      </c>
      <c r="C37" s="122">
        <v>479.52</v>
      </c>
      <c r="D37" s="123" t="s">
        <v>110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29" t="s">
        <v>111</v>
      </c>
      <c r="B38" s="121">
        <v>45828.0</v>
      </c>
      <c r="C38" s="122">
        <v>639.36</v>
      </c>
      <c r="D38" s="123" t="s">
        <v>112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125" t="s">
        <v>22</v>
      </c>
      <c r="B39" s="126"/>
      <c r="C39" s="130">
        <f>SUM(C33:C38)</f>
        <v>3196.8</v>
      </c>
      <c r="D39" s="11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31" t="s">
        <v>63</v>
      </c>
      <c r="B40" s="132"/>
      <c r="C40" s="133">
        <f>SUM(C16,C24,C31,C39)</f>
        <v>12787.2</v>
      </c>
      <c r="D40" s="11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mergeCells count="6">
    <mergeCell ref="A1:D1"/>
    <mergeCell ref="A2:D2"/>
    <mergeCell ref="B3:C3"/>
    <mergeCell ref="D3:D4"/>
    <mergeCell ref="B4:C4"/>
    <mergeCell ref="A5:D5"/>
  </mergeCells>
  <dataValidations>
    <dataValidation type="custom" allowBlank="1" showDropDown="1" sqref="B10:B40">
      <formula1>OR(NOT(ISERROR(DATEVALUE(B10))), AND(ISNUMBER(B10), LEFT(CELL("format", B10))="D"))</formula1>
    </dataValidation>
    <dataValidation type="custom" allowBlank="1" showDropDown="1" sqref="C10:C40">
      <formula1>AND(ISNUMBER(C10),(NOT(OR(NOT(ISERROR(DATEVALUE(C10))), AND(ISNUMBER(C10), LEFT(CELL("format", C10))="D")))))</formula1>
    </dataValidation>
  </dataValidation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84"/>
    </row>
    <row r="2" ht="52.5" customHeight="1">
      <c r="A2" s="134" t="s">
        <v>113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6"/>
    </row>
    <row r="3" ht="12.75" customHeight="1"/>
    <row r="4" ht="24.75" customHeight="1">
      <c r="A4" s="137" t="s">
        <v>114</v>
      </c>
    </row>
    <row r="5" ht="12.75" customHeight="1">
      <c r="A5" s="138" t="s">
        <v>115</v>
      </c>
    </row>
    <row r="6" ht="12.75" customHeight="1">
      <c r="A6" s="138" t="s">
        <v>116</v>
      </c>
    </row>
    <row r="7" ht="12.75" customHeight="1">
      <c r="A7" s="138" t="s">
        <v>117</v>
      </c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 ht="12.75" customHeight="1">
      <c r="A8" s="140" t="s">
        <v>118</v>
      </c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 ht="12.75" customHeight="1">
      <c r="A9" s="138" t="s">
        <v>119</v>
      </c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 ht="12.75" customHeight="1">
      <c r="A10" s="138" t="s">
        <v>120</v>
      </c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 ht="12.75" customHeight="1">
      <c r="A11" s="141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 ht="15.75" customHeight="1">
      <c r="A12" s="142" t="s">
        <v>121</v>
      </c>
    </row>
    <row r="13" ht="12.75" customHeight="1"/>
    <row r="14" ht="12.75" customHeight="1"/>
    <row r="15" ht="12.75" customHeight="1">
      <c r="A15" s="143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6" width="10.0"/>
  </cols>
  <sheetData>
    <row r="1" ht="12.75" customHeight="1"/>
    <row r="2" ht="58.5" customHeight="1">
      <c r="B2" s="144" t="s">
        <v>122</v>
      </c>
      <c r="C2" s="20"/>
      <c r="D2" s="20"/>
      <c r="E2" s="20"/>
      <c r="F2" s="21"/>
    </row>
    <row r="3" ht="26.25" customHeight="1">
      <c r="A3" s="1"/>
      <c r="B3" s="145" t="s">
        <v>123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46" t="s">
        <v>124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40" t="s">
        <v>125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40" t="s">
        <v>126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40" t="s">
        <v>127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40" t="s">
        <v>128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8.25" customHeight="1">
      <c r="A10" s="147"/>
      <c r="B10" s="148" t="s">
        <v>129</v>
      </c>
      <c r="C10" s="148" t="s">
        <v>130</v>
      </c>
      <c r="D10" s="148" t="s">
        <v>131</v>
      </c>
      <c r="E10" s="148" t="s">
        <v>132</v>
      </c>
      <c r="F10" s="148" t="s">
        <v>133</v>
      </c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</row>
    <row r="11" ht="12.75" customHeight="1">
      <c r="B11" s="149">
        <v>1.0</v>
      </c>
      <c r="C11" s="150">
        <v>1.0</v>
      </c>
      <c r="D11" s="151">
        <f>SUM(C11)</f>
        <v>1</v>
      </c>
      <c r="E11" s="150">
        <v>2.0</v>
      </c>
      <c r="F11" s="152">
        <f>SUM(E11)</f>
        <v>2</v>
      </c>
    </row>
    <row r="12" ht="12.75" customHeight="1">
      <c r="B12" s="149">
        <v>2.0</v>
      </c>
      <c r="C12" s="150">
        <v>3.0</v>
      </c>
      <c r="D12" s="151">
        <f>SUM(C11:C12)</f>
        <v>4</v>
      </c>
      <c r="E12" s="150">
        <v>4.0</v>
      </c>
      <c r="F12" s="152">
        <f>SUM(E11:E12)</f>
        <v>6</v>
      </c>
    </row>
    <row r="13" ht="12.75" customHeight="1">
      <c r="B13" s="149">
        <v>3.0</v>
      </c>
      <c r="C13" s="150">
        <v>5.0</v>
      </c>
      <c r="D13" s="151">
        <f>SUM(C11:C13)</f>
        <v>9</v>
      </c>
      <c r="E13" s="150">
        <v>6.0</v>
      </c>
      <c r="F13" s="152">
        <f>SUM(E11:E13)</f>
        <v>12</v>
      </c>
    </row>
    <row r="14" ht="12.75" customHeight="1">
      <c r="B14" s="149">
        <v>4.0</v>
      </c>
      <c r="C14" s="150">
        <v>7.0</v>
      </c>
      <c r="D14" s="151">
        <f>SUM(C11:C14)</f>
        <v>16</v>
      </c>
      <c r="E14" s="150">
        <v>8.0</v>
      </c>
      <c r="F14" s="152">
        <f>SUM(E11:E14)</f>
        <v>20</v>
      </c>
    </row>
    <row r="15" ht="12.75" customHeight="1">
      <c r="B15" s="149">
        <v>5.0</v>
      </c>
      <c r="C15" s="150">
        <v>9.0</v>
      </c>
      <c r="D15" s="151">
        <f>SUM(C11:C15)</f>
        <v>25</v>
      </c>
      <c r="E15" s="150">
        <v>12.0</v>
      </c>
      <c r="F15" s="152">
        <f>SUM(E11:E15)</f>
        <v>32</v>
      </c>
    </row>
    <row r="16" ht="12.75" customHeight="1">
      <c r="B16" s="149">
        <v>6.0</v>
      </c>
      <c r="C16" s="150">
        <v>11.0</v>
      </c>
      <c r="D16" s="151">
        <f>SUM(C11:C16)</f>
        <v>36</v>
      </c>
      <c r="E16" s="150">
        <v>10.0</v>
      </c>
      <c r="F16" s="152">
        <f>SUM(E11:E16)</f>
        <v>42</v>
      </c>
    </row>
    <row r="17" ht="12.75" customHeight="1">
      <c r="B17" s="149">
        <v>7.0</v>
      </c>
      <c r="C17" s="150">
        <v>13.0</v>
      </c>
      <c r="D17" s="151">
        <f>SUM(C11:C17)</f>
        <v>49</v>
      </c>
      <c r="E17" s="150">
        <v>15.0</v>
      </c>
      <c r="F17" s="152">
        <f>SUM(E11:E17)</f>
        <v>57</v>
      </c>
    </row>
    <row r="18" ht="12.75" customHeight="1">
      <c r="B18" s="149">
        <v>8.0</v>
      </c>
      <c r="C18" s="150">
        <v>15.0</v>
      </c>
      <c r="D18" s="151">
        <f>SUM(C11:C18)</f>
        <v>64</v>
      </c>
      <c r="E18" s="150">
        <v>20.0</v>
      </c>
      <c r="F18" s="152">
        <f>SUM(E11:E18)</f>
        <v>77</v>
      </c>
    </row>
    <row r="19" ht="12.75" customHeight="1">
      <c r="B19" s="149">
        <v>9.0</v>
      </c>
      <c r="C19" s="150">
        <v>17.0</v>
      </c>
      <c r="D19" s="151">
        <f>SUM(C11:C19)</f>
        <v>81</v>
      </c>
      <c r="E19" s="150">
        <v>14.0</v>
      </c>
      <c r="F19" s="152">
        <f>SUM(E11:E19)</f>
        <v>91</v>
      </c>
    </row>
    <row r="20" ht="12.75" customHeight="1">
      <c r="B20" s="149">
        <v>10.0</v>
      </c>
      <c r="C20" s="150">
        <v>19.0</v>
      </c>
      <c r="D20" s="151">
        <f>SUM(C11:C20)</f>
        <v>100</v>
      </c>
      <c r="E20" s="150">
        <v>23.0</v>
      </c>
      <c r="F20" s="152">
        <f>SUM(E11:E20)</f>
        <v>114</v>
      </c>
    </row>
    <row r="21" ht="12.75" customHeight="1">
      <c r="B21" s="149">
        <v>11.0</v>
      </c>
      <c r="C21" s="150">
        <v>21.0</v>
      </c>
      <c r="D21" s="151">
        <f>SUM(C11:C21)</f>
        <v>121</v>
      </c>
      <c r="E21" s="150">
        <v>26.0</v>
      </c>
      <c r="F21" s="152">
        <f>SUM(E11:E21)</f>
        <v>140</v>
      </c>
    </row>
    <row r="22" ht="12.75" customHeight="1">
      <c r="B22" s="149">
        <v>12.0</v>
      </c>
      <c r="C22" s="150">
        <v>23.0</v>
      </c>
      <c r="D22" s="151">
        <f>SUM(C11:C22)</f>
        <v>144</v>
      </c>
      <c r="E22" s="150">
        <v>30.0</v>
      </c>
      <c r="F22" s="152">
        <f>SUM(E11:E22)</f>
        <v>170</v>
      </c>
    </row>
    <row r="23" ht="12.75" customHeight="1">
      <c r="B23" s="149">
        <v>13.0</v>
      </c>
      <c r="C23" s="150">
        <v>25.0</v>
      </c>
      <c r="D23" s="151">
        <f>SUM(C11:C23)</f>
        <v>169</v>
      </c>
      <c r="E23" s="150">
        <v>17.0</v>
      </c>
      <c r="F23" s="152">
        <f>SUM(E11:E23)</f>
        <v>187</v>
      </c>
    </row>
    <row r="24" ht="12.75" customHeight="1">
      <c r="B24" s="149">
        <v>14.0</v>
      </c>
      <c r="C24" s="150">
        <v>23.0</v>
      </c>
      <c r="D24" s="151">
        <f>SUM(C11:C24)</f>
        <v>192</v>
      </c>
      <c r="E24" s="150">
        <v>21.0</v>
      </c>
      <c r="F24" s="152">
        <f>SUM(E11:E24)</f>
        <v>208</v>
      </c>
    </row>
    <row r="25" ht="12.75" customHeight="1">
      <c r="B25" s="149">
        <v>15.0</v>
      </c>
      <c r="C25" s="150">
        <v>21.0</v>
      </c>
      <c r="D25" s="151">
        <f>SUM(C11:C25)</f>
        <v>213</v>
      </c>
      <c r="E25" s="150">
        <v>10.0</v>
      </c>
      <c r="F25" s="152">
        <f>SUM(E11:E25)</f>
        <v>218</v>
      </c>
    </row>
    <row r="26" ht="12.75" customHeight="1">
      <c r="B26" s="149">
        <v>16.0</v>
      </c>
      <c r="C26" s="150">
        <v>19.0</v>
      </c>
      <c r="D26" s="151">
        <f>SUM(C11:C26)</f>
        <v>232</v>
      </c>
      <c r="E26" s="150">
        <v>10.0</v>
      </c>
      <c r="F26" s="152">
        <f>SUM(E11:E26)</f>
        <v>228</v>
      </c>
    </row>
    <row r="27" ht="12.75" customHeight="1">
      <c r="B27" s="149">
        <v>17.0</v>
      </c>
      <c r="C27" s="150">
        <v>17.0</v>
      </c>
      <c r="D27" s="151">
        <f>SUM(C11:C27)</f>
        <v>249</v>
      </c>
      <c r="E27" s="150">
        <v>12.0</v>
      </c>
      <c r="F27" s="152">
        <f>SUM(E11:E27)</f>
        <v>240</v>
      </c>
    </row>
    <row r="28" ht="12.75" customHeight="1">
      <c r="B28" s="149">
        <v>18.0</v>
      </c>
      <c r="C28" s="150">
        <v>15.0</v>
      </c>
      <c r="D28" s="151">
        <f>SUM(C11:C28)</f>
        <v>264</v>
      </c>
      <c r="E28" s="150">
        <v>6.0</v>
      </c>
      <c r="F28" s="152">
        <f>SUM(E11:E28)</f>
        <v>246</v>
      </c>
    </row>
    <row r="29" ht="12.75" customHeight="1">
      <c r="B29" s="149">
        <v>19.0</v>
      </c>
      <c r="C29" s="150">
        <v>13.0</v>
      </c>
      <c r="D29" s="151">
        <f>SUM(C11:C29)</f>
        <v>277</v>
      </c>
      <c r="E29" s="150">
        <v>27.0</v>
      </c>
      <c r="F29" s="152">
        <f>SUM(E11:E29)</f>
        <v>273</v>
      </c>
    </row>
    <row r="30" ht="12.75" customHeight="1">
      <c r="B30" s="149">
        <v>20.0</v>
      </c>
      <c r="C30" s="150">
        <v>11.0</v>
      </c>
      <c r="D30" s="151">
        <f>SUM(C11:C30)</f>
        <v>288</v>
      </c>
      <c r="E30" s="150">
        <v>19.0</v>
      </c>
      <c r="F30" s="152">
        <f>SUM(E11:E30)</f>
        <v>292</v>
      </c>
    </row>
    <row r="31" ht="12.75" customHeight="1">
      <c r="B31" s="149">
        <v>21.0</v>
      </c>
      <c r="C31" s="150">
        <v>9.0</v>
      </c>
      <c r="D31" s="151">
        <f>SUM(C11:C31)</f>
        <v>297</v>
      </c>
      <c r="E31" s="150">
        <v>6.0</v>
      </c>
      <c r="F31" s="152">
        <f>SUM(E11:E31)</f>
        <v>298</v>
      </c>
    </row>
    <row r="32" ht="12.75" customHeight="1">
      <c r="B32" s="149">
        <v>22.0</v>
      </c>
      <c r="C32" s="150">
        <v>7.0</v>
      </c>
      <c r="D32" s="151">
        <f>SUM(C11:C32)</f>
        <v>304</v>
      </c>
      <c r="E32" s="150">
        <v>7.0</v>
      </c>
      <c r="F32" s="152">
        <f>SUM(E11:E32)</f>
        <v>305</v>
      </c>
    </row>
    <row r="33" ht="12.75" customHeight="1">
      <c r="B33" s="149">
        <v>23.0</v>
      </c>
      <c r="C33" s="150">
        <v>5.0</v>
      </c>
      <c r="D33" s="151">
        <f>SUM(C11:C33)</f>
        <v>309</v>
      </c>
      <c r="E33" s="150">
        <v>2.0</v>
      </c>
      <c r="F33" s="152">
        <f>SUM(E11:E33)</f>
        <v>307</v>
      </c>
    </row>
    <row r="34" ht="12.75" customHeight="1">
      <c r="B34" s="149">
        <v>24.0</v>
      </c>
      <c r="C34" s="150">
        <v>3.0</v>
      </c>
      <c r="D34" s="151">
        <f>SUM(C11:C34)</f>
        <v>312</v>
      </c>
      <c r="E34" s="150">
        <v>1.0</v>
      </c>
      <c r="F34" s="152">
        <f>SUM(E11:E34)</f>
        <v>308</v>
      </c>
    </row>
    <row r="35" ht="12.75" customHeight="1">
      <c r="B35" s="149"/>
      <c r="C35" s="150"/>
      <c r="D35" s="151"/>
      <c r="E35" s="150"/>
      <c r="F35" s="152"/>
    </row>
    <row r="36" ht="12.75" customHeight="1">
      <c r="B36" s="149"/>
      <c r="C36" s="150"/>
      <c r="D36" s="151"/>
      <c r="E36" s="150"/>
      <c r="F36" s="152"/>
    </row>
    <row r="37" ht="12.75" customHeight="1">
      <c r="B37" s="149"/>
      <c r="C37" s="150"/>
      <c r="D37" s="151"/>
      <c r="E37" s="150"/>
      <c r="F37" s="152"/>
    </row>
    <row r="38" ht="12.75" customHeight="1">
      <c r="B38" s="149"/>
      <c r="C38" s="150"/>
      <c r="D38" s="151"/>
      <c r="E38" s="150"/>
      <c r="F38" s="152"/>
    </row>
    <row r="39" ht="12.75" customHeight="1">
      <c r="B39" s="149"/>
      <c r="C39" s="150"/>
      <c r="D39" s="151"/>
      <c r="E39" s="150"/>
      <c r="F39" s="152"/>
    </row>
    <row r="40" ht="12.75" customHeight="1">
      <c r="B40" s="149"/>
      <c r="C40" s="150"/>
      <c r="D40" s="151"/>
      <c r="E40" s="150"/>
      <c r="F40" s="152"/>
    </row>
    <row r="41" ht="12.75" customHeight="1">
      <c r="B41" s="149"/>
      <c r="C41" s="150"/>
      <c r="D41" s="151"/>
      <c r="E41" s="150"/>
      <c r="F41" s="152"/>
    </row>
    <row r="42" ht="12.75" customHeight="1">
      <c r="B42" s="149"/>
      <c r="C42" s="150"/>
      <c r="D42" s="151"/>
      <c r="E42" s="150"/>
      <c r="F42" s="152"/>
    </row>
    <row r="43" ht="12.75" customHeight="1">
      <c r="B43" s="149"/>
      <c r="C43" s="150"/>
      <c r="D43" s="151"/>
      <c r="E43" s="150"/>
      <c r="F43" s="152"/>
    </row>
    <row r="44" ht="12.75" customHeight="1">
      <c r="B44" s="149"/>
      <c r="C44" s="150"/>
      <c r="D44" s="151"/>
      <c r="E44" s="150"/>
      <c r="F44" s="152"/>
    </row>
    <row r="45" ht="12.75" customHeight="1">
      <c r="B45" s="149"/>
      <c r="C45" s="150"/>
      <c r="D45" s="151"/>
      <c r="E45" s="150"/>
      <c r="F45" s="152"/>
    </row>
    <row r="46" ht="12.75" customHeight="1">
      <c r="B46" s="149"/>
      <c r="C46" s="150"/>
      <c r="D46" s="151"/>
      <c r="E46" s="150"/>
      <c r="F46" s="152"/>
    </row>
    <row r="47" ht="12.75" customHeight="1">
      <c r="B47" s="149"/>
      <c r="C47" s="150"/>
      <c r="D47" s="151"/>
      <c r="E47" s="150"/>
      <c r="F47" s="152"/>
    </row>
    <row r="48" ht="12.75" customHeight="1">
      <c r="B48" s="149"/>
      <c r="C48" s="150"/>
      <c r="D48" s="151"/>
      <c r="E48" s="150"/>
      <c r="F48" s="152"/>
    </row>
    <row r="49" ht="12.75" customHeight="1">
      <c r="B49" s="149"/>
      <c r="C49" s="150"/>
      <c r="D49" s="151"/>
      <c r="E49" s="150"/>
      <c r="F49" s="152"/>
    </row>
    <row r="50" ht="12.75" customHeight="1">
      <c r="B50" s="149"/>
      <c r="C50" s="150"/>
      <c r="D50" s="151"/>
      <c r="E50" s="150"/>
      <c r="F50" s="152"/>
    </row>
    <row r="51" ht="12.75" customHeight="1">
      <c r="B51" s="149"/>
      <c r="C51" s="150"/>
      <c r="D51" s="151"/>
      <c r="E51" s="150"/>
      <c r="F51" s="152"/>
    </row>
    <row r="52" ht="12.75" customHeight="1">
      <c r="B52" s="149"/>
      <c r="C52" s="150"/>
      <c r="D52" s="151"/>
      <c r="E52" s="150"/>
      <c r="F52" s="152"/>
    </row>
    <row r="53" ht="12.75" customHeight="1">
      <c r="B53" s="149"/>
      <c r="C53" s="150"/>
      <c r="D53" s="151"/>
      <c r="E53" s="150"/>
      <c r="F53" s="152"/>
    </row>
    <row r="54" ht="12.75" customHeight="1">
      <c r="B54" s="149"/>
      <c r="C54" s="150"/>
      <c r="D54" s="151"/>
      <c r="E54" s="150"/>
      <c r="F54" s="152"/>
    </row>
    <row r="55" ht="12.75" customHeight="1">
      <c r="B55" s="149"/>
      <c r="C55" s="150"/>
      <c r="D55" s="151"/>
      <c r="E55" s="150"/>
      <c r="F55" s="152"/>
    </row>
    <row r="56" ht="12.75" customHeight="1">
      <c r="B56" s="149"/>
      <c r="C56" s="150"/>
      <c r="D56" s="151"/>
      <c r="E56" s="150"/>
      <c r="F56" s="152"/>
    </row>
    <row r="57" ht="12.75" customHeight="1">
      <c r="B57" s="149"/>
      <c r="C57" s="150"/>
      <c r="D57" s="151"/>
      <c r="E57" s="150"/>
      <c r="F57" s="152"/>
    </row>
    <row r="58" ht="12.75" customHeight="1">
      <c r="B58" s="149"/>
      <c r="C58" s="150"/>
      <c r="D58" s="151"/>
      <c r="E58" s="150"/>
      <c r="F58" s="152"/>
    </row>
    <row r="59" ht="12.75" customHeight="1">
      <c r="B59" s="149"/>
      <c r="C59" s="150"/>
      <c r="D59" s="151"/>
      <c r="E59" s="150"/>
      <c r="F59" s="152"/>
    </row>
    <row r="60" ht="12.75" customHeight="1">
      <c r="B60" s="149"/>
      <c r="C60" s="150"/>
      <c r="D60" s="151"/>
      <c r="E60" s="150"/>
      <c r="F60" s="152"/>
    </row>
    <row r="61" ht="12.75" customHeight="1">
      <c r="B61" s="149"/>
      <c r="C61" s="150"/>
      <c r="D61" s="151"/>
      <c r="E61" s="150"/>
      <c r="F61" s="152"/>
    </row>
    <row r="62" ht="12.75" customHeight="1">
      <c r="B62" s="149"/>
      <c r="C62" s="150"/>
      <c r="D62" s="151"/>
      <c r="E62" s="150"/>
      <c r="F62" s="152"/>
    </row>
    <row r="63" ht="12.75" customHeight="1">
      <c r="B63" s="149"/>
      <c r="C63" s="150"/>
      <c r="D63" s="151"/>
      <c r="E63" s="150"/>
      <c r="F63" s="152"/>
    </row>
    <row r="64" ht="12.75" customHeight="1">
      <c r="B64" s="149"/>
      <c r="C64" s="150"/>
      <c r="D64" s="151"/>
      <c r="E64" s="150"/>
      <c r="F64" s="152"/>
    </row>
    <row r="65" ht="12.75" customHeight="1">
      <c r="B65" s="149"/>
      <c r="C65" s="150"/>
      <c r="D65" s="151"/>
      <c r="E65" s="150"/>
      <c r="F65" s="152"/>
    </row>
    <row r="66" ht="12.75" customHeight="1">
      <c r="B66" s="149"/>
      <c r="C66" s="150"/>
      <c r="D66" s="151"/>
      <c r="E66" s="150"/>
      <c r="F66" s="152"/>
    </row>
    <row r="67" ht="12.75" customHeight="1">
      <c r="B67" s="149"/>
      <c r="C67" s="150"/>
      <c r="D67" s="151"/>
      <c r="E67" s="150"/>
      <c r="F67" s="152"/>
    </row>
    <row r="68" ht="12.75" customHeight="1">
      <c r="B68" s="149"/>
      <c r="C68" s="150"/>
      <c r="D68" s="151"/>
      <c r="E68" s="150"/>
      <c r="F68" s="152"/>
    </row>
    <row r="69" ht="12.75" customHeight="1">
      <c r="B69" s="149"/>
      <c r="C69" s="150"/>
      <c r="D69" s="151"/>
      <c r="E69" s="150"/>
      <c r="F69" s="152"/>
    </row>
    <row r="70" ht="12.75" customHeight="1">
      <c r="B70" s="149"/>
      <c r="C70" s="150"/>
      <c r="D70" s="151"/>
      <c r="E70" s="150"/>
      <c r="F70" s="152"/>
    </row>
    <row r="71" ht="12.75" customHeight="1">
      <c r="B71" s="149"/>
      <c r="C71" s="150"/>
      <c r="D71" s="151"/>
      <c r="E71" s="150"/>
      <c r="F71" s="152"/>
    </row>
    <row r="72" ht="12.75" customHeight="1">
      <c r="B72" s="149"/>
      <c r="C72" s="150"/>
      <c r="D72" s="151"/>
      <c r="E72" s="150"/>
      <c r="F72" s="152"/>
    </row>
    <row r="73" ht="12.75" customHeight="1">
      <c r="B73" s="149"/>
      <c r="C73" s="150"/>
      <c r="D73" s="151"/>
      <c r="E73" s="150"/>
      <c r="F73" s="152"/>
    </row>
    <row r="74" ht="12.75" customHeight="1">
      <c r="B74" s="149"/>
      <c r="C74" s="150"/>
      <c r="D74" s="151"/>
      <c r="E74" s="150"/>
      <c r="F74" s="152"/>
    </row>
    <row r="75" ht="12.75" customHeight="1">
      <c r="B75" s="149"/>
      <c r="C75" s="150"/>
      <c r="D75" s="151"/>
      <c r="E75" s="150"/>
      <c r="F75" s="152"/>
    </row>
    <row r="76" ht="12.75" customHeight="1">
      <c r="B76" s="149"/>
      <c r="C76" s="150"/>
      <c r="D76" s="151"/>
      <c r="E76" s="150"/>
      <c r="F76" s="152"/>
    </row>
    <row r="77" ht="12.75" customHeight="1">
      <c r="B77" s="149"/>
      <c r="C77" s="150"/>
      <c r="D77" s="151"/>
      <c r="E77" s="150"/>
      <c r="F77" s="152"/>
    </row>
    <row r="78" ht="12.75" customHeight="1">
      <c r="B78" s="149"/>
      <c r="C78" s="150"/>
      <c r="D78" s="151"/>
      <c r="E78" s="150"/>
      <c r="F78" s="152"/>
    </row>
    <row r="79" ht="12.75" customHeight="1">
      <c r="B79" s="149"/>
      <c r="C79" s="150"/>
      <c r="D79" s="151"/>
      <c r="E79" s="150"/>
      <c r="F79" s="152"/>
    </row>
    <row r="80" ht="12.75" customHeight="1">
      <c r="B80" s="149"/>
      <c r="C80" s="150"/>
      <c r="D80" s="151"/>
      <c r="E80" s="150"/>
      <c r="F80" s="152"/>
    </row>
    <row r="81" ht="12.75" customHeight="1">
      <c r="B81" s="149"/>
      <c r="C81" s="150"/>
      <c r="D81" s="151"/>
      <c r="E81" s="150"/>
      <c r="F81" s="152"/>
    </row>
    <row r="82" ht="12.75" customHeight="1">
      <c r="B82" s="149"/>
      <c r="C82" s="150"/>
      <c r="D82" s="151"/>
      <c r="E82" s="150"/>
      <c r="F82" s="152"/>
    </row>
    <row r="83" ht="12.75" customHeight="1">
      <c r="B83" s="149"/>
      <c r="C83" s="150"/>
      <c r="D83" s="151"/>
      <c r="E83" s="150"/>
      <c r="F83" s="152"/>
    </row>
    <row r="84" ht="12.75" customHeight="1">
      <c r="B84" s="149"/>
      <c r="C84" s="150"/>
      <c r="D84" s="151"/>
      <c r="E84" s="150"/>
      <c r="F84" s="152"/>
    </row>
    <row r="85" ht="12.75" customHeight="1">
      <c r="B85" s="149"/>
      <c r="C85" s="150"/>
      <c r="D85" s="151"/>
      <c r="E85" s="150"/>
      <c r="F85" s="152"/>
    </row>
    <row r="86" ht="12.75" customHeight="1">
      <c r="B86" s="149"/>
      <c r="C86" s="150"/>
      <c r="D86" s="151"/>
      <c r="E86" s="150"/>
      <c r="F86" s="152"/>
    </row>
    <row r="87" ht="12.75" customHeight="1">
      <c r="B87" s="149"/>
      <c r="C87" s="150"/>
      <c r="D87" s="151"/>
      <c r="E87" s="150"/>
      <c r="F87" s="152"/>
    </row>
    <row r="88" ht="12.75" customHeight="1">
      <c r="B88" s="149"/>
      <c r="C88" s="150"/>
      <c r="D88" s="151"/>
      <c r="E88" s="150"/>
      <c r="F88" s="152"/>
    </row>
    <row r="89" ht="12.75" customHeight="1">
      <c r="B89" s="149"/>
      <c r="C89" s="150"/>
      <c r="D89" s="151"/>
      <c r="E89" s="150"/>
      <c r="F89" s="152"/>
    </row>
    <row r="90" ht="12.75" customHeight="1">
      <c r="B90" s="149"/>
      <c r="C90" s="150"/>
      <c r="D90" s="151"/>
      <c r="E90" s="150"/>
      <c r="F90" s="152"/>
    </row>
    <row r="91" ht="12.75" customHeight="1">
      <c r="B91" s="149"/>
      <c r="C91" s="150"/>
      <c r="D91" s="151"/>
      <c r="E91" s="150"/>
      <c r="F91" s="152"/>
    </row>
    <row r="92" ht="12.75" customHeight="1">
      <c r="B92" s="149"/>
      <c r="C92" s="150"/>
      <c r="D92" s="151"/>
      <c r="E92" s="150"/>
      <c r="F92" s="152"/>
    </row>
    <row r="93" ht="12.75" customHeight="1">
      <c r="B93" s="149"/>
      <c r="C93" s="150"/>
      <c r="D93" s="151"/>
      <c r="E93" s="150"/>
      <c r="F93" s="152"/>
    </row>
    <row r="94" ht="12.75" customHeight="1">
      <c r="B94" s="149"/>
      <c r="C94" s="150"/>
      <c r="D94" s="151"/>
      <c r="E94" s="150"/>
      <c r="F94" s="152"/>
    </row>
    <row r="95" ht="12.75" customHeight="1">
      <c r="B95" s="149"/>
      <c r="C95" s="150"/>
      <c r="D95" s="151"/>
      <c r="E95" s="150"/>
      <c r="F95" s="152"/>
    </row>
    <row r="96" ht="12.75" customHeight="1">
      <c r="B96" s="149"/>
      <c r="C96" s="150"/>
      <c r="D96" s="151"/>
      <c r="E96" s="150"/>
      <c r="F96" s="152"/>
    </row>
    <row r="97" ht="12.75" customHeight="1">
      <c r="B97" s="149"/>
      <c r="C97" s="150"/>
      <c r="D97" s="151"/>
      <c r="E97" s="150"/>
      <c r="F97" s="152"/>
    </row>
    <row r="98" ht="12.75" customHeight="1">
      <c r="B98" s="153"/>
      <c r="C98" s="154"/>
      <c r="D98" s="155"/>
      <c r="E98" s="154"/>
      <c r="F98" s="156"/>
    </row>
    <row r="99" ht="12.75" customHeight="1"/>
    <row r="100" ht="12.75" customHeight="1">
      <c r="B100" s="2" t="s">
        <v>134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F2"/>
    <mergeCell ref="B3:F3"/>
    <mergeCell ref="B4:F4"/>
    <mergeCell ref="B5:F5"/>
    <mergeCell ref="B6:F6"/>
    <mergeCell ref="B7:F7"/>
    <mergeCell ref="B8:F8"/>
    <mergeCell ref="B100:D100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