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 autoCompressPictures="0"/>
  <mc:AlternateContent xmlns:mc="http://schemas.openxmlformats.org/markup-compatibility/2006">
    <mc:Choice Requires="x15">
      <x15ac:absPath xmlns:x15ac="http://schemas.microsoft.com/office/spreadsheetml/2010/11/ac" url="C:\Users\LEO\Documents\Leonardo\Cursos Área de Trabalho\"/>
    </mc:Choice>
  </mc:AlternateContent>
  <bookViews>
    <workbookView xWindow="0" yWindow="0" windowWidth="20490" windowHeight="7755" tabRatio="787"/>
  </bookViews>
  <sheets>
    <sheet name="ANTROPOMETRIA" sheetId="11" r:id="rId1"/>
    <sheet name="Plan3" sheetId="3" state="hidden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11" l="1"/>
  <c r="E22" i="11"/>
  <c r="E23" i="11"/>
  <c r="E29" i="11"/>
  <c r="E30" i="11"/>
  <c r="E32" i="11"/>
  <c r="E25" i="11"/>
  <c r="E26" i="11"/>
  <c r="E28" i="11"/>
  <c r="Q25" i="11"/>
  <c r="Q26" i="11"/>
  <c r="Q28" i="11"/>
  <c r="N25" i="11"/>
  <c r="N26" i="11"/>
  <c r="N28" i="11"/>
  <c r="K25" i="11"/>
  <c r="K26" i="11"/>
  <c r="K28" i="11"/>
  <c r="H25" i="11"/>
  <c r="H26" i="11"/>
  <c r="H28" i="11"/>
  <c r="E33" i="11"/>
  <c r="E35" i="11"/>
  <c r="Q21" i="11"/>
  <c r="Q29" i="11"/>
  <c r="N21" i="11"/>
  <c r="N29" i="11"/>
  <c r="K21" i="11"/>
  <c r="K29" i="11"/>
  <c r="H21" i="11"/>
  <c r="H29" i="11"/>
  <c r="Q30" i="11"/>
  <c r="N30" i="11"/>
  <c r="K30" i="11"/>
  <c r="H30" i="11"/>
  <c r="E62" i="11"/>
  <c r="E63" i="11"/>
  <c r="H62" i="11"/>
  <c r="K62" i="11"/>
  <c r="K63" i="11"/>
  <c r="N62" i="11"/>
  <c r="Q62" i="11"/>
  <c r="H63" i="11"/>
  <c r="N63" i="11"/>
  <c r="Q63" i="11"/>
  <c r="E86" i="11"/>
  <c r="Q22" i="11"/>
  <c r="N22" i="11"/>
  <c r="N23" i="11"/>
  <c r="K22" i="11"/>
  <c r="H22" i="11"/>
  <c r="K23" i="11"/>
  <c r="Q23" i="11"/>
  <c r="H23" i="11"/>
  <c r="N32" i="11"/>
  <c r="N33" i="11"/>
  <c r="Q32" i="11"/>
  <c r="Q33" i="11"/>
  <c r="H32" i="11"/>
  <c r="H33" i="11"/>
  <c r="K32" i="11"/>
  <c r="K33" i="11"/>
  <c r="Q86" i="11"/>
  <c r="N86" i="11"/>
  <c r="K86" i="11"/>
  <c r="H86" i="11"/>
  <c r="H35" i="11"/>
  <c r="Q35" i="11"/>
  <c r="N35" i="11"/>
  <c r="K35" i="11"/>
</calcChain>
</file>

<file path=xl/comments1.xml><?xml version="1.0" encoding="utf-8"?>
<comments xmlns="http://schemas.openxmlformats.org/spreadsheetml/2006/main">
  <authors>
    <author>user</author>
  </authors>
  <commentList>
    <comment ref="E9" authorId="0" shapeId="0">
      <text>
        <r>
          <rPr>
            <b/>
            <sz val="9"/>
            <color indexed="81"/>
            <rFont val="Segoe UI"/>
            <family val="2"/>
          </rPr>
          <t>Inserir estatura em metros. Ex.: 1,60</t>
        </r>
      </text>
    </comment>
    <comment ref="H9" authorId="0" shapeId="0">
      <text>
        <r>
          <rPr>
            <b/>
            <sz val="9"/>
            <color indexed="81"/>
            <rFont val="Segoe UI"/>
            <family val="2"/>
          </rPr>
          <t>Inserir estatura em metros. Ex.: 1,60</t>
        </r>
      </text>
    </comment>
    <comment ref="K9" authorId="0" shapeId="0">
      <text>
        <r>
          <rPr>
            <b/>
            <sz val="9"/>
            <color indexed="81"/>
            <rFont val="Segoe UI"/>
            <family val="2"/>
          </rPr>
          <t>Inserir estatura em metros. Ex.: 1,60</t>
        </r>
      </text>
    </comment>
    <comment ref="N9" authorId="0" shapeId="0">
      <text>
        <r>
          <rPr>
            <b/>
            <sz val="9"/>
            <color indexed="81"/>
            <rFont val="Segoe UI"/>
            <family val="2"/>
          </rPr>
          <t>Inserir estatura em metros. Ex.: 1,60</t>
        </r>
      </text>
    </comment>
    <comment ref="Q9" authorId="0" shapeId="0">
      <text>
        <r>
          <rPr>
            <b/>
            <sz val="9"/>
            <color indexed="81"/>
            <rFont val="Segoe UI"/>
            <family val="2"/>
          </rPr>
          <t>Inserir estatura em metros. Ex.: 1,60</t>
        </r>
      </text>
    </comment>
    <comment ref="E10" authorId="0" shapeId="0">
      <text>
        <r>
          <rPr>
            <b/>
            <sz val="9"/>
            <color indexed="81"/>
            <rFont val="Segoe UI"/>
            <family val="2"/>
          </rPr>
          <t>Exemplo: 120/80</t>
        </r>
      </text>
    </comment>
    <comment ref="H10" authorId="0" shapeId="0">
      <text>
        <r>
          <rPr>
            <b/>
            <sz val="9"/>
            <color indexed="81"/>
            <rFont val="Segoe UI"/>
            <family val="2"/>
          </rPr>
          <t>Exemplo: 120/80</t>
        </r>
      </text>
    </comment>
    <comment ref="K10" authorId="0" shapeId="0">
      <text>
        <r>
          <rPr>
            <b/>
            <sz val="9"/>
            <color indexed="81"/>
            <rFont val="Segoe UI"/>
            <family val="2"/>
          </rPr>
          <t>Exemplo: 120/80</t>
        </r>
      </text>
    </comment>
    <comment ref="N10" authorId="0" shapeId="0">
      <text>
        <r>
          <rPr>
            <b/>
            <sz val="9"/>
            <color indexed="81"/>
            <rFont val="Segoe UI"/>
            <family val="2"/>
          </rPr>
          <t>Exemplo: 120/80</t>
        </r>
      </text>
    </comment>
    <comment ref="Q10" authorId="0" shapeId="0">
      <text>
        <r>
          <rPr>
            <b/>
            <sz val="9"/>
            <color indexed="81"/>
            <rFont val="Segoe UI"/>
            <family val="2"/>
          </rPr>
          <t>Exemplo: 120/80</t>
        </r>
      </text>
    </comment>
    <comment ref="E24" authorId="0" shapeId="0">
      <text>
        <r>
          <rPr>
            <b/>
            <sz val="9"/>
            <color indexed="81"/>
            <rFont val="Segoe UI"/>
            <family val="2"/>
          </rPr>
          <t>Ver classificação, na tabela de Classificação do percentual de gordura, de acordo com a faixa etária.</t>
        </r>
      </text>
    </comment>
    <comment ref="H24" authorId="0" shapeId="0">
      <text>
        <r>
          <rPr>
            <b/>
            <sz val="9"/>
            <color indexed="81"/>
            <rFont val="Segoe UI"/>
            <family val="2"/>
          </rPr>
          <t>Ver classificação, na tabela de Classificação do percentual de gordura, de acordo com a faixa etária.</t>
        </r>
      </text>
    </comment>
    <comment ref="K24" authorId="0" shapeId="0">
      <text>
        <r>
          <rPr>
            <b/>
            <sz val="9"/>
            <color indexed="81"/>
            <rFont val="Segoe UI"/>
            <family val="2"/>
          </rPr>
          <t>Ver classificação, na tabela de Classificação do percentual de gordura, de acordo com a faixa etária.</t>
        </r>
      </text>
    </comment>
    <comment ref="N24" authorId="0" shapeId="0">
      <text>
        <r>
          <rPr>
            <b/>
            <sz val="9"/>
            <color indexed="81"/>
            <rFont val="Segoe UI"/>
            <family val="2"/>
          </rPr>
          <t>Ver classificação, na tabela de Classificação do percentual de gordura, de acordo com a faixa etária.</t>
        </r>
      </text>
    </comment>
    <comment ref="Q24" authorId="0" shapeId="0">
      <text>
        <r>
          <rPr>
            <b/>
            <sz val="9"/>
            <color indexed="81"/>
            <rFont val="Segoe UI"/>
            <family val="2"/>
          </rPr>
          <t>Ver classificação, na tabela de Classificação do percentual de gordura, de acordo com a faixa etária.</t>
        </r>
      </text>
    </comment>
    <comment ref="E31" authorId="0" shapeId="0">
      <text>
        <r>
          <rPr>
            <b/>
            <sz val="9"/>
            <color indexed="81"/>
            <rFont val="Segoe UI"/>
            <family val="2"/>
          </rPr>
          <t>Ver classificação, na tabela de Classificação do percentual de gordura, de acordo com a faixa etária.</t>
        </r>
      </text>
    </comment>
    <comment ref="H31" authorId="0" shapeId="0">
      <text>
        <r>
          <rPr>
            <b/>
            <sz val="9"/>
            <color indexed="81"/>
            <rFont val="Segoe UI"/>
            <family val="2"/>
          </rPr>
          <t>Ver classificação, na tabela de Classificação do percentual de gordura, de acordo com a faixa etária.</t>
        </r>
      </text>
    </comment>
    <comment ref="K31" authorId="0" shapeId="0">
      <text>
        <r>
          <rPr>
            <b/>
            <sz val="9"/>
            <color indexed="81"/>
            <rFont val="Segoe UI"/>
            <family val="2"/>
          </rPr>
          <t>Ver classificação, na tabela de Classificação do percentual de gordura, de acordo com a faixa etária.</t>
        </r>
      </text>
    </comment>
    <comment ref="N31" authorId="0" shapeId="0">
      <text>
        <r>
          <rPr>
            <b/>
            <sz val="9"/>
            <color indexed="81"/>
            <rFont val="Segoe UI"/>
            <family val="2"/>
          </rPr>
          <t>Ver classificação, na tabela de Classificação do percentual de gordura, de acordo com a faixa etária.</t>
        </r>
      </text>
    </comment>
    <comment ref="Q31" authorId="0" shapeId="0">
      <text>
        <r>
          <rPr>
            <b/>
            <sz val="9"/>
            <color indexed="81"/>
            <rFont val="Segoe UI"/>
            <family val="2"/>
          </rPr>
          <t>Ver classificação, na tabela de Classificação do percentual de gordura, de acordo com a faixa etária.</t>
        </r>
      </text>
    </comment>
    <comment ref="E87" authorId="0" shapeId="0">
      <text>
        <r>
          <rPr>
            <b/>
            <sz val="9"/>
            <color indexed="81"/>
            <rFont val="Segoe UI"/>
            <family val="2"/>
          </rPr>
          <t>Ver classificação, na tabela de Relação Cintura-Quadril (RCQ), de acordo com a faixa etária.</t>
        </r>
      </text>
    </comment>
    <comment ref="H87" authorId="0" shapeId="0">
      <text>
        <r>
          <rPr>
            <b/>
            <sz val="9"/>
            <color indexed="81"/>
            <rFont val="Segoe UI"/>
            <family val="2"/>
          </rPr>
          <t>Ver classificação, na tabela de Relação Cintura-Quadril (RCQ), de acordo com a faixa etária.</t>
        </r>
      </text>
    </comment>
    <comment ref="K87" authorId="0" shapeId="0">
      <text>
        <r>
          <rPr>
            <b/>
            <sz val="9"/>
            <color indexed="81"/>
            <rFont val="Segoe UI"/>
            <family val="2"/>
          </rPr>
          <t>Ver classificação, na tabela de Relação Cintura-Quadril (RCQ), de acordo com a faixa etária.</t>
        </r>
      </text>
    </comment>
    <comment ref="N87" authorId="0" shapeId="0">
      <text>
        <r>
          <rPr>
            <b/>
            <sz val="9"/>
            <color indexed="81"/>
            <rFont val="Segoe UI"/>
            <family val="2"/>
          </rPr>
          <t>Ver classificação, na tabela de Relação Cintura-Quadril (RCQ), de acordo com a faixa etária.</t>
        </r>
      </text>
    </comment>
    <comment ref="Q87" authorId="0" shapeId="0">
      <text>
        <r>
          <rPr>
            <b/>
            <sz val="9"/>
            <color indexed="81"/>
            <rFont val="Segoe UI"/>
            <family val="2"/>
          </rPr>
          <t>Ver classificação, na tabela de Relação Cintura-Quadril (RCQ), de acordo com a faixa etária.</t>
        </r>
      </text>
    </comment>
  </commentList>
</comments>
</file>

<file path=xl/sharedStrings.xml><?xml version="1.0" encoding="utf-8"?>
<sst xmlns="http://schemas.openxmlformats.org/spreadsheetml/2006/main" count="378" uniqueCount="275">
  <si>
    <t>Fly</t>
  </si>
  <si>
    <t>120´´</t>
  </si>
  <si>
    <t xml:space="preserve">Supino reto </t>
  </si>
  <si>
    <t>Cross Over</t>
  </si>
  <si>
    <t>Desenvolvimento Smith</t>
  </si>
  <si>
    <t>Tríceps Testa</t>
  </si>
  <si>
    <t>Agachamento</t>
  </si>
  <si>
    <t>30´´</t>
  </si>
  <si>
    <t>Leg Press 45°</t>
  </si>
  <si>
    <t>Cadeira Flexora</t>
  </si>
  <si>
    <t>Gemeos Leg</t>
  </si>
  <si>
    <t>Reto Abdominal</t>
  </si>
  <si>
    <t xml:space="preserve">Pulley Frente </t>
  </si>
  <si>
    <t>Remada Curvada</t>
  </si>
  <si>
    <t>Remada Unilateral</t>
  </si>
  <si>
    <t>Crucifixo Invertido</t>
  </si>
  <si>
    <t>Rosca Direta</t>
  </si>
  <si>
    <t>Desenvolvimento Arnold</t>
  </si>
  <si>
    <t>Remada Sentada</t>
  </si>
  <si>
    <t>Oblíquo Abdominal</t>
  </si>
  <si>
    <t>Pulley Frente fechada</t>
  </si>
  <si>
    <t>90´´</t>
  </si>
  <si>
    <t>Supino Inclinado</t>
  </si>
  <si>
    <t>Afundo com Barra</t>
  </si>
  <si>
    <t>Pulley Costas</t>
  </si>
  <si>
    <t>Fly Inclinado</t>
  </si>
  <si>
    <t>Gemeos Smith</t>
  </si>
  <si>
    <t>Infra Abdominal</t>
  </si>
  <si>
    <t>50´´</t>
  </si>
  <si>
    <t>60´´</t>
  </si>
  <si>
    <t>Cadeira Extensora</t>
  </si>
  <si>
    <t>Remada Alta</t>
  </si>
  <si>
    <t>Rosca Alternada</t>
  </si>
  <si>
    <t>Tríceps Pulley</t>
  </si>
  <si>
    <t>45´´</t>
  </si>
  <si>
    <t>Afundo com Halter</t>
  </si>
  <si>
    <t>Stiff</t>
  </si>
  <si>
    <t>Gemeos Sóleo</t>
  </si>
  <si>
    <t>Rosca Scott</t>
  </si>
  <si>
    <t>Tríceps Supinado</t>
  </si>
  <si>
    <t>Elevação Lombar</t>
  </si>
  <si>
    <t>40´´</t>
  </si>
  <si>
    <t>Elevação Lateral</t>
  </si>
  <si>
    <t>Rosca Martelo</t>
  </si>
  <si>
    <t>Crucifixo</t>
  </si>
  <si>
    <t>Cadeira Adutora</t>
  </si>
  <si>
    <t>Cadeira Abdutora</t>
  </si>
  <si>
    <t>Supino Declinado</t>
  </si>
  <si>
    <t>Peck Deck / Voador</t>
  </si>
  <si>
    <t>Crucifixo Inclinado</t>
  </si>
  <si>
    <t>Pull Over</t>
  </si>
  <si>
    <t>Pulley Frente supinada</t>
  </si>
  <si>
    <t>Pulley Frente Pronada</t>
  </si>
  <si>
    <t>Remada Cavalinho</t>
  </si>
  <si>
    <t xml:space="preserve">Barra Fixa Frente </t>
  </si>
  <si>
    <t>Barra Fixa Costas</t>
  </si>
  <si>
    <t>Pull Down</t>
  </si>
  <si>
    <t>Encolhimento</t>
  </si>
  <si>
    <t>Elevação Frontal</t>
  </si>
  <si>
    <t>Elevação Frontal Barra</t>
  </si>
  <si>
    <t>Desenvolvimento C/ Halter</t>
  </si>
  <si>
    <t>Peck Deck Invertido</t>
  </si>
  <si>
    <t>Rosca Concentrada</t>
  </si>
  <si>
    <t>Rosca Inversa</t>
  </si>
  <si>
    <t>Rosca Punho Pronada</t>
  </si>
  <si>
    <t>Rosca Punho Supinada</t>
  </si>
  <si>
    <t>Tríceps Corda</t>
  </si>
  <si>
    <t>Francês</t>
  </si>
  <si>
    <t>Francês Unilateral</t>
  </si>
  <si>
    <t xml:space="preserve">Coice Unilateral </t>
  </si>
  <si>
    <t xml:space="preserve">Coice bilateral </t>
  </si>
  <si>
    <t>Mergulho Banco</t>
  </si>
  <si>
    <t>Levantamento Terra</t>
  </si>
  <si>
    <t>Glúteos 3 apoios</t>
  </si>
  <si>
    <t>Glúteos Polia</t>
  </si>
  <si>
    <t>Elevação Pélvica</t>
  </si>
  <si>
    <t>Rolamento</t>
  </si>
  <si>
    <t>20´´</t>
  </si>
  <si>
    <t>150´´</t>
  </si>
  <si>
    <t>180´´</t>
  </si>
  <si>
    <t>300''</t>
  </si>
  <si>
    <t>Intervalado</t>
  </si>
  <si>
    <t>Fartlek</t>
  </si>
  <si>
    <t>Ritmo</t>
  </si>
  <si>
    <t>P.Decrescente</t>
  </si>
  <si>
    <t>Tiros</t>
  </si>
  <si>
    <t>Longo</t>
  </si>
  <si>
    <t>P.Crescente</t>
  </si>
  <si>
    <t>P.Misto</t>
  </si>
  <si>
    <t>IMC</t>
  </si>
  <si>
    <t>CLASSIFICAÇÃO</t>
  </si>
  <si>
    <t>Sim</t>
  </si>
  <si>
    <t>Não</t>
  </si>
  <si>
    <t>Qualidade de vida</t>
  </si>
  <si>
    <t>Emagrecimento</t>
  </si>
  <si>
    <t>Hipertrofia Muscular</t>
  </si>
  <si>
    <t>Fortalecimento</t>
  </si>
  <si>
    <t>Saúde</t>
  </si>
  <si>
    <t>Condicionamento Físico</t>
  </si>
  <si>
    <t>Estética</t>
  </si>
  <si>
    <t>Ciclismo</t>
  </si>
  <si>
    <t>Outros</t>
  </si>
  <si>
    <t xml:space="preserve">Corrida </t>
  </si>
  <si>
    <t>Musculação</t>
  </si>
  <si>
    <t>Natação</t>
  </si>
  <si>
    <t xml:space="preserve">Ginástica </t>
  </si>
  <si>
    <t xml:space="preserve">Diabetes </t>
  </si>
  <si>
    <t>Hipertensao</t>
  </si>
  <si>
    <t xml:space="preserve">Cancer </t>
  </si>
  <si>
    <t>Derrame</t>
  </si>
  <si>
    <t>Obesidade</t>
  </si>
  <si>
    <t>Aids/HIV</t>
  </si>
  <si>
    <t>Dislipidemia</t>
  </si>
  <si>
    <t>Sarcopenia</t>
  </si>
  <si>
    <t>Osteoporose</t>
  </si>
  <si>
    <t>Osteopenia</t>
  </si>
  <si>
    <t>M</t>
  </si>
  <si>
    <t>F</t>
  </si>
  <si>
    <t>Idade</t>
  </si>
  <si>
    <t>Abdome</t>
  </si>
  <si>
    <t>1ª Orientação</t>
  </si>
  <si>
    <t>2ª Orientação</t>
  </si>
  <si>
    <t>3ª Orientação</t>
  </si>
  <si>
    <t>4ª Orientação</t>
  </si>
  <si>
    <t>5ª Orientação</t>
  </si>
  <si>
    <t>Peitoral</t>
  </si>
  <si>
    <t>Subescapular</t>
  </si>
  <si>
    <t>Tricipital</t>
  </si>
  <si>
    <t>Axilar média</t>
  </si>
  <si>
    <t>Suprailíaca</t>
  </si>
  <si>
    <t>Abdominal</t>
  </si>
  <si>
    <t>Coxa</t>
  </si>
  <si>
    <t>Total das dobras cutâneas (mm)</t>
  </si>
  <si>
    <t>Normas do Índice de Massa Corporal</t>
  </si>
  <si>
    <t>RISCO DE DOENÇAS</t>
  </si>
  <si>
    <t>Abaixo do peso</t>
  </si>
  <si>
    <t>Baixo</t>
  </si>
  <si>
    <t>Normal</t>
  </si>
  <si>
    <t>Médio</t>
  </si>
  <si>
    <t>Pré-Obesidade</t>
  </si>
  <si>
    <t>Aumentado</t>
  </si>
  <si>
    <t>Obesidade classe I</t>
  </si>
  <si>
    <t>Moderado</t>
  </si>
  <si>
    <t>Obesidade classe II</t>
  </si>
  <si>
    <t>Severo</t>
  </si>
  <si>
    <t>Obesidade classe III</t>
  </si>
  <si>
    <t>Muito severo</t>
  </si>
  <si>
    <t>Fonte: OMS (2004).</t>
  </si>
  <si>
    <t>Classificação IMC</t>
  </si>
  <si>
    <t>DOBRAS CUTÂNEAS</t>
  </si>
  <si>
    <t>Massa Corporal Magra (Kg)</t>
  </si>
  <si>
    <t>Peso de gordura (Kg)</t>
  </si>
  <si>
    <t>Percentual de gordura desejada (%)</t>
  </si>
  <si>
    <t>Peso corporal ideal (Kg)</t>
  </si>
  <si>
    <t>Peso (kg)</t>
  </si>
  <si>
    <t>&lt;</t>
  </si>
  <si>
    <t>a</t>
  </si>
  <si>
    <t>≥</t>
  </si>
  <si>
    <t xml:space="preserve">24 a </t>
  </si>
  <si>
    <t xml:space="preserve">9 a </t>
  </si>
  <si>
    <t>≤</t>
  </si>
  <si>
    <t>Intervalo não saudável (baixo demais)</t>
  </si>
  <si>
    <t>Normas de percentual de gordura corporal</t>
  </si>
  <si>
    <t>Intervalo aceitável (extremidade inferior)</t>
  </si>
  <si>
    <t>Intervalo aceitável (extremidade superior)</t>
  </si>
  <si>
    <t>Intervalo não saudável (alto demais)</t>
  </si>
  <si>
    <t>Fonte: NIEMAN, D. C. Exercício e Saúde: Teste e prescrição de exercícios. Trad. Rogério Ferraz e Fernando Gomes do Nascimento. 6.ed. Barueri: Manole, 2011.</t>
  </si>
  <si>
    <t>Excelente</t>
  </si>
  <si>
    <t>DATA</t>
  </si>
  <si>
    <t>-</t>
  </si>
  <si>
    <t>Bom</t>
  </si>
  <si>
    <t>Tórax</t>
  </si>
  <si>
    <t>Cintura</t>
  </si>
  <si>
    <t>Quadril</t>
  </si>
  <si>
    <t>Braço Relaxado (Direita)</t>
  </si>
  <si>
    <t>Braço Relaxado (Esquerda)</t>
  </si>
  <si>
    <t>Coxa (Direita)</t>
  </si>
  <si>
    <t>Coxa (Esquerda)</t>
  </si>
  <si>
    <t>Perna (Direita)</t>
  </si>
  <si>
    <t>Perna (Esquerda)</t>
  </si>
  <si>
    <t>RCQ</t>
  </si>
  <si>
    <t>Alto</t>
  </si>
  <si>
    <t>Muito Alto</t>
  </si>
  <si>
    <t>&gt;</t>
  </si>
  <si>
    <t>Relação Cintura-Quadril (RCQ): Classificação de riscos para Mulheres</t>
  </si>
  <si>
    <t>ÍNDICE DE MASSA CORPORAL (IMC)</t>
  </si>
  <si>
    <r>
      <t>IMC (Kg/m</t>
    </r>
    <r>
      <rPr>
        <b/>
        <sz val="12"/>
        <color indexed="9"/>
        <rFont val="Calibri"/>
        <family val="2"/>
      </rPr>
      <t>²</t>
    </r>
    <r>
      <rPr>
        <b/>
        <sz val="12"/>
        <color indexed="9"/>
        <rFont val="Trebuchet MS"/>
        <family val="2"/>
      </rPr>
      <t>)</t>
    </r>
  </si>
  <si>
    <t>Classificação de risco (RCQ)</t>
  </si>
  <si>
    <t>PERÍMETROS CORPORAIS</t>
  </si>
  <si>
    <t>Estatura (m)</t>
  </si>
  <si>
    <t>PA</t>
  </si>
  <si>
    <t>Classificação %G</t>
  </si>
  <si>
    <t>Classificação do percentual de gordura (%G) para Mulheres</t>
  </si>
  <si>
    <t>Nível / Idade</t>
  </si>
  <si>
    <t>18 a 25</t>
  </si>
  <si>
    <t>26 a 35</t>
  </si>
  <si>
    <t>36 a 45</t>
  </si>
  <si>
    <t>46 a 55</t>
  </si>
  <si>
    <t>56 a 65</t>
  </si>
  <si>
    <t>Muito baixo</t>
  </si>
  <si>
    <t>&lt; 13%</t>
  </si>
  <si>
    <t>&lt; 14%</t>
  </si>
  <si>
    <t>&lt; 16%</t>
  </si>
  <si>
    <t>&lt; 17%</t>
  </si>
  <si>
    <t>&lt; 18%</t>
  </si>
  <si>
    <t>13 a 16%</t>
  </si>
  <si>
    <t>14 a 16%</t>
  </si>
  <si>
    <t>16 a 19%</t>
  </si>
  <si>
    <t>17 a 21%</t>
  </si>
  <si>
    <t>18 a 22%</t>
  </si>
  <si>
    <t>Muito bom</t>
  </si>
  <si>
    <t>17 a 19%</t>
  </si>
  <si>
    <t>17 a 20%</t>
  </si>
  <si>
    <t>20 a 23%</t>
  </si>
  <si>
    <t>22 a 25%</t>
  </si>
  <si>
    <t>23 a 26%</t>
  </si>
  <si>
    <t>20 a 22%</t>
  </si>
  <si>
    <t>21 a 23%</t>
  </si>
  <si>
    <t>24 a 26%</t>
  </si>
  <si>
    <t>26 a 28%</t>
  </si>
  <si>
    <t>27 a 29%</t>
  </si>
  <si>
    <t>Adequado</t>
  </si>
  <si>
    <t>23 a 25%</t>
  </si>
  <si>
    <t>24 a 25%</t>
  </si>
  <si>
    <t>29 a 31%</t>
  </si>
  <si>
    <t>30 a 32%</t>
  </si>
  <si>
    <t>Moderadamente alto</t>
  </si>
  <si>
    <t>26 a 29%</t>
  </si>
  <si>
    <t>32 a 34%</t>
  </si>
  <si>
    <t>33 a 35%</t>
  </si>
  <si>
    <t>30 a 33%</t>
  </si>
  <si>
    <t>33 a 36%</t>
  </si>
  <si>
    <t>35 a 38%</t>
  </si>
  <si>
    <t>36 a 38%</t>
  </si>
  <si>
    <t>Muito alto</t>
  </si>
  <si>
    <t>&gt; 39%</t>
  </si>
  <si>
    <t>Fonte: POLLOCK, M.L.; WILMORE, J. H. Exercício na saúde e na doença: avaliação e prescrição para prevenção e reabilitação. Rio de Janeiro: Medsi, 1993. JACKSON, A.S.; POLLOCK, M.L. Practical assessment of body composition. Phys Sportsmed. v.13, p.76-90, 1985. GOLDING, L.A. et al. The Y's Way to Physical Fitness. 3.ed. Champaign, Illlinois: Human Kinetics, 1989.</t>
  </si>
  <si>
    <t>COMENTÁRIO</t>
  </si>
  <si>
    <r>
      <rPr>
        <b/>
        <sz val="8"/>
        <color theme="0"/>
        <rFont val="Trebuchet MS"/>
        <family val="2"/>
      </rPr>
      <t>Erro padrão da estimativa:</t>
    </r>
    <r>
      <rPr>
        <sz val="8"/>
        <color theme="0"/>
        <rFont val="Trebuchet MS"/>
        <family val="2"/>
      </rPr>
      <t xml:space="preserve"> em torno de 3,9% de gordura.</t>
    </r>
  </si>
  <si>
    <t>Densidade corporal Feminino</t>
  </si>
  <si>
    <t xml:space="preserve">CÁLCULOS (POLLOCK 7 DOBRAS): </t>
  </si>
  <si>
    <t>Percentual de gordura corporal (%) Feminino</t>
  </si>
  <si>
    <t>Densidade corporal Masculino</t>
  </si>
  <si>
    <t>Percentual de gordura corporal (%) Masculino</t>
  </si>
  <si>
    <t>Relação Cintura-Quadril (RCQ): Classificação de riscos para Homens</t>
  </si>
  <si>
    <t>Classificação do percentual de gordura (%G) para Homens</t>
  </si>
  <si>
    <t>4 a 6%</t>
  </si>
  <si>
    <t>8 a 10%</t>
  </si>
  <si>
    <t>11 a 13%</t>
  </si>
  <si>
    <t>21 a 24%</t>
  </si>
  <si>
    <t>&gt; 25%</t>
  </si>
  <si>
    <t>&gt; 31%</t>
  </si>
  <si>
    <t>&gt; 32%</t>
  </si>
  <si>
    <t>&gt; 34%</t>
  </si>
  <si>
    <t>&gt; 37%</t>
  </si>
  <si>
    <t>&lt; 4%</t>
  </si>
  <si>
    <t>&lt; 8%</t>
  </si>
  <si>
    <t>8 a 11%</t>
  </si>
  <si>
    <t>12 a 15%</t>
  </si>
  <si>
    <t>16 a 18%</t>
  </si>
  <si>
    <t>19 a 20%</t>
  </si>
  <si>
    <t>25 a 27%</t>
  </si>
  <si>
    <t>&gt; 28%</t>
  </si>
  <si>
    <t>&lt; 10%</t>
  </si>
  <si>
    <t>10 a 14%</t>
  </si>
  <si>
    <t>19 a 21%</t>
  </si>
  <si>
    <t>22 a 23%</t>
  </si>
  <si>
    <t>&gt; 30%</t>
  </si>
  <si>
    <t>&lt; 12%</t>
  </si>
  <si>
    <t>12 a 16%</t>
  </si>
  <si>
    <t>26 a 27%</t>
  </si>
  <si>
    <t>28 a 30%</t>
  </si>
  <si>
    <t>13 a 18%</t>
  </si>
  <si>
    <t>NOME</t>
  </si>
  <si>
    <r>
      <rPr>
        <b/>
        <sz val="12"/>
        <color theme="0"/>
        <rFont val="Trebuchet MS"/>
        <family val="2"/>
      </rPr>
      <t xml:space="preserve">   </t>
    </r>
    <r>
      <rPr>
        <b/>
        <sz val="20"/>
        <color theme="0"/>
        <rFont val="Trebuchet MS"/>
        <family val="2"/>
      </rPr>
      <t>ANTROPOMETRIA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</si>
</sst>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0_ ;\-0\ "/>
    <numFmt numFmtId="166" formatCode="0.0"/>
  </numFmts>
  <fonts count="3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2"/>
      <color indexed="9"/>
      <name val="Trebuchet MS"/>
      <family val="2"/>
    </font>
    <font>
      <b/>
      <sz val="9"/>
      <color indexed="81"/>
      <name val="Segoe UI"/>
      <family val="2"/>
    </font>
    <font>
      <b/>
      <sz val="12"/>
      <color indexed="9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color theme="0"/>
      <name val="Trebuchet MS"/>
      <family val="2"/>
    </font>
    <font>
      <sz val="12"/>
      <color theme="0"/>
      <name val="Trebuchet MS"/>
      <family val="2"/>
    </font>
    <font>
      <b/>
      <sz val="12"/>
      <color theme="0"/>
      <name val="Trebuchet MS"/>
      <family val="2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b/>
      <sz val="12"/>
      <color theme="1"/>
      <name val="Trebuchet MS"/>
      <family val="2"/>
    </font>
    <font>
      <sz val="16"/>
      <color theme="0"/>
      <name val="Trebuchet MS"/>
      <family val="2"/>
    </font>
    <font>
      <sz val="12"/>
      <color theme="1"/>
      <name val="Trebuchet MS"/>
      <family val="2"/>
    </font>
    <font>
      <b/>
      <sz val="11"/>
      <color theme="0"/>
      <name val="Trebuchet MS"/>
      <family val="2"/>
    </font>
    <font>
      <b/>
      <sz val="20"/>
      <color theme="0"/>
      <name val="Trebuchet MS"/>
      <family val="2"/>
    </font>
    <font>
      <sz val="8"/>
      <color theme="0"/>
      <name val="Trebuchet MS"/>
      <family val="2"/>
    </font>
    <font>
      <sz val="18"/>
      <color theme="1"/>
      <name val="Trebuchet MS"/>
      <family val="2"/>
    </font>
    <font>
      <sz val="18"/>
      <color theme="0"/>
      <name val="Trebuchet MS"/>
      <family val="2"/>
    </font>
    <font>
      <sz val="10"/>
      <color theme="0"/>
      <name val="Trebuchet MS"/>
      <family val="2"/>
    </font>
    <font>
      <b/>
      <sz val="11"/>
      <color theme="1"/>
      <name val="Trebuchet MS"/>
      <family val="2"/>
    </font>
    <font>
      <b/>
      <sz val="18"/>
      <color theme="0"/>
      <name val="Trebuchet MS"/>
      <family val="2"/>
    </font>
    <font>
      <sz val="10"/>
      <color theme="0"/>
      <name val="Calibri"/>
      <family val="2"/>
    </font>
    <font>
      <sz val="16"/>
      <color theme="1"/>
      <name val="Trebuchet MS"/>
      <family val="2"/>
    </font>
    <font>
      <sz val="10"/>
      <color theme="0"/>
      <name val="Calibri"/>
      <family val="2"/>
      <scheme val="minor"/>
    </font>
    <font>
      <sz val="15"/>
      <color theme="1"/>
      <name val="Trebuchet MS"/>
      <family val="2"/>
    </font>
    <font>
      <b/>
      <sz val="8"/>
      <color theme="0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70C0"/>
        <bgColor indexed="64"/>
      </patternFill>
    </fill>
  </fills>
  <borders count="7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medium">
        <color auto="1"/>
      </right>
      <top style="medium">
        <color auto="1"/>
      </top>
      <bottom style="medium">
        <color theme="1"/>
      </bottom>
      <diagonal/>
    </border>
    <border>
      <left/>
      <right/>
      <top style="medium">
        <color theme="1"/>
      </top>
      <bottom style="medium">
        <color auto="1"/>
      </bottom>
      <diagonal/>
    </border>
    <border>
      <left/>
      <right style="medium">
        <color auto="1"/>
      </right>
      <top style="medium">
        <color theme="1"/>
      </top>
      <bottom style="medium">
        <color auto="1"/>
      </bottom>
      <diagonal/>
    </border>
    <border>
      <left style="medium">
        <color theme="1"/>
      </left>
      <right/>
      <top style="medium">
        <color auto="1"/>
      </top>
      <bottom/>
      <diagonal/>
    </border>
    <border>
      <left style="medium">
        <color theme="1"/>
      </left>
      <right/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auto="1"/>
      </right>
      <top style="medium">
        <color theme="1"/>
      </top>
      <bottom/>
      <diagonal/>
    </border>
    <border>
      <left style="medium">
        <color auto="1"/>
      </left>
      <right/>
      <top style="medium">
        <color theme="1"/>
      </top>
      <bottom style="medium">
        <color theme="1"/>
      </bottom>
      <diagonal/>
    </border>
    <border>
      <left/>
      <right style="medium">
        <color auto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auto="1"/>
      </right>
      <top/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/>
      <top style="thin">
        <color theme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auto="1"/>
      </top>
      <bottom/>
      <diagonal/>
    </border>
    <border>
      <left style="medium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auto="1"/>
      </bottom>
      <diagonal/>
    </border>
  </borders>
  <cellStyleXfs count="20">
    <xf numFmtId="0" fontId="0" fillId="0" borderId="0"/>
    <xf numFmtId="9" fontId="7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3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/>
    <xf numFmtId="0" fontId="1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0" fillId="4" borderId="0" xfId="0" applyFont="1" applyFill="1" applyAlignment="1" applyProtection="1">
      <alignment vertical="center"/>
    </xf>
    <xf numFmtId="0" fontId="11" fillId="4" borderId="0" xfId="0" applyFont="1" applyFill="1" applyAlignment="1" applyProtection="1">
      <alignment vertical="center"/>
    </xf>
    <xf numFmtId="0" fontId="11" fillId="4" borderId="0" xfId="0" applyFont="1" applyFill="1" applyAlignment="1" applyProtection="1">
      <alignment horizontal="justify" vertical="center"/>
    </xf>
    <xf numFmtId="0" fontId="9" fillId="4" borderId="0" xfId="0" applyFont="1" applyFill="1" applyAlignment="1" applyProtection="1">
      <alignment vertical="center"/>
    </xf>
    <xf numFmtId="0" fontId="9" fillId="4" borderId="0" xfId="0" applyFont="1" applyFill="1" applyBorder="1" applyAlignment="1" applyProtection="1">
      <alignment vertical="center"/>
    </xf>
    <xf numFmtId="0" fontId="14" fillId="4" borderId="0" xfId="0" applyFont="1" applyFill="1" applyAlignment="1" applyProtection="1">
      <alignment vertical="center"/>
    </xf>
    <xf numFmtId="0" fontId="23" fillId="4" borderId="0" xfId="0" applyFont="1" applyFill="1" applyAlignment="1" applyProtection="1">
      <alignment vertical="center"/>
    </xf>
    <xf numFmtId="0" fontId="17" fillId="4" borderId="0" xfId="0" applyFont="1" applyFill="1" applyAlignment="1" applyProtection="1">
      <alignment vertical="center"/>
    </xf>
    <xf numFmtId="0" fontId="23" fillId="4" borderId="0" xfId="0" applyFont="1" applyFill="1" applyAlignment="1" applyProtection="1">
      <alignment vertical="center" wrapText="1"/>
    </xf>
    <xf numFmtId="0" fontId="23" fillId="4" borderId="0" xfId="0" applyFont="1" applyFill="1" applyAlignment="1" applyProtection="1">
      <alignment horizontal="left" vertical="center"/>
    </xf>
    <xf numFmtId="0" fontId="28" fillId="4" borderId="0" xfId="0" applyFont="1" applyFill="1" applyAlignment="1" applyProtection="1">
      <alignment vertical="center"/>
    </xf>
    <xf numFmtId="0" fontId="13" fillId="4" borderId="0" xfId="0" applyFont="1" applyFill="1" applyBorder="1" applyAlignment="1" applyProtection="1">
      <alignment horizontal="center" vertical="center"/>
    </xf>
    <xf numFmtId="0" fontId="13" fillId="4" borderId="0" xfId="0" applyFont="1" applyFill="1" applyBorder="1" applyAlignment="1" applyProtection="1">
      <alignment horizontal="center" vertical="center" wrapText="1"/>
    </xf>
    <xf numFmtId="0" fontId="23" fillId="4" borderId="0" xfId="0" applyFont="1" applyFill="1" applyBorder="1" applyAlignment="1" applyProtection="1">
      <alignment horizontal="center" vertical="center" wrapText="1"/>
    </xf>
    <xf numFmtId="0" fontId="23" fillId="4" borderId="0" xfId="0" applyFont="1" applyFill="1" applyBorder="1" applyAlignment="1" applyProtection="1">
      <alignment vertical="center" wrapText="1"/>
    </xf>
    <xf numFmtId="1" fontId="23" fillId="3" borderId="2" xfId="0" applyNumberFormat="1" applyFont="1" applyFill="1" applyBorder="1" applyAlignment="1" applyProtection="1">
      <alignment horizontal="right" vertical="center"/>
    </xf>
    <xf numFmtId="1" fontId="23" fillId="3" borderId="19" xfId="0" applyNumberFormat="1" applyFont="1" applyFill="1" applyBorder="1" applyAlignment="1" applyProtection="1">
      <alignment horizontal="center" vertical="center"/>
    </xf>
    <xf numFmtId="1" fontId="23" fillId="3" borderId="9" xfId="0" applyNumberFormat="1" applyFont="1" applyFill="1" applyBorder="1" applyAlignment="1" applyProtection="1">
      <alignment horizontal="left" vertical="center"/>
    </xf>
    <xf numFmtId="2" fontId="23" fillId="3" borderId="8" xfId="0" applyNumberFormat="1" applyFont="1" applyFill="1" applyBorder="1" applyAlignment="1" applyProtection="1">
      <alignment horizontal="center" vertical="center"/>
    </xf>
    <xf numFmtId="2" fontId="23" fillId="3" borderId="19" xfId="0" applyNumberFormat="1" applyFont="1" applyFill="1" applyBorder="1" applyAlignment="1" applyProtection="1">
      <alignment horizontal="center" vertical="center"/>
    </xf>
    <xf numFmtId="2" fontId="23" fillId="3" borderId="9" xfId="0" applyNumberFormat="1" applyFont="1" applyFill="1" applyBorder="1" applyAlignment="1" applyProtection="1">
      <alignment horizontal="left" vertical="center"/>
    </xf>
    <xf numFmtId="2" fontId="23" fillId="3" borderId="8" xfId="0" applyNumberFormat="1" applyFont="1" applyFill="1" applyBorder="1" applyAlignment="1" applyProtection="1">
      <alignment horizontal="right" vertical="center"/>
    </xf>
    <xf numFmtId="2" fontId="23" fillId="3" borderId="19" xfId="0" quotePrefix="1" applyNumberFormat="1" applyFont="1" applyFill="1" applyBorder="1" applyAlignment="1" applyProtection="1">
      <alignment horizontal="center" vertical="center"/>
    </xf>
    <xf numFmtId="2" fontId="23" fillId="3" borderId="20" xfId="0" applyNumberFormat="1" applyFont="1" applyFill="1" applyBorder="1" applyAlignment="1" applyProtection="1">
      <alignment horizontal="left" vertical="center"/>
    </xf>
    <xf numFmtId="1" fontId="23" fillId="3" borderId="3" xfId="0" applyNumberFormat="1" applyFont="1" applyFill="1" applyBorder="1" applyAlignment="1" applyProtection="1">
      <alignment horizontal="right" vertical="center"/>
    </xf>
    <xf numFmtId="1" fontId="23" fillId="3" borderId="22" xfId="0" applyNumberFormat="1" applyFont="1" applyFill="1" applyBorder="1" applyAlignment="1" applyProtection="1">
      <alignment horizontal="center" vertical="center"/>
    </xf>
    <xf numFmtId="1" fontId="23" fillId="3" borderId="11" xfId="0" applyNumberFormat="1" applyFont="1" applyFill="1" applyBorder="1" applyAlignment="1" applyProtection="1">
      <alignment horizontal="left" vertical="center"/>
    </xf>
    <xf numFmtId="2" fontId="23" fillId="3" borderId="10" xfId="0" applyNumberFormat="1" applyFont="1" applyFill="1" applyBorder="1" applyAlignment="1" applyProtection="1">
      <alignment horizontal="center" vertical="center"/>
    </xf>
    <xf numFmtId="2" fontId="23" fillId="3" borderId="22" xfId="0" applyNumberFormat="1" applyFont="1" applyFill="1" applyBorder="1" applyAlignment="1" applyProtection="1">
      <alignment horizontal="center" vertical="center"/>
    </xf>
    <xf numFmtId="2" fontId="23" fillId="3" borderId="11" xfId="0" applyNumberFormat="1" applyFont="1" applyFill="1" applyBorder="1" applyAlignment="1" applyProtection="1">
      <alignment horizontal="left" vertical="center"/>
    </xf>
    <xf numFmtId="2" fontId="23" fillId="3" borderId="10" xfId="0" applyNumberFormat="1" applyFont="1" applyFill="1" applyBorder="1" applyAlignment="1" applyProtection="1">
      <alignment horizontal="right" vertical="center"/>
    </xf>
    <xf numFmtId="2" fontId="23" fillId="3" borderId="22" xfId="0" quotePrefix="1" applyNumberFormat="1" applyFont="1" applyFill="1" applyBorder="1" applyAlignment="1" applyProtection="1">
      <alignment horizontal="center" vertical="center"/>
    </xf>
    <xf numFmtId="2" fontId="23" fillId="3" borderId="23" xfId="0" applyNumberFormat="1" applyFont="1" applyFill="1" applyBorder="1" applyAlignment="1" applyProtection="1">
      <alignment horizontal="left" vertical="center"/>
    </xf>
    <xf numFmtId="0" fontId="26" fillId="3" borderId="50" xfId="0" applyFont="1" applyFill="1" applyBorder="1" applyAlignment="1" applyProtection="1">
      <alignment horizontal="right" vertical="center"/>
    </xf>
    <xf numFmtId="9" fontId="23" fillId="3" borderId="51" xfId="0" applyNumberFormat="1" applyFont="1" applyFill="1" applyBorder="1" applyAlignment="1" applyProtection="1">
      <alignment horizontal="left" vertical="center"/>
    </xf>
    <xf numFmtId="9" fontId="23" fillId="3" borderId="52" xfId="0" applyNumberFormat="1" applyFont="1" applyFill="1" applyBorder="1" applyAlignment="1" applyProtection="1">
      <alignment horizontal="left" vertical="center"/>
    </xf>
    <xf numFmtId="9" fontId="23" fillId="3" borderId="53" xfId="0" applyNumberFormat="1" applyFont="1" applyFill="1" applyBorder="1" applyAlignment="1" applyProtection="1">
      <alignment horizontal="center" vertical="center"/>
    </xf>
    <xf numFmtId="9" fontId="23" fillId="3" borderId="54" xfId="0" applyNumberFormat="1" applyFont="1" applyFill="1" applyBorder="1" applyAlignment="1" applyProtection="1">
      <alignment horizontal="center" vertical="center"/>
    </xf>
    <xf numFmtId="0" fontId="23" fillId="3" borderId="2" xfId="0" applyFont="1" applyFill="1" applyBorder="1" applyAlignment="1" applyProtection="1">
      <alignment vertical="center"/>
    </xf>
    <xf numFmtId="0" fontId="23" fillId="3" borderId="19" xfId="0" applyFont="1" applyFill="1" applyBorder="1" applyAlignment="1" applyProtection="1">
      <alignment vertical="center"/>
    </xf>
    <xf numFmtId="0" fontId="23" fillId="3" borderId="9" xfId="0" applyFont="1" applyFill="1" applyBorder="1" applyAlignment="1" applyProtection="1">
      <alignment horizontal="left" vertical="center" wrapText="1"/>
    </xf>
    <xf numFmtId="49" fontId="23" fillId="3" borderId="55" xfId="0" applyNumberFormat="1" applyFont="1" applyFill="1" applyBorder="1" applyAlignment="1" applyProtection="1">
      <alignment horizontal="right" vertical="center"/>
    </xf>
    <xf numFmtId="9" fontId="23" fillId="3" borderId="56" xfId="0" applyNumberFormat="1" applyFont="1" applyFill="1" applyBorder="1" applyAlignment="1" applyProtection="1">
      <alignment horizontal="left" vertical="center"/>
    </xf>
    <xf numFmtId="9" fontId="23" fillId="3" borderId="57" xfId="0" applyNumberFormat="1" applyFont="1" applyFill="1" applyBorder="1" applyAlignment="1" applyProtection="1">
      <alignment horizontal="left" vertical="center"/>
    </xf>
    <xf numFmtId="9" fontId="23" fillId="3" borderId="58" xfId="0" applyNumberFormat="1" applyFont="1" applyFill="1" applyBorder="1" applyAlignment="1" applyProtection="1">
      <alignment horizontal="center" vertical="center"/>
    </xf>
    <xf numFmtId="9" fontId="23" fillId="3" borderId="59" xfId="0" applyNumberFormat="1" applyFont="1" applyFill="1" applyBorder="1" applyAlignment="1" applyProtection="1">
      <alignment horizontal="center" vertical="center"/>
    </xf>
    <xf numFmtId="0" fontId="23" fillId="3" borderId="55" xfId="0" applyFont="1" applyFill="1" applyBorder="1" applyAlignment="1" applyProtection="1">
      <alignment horizontal="right" vertical="center"/>
    </xf>
    <xf numFmtId="0" fontId="23" fillId="3" borderId="60" xfId="0" applyFont="1" applyFill="1" applyBorder="1" applyAlignment="1" applyProtection="1">
      <alignment horizontal="right" vertical="center"/>
    </xf>
    <xf numFmtId="9" fontId="23" fillId="3" borderId="61" xfId="0" applyNumberFormat="1" applyFont="1" applyFill="1" applyBorder="1" applyAlignment="1" applyProtection="1">
      <alignment horizontal="left" vertical="center"/>
    </xf>
    <xf numFmtId="9" fontId="23" fillId="3" borderId="62" xfId="0" applyNumberFormat="1" applyFont="1" applyFill="1" applyBorder="1" applyAlignment="1" applyProtection="1">
      <alignment horizontal="left" vertical="center"/>
    </xf>
    <xf numFmtId="9" fontId="23" fillId="3" borderId="63" xfId="0" applyNumberFormat="1" applyFont="1" applyFill="1" applyBorder="1" applyAlignment="1" applyProtection="1">
      <alignment horizontal="center" vertical="center"/>
    </xf>
    <xf numFmtId="9" fontId="23" fillId="3" borderId="64" xfId="0" applyNumberFormat="1" applyFont="1" applyFill="1" applyBorder="1" applyAlignment="1" applyProtection="1">
      <alignment horizontal="center" vertical="center"/>
    </xf>
    <xf numFmtId="0" fontId="23" fillId="3" borderId="3" xfId="0" applyFont="1" applyFill="1" applyBorder="1" applyAlignment="1" applyProtection="1">
      <alignment vertical="center"/>
    </xf>
    <xf numFmtId="0" fontId="23" fillId="3" borderId="22" xfId="0" applyFont="1" applyFill="1" applyBorder="1" applyAlignment="1" applyProtection="1">
      <alignment vertical="center"/>
    </xf>
    <xf numFmtId="166" fontId="23" fillId="3" borderId="11" xfId="0" applyNumberFormat="1" applyFont="1" applyFill="1" applyBorder="1" applyAlignment="1" applyProtection="1">
      <alignment horizontal="left" vertical="center" wrapText="1"/>
    </xf>
    <xf numFmtId="0" fontId="9" fillId="0" borderId="0" xfId="0" applyFont="1" applyFill="1" applyAlignment="1" applyProtection="1">
      <alignment vertical="center"/>
    </xf>
    <xf numFmtId="0" fontId="12" fillId="4" borderId="0" xfId="0" applyFont="1" applyFill="1" applyBorder="1" applyAlignment="1" applyProtection="1">
      <alignment horizontal="center" vertical="center" wrapText="1"/>
    </xf>
    <xf numFmtId="2" fontId="16" fillId="4" borderId="0" xfId="0" applyNumberFormat="1" applyFont="1" applyFill="1" applyBorder="1" applyAlignment="1" applyProtection="1">
      <alignment horizontal="center" vertical="center" wrapText="1"/>
    </xf>
    <xf numFmtId="0" fontId="20" fillId="4" borderId="0" xfId="0" applyFont="1" applyFill="1" applyAlignment="1" applyProtection="1">
      <alignment horizontal="left" vertical="center" wrapText="1"/>
    </xf>
    <xf numFmtId="0" fontId="13" fillId="3" borderId="6" xfId="0" applyFont="1" applyFill="1" applyBorder="1" applyAlignment="1" applyProtection="1">
      <alignment horizontal="center" vertical="center" wrapText="1"/>
    </xf>
    <xf numFmtId="0" fontId="13" fillId="3" borderId="30" xfId="0" applyFont="1" applyFill="1" applyBorder="1" applyAlignment="1" applyProtection="1">
      <alignment horizontal="center" vertical="center" wrapText="1"/>
    </xf>
    <xf numFmtId="0" fontId="14" fillId="0" borderId="0" xfId="0" applyFont="1" applyFill="1" applyAlignment="1" applyProtection="1">
      <alignment vertical="center"/>
    </xf>
    <xf numFmtId="0" fontId="17" fillId="0" borderId="0" xfId="0" applyFont="1" applyFill="1" applyAlignment="1" applyProtection="1">
      <alignment vertical="center"/>
    </xf>
    <xf numFmtId="165" fontId="23" fillId="3" borderId="6" xfId="0" applyNumberFormat="1" applyFont="1" applyFill="1" applyBorder="1" applyAlignment="1" applyProtection="1">
      <alignment horizontal="center" vertical="center" wrapText="1"/>
    </xf>
    <xf numFmtId="165" fontId="23" fillId="3" borderId="21" xfId="0" applyNumberFormat="1" applyFont="1" applyFill="1" applyBorder="1" applyAlignment="1" applyProtection="1">
      <alignment horizontal="center" vertical="center" wrapText="1"/>
    </xf>
    <xf numFmtId="165" fontId="23" fillId="3" borderId="14" xfId="0" applyNumberFormat="1" applyFont="1" applyFill="1" applyBorder="1" applyAlignment="1" applyProtection="1">
      <alignment horizontal="center" vertical="center" wrapText="1"/>
    </xf>
    <xf numFmtId="165" fontId="23" fillId="3" borderId="22" xfId="0" applyNumberFormat="1" applyFont="1" applyFill="1" applyBorder="1" applyAlignment="1" applyProtection="1">
      <alignment horizontal="center" vertical="center" wrapText="1"/>
    </xf>
    <xf numFmtId="2" fontId="22" fillId="4" borderId="0" xfId="0" applyNumberFormat="1" applyFont="1" applyFill="1" applyBorder="1" applyAlignment="1" applyProtection="1">
      <alignment horizontal="center" vertical="center" wrapText="1"/>
    </xf>
    <xf numFmtId="0" fontId="20" fillId="4" borderId="0" xfId="0" applyFont="1" applyFill="1" applyAlignment="1" applyProtection="1">
      <alignment horizontal="left" vertical="center" wrapText="1"/>
    </xf>
    <xf numFmtId="1" fontId="23" fillId="6" borderId="2" xfId="0" applyNumberFormat="1" applyFont="1" applyFill="1" applyBorder="1" applyAlignment="1" applyProtection="1">
      <alignment horizontal="right" vertical="center"/>
    </xf>
    <xf numFmtId="1" fontId="23" fillId="6" borderId="19" xfId="0" applyNumberFormat="1" applyFont="1" applyFill="1" applyBorder="1" applyAlignment="1" applyProtection="1">
      <alignment horizontal="center" vertical="center"/>
    </xf>
    <xf numFmtId="1" fontId="23" fillId="6" borderId="9" xfId="0" applyNumberFormat="1" applyFont="1" applyFill="1" applyBorder="1" applyAlignment="1" applyProtection="1">
      <alignment horizontal="left" vertical="center"/>
    </xf>
    <xf numFmtId="2" fontId="23" fillId="6" borderId="8" xfId="0" applyNumberFormat="1" applyFont="1" applyFill="1" applyBorder="1" applyAlignment="1" applyProtection="1">
      <alignment horizontal="center" vertical="center"/>
    </xf>
    <xf numFmtId="2" fontId="23" fillId="6" borderId="19" xfId="0" applyNumberFormat="1" applyFont="1" applyFill="1" applyBorder="1" applyAlignment="1" applyProtection="1">
      <alignment horizontal="center" vertical="center"/>
    </xf>
    <xf numFmtId="2" fontId="23" fillId="6" borderId="9" xfId="0" applyNumberFormat="1" applyFont="1" applyFill="1" applyBorder="1" applyAlignment="1" applyProtection="1">
      <alignment horizontal="left" vertical="center"/>
    </xf>
    <xf numFmtId="2" fontId="23" fillId="6" borderId="8" xfId="0" applyNumberFormat="1" applyFont="1" applyFill="1" applyBorder="1" applyAlignment="1" applyProtection="1">
      <alignment horizontal="right" vertical="center"/>
    </xf>
    <xf numFmtId="2" fontId="23" fillId="6" borderId="19" xfId="0" quotePrefix="1" applyNumberFormat="1" applyFont="1" applyFill="1" applyBorder="1" applyAlignment="1" applyProtection="1">
      <alignment horizontal="center" vertical="center"/>
    </xf>
    <xf numFmtId="2" fontId="23" fillId="6" borderId="20" xfId="0" applyNumberFormat="1" applyFont="1" applyFill="1" applyBorder="1" applyAlignment="1" applyProtection="1">
      <alignment horizontal="left" vertical="center"/>
    </xf>
    <xf numFmtId="1" fontId="23" fillId="6" borderId="3" xfId="0" applyNumberFormat="1" applyFont="1" applyFill="1" applyBorder="1" applyAlignment="1" applyProtection="1">
      <alignment horizontal="right" vertical="center"/>
    </xf>
    <xf numFmtId="1" fontId="23" fillId="6" borderId="22" xfId="0" applyNumberFormat="1" applyFont="1" applyFill="1" applyBorder="1" applyAlignment="1" applyProtection="1">
      <alignment horizontal="center" vertical="center"/>
    </xf>
    <xf numFmtId="1" fontId="23" fillId="6" borderId="11" xfId="0" applyNumberFormat="1" applyFont="1" applyFill="1" applyBorder="1" applyAlignment="1" applyProtection="1">
      <alignment horizontal="left" vertical="center"/>
    </xf>
    <xf numFmtId="2" fontId="23" fillId="6" borderId="10" xfId="0" applyNumberFormat="1" applyFont="1" applyFill="1" applyBorder="1" applyAlignment="1" applyProtection="1">
      <alignment horizontal="center" vertical="center"/>
    </xf>
    <xf numFmtId="2" fontId="23" fillId="6" borderId="22" xfId="0" applyNumberFormat="1" applyFont="1" applyFill="1" applyBorder="1" applyAlignment="1" applyProtection="1">
      <alignment horizontal="center" vertical="center"/>
    </xf>
    <xf numFmtId="2" fontId="23" fillId="6" borderId="11" xfId="0" applyNumberFormat="1" applyFont="1" applyFill="1" applyBorder="1" applyAlignment="1" applyProtection="1">
      <alignment horizontal="left" vertical="center"/>
    </xf>
    <xf numFmtId="2" fontId="23" fillId="6" borderId="10" xfId="0" applyNumberFormat="1" applyFont="1" applyFill="1" applyBorder="1" applyAlignment="1" applyProtection="1">
      <alignment horizontal="right" vertical="center"/>
    </xf>
    <xf numFmtId="2" fontId="23" fillId="6" borderId="22" xfId="0" quotePrefix="1" applyNumberFormat="1" applyFont="1" applyFill="1" applyBorder="1" applyAlignment="1" applyProtection="1">
      <alignment horizontal="center" vertical="center"/>
    </xf>
    <xf numFmtId="2" fontId="23" fillId="6" borderId="23" xfId="0" applyNumberFormat="1" applyFont="1" applyFill="1" applyBorder="1" applyAlignment="1" applyProtection="1">
      <alignment horizontal="left" vertical="center"/>
    </xf>
    <xf numFmtId="0" fontId="13" fillId="6" borderId="6" xfId="0" applyFont="1" applyFill="1" applyBorder="1" applyAlignment="1" applyProtection="1">
      <alignment horizontal="center" vertical="center" wrapText="1"/>
    </xf>
    <xf numFmtId="0" fontId="13" fillId="6" borderId="30" xfId="0" applyFont="1" applyFill="1" applyBorder="1" applyAlignment="1" applyProtection="1">
      <alignment horizontal="center" vertical="center" wrapText="1"/>
    </xf>
    <xf numFmtId="165" fontId="23" fillId="6" borderId="6" xfId="0" applyNumberFormat="1" applyFont="1" applyFill="1" applyBorder="1" applyAlignment="1" applyProtection="1">
      <alignment horizontal="center" vertical="center" wrapText="1"/>
    </xf>
    <xf numFmtId="165" fontId="23" fillId="6" borderId="21" xfId="0" applyNumberFormat="1" applyFont="1" applyFill="1" applyBorder="1" applyAlignment="1" applyProtection="1">
      <alignment horizontal="center" vertical="center" wrapText="1"/>
    </xf>
    <xf numFmtId="165" fontId="23" fillId="6" borderId="14" xfId="0" applyNumberFormat="1" applyFont="1" applyFill="1" applyBorder="1" applyAlignment="1" applyProtection="1">
      <alignment horizontal="center" vertical="center" wrapText="1"/>
    </xf>
    <xf numFmtId="165" fontId="23" fillId="6" borderId="22" xfId="0" applyNumberFormat="1" applyFont="1" applyFill="1" applyBorder="1" applyAlignment="1" applyProtection="1">
      <alignment horizontal="center" vertical="center" wrapText="1"/>
    </xf>
    <xf numFmtId="0" fontId="18" fillId="4" borderId="13" xfId="0" applyFont="1" applyFill="1" applyBorder="1" applyAlignment="1" applyProtection="1">
      <alignment horizontal="center" vertical="center"/>
    </xf>
    <xf numFmtId="0" fontId="18" fillId="4" borderId="4" xfId="0" applyFont="1" applyFill="1" applyBorder="1" applyAlignment="1" applyProtection="1">
      <alignment horizontal="center" vertical="center"/>
    </xf>
    <xf numFmtId="0" fontId="18" fillId="4" borderId="1" xfId="0" applyFont="1" applyFill="1" applyBorder="1" applyAlignment="1" applyProtection="1">
      <alignment horizontal="center" vertical="center"/>
    </xf>
    <xf numFmtId="164" fontId="21" fillId="2" borderId="47" xfId="0" applyNumberFormat="1" applyFont="1" applyFill="1" applyBorder="1" applyAlignment="1" applyProtection="1">
      <alignment horizontal="center" vertical="center"/>
      <protection locked="0"/>
    </xf>
    <xf numFmtId="164" fontId="21" fillId="2" borderId="32" xfId="0" applyNumberFormat="1" applyFont="1" applyFill="1" applyBorder="1" applyAlignment="1" applyProtection="1">
      <alignment horizontal="center" vertical="center"/>
      <protection locked="0"/>
    </xf>
    <xf numFmtId="164" fontId="21" fillId="2" borderId="48" xfId="0" applyNumberFormat="1" applyFont="1" applyFill="1" applyBorder="1" applyAlignment="1" applyProtection="1">
      <alignment horizontal="center" vertical="center"/>
      <protection locked="0"/>
    </xf>
    <xf numFmtId="0" fontId="23" fillId="6" borderId="2" xfId="0" applyFont="1" applyFill="1" applyBorder="1" applyAlignment="1" applyProtection="1">
      <alignment horizontal="center" vertical="center" wrapText="1"/>
    </xf>
    <xf numFmtId="0" fontId="23" fillId="6" borderId="19" xfId="0" applyFont="1" applyFill="1" applyBorder="1" applyAlignment="1" applyProtection="1">
      <alignment horizontal="center" vertical="center" wrapText="1"/>
    </xf>
    <xf numFmtId="0" fontId="23" fillId="6" borderId="9" xfId="0" applyFont="1" applyFill="1" applyBorder="1" applyAlignment="1" applyProtection="1">
      <alignment horizontal="center" vertical="center" wrapText="1"/>
    </xf>
    <xf numFmtId="0" fontId="23" fillId="6" borderId="8" xfId="0" applyFont="1" applyFill="1" applyBorder="1" applyAlignment="1" applyProtection="1">
      <alignment horizontal="center" vertical="center" wrapText="1"/>
    </xf>
    <xf numFmtId="0" fontId="23" fillId="6" borderId="20" xfId="0" applyFont="1" applyFill="1" applyBorder="1" applyAlignment="1" applyProtection="1">
      <alignment horizontal="center" vertical="center" wrapText="1"/>
    </xf>
    <xf numFmtId="0" fontId="12" fillId="5" borderId="13" xfId="0" applyFont="1" applyFill="1" applyBorder="1" applyAlignment="1" applyProtection="1">
      <alignment horizontal="center" vertical="center" wrapText="1"/>
    </xf>
    <xf numFmtId="0" fontId="12" fillId="5" borderId="4" xfId="0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 applyProtection="1">
      <alignment horizontal="center" vertical="center" wrapText="1"/>
    </xf>
    <xf numFmtId="2" fontId="22" fillId="5" borderId="4" xfId="0" applyNumberFormat="1" applyFont="1" applyFill="1" applyBorder="1" applyAlignment="1" applyProtection="1">
      <alignment horizontal="center" vertical="center" wrapText="1"/>
    </xf>
    <xf numFmtId="2" fontId="22" fillId="5" borderId="1" xfId="0" applyNumberFormat="1" applyFont="1" applyFill="1" applyBorder="1" applyAlignment="1" applyProtection="1">
      <alignment horizontal="center" vertical="center" wrapText="1"/>
    </xf>
    <xf numFmtId="0" fontId="12" fillId="5" borderId="47" xfId="0" applyFont="1" applyFill="1" applyBorder="1" applyAlignment="1" applyProtection="1">
      <alignment horizontal="center" vertical="center" wrapText="1"/>
    </xf>
    <xf numFmtId="0" fontId="12" fillId="5" borderId="32" xfId="0" applyFont="1" applyFill="1" applyBorder="1" applyAlignment="1" applyProtection="1">
      <alignment horizontal="center" vertical="center" wrapText="1"/>
    </xf>
    <xf numFmtId="0" fontId="12" fillId="5" borderId="48" xfId="0" applyFont="1" applyFill="1" applyBorder="1" applyAlignment="1" applyProtection="1">
      <alignment horizontal="center" vertical="center" wrapText="1"/>
    </xf>
    <xf numFmtId="0" fontId="12" fillId="5" borderId="44" xfId="0" applyFont="1" applyFill="1" applyBorder="1" applyAlignment="1" applyProtection="1">
      <alignment horizontal="center" vertical="center" wrapText="1"/>
    </xf>
    <xf numFmtId="0" fontId="12" fillId="5" borderId="45" xfId="0" applyFont="1" applyFill="1" applyBorder="1" applyAlignment="1" applyProtection="1">
      <alignment horizontal="center" vertical="center" wrapText="1"/>
    </xf>
    <xf numFmtId="0" fontId="12" fillId="5" borderId="46" xfId="0" applyFont="1" applyFill="1" applyBorder="1" applyAlignment="1" applyProtection="1">
      <alignment horizontal="center" vertical="center" wrapText="1"/>
    </xf>
    <xf numFmtId="10" fontId="21" fillId="0" borderId="16" xfId="1" applyNumberFormat="1" applyFont="1" applyBorder="1" applyAlignment="1" applyProtection="1">
      <alignment horizontal="center" vertical="center" wrapText="1"/>
      <protection locked="0"/>
    </xf>
    <xf numFmtId="10" fontId="21" fillId="0" borderId="18" xfId="1" applyNumberFormat="1" applyFont="1" applyBorder="1" applyAlignment="1" applyProtection="1">
      <alignment horizontal="center" vertical="center" wrapText="1"/>
      <protection locked="0"/>
    </xf>
    <xf numFmtId="0" fontId="24" fillId="2" borderId="43" xfId="0" applyFont="1" applyFill="1" applyBorder="1" applyAlignment="1" applyProtection="1">
      <alignment horizontal="center" vertical="center" wrapText="1"/>
    </xf>
    <xf numFmtId="0" fontId="24" fillId="2" borderId="37" xfId="0" applyFont="1" applyFill="1" applyBorder="1" applyAlignment="1" applyProtection="1">
      <alignment horizontal="center" vertical="center" wrapText="1"/>
    </xf>
    <xf numFmtId="0" fontId="24" fillId="2" borderId="69" xfId="0" applyFont="1" applyFill="1" applyBorder="1" applyAlignment="1" applyProtection="1">
      <alignment horizontal="center" vertical="center" wrapText="1"/>
    </xf>
    <xf numFmtId="166" fontId="21" fillId="0" borderId="31" xfId="0" applyNumberFormat="1" applyFont="1" applyFill="1" applyBorder="1" applyAlignment="1" applyProtection="1">
      <alignment horizontal="center" vertical="center"/>
      <protection locked="0"/>
    </xf>
    <xf numFmtId="166" fontId="21" fillId="0" borderId="32" xfId="0" applyNumberFormat="1" applyFont="1" applyFill="1" applyBorder="1" applyAlignment="1" applyProtection="1">
      <alignment horizontal="center" vertical="center"/>
      <protection locked="0"/>
    </xf>
    <xf numFmtId="166" fontId="21" fillId="0" borderId="33" xfId="0" applyNumberFormat="1" applyFont="1" applyFill="1" applyBorder="1" applyAlignment="1" applyProtection="1">
      <alignment horizontal="center" vertical="center"/>
      <protection locked="0"/>
    </xf>
    <xf numFmtId="0" fontId="15" fillId="0" borderId="31" xfId="0" applyFont="1" applyBorder="1" applyAlignment="1" applyProtection="1">
      <alignment horizontal="center" vertical="center" wrapText="1"/>
    </xf>
    <xf numFmtId="0" fontId="15" fillId="0" borderId="32" xfId="0" applyFont="1" applyBorder="1" applyAlignment="1" applyProtection="1">
      <alignment horizontal="center" vertical="center" wrapText="1"/>
    </xf>
    <xf numFmtId="0" fontId="15" fillId="0" borderId="33" xfId="0" applyFont="1" applyBorder="1" applyAlignment="1" applyProtection="1">
      <alignment horizontal="center" vertical="center" wrapText="1"/>
    </xf>
    <xf numFmtId="0" fontId="15" fillId="0" borderId="66" xfId="0" applyFont="1" applyBorder="1" applyAlignment="1" applyProtection="1">
      <alignment horizontal="center" vertical="center" wrapText="1"/>
    </xf>
    <xf numFmtId="0" fontId="15" fillId="0" borderId="45" xfId="0" applyFont="1" applyBorder="1" applyAlignment="1" applyProtection="1">
      <alignment horizontal="center" vertical="center" wrapText="1"/>
    </xf>
    <xf numFmtId="0" fontId="15" fillId="0" borderId="65" xfId="0" applyFont="1" applyBorder="1" applyAlignment="1" applyProtection="1">
      <alignment horizontal="center" vertical="center" wrapText="1"/>
    </xf>
    <xf numFmtId="0" fontId="23" fillId="6" borderId="3" xfId="0" applyFont="1" applyFill="1" applyBorder="1" applyAlignment="1" applyProtection="1">
      <alignment horizontal="center" vertical="center" wrapText="1"/>
    </xf>
    <xf numFmtId="0" fontId="23" fillId="6" borderId="22" xfId="0" applyFont="1" applyFill="1" applyBorder="1" applyAlignment="1" applyProtection="1">
      <alignment horizontal="center" vertical="center" wrapText="1"/>
    </xf>
    <xf numFmtId="0" fontId="23" fillId="6" borderId="11" xfId="0" applyFont="1" applyFill="1" applyBorder="1" applyAlignment="1" applyProtection="1">
      <alignment horizontal="center" vertical="center" wrapText="1"/>
    </xf>
    <xf numFmtId="0" fontId="23" fillId="6" borderId="10" xfId="0" applyFont="1" applyFill="1" applyBorder="1" applyAlignment="1" applyProtection="1">
      <alignment horizontal="center" vertical="center" wrapText="1"/>
    </xf>
    <xf numFmtId="0" fontId="23" fillId="6" borderId="23" xfId="0" applyFont="1" applyFill="1" applyBorder="1" applyAlignment="1" applyProtection="1">
      <alignment horizontal="center" vertical="center" wrapText="1"/>
    </xf>
    <xf numFmtId="0" fontId="20" fillId="4" borderId="29" xfId="0" applyFont="1" applyFill="1" applyBorder="1" applyAlignment="1" applyProtection="1">
      <alignment horizontal="left" vertical="center" wrapText="1"/>
    </xf>
    <xf numFmtId="0" fontId="13" fillId="6" borderId="24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" xfId="0" applyFont="1" applyFill="1" applyBorder="1" applyAlignment="1" applyProtection="1">
      <alignment horizontal="center" vertical="center" wrapText="1"/>
    </xf>
    <xf numFmtId="0" fontId="13" fillId="6" borderId="19" xfId="0" applyFont="1" applyFill="1" applyBorder="1" applyAlignment="1" applyProtection="1">
      <alignment horizontal="center" vertical="center" wrapText="1"/>
    </xf>
    <xf numFmtId="0" fontId="13" fillId="6" borderId="9" xfId="0" applyFont="1" applyFill="1" applyBorder="1" applyAlignment="1" applyProtection="1">
      <alignment horizontal="center" vertical="center" wrapText="1"/>
    </xf>
    <xf numFmtId="0" fontId="13" fillId="6" borderId="8" xfId="0" applyFont="1" applyFill="1" applyBorder="1" applyAlignment="1" applyProtection="1">
      <alignment horizontal="center" vertical="center" wrapText="1"/>
    </xf>
    <xf numFmtId="0" fontId="13" fillId="6" borderId="20" xfId="0" applyFont="1" applyFill="1" applyBorder="1" applyAlignment="1" applyProtection="1">
      <alignment horizontal="center" vertical="center" wrapText="1"/>
    </xf>
    <xf numFmtId="2" fontId="29" fillId="2" borderId="40" xfId="0" applyNumberFormat="1" applyFont="1" applyFill="1" applyBorder="1" applyAlignment="1" applyProtection="1">
      <alignment horizontal="center" vertical="center" wrapText="1"/>
      <protection locked="0"/>
    </xf>
    <xf numFmtId="2" fontId="29" fillId="2" borderId="4" xfId="0" applyNumberFormat="1" applyFont="1" applyFill="1" applyBorder="1" applyAlignment="1" applyProtection="1">
      <alignment horizontal="center" vertical="center" wrapText="1"/>
      <protection locked="0"/>
    </xf>
    <xf numFmtId="2" fontId="29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12" fillId="6" borderId="47" xfId="0" applyFont="1" applyFill="1" applyBorder="1" applyAlignment="1" applyProtection="1">
      <alignment horizontal="center" vertical="center" wrapText="1"/>
    </xf>
    <xf numFmtId="0" fontId="12" fillId="6" borderId="32" xfId="0" applyFont="1" applyFill="1" applyBorder="1" applyAlignment="1" applyProtection="1">
      <alignment horizontal="center" vertical="center" wrapText="1"/>
    </xf>
    <xf numFmtId="0" fontId="12" fillId="6" borderId="48" xfId="0" applyFont="1" applyFill="1" applyBorder="1" applyAlignment="1" applyProtection="1">
      <alignment horizontal="center" vertical="center" wrapText="1"/>
    </xf>
    <xf numFmtId="2" fontId="22" fillId="6" borderId="4" xfId="0" applyNumberFormat="1" applyFont="1" applyFill="1" applyBorder="1" applyAlignment="1" applyProtection="1">
      <alignment horizontal="center" vertical="center" wrapText="1"/>
    </xf>
    <xf numFmtId="2" fontId="22" fillId="6" borderId="1" xfId="0" applyNumberFormat="1" applyFont="1" applyFill="1" applyBorder="1" applyAlignment="1" applyProtection="1">
      <alignment horizontal="center" vertical="center" wrapText="1"/>
    </xf>
    <xf numFmtId="10" fontId="22" fillId="6" borderId="4" xfId="1" applyNumberFormat="1" applyFont="1" applyFill="1" applyBorder="1" applyAlignment="1" applyProtection="1">
      <alignment horizontal="center" vertical="center" wrapText="1"/>
    </xf>
    <xf numFmtId="10" fontId="22" fillId="6" borderId="1" xfId="1" applyNumberFormat="1" applyFont="1" applyFill="1" applyBorder="1" applyAlignment="1" applyProtection="1">
      <alignment horizontal="center" vertical="center" wrapText="1"/>
    </xf>
    <xf numFmtId="0" fontId="25" fillId="3" borderId="13" xfId="0" applyFont="1" applyFill="1" applyBorder="1" applyAlignment="1" applyProtection="1">
      <alignment horizontal="center" vertical="center" wrapText="1"/>
    </xf>
    <xf numFmtId="0" fontId="25" fillId="3" borderId="4" xfId="0" applyFont="1" applyFill="1" applyBorder="1" applyAlignment="1" applyProtection="1">
      <alignment horizontal="center" vertical="center" wrapText="1"/>
    </xf>
    <xf numFmtId="0" fontId="25" fillId="3" borderId="1" xfId="0" applyFont="1" applyFill="1" applyBorder="1" applyAlignment="1" applyProtection="1">
      <alignment horizontal="center" vertical="center" wrapText="1"/>
    </xf>
    <xf numFmtId="1" fontId="15" fillId="2" borderId="68" xfId="0" applyNumberFormat="1" applyFont="1" applyFill="1" applyBorder="1" applyAlignment="1" applyProtection="1">
      <alignment horizontal="left" vertical="top" wrapText="1"/>
      <protection locked="0"/>
    </xf>
    <xf numFmtId="1" fontId="15" fillId="2" borderId="35" xfId="0" applyNumberFormat="1" applyFont="1" applyFill="1" applyBorder="1" applyAlignment="1" applyProtection="1">
      <alignment horizontal="left" vertical="top" wrapText="1"/>
      <protection locked="0"/>
    </xf>
    <xf numFmtId="1" fontId="15" fillId="2" borderId="41" xfId="0" applyNumberFormat="1" applyFont="1" applyFill="1" applyBorder="1" applyAlignment="1" applyProtection="1">
      <alignment horizontal="left" vertical="top" wrapText="1"/>
      <protection locked="0"/>
    </xf>
    <xf numFmtId="1" fontId="27" fillId="2" borderId="40" xfId="0" applyNumberFormat="1" applyFont="1" applyFill="1" applyBorder="1" applyAlignment="1" applyProtection="1">
      <alignment horizontal="center" vertical="center"/>
      <protection locked="0"/>
    </xf>
    <xf numFmtId="1" fontId="27" fillId="2" borderId="4" xfId="0" applyNumberFormat="1" applyFont="1" applyFill="1" applyBorder="1" applyAlignment="1" applyProtection="1">
      <alignment horizontal="center" vertical="center"/>
      <protection locked="0"/>
    </xf>
    <xf numFmtId="166" fontId="21" fillId="0" borderId="39" xfId="0" applyNumberFormat="1" applyFont="1" applyFill="1" applyBorder="1" applyAlignment="1" applyProtection="1">
      <alignment horizontal="center" vertical="center"/>
      <protection locked="0"/>
    </xf>
    <xf numFmtId="166" fontId="21" fillId="0" borderId="16" xfId="0" applyNumberFormat="1" applyFont="1" applyFill="1" applyBorder="1" applyAlignment="1" applyProtection="1">
      <alignment horizontal="center" vertical="center"/>
      <protection locked="0"/>
    </xf>
    <xf numFmtId="166" fontId="21" fillId="0" borderId="13" xfId="0" applyNumberFormat="1" applyFont="1" applyFill="1" applyBorder="1" applyAlignment="1" applyProtection="1">
      <alignment horizontal="center" vertical="center"/>
      <protection locked="0"/>
    </xf>
    <xf numFmtId="166" fontId="21" fillId="0" borderId="4" xfId="0" applyNumberFormat="1" applyFont="1" applyFill="1" applyBorder="1" applyAlignment="1" applyProtection="1">
      <alignment horizontal="center" vertical="center"/>
      <protection locked="0"/>
    </xf>
    <xf numFmtId="166" fontId="21" fillId="0" borderId="1" xfId="0" applyNumberFormat="1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</xf>
    <xf numFmtId="0" fontId="13" fillId="3" borderId="19" xfId="0" applyFont="1" applyFill="1" applyBorder="1" applyAlignment="1" applyProtection="1">
      <alignment horizontal="center" vertical="center"/>
    </xf>
    <xf numFmtId="0" fontId="13" fillId="3" borderId="9" xfId="0" applyFont="1" applyFill="1" applyBorder="1" applyAlignment="1" applyProtection="1">
      <alignment horizontal="center" vertical="center"/>
    </xf>
    <xf numFmtId="0" fontId="13" fillId="3" borderId="20" xfId="0" applyFont="1" applyFill="1" applyBorder="1" applyAlignment="1" applyProtection="1">
      <alignment horizontal="center" vertical="center"/>
    </xf>
    <xf numFmtId="0" fontId="13" fillId="3" borderId="2" xfId="0" applyFont="1" applyFill="1" applyBorder="1" applyAlignment="1" applyProtection="1">
      <alignment horizontal="center" vertical="center"/>
    </xf>
    <xf numFmtId="0" fontId="13" fillId="6" borderId="2" xfId="0" applyFont="1" applyFill="1" applyBorder="1" applyAlignment="1" applyProtection="1">
      <alignment horizontal="center" vertical="center"/>
    </xf>
    <xf numFmtId="0" fontId="13" fillId="6" borderId="19" xfId="0" applyFont="1" applyFill="1" applyBorder="1" applyAlignment="1" applyProtection="1">
      <alignment horizontal="center" vertical="center"/>
    </xf>
    <xf numFmtId="0" fontId="13" fillId="6" borderId="9" xfId="0" applyFont="1" applyFill="1" applyBorder="1" applyAlignment="1" applyProtection="1">
      <alignment horizontal="center" vertical="center"/>
    </xf>
    <xf numFmtId="0" fontId="13" fillId="6" borderId="8" xfId="0" applyFont="1" applyFill="1" applyBorder="1" applyAlignment="1" applyProtection="1">
      <alignment horizontal="center" vertical="center"/>
    </xf>
    <xf numFmtId="0" fontId="13" fillId="6" borderId="20" xfId="0" applyFont="1" applyFill="1" applyBorder="1" applyAlignment="1" applyProtection="1">
      <alignment horizontal="center" vertical="center"/>
    </xf>
    <xf numFmtId="2" fontId="22" fillId="4" borderId="40" xfId="0" applyNumberFormat="1" applyFont="1" applyFill="1" applyBorder="1" applyAlignment="1" applyProtection="1">
      <alignment horizontal="center" vertical="center"/>
    </xf>
    <xf numFmtId="2" fontId="22" fillId="4" borderId="4" xfId="0" applyNumberFormat="1" applyFont="1" applyFill="1" applyBorder="1" applyAlignment="1" applyProtection="1">
      <alignment horizontal="center" vertical="center"/>
    </xf>
    <xf numFmtId="166" fontId="21" fillId="0" borderId="17" xfId="0" applyNumberFormat="1" applyFont="1" applyFill="1" applyBorder="1" applyAlignment="1" applyProtection="1">
      <alignment horizontal="center" vertical="center"/>
      <protection locked="0"/>
    </xf>
    <xf numFmtId="166" fontId="21" fillId="0" borderId="18" xfId="0" applyNumberFormat="1" applyFont="1" applyFill="1" applyBorder="1" applyAlignment="1" applyProtection="1">
      <alignment horizontal="center" vertical="center"/>
      <protection locked="0"/>
    </xf>
    <xf numFmtId="0" fontId="13" fillId="3" borderId="24" xfId="0" applyFont="1" applyFill="1" applyBorder="1" applyAlignment="1" applyProtection="1">
      <alignment horizontal="center" vertical="center"/>
    </xf>
    <xf numFmtId="0" fontId="13" fillId="3" borderId="25" xfId="0" applyFont="1" applyFill="1" applyBorder="1" applyAlignment="1" applyProtection="1">
      <alignment horizontal="center" vertical="center"/>
    </xf>
    <xf numFmtId="0" fontId="13" fillId="3" borderId="26" xfId="0" applyFont="1" applyFill="1" applyBorder="1" applyAlignment="1" applyProtection="1">
      <alignment horizontal="center" vertical="center"/>
    </xf>
    <xf numFmtId="0" fontId="23" fillId="3" borderId="5" xfId="0" applyFont="1" applyFill="1" applyBorder="1" applyAlignment="1" applyProtection="1">
      <alignment horizontal="center" vertical="center" wrapText="1"/>
    </xf>
    <xf numFmtId="0" fontId="23" fillId="3" borderId="7" xfId="0" applyFont="1" applyFill="1" applyBorder="1" applyAlignment="1" applyProtection="1">
      <alignment horizontal="center" vertical="center" wrapText="1"/>
    </xf>
    <xf numFmtId="2" fontId="22" fillId="4" borderId="1" xfId="0" applyNumberFormat="1" applyFont="1" applyFill="1" applyBorder="1" applyAlignment="1" applyProtection="1">
      <alignment horizontal="center" vertical="center"/>
    </xf>
    <xf numFmtId="1" fontId="27" fillId="2" borderId="13" xfId="0" applyNumberFormat="1" applyFont="1" applyFill="1" applyBorder="1" applyAlignment="1" applyProtection="1">
      <alignment horizontal="center" vertical="center"/>
      <protection locked="0"/>
    </xf>
    <xf numFmtId="1" fontId="27" fillId="2" borderId="1" xfId="0" applyNumberFormat="1" applyFont="1" applyFill="1" applyBorder="1" applyAlignment="1" applyProtection="1">
      <alignment horizontal="center" vertical="center"/>
      <protection locked="0"/>
    </xf>
    <xf numFmtId="0" fontId="12" fillId="4" borderId="34" xfId="0" applyFont="1" applyFill="1" applyBorder="1" applyAlignment="1" applyProtection="1">
      <alignment horizontal="center" vertical="center" wrapText="1"/>
    </xf>
    <xf numFmtId="0" fontId="12" fillId="4" borderId="35" xfId="0" applyFont="1" applyFill="1" applyBorder="1" applyAlignment="1" applyProtection="1">
      <alignment horizontal="center" vertical="center" wrapText="1"/>
    </xf>
    <xf numFmtId="166" fontId="21" fillId="0" borderId="45" xfId="0" applyNumberFormat="1" applyFont="1" applyFill="1" applyBorder="1" applyAlignment="1" applyProtection="1">
      <alignment horizontal="center" vertical="center"/>
      <protection locked="0"/>
    </xf>
    <xf numFmtId="166" fontId="21" fillId="0" borderId="65" xfId="0" applyNumberFormat="1" applyFont="1" applyFill="1" applyBorder="1" applyAlignment="1" applyProtection="1">
      <alignment horizontal="center" vertical="center"/>
      <protection locked="0"/>
    </xf>
    <xf numFmtId="166" fontId="21" fillId="0" borderId="66" xfId="0" applyNumberFormat="1" applyFont="1" applyFill="1" applyBorder="1" applyAlignment="1" applyProtection="1">
      <alignment horizontal="center" vertical="center"/>
      <protection locked="0"/>
    </xf>
    <xf numFmtId="0" fontId="13" fillId="3" borderId="5" xfId="0" applyFont="1" applyFill="1" applyBorder="1" applyAlignment="1" applyProtection="1">
      <alignment horizontal="center" vertical="center" wrapText="1"/>
    </xf>
    <xf numFmtId="0" fontId="23" fillId="3" borderId="9" xfId="0" applyFont="1" applyFill="1" applyBorder="1" applyAlignment="1" applyProtection="1">
      <alignment horizontal="center" vertical="center" wrapText="1"/>
    </xf>
    <xf numFmtId="0" fontId="23" fillId="3" borderId="10" xfId="0" applyFont="1" applyFill="1" applyBorder="1" applyAlignment="1" applyProtection="1">
      <alignment horizontal="center" vertical="center" wrapText="1"/>
    </xf>
    <xf numFmtId="0" fontId="23" fillId="3" borderId="22" xfId="0" applyFont="1" applyFill="1" applyBorder="1" applyAlignment="1" applyProtection="1">
      <alignment horizontal="center" vertical="center" wrapText="1"/>
    </xf>
    <xf numFmtId="0" fontId="23" fillId="3" borderId="11" xfId="0" applyFont="1" applyFill="1" applyBorder="1" applyAlignment="1" applyProtection="1">
      <alignment horizontal="center" vertical="center" wrapText="1"/>
    </xf>
    <xf numFmtId="0" fontId="23" fillId="4" borderId="0" xfId="0" applyFont="1" applyFill="1" applyBorder="1" applyAlignment="1" applyProtection="1">
      <alignment horizontal="left" vertical="center" wrapText="1"/>
    </xf>
    <xf numFmtId="0" fontId="23" fillId="3" borderId="14" xfId="0" applyFont="1" applyFill="1" applyBorder="1" applyAlignment="1" applyProtection="1">
      <alignment horizontal="center" vertical="center" wrapText="1"/>
    </xf>
    <xf numFmtId="0" fontId="23" fillId="3" borderId="15" xfId="0" applyFont="1" applyFill="1" applyBorder="1" applyAlignment="1" applyProtection="1">
      <alignment horizontal="center" vertical="center" wrapText="1"/>
    </xf>
    <xf numFmtId="2" fontId="22" fillId="4" borderId="40" xfId="0" applyNumberFormat="1" applyFont="1" applyFill="1" applyBorder="1" applyAlignment="1" applyProtection="1">
      <alignment horizontal="center" vertical="center" wrapText="1"/>
    </xf>
    <xf numFmtId="2" fontId="22" fillId="4" borderId="4" xfId="0" applyNumberFormat="1" applyFont="1" applyFill="1" applyBorder="1" applyAlignment="1" applyProtection="1">
      <alignment horizontal="center" vertical="center" wrapText="1"/>
    </xf>
    <xf numFmtId="2" fontId="22" fillId="4" borderId="49" xfId="0" applyNumberFormat="1" applyFont="1" applyFill="1" applyBorder="1" applyAlignment="1" applyProtection="1">
      <alignment horizontal="center" vertical="center" wrapText="1"/>
    </xf>
    <xf numFmtId="2" fontId="16" fillId="4" borderId="40" xfId="0" applyNumberFormat="1" applyFont="1" applyFill="1" applyBorder="1" applyAlignment="1" applyProtection="1">
      <alignment horizontal="center" vertical="center" wrapText="1"/>
    </xf>
    <xf numFmtId="2" fontId="16" fillId="4" borderId="4" xfId="0" applyNumberFormat="1" applyFont="1" applyFill="1" applyBorder="1" applyAlignment="1" applyProtection="1">
      <alignment horizontal="center" vertical="center" wrapText="1"/>
    </xf>
    <xf numFmtId="2" fontId="16" fillId="4" borderId="49" xfId="0" applyNumberFormat="1" applyFont="1" applyFill="1" applyBorder="1" applyAlignment="1" applyProtection="1">
      <alignment horizontal="center" vertical="center" wrapText="1"/>
    </xf>
    <xf numFmtId="2" fontId="16" fillId="4" borderId="1" xfId="0" applyNumberFormat="1" applyFont="1" applyFill="1" applyBorder="1" applyAlignment="1" applyProtection="1">
      <alignment horizontal="center" vertical="center" wrapText="1"/>
    </xf>
    <xf numFmtId="0" fontId="12" fillId="4" borderId="40" xfId="0" applyFont="1" applyFill="1" applyBorder="1" applyAlignment="1" applyProtection="1">
      <alignment horizontal="center" vertical="center" wrapText="1"/>
    </xf>
    <xf numFmtId="0" fontId="12" fillId="4" borderId="4" xfId="0" applyFont="1" applyFill="1" applyBorder="1" applyAlignment="1" applyProtection="1">
      <alignment horizontal="center" vertical="center" wrapText="1"/>
    </xf>
    <xf numFmtId="0" fontId="12" fillId="4" borderId="49" xfId="0" applyFont="1" applyFill="1" applyBorder="1" applyAlignment="1" applyProtection="1">
      <alignment horizontal="center" vertical="center" wrapText="1"/>
    </xf>
    <xf numFmtId="0" fontId="12" fillId="4" borderId="13" xfId="0" applyFont="1" applyFill="1" applyBorder="1" applyAlignment="1" applyProtection="1">
      <alignment horizontal="center" vertical="center" wrapText="1"/>
    </xf>
    <xf numFmtId="0" fontId="13" fillId="3" borderId="12" xfId="0" applyFont="1" applyFill="1" applyBorder="1" applyAlignment="1" applyProtection="1">
      <alignment horizontal="center" vertical="center" wrapText="1"/>
    </xf>
    <xf numFmtId="0" fontId="13" fillId="3" borderId="6" xfId="0" applyFont="1" applyFill="1" applyBorder="1" applyAlignment="1" applyProtection="1">
      <alignment horizontal="center" vertical="center" wrapText="1"/>
    </xf>
    <xf numFmtId="0" fontId="12" fillId="6" borderId="13" xfId="0" applyFont="1" applyFill="1" applyBorder="1" applyAlignment="1" applyProtection="1">
      <alignment horizontal="center" vertical="center" wrapText="1"/>
    </xf>
    <xf numFmtId="0" fontId="12" fillId="6" borderId="4" xfId="0" applyFont="1" applyFill="1" applyBorder="1" applyAlignment="1" applyProtection="1">
      <alignment horizontal="center" vertical="center" wrapText="1"/>
    </xf>
    <xf numFmtId="0" fontId="12" fillId="6" borderId="1" xfId="0" applyFont="1" applyFill="1" applyBorder="1" applyAlignment="1" applyProtection="1">
      <alignment horizontal="center" vertical="center" wrapText="1"/>
    </xf>
    <xf numFmtId="0" fontId="13" fillId="3" borderId="7" xfId="0" applyFont="1" applyFill="1" applyBorder="1" applyAlignment="1" applyProtection="1">
      <alignment horizontal="center" vertical="center" wrapText="1"/>
    </xf>
    <xf numFmtId="0" fontId="13" fillId="3" borderId="17" xfId="0" applyFont="1" applyFill="1" applyBorder="1" applyAlignment="1" applyProtection="1">
      <alignment horizontal="center" vertical="center"/>
    </xf>
    <xf numFmtId="0" fontId="13" fillId="3" borderId="16" xfId="0" applyFont="1" applyFill="1" applyBorder="1" applyAlignment="1" applyProtection="1">
      <alignment horizontal="center" vertical="center"/>
    </xf>
    <xf numFmtId="0" fontId="13" fillId="3" borderId="18" xfId="0" applyFont="1" applyFill="1" applyBorder="1" applyAlignment="1" applyProtection="1">
      <alignment horizontal="center" vertical="center"/>
    </xf>
    <xf numFmtId="0" fontId="23" fillId="3" borderId="8" xfId="0" applyFont="1" applyFill="1" applyBorder="1" applyAlignment="1" applyProtection="1">
      <alignment horizontal="center" vertical="center" wrapText="1"/>
    </xf>
    <xf numFmtId="0" fontId="23" fillId="3" borderId="19" xfId="0" applyFont="1" applyFill="1" applyBorder="1" applyAlignment="1" applyProtection="1">
      <alignment horizontal="center" vertical="center" wrapText="1"/>
    </xf>
    <xf numFmtId="0" fontId="23" fillId="3" borderId="20" xfId="0" applyFont="1" applyFill="1" applyBorder="1" applyAlignment="1" applyProtection="1">
      <alignment horizontal="center" vertical="center" wrapText="1"/>
    </xf>
    <xf numFmtId="0" fontId="23" fillId="3" borderId="2" xfId="0" applyFont="1" applyFill="1" applyBorder="1" applyAlignment="1" applyProtection="1">
      <alignment horizontal="center" vertical="center" wrapText="1"/>
    </xf>
    <xf numFmtId="0" fontId="19" fillId="4" borderId="0" xfId="0" applyFont="1" applyFill="1" applyAlignment="1" applyProtection="1">
      <alignment horizontal="center" vertical="center"/>
    </xf>
    <xf numFmtId="1" fontId="15" fillId="2" borderId="43" xfId="0" applyNumberFormat="1" applyFont="1" applyFill="1" applyBorder="1" applyAlignment="1" applyProtection="1">
      <alignment horizontal="center" vertical="center"/>
    </xf>
    <xf numFmtId="1" fontId="15" fillId="2" borderId="37" xfId="0" applyNumberFormat="1" applyFont="1" applyFill="1" applyBorder="1" applyAlignment="1" applyProtection="1">
      <alignment horizontal="center" vertical="center"/>
    </xf>
    <xf numFmtId="1" fontId="15" fillId="2" borderId="47" xfId="0" applyNumberFormat="1" applyFont="1" applyFill="1" applyBorder="1" applyAlignment="1" applyProtection="1">
      <alignment horizontal="center" vertical="center"/>
    </xf>
    <xf numFmtId="1" fontId="15" fillId="2" borderId="32" xfId="0" applyNumberFormat="1" applyFont="1" applyFill="1" applyBorder="1" applyAlignment="1" applyProtection="1">
      <alignment horizontal="center" vertical="center"/>
    </xf>
    <xf numFmtId="2" fontId="21" fillId="0" borderId="40" xfId="0" applyNumberFormat="1" applyFont="1" applyFill="1" applyBorder="1" applyAlignment="1" applyProtection="1">
      <alignment horizontal="center" vertical="center"/>
      <protection locked="0"/>
    </xf>
    <xf numFmtId="2" fontId="21" fillId="0" borderId="4" xfId="0" applyNumberFormat="1" applyFont="1" applyFill="1" applyBorder="1" applyAlignment="1" applyProtection="1">
      <alignment horizontal="center" vertical="center"/>
      <protection locked="0"/>
    </xf>
    <xf numFmtId="164" fontId="21" fillId="2" borderId="37" xfId="0" applyNumberFormat="1" applyFont="1" applyFill="1" applyBorder="1" applyAlignment="1" applyProtection="1">
      <alignment horizontal="center" vertical="center"/>
      <protection locked="0"/>
    </xf>
    <xf numFmtId="164" fontId="21" fillId="2" borderId="38" xfId="0" applyNumberFormat="1" applyFont="1" applyFill="1" applyBorder="1" applyAlignment="1" applyProtection="1">
      <alignment horizontal="center" vertical="center"/>
      <protection locked="0"/>
    </xf>
    <xf numFmtId="1" fontId="15" fillId="2" borderId="34" xfId="0" applyNumberFormat="1" applyFont="1" applyFill="1" applyBorder="1" applyAlignment="1" applyProtection="1">
      <alignment horizontal="center" vertical="center"/>
    </xf>
    <xf numFmtId="1" fontId="15" fillId="2" borderId="35" xfId="0" applyNumberFormat="1" applyFont="1" applyFill="1" applyBorder="1" applyAlignment="1" applyProtection="1">
      <alignment horizontal="center" vertical="center"/>
    </xf>
    <xf numFmtId="2" fontId="21" fillId="0" borderId="39" xfId="0" applyNumberFormat="1" applyFont="1" applyFill="1" applyBorder="1" applyAlignment="1" applyProtection="1">
      <alignment horizontal="center" vertical="center"/>
      <protection locked="0"/>
    </xf>
    <xf numFmtId="2" fontId="21" fillId="0" borderId="16" xfId="0" applyNumberFormat="1" applyFont="1" applyFill="1" applyBorder="1" applyAlignment="1" applyProtection="1">
      <alignment horizontal="center" vertical="center"/>
      <protection locked="0"/>
    </xf>
    <xf numFmtId="1" fontId="21" fillId="0" borderId="39" xfId="0" applyNumberFormat="1" applyFont="1" applyFill="1" applyBorder="1" applyAlignment="1" applyProtection="1">
      <alignment horizontal="center" vertical="center"/>
      <protection locked="0"/>
    </xf>
    <xf numFmtId="1" fontId="21" fillId="0" borderId="16" xfId="0" applyNumberFormat="1" applyFont="1" applyFill="1" applyBorder="1" applyAlignment="1" applyProtection="1">
      <alignment horizontal="center" vertical="center"/>
      <protection locked="0"/>
    </xf>
    <xf numFmtId="1" fontId="21" fillId="0" borderId="17" xfId="0" applyNumberFormat="1" applyFont="1" applyFill="1" applyBorder="1" applyAlignment="1" applyProtection="1">
      <alignment horizontal="center" vertical="center"/>
      <protection locked="0"/>
    </xf>
    <xf numFmtId="1" fontId="21" fillId="0" borderId="18" xfId="0" applyNumberFormat="1" applyFont="1" applyFill="1" applyBorder="1" applyAlignment="1" applyProtection="1">
      <alignment horizontal="center" vertical="center"/>
      <protection locked="0"/>
    </xf>
    <xf numFmtId="1" fontId="21" fillId="0" borderId="68" xfId="0" applyNumberFormat="1" applyFont="1" applyFill="1" applyBorder="1" applyAlignment="1" applyProtection="1">
      <alignment horizontal="center" vertical="center"/>
      <protection locked="0"/>
    </xf>
    <xf numFmtId="1" fontId="21" fillId="0" borderId="35" xfId="0" applyNumberFormat="1" applyFont="1" applyFill="1" applyBorder="1" applyAlignment="1" applyProtection="1">
      <alignment horizontal="center" vertical="center"/>
      <protection locked="0"/>
    </xf>
    <xf numFmtId="1" fontId="21" fillId="0" borderId="36" xfId="0" applyNumberFormat="1" applyFont="1" applyFill="1" applyBorder="1" applyAlignment="1" applyProtection="1">
      <alignment horizontal="center" vertical="center"/>
      <protection locked="0"/>
    </xf>
    <xf numFmtId="2" fontId="21" fillId="0" borderId="17" xfId="0" applyNumberFormat="1" applyFont="1" applyFill="1" applyBorder="1" applyAlignment="1" applyProtection="1">
      <alignment horizontal="center" vertical="center"/>
      <protection locked="0"/>
    </xf>
    <xf numFmtId="2" fontId="21" fillId="0" borderId="18" xfId="0" applyNumberFormat="1" applyFont="1" applyFill="1" applyBorder="1" applyAlignment="1" applyProtection="1">
      <alignment horizontal="center" vertical="center"/>
      <protection locked="0"/>
    </xf>
    <xf numFmtId="2" fontId="21" fillId="0" borderId="31" xfId="0" applyNumberFormat="1" applyFont="1" applyFill="1" applyBorder="1" applyAlignment="1" applyProtection="1">
      <alignment horizontal="center" vertical="center"/>
      <protection locked="0"/>
    </xf>
    <xf numFmtId="2" fontId="21" fillId="0" borderId="32" xfId="0" applyNumberFormat="1" applyFont="1" applyFill="1" applyBorder="1" applyAlignment="1" applyProtection="1">
      <alignment horizontal="center" vertical="center"/>
      <protection locked="0"/>
    </xf>
    <xf numFmtId="2" fontId="21" fillId="0" borderId="48" xfId="0" applyNumberFormat="1" applyFont="1" applyFill="1" applyBorder="1" applyAlignment="1" applyProtection="1">
      <alignment horizontal="center" vertical="center"/>
      <protection locked="0"/>
    </xf>
    <xf numFmtId="2" fontId="21" fillId="0" borderId="13" xfId="0" applyNumberFormat="1" applyFont="1" applyFill="1" applyBorder="1" applyAlignment="1" applyProtection="1">
      <alignment horizontal="center" vertical="center"/>
      <protection locked="0"/>
    </xf>
    <xf numFmtId="2" fontId="21" fillId="0" borderId="1" xfId="0" applyNumberFormat="1" applyFont="1" applyFill="1" applyBorder="1" applyAlignment="1" applyProtection="1">
      <alignment horizontal="center" vertical="center"/>
      <protection locked="0"/>
    </xf>
    <xf numFmtId="0" fontId="18" fillId="4" borderId="17" xfId="0" applyFont="1" applyFill="1" applyBorder="1" applyAlignment="1" applyProtection="1">
      <alignment horizontal="center" vertical="center"/>
    </xf>
    <xf numFmtId="0" fontId="18" fillId="4" borderId="16" xfId="0" applyFont="1" applyFill="1" applyBorder="1" applyAlignment="1" applyProtection="1">
      <alignment horizontal="center" vertical="center"/>
    </xf>
    <xf numFmtId="0" fontId="18" fillId="4" borderId="18" xfId="0" applyFont="1" applyFill="1" applyBorder="1" applyAlignment="1" applyProtection="1">
      <alignment horizontal="center" vertical="center"/>
    </xf>
    <xf numFmtId="0" fontId="18" fillId="4" borderId="27" xfId="0" applyFont="1" applyFill="1" applyBorder="1" applyAlignment="1" applyProtection="1">
      <alignment horizontal="center" vertical="center"/>
    </xf>
    <xf numFmtId="0" fontId="18" fillId="4" borderId="0" xfId="0" applyFont="1" applyFill="1" applyBorder="1" applyAlignment="1" applyProtection="1">
      <alignment horizontal="center" vertical="center"/>
    </xf>
    <xf numFmtId="0" fontId="18" fillId="4" borderId="28" xfId="0" applyFont="1" applyFill="1" applyBorder="1" applyAlignment="1" applyProtection="1">
      <alignment horizontal="center" vertical="center"/>
    </xf>
    <xf numFmtId="49" fontId="21" fillId="0" borderId="40" xfId="0" applyNumberFormat="1" applyFont="1" applyFill="1" applyBorder="1" applyAlignment="1" applyProtection="1">
      <alignment horizontal="center" vertical="center"/>
      <protection locked="0"/>
    </xf>
    <xf numFmtId="49" fontId="21" fillId="0" borderId="4" xfId="0" applyNumberFormat="1" applyFont="1" applyFill="1" applyBorder="1" applyAlignment="1" applyProtection="1">
      <alignment horizontal="center" vertical="center"/>
      <protection locked="0"/>
    </xf>
    <xf numFmtId="49" fontId="21" fillId="0" borderId="13" xfId="0" applyNumberFormat="1" applyFont="1" applyFill="1" applyBorder="1" applyAlignment="1" applyProtection="1">
      <alignment horizontal="center" vertical="center"/>
      <protection locked="0"/>
    </xf>
    <xf numFmtId="49" fontId="21" fillId="0" borderId="1" xfId="0" applyNumberFormat="1" applyFont="1" applyFill="1" applyBorder="1" applyAlignment="1" applyProtection="1">
      <alignment horizontal="center" vertical="center"/>
      <protection locked="0"/>
    </xf>
    <xf numFmtId="0" fontId="13" fillId="4" borderId="17" xfId="0" applyFont="1" applyFill="1" applyBorder="1" applyAlignment="1" applyProtection="1">
      <alignment horizontal="center" vertical="center" wrapText="1"/>
    </xf>
    <xf numFmtId="0" fontId="13" fillId="4" borderId="16" xfId="0" applyFont="1" applyFill="1" applyBorder="1" applyAlignment="1" applyProtection="1">
      <alignment horizontal="center" vertical="center" wrapText="1"/>
    </xf>
    <xf numFmtId="0" fontId="13" fillId="4" borderId="67" xfId="0" applyFont="1" applyFill="1" applyBorder="1" applyAlignment="1" applyProtection="1">
      <alignment horizontal="center" vertical="center" wrapText="1"/>
    </xf>
    <xf numFmtId="0" fontId="13" fillId="4" borderId="18" xfId="0" applyFont="1" applyFill="1" applyBorder="1" applyAlignment="1" applyProtection="1">
      <alignment horizontal="center" vertical="center" wrapText="1"/>
    </xf>
    <xf numFmtId="0" fontId="13" fillId="4" borderId="39" xfId="0" applyFont="1" applyFill="1" applyBorder="1" applyAlignment="1" applyProtection="1">
      <alignment horizontal="center" vertical="center" wrapText="1"/>
    </xf>
    <xf numFmtId="0" fontId="15" fillId="0" borderId="34" xfId="0" applyFont="1" applyBorder="1" applyAlignment="1" applyProtection="1">
      <alignment horizontal="center" vertical="center" wrapText="1"/>
    </xf>
    <xf numFmtId="0" fontId="15" fillId="0" borderId="35" xfId="0" applyFont="1" applyBorder="1" applyAlignment="1" applyProtection="1">
      <alignment horizontal="center" vertical="center" wrapText="1"/>
    </xf>
    <xf numFmtId="0" fontId="15" fillId="0" borderId="41" xfId="0" applyFont="1" applyBorder="1" applyAlignment="1" applyProtection="1">
      <alignment horizontal="center" vertical="center" wrapText="1"/>
    </xf>
    <xf numFmtId="0" fontId="15" fillId="0" borderId="47" xfId="0" applyFont="1" applyBorder="1" applyAlignment="1" applyProtection="1">
      <alignment horizontal="center" vertical="center" wrapText="1"/>
    </xf>
    <xf numFmtId="166" fontId="21" fillId="0" borderId="40" xfId="0" applyNumberFormat="1" applyFont="1" applyFill="1" applyBorder="1" applyAlignment="1" applyProtection="1">
      <alignment horizontal="center" vertical="center"/>
      <protection locked="0"/>
    </xf>
    <xf numFmtId="2" fontId="22" fillId="5" borderId="13" xfId="0" applyNumberFormat="1" applyFont="1" applyFill="1" applyBorder="1" applyAlignment="1" applyProtection="1">
      <alignment horizontal="center" vertical="center" wrapText="1"/>
    </xf>
    <xf numFmtId="10" fontId="22" fillId="5" borderId="4" xfId="1" applyNumberFormat="1" applyFont="1" applyFill="1" applyBorder="1" applyAlignment="1" applyProtection="1">
      <alignment horizontal="center" vertical="center" wrapText="1"/>
    </xf>
    <xf numFmtId="10" fontId="22" fillId="5" borderId="1" xfId="1" applyNumberFormat="1" applyFont="1" applyFill="1" applyBorder="1" applyAlignment="1" applyProtection="1">
      <alignment horizontal="center" vertical="center" wrapText="1"/>
    </xf>
    <xf numFmtId="166" fontId="21" fillId="0" borderId="68" xfId="0" applyNumberFormat="1" applyFont="1" applyFill="1" applyBorder="1" applyAlignment="1" applyProtection="1">
      <alignment horizontal="center" vertical="center"/>
      <protection locked="0"/>
    </xf>
    <xf numFmtId="166" fontId="21" fillId="0" borderId="35" xfId="0" applyNumberFormat="1" applyFont="1" applyFill="1" applyBorder="1" applyAlignment="1" applyProtection="1">
      <alignment horizontal="center" vertical="center"/>
      <protection locked="0"/>
    </xf>
    <xf numFmtId="166" fontId="21" fillId="0" borderId="36" xfId="0" applyNumberFormat="1" applyFont="1" applyFill="1" applyBorder="1" applyAlignment="1" applyProtection="1">
      <alignment horizontal="center" vertical="center"/>
      <protection locked="0"/>
    </xf>
    <xf numFmtId="166" fontId="21" fillId="0" borderId="48" xfId="0" applyNumberFormat="1" applyFont="1" applyFill="1" applyBorder="1" applyAlignment="1" applyProtection="1">
      <alignment horizontal="center" vertical="center"/>
      <protection locked="0"/>
    </xf>
    <xf numFmtId="166" fontId="22" fillId="4" borderId="42" xfId="0" applyNumberFormat="1" applyFont="1" applyFill="1" applyBorder="1" applyAlignment="1" applyProtection="1">
      <alignment horizontal="center" vertical="center" wrapText="1"/>
    </xf>
    <xf numFmtId="166" fontId="22" fillId="4" borderId="37" xfId="0" applyNumberFormat="1" applyFont="1" applyFill="1" applyBorder="1" applyAlignment="1" applyProtection="1">
      <alignment horizontal="center" vertical="center" wrapText="1"/>
    </xf>
    <xf numFmtId="166" fontId="22" fillId="4" borderId="38" xfId="0" applyNumberFormat="1" applyFont="1" applyFill="1" applyBorder="1" applyAlignment="1" applyProtection="1">
      <alignment horizontal="center" vertical="center" wrapText="1"/>
    </xf>
    <xf numFmtId="166" fontId="21" fillId="0" borderId="42" xfId="0" applyNumberFormat="1" applyFont="1" applyFill="1" applyBorder="1" applyAlignment="1" applyProtection="1">
      <alignment horizontal="center" vertical="center"/>
      <protection locked="0"/>
    </xf>
    <xf numFmtId="166" fontId="21" fillId="0" borderId="37" xfId="0" applyNumberFormat="1" applyFont="1" applyFill="1" applyBorder="1" applyAlignment="1" applyProtection="1">
      <alignment horizontal="center" vertical="center"/>
      <protection locked="0"/>
    </xf>
    <xf numFmtId="166" fontId="21" fillId="0" borderId="38" xfId="0" applyNumberFormat="1" applyFont="1" applyFill="1" applyBorder="1" applyAlignment="1" applyProtection="1">
      <alignment horizontal="center" vertical="center"/>
      <protection locked="0"/>
    </xf>
    <xf numFmtId="0" fontId="12" fillId="6" borderId="44" xfId="0" applyFont="1" applyFill="1" applyBorder="1" applyAlignment="1" applyProtection="1">
      <alignment horizontal="center" vertical="center" wrapText="1"/>
    </xf>
    <xf numFmtId="0" fontId="12" fillId="6" borderId="45" xfId="0" applyFont="1" applyFill="1" applyBorder="1" applyAlignment="1" applyProtection="1">
      <alignment horizontal="center" vertical="center" wrapText="1"/>
    </xf>
    <xf numFmtId="0" fontId="12" fillId="6" borderId="46" xfId="0" applyFont="1" applyFill="1" applyBorder="1" applyAlignment="1" applyProtection="1">
      <alignment horizontal="center" vertical="center" wrapText="1"/>
    </xf>
    <xf numFmtId="0" fontId="12" fillId="4" borderId="0" xfId="0" applyFont="1" applyFill="1" applyBorder="1" applyAlignment="1" applyProtection="1">
      <alignment horizontal="left" vertical="center" wrapText="1"/>
    </xf>
    <xf numFmtId="0" fontId="15" fillId="0" borderId="43" xfId="0" applyFont="1" applyBorder="1" applyAlignment="1" applyProtection="1">
      <alignment horizontal="center" vertical="center" wrapText="1"/>
    </xf>
    <xf numFmtId="0" fontId="15" fillId="0" borderId="37" xfId="0" applyFont="1" applyBorder="1" applyAlignment="1" applyProtection="1">
      <alignment horizontal="center" vertical="center" wrapText="1"/>
    </xf>
    <xf numFmtId="0" fontId="15" fillId="0" borderId="69" xfId="0" applyFont="1" applyBorder="1" applyAlignment="1" applyProtection="1">
      <alignment horizontal="center" vertical="center" wrapText="1"/>
    </xf>
    <xf numFmtId="0" fontId="12" fillId="4" borderId="36" xfId="0" applyFont="1" applyFill="1" applyBorder="1" applyAlignment="1" applyProtection="1">
      <alignment horizontal="center" vertical="center" wrapText="1"/>
    </xf>
    <xf numFmtId="0" fontId="23" fillId="3" borderId="23" xfId="0" applyFont="1" applyFill="1" applyBorder="1" applyAlignment="1" applyProtection="1">
      <alignment horizontal="center" vertical="center" wrapText="1"/>
    </xf>
    <xf numFmtId="0" fontId="20" fillId="4" borderId="0" xfId="0" applyFont="1" applyFill="1" applyAlignment="1" applyProtection="1">
      <alignment horizontal="left" vertical="center" wrapText="1"/>
    </xf>
    <xf numFmtId="0" fontId="13" fillId="3" borderId="2" xfId="0" applyFont="1" applyFill="1" applyBorder="1" applyAlignment="1" applyProtection="1">
      <alignment horizontal="center" vertical="center" wrapText="1"/>
    </xf>
    <xf numFmtId="0" fontId="13" fillId="3" borderId="19" xfId="0" applyFont="1" applyFill="1" applyBorder="1" applyAlignment="1" applyProtection="1">
      <alignment horizontal="center" vertical="center" wrapText="1"/>
    </xf>
    <xf numFmtId="0" fontId="13" fillId="3" borderId="9" xfId="0" applyFont="1" applyFill="1" applyBorder="1" applyAlignment="1" applyProtection="1">
      <alignment horizontal="center" vertical="center" wrapText="1"/>
    </xf>
    <xf numFmtId="0" fontId="13" fillId="3" borderId="8" xfId="0" applyFont="1" applyFill="1" applyBorder="1" applyAlignment="1" applyProtection="1">
      <alignment horizontal="center" vertical="center" wrapText="1"/>
    </xf>
    <xf numFmtId="0" fontId="13" fillId="3" borderId="20" xfId="0" applyFont="1" applyFill="1" applyBorder="1" applyAlignment="1" applyProtection="1">
      <alignment horizontal="center" vertical="center" wrapText="1"/>
    </xf>
    <xf numFmtId="0" fontId="23" fillId="3" borderId="3" xfId="0" applyFont="1" applyFill="1" applyBorder="1" applyAlignment="1" applyProtection="1">
      <alignment horizontal="center" vertical="center" wrapText="1"/>
    </xf>
  </cellXfs>
  <cellStyles count="20"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" xfId="12" builtinId="8" hidden="1"/>
    <cellStyle name="Hiperlink" xfId="14" builtinId="8" hidden="1"/>
    <cellStyle name="Hiperlink" xfId="16" builtinId="8" hidden="1"/>
    <cellStyle name="Hiperlink" xfId="18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Hiperlink Visitado" xfId="13" builtinId="9" hidden="1"/>
    <cellStyle name="Hiperlink Visitado" xfId="15" builtinId="9" hidden="1"/>
    <cellStyle name="Hiperlink Visitado" xfId="17" builtinId="9" hidden="1"/>
    <cellStyle name="Hiperlink Visitado" xfId="19" builtinId="9" hidden="1"/>
    <cellStyle name="Normal" xfId="0" builtinId="0"/>
    <cellStyle name="Porcentagem" xfId="1" builtinId="5"/>
  </cellStyles>
  <dxfs count="25"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0"/>
      </font>
    </dxf>
    <dxf>
      <font>
        <color theme="4" tint="-0.24994659260841701"/>
      </font>
    </dxf>
    <dxf>
      <font>
        <color theme="0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0"/>
      </font>
    </dxf>
    <dxf>
      <font>
        <color theme="0"/>
      </font>
    </dxf>
    <dxf>
      <font>
        <color theme="4" tint="-0.24994659260841701"/>
      </font>
    </dxf>
    <dxf>
      <font>
        <color rgb="FF7030A0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</dxfs>
  <tableStyles count="0" defaultTableStyle="TableStyleMedium9" defaultPivotStyle="PivotStyleLight16"/>
  <colors>
    <mruColors>
      <color rgb="FFCC00CC"/>
      <color rgb="FFFF66FF"/>
      <color rgb="FFFF33CC"/>
      <color rgb="FFFF3399"/>
      <color rgb="FF660066"/>
      <color rgb="FFF3F3FF"/>
      <color rgb="FFEFEFFF"/>
      <color rgb="FFE1E1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247650</xdr:colOff>
      <xdr:row>0</xdr:row>
      <xdr:rowOff>66675</xdr:rowOff>
    </xdr:from>
    <xdr:to>
      <xdr:col>18</xdr:col>
      <xdr:colOff>247650</xdr:colOff>
      <xdr:row>3</xdr:row>
      <xdr:rowOff>78798</xdr:rowOff>
    </xdr:to>
    <xdr:pic>
      <xdr:nvPicPr>
        <xdr:cNvPr id="3088" name="Imagem 27" descr="http://pixabay.com/static/uploads/photo/2012/04/01/18/45/computer-23968_640.png">
          <a:extLst>
            <a:ext uri="{FF2B5EF4-FFF2-40B4-BE49-F238E27FC236}">
              <a16:creationId xmlns:a16="http://schemas.microsoft.com/office/drawing/2014/main" xmlns="" id="{00000000-0008-0000-00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1087100" y="66675"/>
          <a:ext cx="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2"/>
  <dimension ref="A1:T108"/>
  <sheetViews>
    <sheetView showGridLines="0" showRowColHeaders="0" tabSelected="1" zoomScale="110" zoomScaleNormal="110" zoomScalePageLayoutView="110" workbookViewId="0">
      <pane ySplit="3" topLeftCell="A4" activePane="bottomLeft" state="frozen"/>
      <selection pane="bottomLeft" activeCell="C2" sqref="C2:S2"/>
    </sheetView>
  </sheetViews>
  <sheetFormatPr defaultColWidth="2.28515625" defaultRowHeight="33.75" customHeight="1" zeroHeight="1" x14ac:dyDescent="0.25"/>
  <cols>
    <col min="1" max="1" width="2" style="65" customWidth="1"/>
    <col min="2" max="2" width="6.42578125" style="65" customWidth="1"/>
    <col min="3" max="3" width="5.42578125" style="72" customWidth="1"/>
    <col min="4" max="4" width="19.7109375" style="72" customWidth="1"/>
    <col min="5" max="5" width="12.85546875" style="65" customWidth="1"/>
    <col min="6" max="6" width="2.42578125" style="65" customWidth="1"/>
    <col min="7" max="8" width="12.85546875" style="65" customWidth="1"/>
    <col min="9" max="9" width="2.42578125" style="65" customWidth="1"/>
    <col min="10" max="11" width="12.85546875" style="65" customWidth="1"/>
    <col min="12" max="12" width="2.42578125" style="65" customWidth="1"/>
    <col min="13" max="14" width="12.85546875" style="65" customWidth="1"/>
    <col min="15" max="15" width="2.42578125" style="65" customWidth="1"/>
    <col min="16" max="17" width="12.85546875" style="65" customWidth="1"/>
    <col min="18" max="18" width="2.42578125" style="65" customWidth="1"/>
    <col min="19" max="19" width="12.85546875" style="65" customWidth="1"/>
    <col min="20" max="20" width="2.28515625" style="65" customWidth="1"/>
    <col min="21" max="16383" width="2.28515625" style="65"/>
    <col min="16384" max="16384" width="2.42578125" style="65" customWidth="1"/>
  </cols>
  <sheetData>
    <row r="1" spans="1:20" ht="33.75" customHeight="1" x14ac:dyDescent="0.25">
      <c r="A1" s="10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33.75" customHeight="1" x14ac:dyDescent="0.25">
      <c r="A2" s="10"/>
      <c r="B2" s="10"/>
      <c r="C2" s="235" t="s">
        <v>274</v>
      </c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10"/>
    </row>
    <row r="3" spans="1:20" ht="15.75" customHeight="1" thickBot="1" x14ac:dyDescent="0.3">
      <c r="A3" s="10"/>
      <c r="B3" s="10"/>
      <c r="C3" s="12"/>
      <c r="D3" s="12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33.75" customHeight="1" thickBot="1" x14ac:dyDescent="0.3">
      <c r="A4" s="10"/>
      <c r="B4" s="103" t="s">
        <v>273</v>
      </c>
      <c r="C4" s="104"/>
      <c r="D4" s="105"/>
      <c r="E4" s="106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8"/>
      <c r="T4" s="10"/>
    </row>
    <row r="5" spans="1:20" ht="33.75" customHeight="1" thickBot="1" x14ac:dyDescent="0.3">
      <c r="A5" s="10"/>
      <c r="B5" s="262" t="s">
        <v>168</v>
      </c>
      <c r="C5" s="263"/>
      <c r="D5" s="264"/>
      <c r="E5" s="242"/>
      <c r="F5" s="242"/>
      <c r="G5" s="243"/>
      <c r="H5" s="242"/>
      <c r="I5" s="242"/>
      <c r="J5" s="243"/>
      <c r="K5" s="242"/>
      <c r="L5" s="242"/>
      <c r="M5" s="243"/>
      <c r="N5" s="242"/>
      <c r="O5" s="242"/>
      <c r="P5" s="243"/>
      <c r="Q5" s="242"/>
      <c r="R5" s="242"/>
      <c r="S5" s="243"/>
      <c r="T5" s="10"/>
    </row>
    <row r="6" spans="1:20" ht="17.25" customHeight="1" thickBot="1" x14ac:dyDescent="0.3">
      <c r="A6" s="10"/>
      <c r="B6" s="265"/>
      <c r="C6" s="266"/>
      <c r="D6" s="267"/>
      <c r="E6" s="273" t="s">
        <v>120</v>
      </c>
      <c r="F6" s="273"/>
      <c r="G6" s="275"/>
      <c r="H6" s="276" t="s">
        <v>121</v>
      </c>
      <c r="I6" s="273"/>
      <c r="J6" s="275"/>
      <c r="K6" s="272" t="s">
        <v>122</v>
      </c>
      <c r="L6" s="273"/>
      <c r="M6" s="275"/>
      <c r="N6" s="272" t="s">
        <v>123</v>
      </c>
      <c r="O6" s="273"/>
      <c r="P6" s="275"/>
      <c r="Q6" s="272" t="s">
        <v>124</v>
      </c>
      <c r="R6" s="273"/>
      <c r="S6" s="274"/>
      <c r="T6" s="10"/>
    </row>
    <row r="7" spans="1:20" ht="33.75" customHeight="1" thickBot="1" x14ac:dyDescent="0.3">
      <c r="A7" s="10"/>
      <c r="B7" s="244" t="s">
        <v>118</v>
      </c>
      <c r="C7" s="245"/>
      <c r="D7" s="245"/>
      <c r="E7" s="248">
        <v>35</v>
      </c>
      <c r="F7" s="249"/>
      <c r="G7" s="249"/>
      <c r="H7" s="250"/>
      <c r="I7" s="249"/>
      <c r="J7" s="251"/>
      <c r="K7" s="250"/>
      <c r="L7" s="249"/>
      <c r="M7" s="251"/>
      <c r="N7" s="250"/>
      <c r="O7" s="249"/>
      <c r="P7" s="251"/>
      <c r="Q7" s="252"/>
      <c r="R7" s="253"/>
      <c r="S7" s="254"/>
      <c r="T7" s="10"/>
    </row>
    <row r="8" spans="1:20" ht="33.75" customHeight="1" thickBot="1" x14ac:dyDescent="0.3">
      <c r="A8" s="10"/>
      <c r="B8" s="238" t="s">
        <v>154</v>
      </c>
      <c r="C8" s="239"/>
      <c r="D8" s="239"/>
      <c r="E8" s="246">
        <v>74</v>
      </c>
      <c r="F8" s="247"/>
      <c r="G8" s="247"/>
      <c r="H8" s="255"/>
      <c r="I8" s="247"/>
      <c r="J8" s="256"/>
      <c r="K8" s="255"/>
      <c r="L8" s="247"/>
      <c r="M8" s="256"/>
      <c r="N8" s="255"/>
      <c r="O8" s="247"/>
      <c r="P8" s="256"/>
      <c r="Q8" s="257"/>
      <c r="R8" s="258"/>
      <c r="S8" s="259"/>
      <c r="T8" s="10"/>
    </row>
    <row r="9" spans="1:20" ht="33.75" customHeight="1" thickBot="1" x14ac:dyDescent="0.3">
      <c r="A9" s="10"/>
      <c r="B9" s="236" t="s">
        <v>189</v>
      </c>
      <c r="C9" s="237"/>
      <c r="D9" s="237"/>
      <c r="E9" s="240">
        <v>1.68</v>
      </c>
      <c r="F9" s="241"/>
      <c r="G9" s="241"/>
      <c r="H9" s="260"/>
      <c r="I9" s="241"/>
      <c r="J9" s="261"/>
      <c r="K9" s="260"/>
      <c r="L9" s="241"/>
      <c r="M9" s="261"/>
      <c r="N9" s="260"/>
      <c r="O9" s="241"/>
      <c r="P9" s="261"/>
      <c r="Q9" s="240"/>
      <c r="R9" s="241"/>
      <c r="S9" s="261"/>
      <c r="T9" s="10"/>
    </row>
    <row r="10" spans="1:20" ht="33.75" customHeight="1" thickBot="1" x14ac:dyDescent="0.3">
      <c r="A10" s="10"/>
      <c r="B10" s="236" t="s">
        <v>190</v>
      </c>
      <c r="C10" s="237"/>
      <c r="D10" s="237"/>
      <c r="E10" s="268"/>
      <c r="F10" s="269"/>
      <c r="G10" s="269"/>
      <c r="H10" s="270"/>
      <c r="I10" s="269"/>
      <c r="J10" s="271"/>
      <c r="K10" s="270"/>
      <c r="L10" s="269"/>
      <c r="M10" s="271"/>
      <c r="N10" s="269"/>
      <c r="O10" s="269"/>
      <c r="P10" s="269"/>
      <c r="Q10" s="268"/>
      <c r="R10" s="269"/>
      <c r="S10" s="271"/>
      <c r="T10" s="10"/>
    </row>
    <row r="11" spans="1:20" ht="33.75" customHeight="1" thickBot="1" x14ac:dyDescent="0.3">
      <c r="A11" s="10"/>
      <c r="B11" s="10"/>
      <c r="C11" s="12"/>
      <c r="D11" s="12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33.75" customHeight="1" thickBot="1" x14ac:dyDescent="0.3">
      <c r="A12" s="13"/>
      <c r="B12" s="163" t="s">
        <v>149</v>
      </c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5"/>
      <c r="T12" s="14"/>
    </row>
    <row r="13" spans="1:20" ht="33.75" customHeight="1" thickBot="1" x14ac:dyDescent="0.3">
      <c r="A13" s="13"/>
      <c r="B13" s="277" t="s">
        <v>126</v>
      </c>
      <c r="C13" s="278"/>
      <c r="D13" s="279"/>
      <c r="E13" s="171">
        <v>20</v>
      </c>
      <c r="F13" s="172"/>
      <c r="G13" s="172"/>
      <c r="H13" s="171"/>
      <c r="I13" s="172"/>
      <c r="J13" s="172"/>
      <c r="K13" s="188"/>
      <c r="L13" s="172"/>
      <c r="M13" s="189"/>
      <c r="N13" s="188"/>
      <c r="O13" s="172"/>
      <c r="P13" s="189"/>
      <c r="Q13" s="285"/>
      <c r="R13" s="286"/>
      <c r="S13" s="287"/>
      <c r="T13" s="13"/>
    </row>
    <row r="14" spans="1:20" ht="33.75" customHeight="1" thickBot="1" x14ac:dyDescent="0.3">
      <c r="A14" s="13"/>
      <c r="B14" s="280" t="s">
        <v>127</v>
      </c>
      <c r="C14" s="134"/>
      <c r="D14" s="135"/>
      <c r="E14" s="171">
        <v>10</v>
      </c>
      <c r="F14" s="172"/>
      <c r="G14" s="172"/>
      <c r="H14" s="171"/>
      <c r="I14" s="172"/>
      <c r="J14" s="172"/>
      <c r="K14" s="188"/>
      <c r="L14" s="172"/>
      <c r="M14" s="189"/>
      <c r="N14" s="188"/>
      <c r="O14" s="172"/>
      <c r="P14" s="189"/>
      <c r="Q14" s="130"/>
      <c r="R14" s="131"/>
      <c r="S14" s="288"/>
      <c r="T14" s="13"/>
    </row>
    <row r="15" spans="1:20" ht="33.75" customHeight="1" thickBot="1" x14ac:dyDescent="0.3">
      <c r="A15" s="13"/>
      <c r="B15" s="280" t="s">
        <v>125</v>
      </c>
      <c r="C15" s="134"/>
      <c r="D15" s="135"/>
      <c r="E15" s="171">
        <v>5</v>
      </c>
      <c r="F15" s="172"/>
      <c r="G15" s="172"/>
      <c r="H15" s="171"/>
      <c r="I15" s="172"/>
      <c r="J15" s="172"/>
      <c r="K15" s="188"/>
      <c r="L15" s="172"/>
      <c r="M15" s="189"/>
      <c r="N15" s="188"/>
      <c r="O15" s="172"/>
      <c r="P15" s="189"/>
      <c r="Q15" s="130"/>
      <c r="R15" s="131"/>
      <c r="S15" s="288"/>
      <c r="T15" s="13"/>
    </row>
    <row r="16" spans="1:20" ht="33.75" customHeight="1" thickBot="1" x14ac:dyDescent="0.3">
      <c r="A16" s="13"/>
      <c r="B16" s="280" t="s">
        <v>128</v>
      </c>
      <c r="C16" s="134"/>
      <c r="D16" s="135"/>
      <c r="E16" s="171">
        <v>10</v>
      </c>
      <c r="F16" s="172"/>
      <c r="G16" s="172"/>
      <c r="H16" s="171"/>
      <c r="I16" s="172"/>
      <c r="J16" s="172"/>
      <c r="K16" s="188"/>
      <c r="L16" s="172"/>
      <c r="M16" s="189"/>
      <c r="N16" s="188"/>
      <c r="O16" s="172"/>
      <c r="P16" s="189"/>
      <c r="Q16" s="130"/>
      <c r="R16" s="131"/>
      <c r="S16" s="288"/>
      <c r="T16" s="13"/>
    </row>
    <row r="17" spans="1:20" ht="33.75" customHeight="1" thickBot="1" x14ac:dyDescent="0.3">
      <c r="A17" s="13"/>
      <c r="B17" s="280" t="s">
        <v>129</v>
      </c>
      <c r="C17" s="134"/>
      <c r="D17" s="135"/>
      <c r="E17" s="171">
        <v>15</v>
      </c>
      <c r="F17" s="172"/>
      <c r="G17" s="172"/>
      <c r="H17" s="171"/>
      <c r="I17" s="172"/>
      <c r="J17" s="172"/>
      <c r="K17" s="188"/>
      <c r="L17" s="172"/>
      <c r="M17" s="189"/>
      <c r="N17" s="188"/>
      <c r="O17" s="172"/>
      <c r="P17" s="189"/>
      <c r="Q17" s="130"/>
      <c r="R17" s="131"/>
      <c r="S17" s="288"/>
      <c r="T17" s="13"/>
    </row>
    <row r="18" spans="1:20" ht="33.75" customHeight="1" thickBot="1" x14ac:dyDescent="0.3">
      <c r="A18" s="13"/>
      <c r="B18" s="280" t="s">
        <v>130</v>
      </c>
      <c r="C18" s="134"/>
      <c r="D18" s="135"/>
      <c r="E18" s="171">
        <v>20</v>
      </c>
      <c r="F18" s="172"/>
      <c r="G18" s="172"/>
      <c r="H18" s="171"/>
      <c r="I18" s="172"/>
      <c r="J18" s="172"/>
      <c r="K18" s="188"/>
      <c r="L18" s="172"/>
      <c r="M18" s="189"/>
      <c r="N18" s="188"/>
      <c r="O18" s="172"/>
      <c r="P18" s="189"/>
      <c r="Q18" s="130"/>
      <c r="R18" s="131"/>
      <c r="S18" s="288"/>
      <c r="T18" s="13"/>
    </row>
    <row r="19" spans="1:20" ht="33.75" customHeight="1" thickBot="1" x14ac:dyDescent="0.3">
      <c r="A19" s="13"/>
      <c r="B19" s="299" t="s">
        <v>131</v>
      </c>
      <c r="C19" s="300"/>
      <c r="D19" s="301"/>
      <c r="E19" s="281">
        <v>21</v>
      </c>
      <c r="F19" s="174"/>
      <c r="G19" s="174"/>
      <c r="H19" s="281"/>
      <c r="I19" s="174"/>
      <c r="J19" s="174"/>
      <c r="K19" s="173"/>
      <c r="L19" s="174"/>
      <c r="M19" s="175"/>
      <c r="N19" s="173"/>
      <c r="O19" s="174"/>
      <c r="P19" s="175"/>
      <c r="Q19" s="292"/>
      <c r="R19" s="293"/>
      <c r="S19" s="294"/>
      <c r="T19" s="13"/>
    </row>
    <row r="20" spans="1:20" ht="33.75" customHeight="1" thickBot="1" x14ac:dyDescent="0.3">
      <c r="A20" s="14"/>
      <c r="B20" s="298" t="s">
        <v>240</v>
      </c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  <c r="P20" s="298"/>
      <c r="Q20" s="298"/>
      <c r="R20" s="298"/>
      <c r="S20" s="298"/>
      <c r="T20" s="14"/>
    </row>
    <row r="21" spans="1:20" ht="33.75" customHeight="1" thickBot="1" x14ac:dyDescent="0.3">
      <c r="A21" s="13"/>
      <c r="B21" s="198" t="s">
        <v>132</v>
      </c>
      <c r="C21" s="199"/>
      <c r="D21" s="302"/>
      <c r="E21" s="289">
        <f>SUM(E13:E19)</f>
        <v>101</v>
      </c>
      <c r="F21" s="290"/>
      <c r="G21" s="291"/>
      <c r="H21" s="289">
        <f>SUM(H13:H19)</f>
        <v>0</v>
      </c>
      <c r="I21" s="290"/>
      <c r="J21" s="291"/>
      <c r="K21" s="289">
        <f t="shared" ref="K21" si="0">SUM(K13:K19)</f>
        <v>0</v>
      </c>
      <c r="L21" s="290"/>
      <c r="M21" s="291"/>
      <c r="N21" s="289">
        <f t="shared" ref="N21" si="1">SUM(N13:N19)</f>
        <v>0</v>
      </c>
      <c r="O21" s="290"/>
      <c r="P21" s="291"/>
      <c r="Q21" s="289">
        <f t="shared" ref="Q21" si="2">SUM(Q13:Q19)</f>
        <v>0</v>
      </c>
      <c r="R21" s="290"/>
      <c r="S21" s="291"/>
      <c r="T21" s="13"/>
    </row>
    <row r="22" spans="1:20" ht="33.75" customHeight="1" thickBot="1" x14ac:dyDescent="0.3">
      <c r="A22" s="13"/>
      <c r="B22" s="119" t="s">
        <v>239</v>
      </c>
      <c r="C22" s="120"/>
      <c r="D22" s="121"/>
      <c r="E22" s="117">
        <f>(1.097-(0.00046971*E21)+(0.00000056*(E21*E21))-(0.00012828*E7))</f>
        <v>1.05078205</v>
      </c>
      <c r="F22" s="117"/>
      <c r="G22" s="118"/>
      <c r="H22" s="282">
        <f>(1.097-0.00046971*H21+0.00000056*(H21*H21)-0.00012828*H7)</f>
        <v>1.097</v>
      </c>
      <c r="I22" s="117"/>
      <c r="J22" s="118"/>
      <c r="K22" s="282">
        <f>(1.097-0.00046971*K21+0.00000056*(K21*K21)-0.00012828*K7)</f>
        <v>1.097</v>
      </c>
      <c r="L22" s="117"/>
      <c r="M22" s="118"/>
      <c r="N22" s="282">
        <f>(1.097-0.00046971*N21+0.00000056*(N21*N21)-0.00012828*N7)</f>
        <v>1.097</v>
      </c>
      <c r="O22" s="117"/>
      <c r="P22" s="118"/>
      <c r="Q22" s="282">
        <f>(1.097-0.00046971*Q21+0.00000056*(Q21*Q21)-0.00012828*Q7)</f>
        <v>1.097</v>
      </c>
      <c r="R22" s="117"/>
      <c r="S22" s="118"/>
      <c r="T22" s="13"/>
    </row>
    <row r="23" spans="1:20" ht="33.75" customHeight="1" thickBot="1" x14ac:dyDescent="0.3">
      <c r="A23" s="13"/>
      <c r="B23" s="119" t="s">
        <v>241</v>
      </c>
      <c r="C23" s="120"/>
      <c r="D23" s="121"/>
      <c r="E23" s="283">
        <f>((4.95/E22)-4.5)</f>
        <v>0.21077708265001327</v>
      </c>
      <c r="F23" s="283"/>
      <c r="G23" s="284"/>
      <c r="H23" s="283">
        <f>((4.95/H22)-4.5)</f>
        <v>1.2306289881495402E-2</v>
      </c>
      <c r="I23" s="283"/>
      <c r="J23" s="284"/>
      <c r="K23" s="283">
        <f>((4.95/K22)-4.5)</f>
        <v>1.2306289881495402E-2</v>
      </c>
      <c r="L23" s="283"/>
      <c r="M23" s="284"/>
      <c r="N23" s="283">
        <f>((4.95/N22)-4.5)</f>
        <v>1.2306289881495402E-2</v>
      </c>
      <c r="O23" s="283"/>
      <c r="P23" s="284"/>
      <c r="Q23" s="283">
        <f>((4.95/Q22)-4.5)</f>
        <v>1.2306289881495402E-2</v>
      </c>
      <c r="R23" s="283"/>
      <c r="S23" s="284"/>
      <c r="T23" s="13"/>
    </row>
    <row r="24" spans="1:20" ht="33.75" customHeight="1" thickBot="1" x14ac:dyDescent="0.3">
      <c r="A24" s="13"/>
      <c r="B24" s="119" t="s">
        <v>191</v>
      </c>
      <c r="C24" s="120"/>
      <c r="D24" s="121"/>
      <c r="E24" s="153"/>
      <c r="F24" s="154"/>
      <c r="G24" s="155"/>
      <c r="H24" s="153"/>
      <c r="I24" s="154"/>
      <c r="J24" s="155"/>
      <c r="K24" s="153"/>
      <c r="L24" s="154"/>
      <c r="M24" s="155"/>
      <c r="N24" s="153"/>
      <c r="O24" s="154"/>
      <c r="P24" s="155"/>
      <c r="Q24" s="153"/>
      <c r="R24" s="154"/>
      <c r="S24" s="155"/>
      <c r="T24" s="13"/>
    </row>
    <row r="25" spans="1:20" ht="33.75" customHeight="1" thickBot="1" x14ac:dyDescent="0.3">
      <c r="A25" s="13"/>
      <c r="B25" s="119" t="s">
        <v>151</v>
      </c>
      <c r="C25" s="120"/>
      <c r="D25" s="121"/>
      <c r="E25" s="117">
        <f>($E$8*$E$23)</f>
        <v>15.597504116100982</v>
      </c>
      <c r="F25" s="117"/>
      <c r="G25" s="118"/>
      <c r="H25" s="117" t="e">
        <f>(#REF!*H16)</f>
        <v>#REF!</v>
      </c>
      <c r="I25" s="117"/>
      <c r="J25" s="118"/>
      <c r="K25" s="117" t="e">
        <f>(#REF!*K16)</f>
        <v>#REF!</v>
      </c>
      <c r="L25" s="117"/>
      <c r="M25" s="118"/>
      <c r="N25" s="117" t="e">
        <f>(#REF!*N16)</f>
        <v>#REF!</v>
      </c>
      <c r="O25" s="117"/>
      <c r="P25" s="118"/>
      <c r="Q25" s="117" t="e">
        <f>(#REF!*Q16)</f>
        <v>#REF!</v>
      </c>
      <c r="R25" s="117"/>
      <c r="S25" s="118"/>
      <c r="T25" s="13"/>
    </row>
    <row r="26" spans="1:20" ht="33.75" customHeight="1" thickBot="1" x14ac:dyDescent="0.3">
      <c r="A26" s="13"/>
      <c r="B26" s="119" t="s">
        <v>150</v>
      </c>
      <c r="C26" s="120"/>
      <c r="D26" s="121"/>
      <c r="E26" s="117">
        <f>$E$8-E25</f>
        <v>58.402495883899022</v>
      </c>
      <c r="F26" s="117"/>
      <c r="G26" s="118"/>
      <c r="H26" s="117" t="e">
        <f>#REF!-H25</f>
        <v>#REF!</v>
      </c>
      <c r="I26" s="117"/>
      <c r="J26" s="118"/>
      <c r="K26" s="117" t="e">
        <f>#REF!-K25</f>
        <v>#REF!</v>
      </c>
      <c r="L26" s="117"/>
      <c r="M26" s="118"/>
      <c r="N26" s="117" t="e">
        <f>#REF!-N25</f>
        <v>#REF!</v>
      </c>
      <c r="O26" s="117"/>
      <c r="P26" s="118"/>
      <c r="Q26" s="117" t="e">
        <f>#REF!-Q25</f>
        <v>#REF!</v>
      </c>
      <c r="R26" s="117"/>
      <c r="S26" s="118"/>
      <c r="T26" s="13"/>
    </row>
    <row r="27" spans="1:20" ht="33.75" customHeight="1" thickBot="1" x14ac:dyDescent="0.3">
      <c r="A27" s="13"/>
      <c r="B27" s="122" t="s">
        <v>152</v>
      </c>
      <c r="C27" s="123"/>
      <c r="D27" s="124"/>
      <c r="E27" s="125"/>
      <c r="F27" s="125"/>
      <c r="G27" s="126"/>
      <c r="H27" s="125"/>
      <c r="I27" s="125"/>
      <c r="J27" s="126"/>
      <c r="K27" s="125"/>
      <c r="L27" s="125"/>
      <c r="M27" s="126"/>
      <c r="N27" s="125"/>
      <c r="O27" s="125"/>
      <c r="P27" s="126"/>
      <c r="Q27" s="125"/>
      <c r="R27" s="125"/>
      <c r="S27" s="126"/>
      <c r="T27" s="13"/>
    </row>
    <row r="28" spans="1:20" ht="33.75" customHeight="1" thickBot="1" x14ac:dyDescent="0.3">
      <c r="A28" s="13"/>
      <c r="B28" s="114" t="s">
        <v>153</v>
      </c>
      <c r="C28" s="115"/>
      <c r="D28" s="116"/>
      <c r="E28" s="117">
        <f>(E26/(1-E27))</f>
        <v>58.402495883899022</v>
      </c>
      <c r="F28" s="117"/>
      <c r="G28" s="118"/>
      <c r="H28" s="117" t="e">
        <f>(H26/(1-H27))</f>
        <v>#REF!</v>
      </c>
      <c r="I28" s="117"/>
      <c r="J28" s="118"/>
      <c r="K28" s="117" t="e">
        <f>(K26/(1-K27))</f>
        <v>#REF!</v>
      </c>
      <c r="L28" s="117"/>
      <c r="M28" s="118"/>
      <c r="N28" s="117" t="e">
        <f>(N26/(1-N27))</f>
        <v>#REF!</v>
      </c>
      <c r="O28" s="117"/>
      <c r="P28" s="118"/>
      <c r="Q28" s="117" t="e">
        <f>(Q26/(1-Q27))</f>
        <v>#REF!</v>
      </c>
      <c r="R28" s="117"/>
      <c r="S28" s="118"/>
      <c r="T28" s="13"/>
    </row>
    <row r="29" spans="1:20" ht="33.75" customHeight="1" thickBot="1" x14ac:dyDescent="0.3">
      <c r="A29" s="13"/>
      <c r="B29" s="156" t="s">
        <v>242</v>
      </c>
      <c r="C29" s="157"/>
      <c r="D29" s="158"/>
      <c r="E29" s="159">
        <f>(1.112-(0.00043499*$E$21)+(0.00000055*($E$21*$E$21))-(0.00012882*$E$7))</f>
        <v>1.0691678600000003</v>
      </c>
      <c r="F29" s="159"/>
      <c r="G29" s="160"/>
      <c r="H29" s="159">
        <f t="shared" ref="H29" si="3">(1.112-(0.00043499*H21)+(0.00000055*(H21*H21))-(0.00012882*H7))</f>
        <v>1.1120000000000001</v>
      </c>
      <c r="I29" s="159"/>
      <c r="J29" s="160"/>
      <c r="K29" s="159">
        <f t="shared" ref="K29" si="4">(1.112-(0.00043499*K21)+(0.00000055*(K21*K21))-(0.00012882*K7))</f>
        <v>1.1120000000000001</v>
      </c>
      <c r="L29" s="159"/>
      <c r="M29" s="160"/>
      <c r="N29" s="159">
        <f t="shared" ref="N29" si="5">(1.112-(0.00043499*N21)+(0.00000055*(N21*N21))-(0.00012882*N7))</f>
        <v>1.1120000000000001</v>
      </c>
      <c r="O29" s="159"/>
      <c r="P29" s="160"/>
      <c r="Q29" s="159">
        <f t="shared" ref="Q29" si="6">(1.112-(0.00043499*Q21)+(0.00000055*(Q21*Q21))-(0.00012882*Q7))</f>
        <v>1.1120000000000001</v>
      </c>
      <c r="R29" s="159"/>
      <c r="S29" s="160"/>
      <c r="T29" s="13"/>
    </row>
    <row r="30" spans="1:20" ht="33.75" customHeight="1" thickBot="1" x14ac:dyDescent="0.3">
      <c r="A30" s="13"/>
      <c r="B30" s="156" t="s">
        <v>243</v>
      </c>
      <c r="C30" s="157"/>
      <c r="D30" s="158"/>
      <c r="E30" s="161">
        <f>((4.95/E29)-4.5)</f>
        <v>0.12976879982157197</v>
      </c>
      <c r="F30" s="161"/>
      <c r="G30" s="162"/>
      <c r="H30" s="161">
        <f>((4.95/H29)-4.5)</f>
        <v>-4.8561151079137055E-2</v>
      </c>
      <c r="I30" s="161"/>
      <c r="J30" s="162"/>
      <c r="K30" s="161">
        <f>((4.95/K29)-4.5)</f>
        <v>-4.8561151079137055E-2</v>
      </c>
      <c r="L30" s="161"/>
      <c r="M30" s="162"/>
      <c r="N30" s="161">
        <f>((4.95/N29)-4.5)</f>
        <v>-4.8561151079137055E-2</v>
      </c>
      <c r="O30" s="161"/>
      <c r="P30" s="162"/>
      <c r="Q30" s="161">
        <f>((4.95/Q29)-4.5)</f>
        <v>-4.8561151079137055E-2</v>
      </c>
      <c r="R30" s="161"/>
      <c r="S30" s="162"/>
      <c r="T30" s="13"/>
    </row>
    <row r="31" spans="1:20" ht="33.75" customHeight="1" thickBot="1" x14ac:dyDescent="0.3">
      <c r="A31" s="13"/>
      <c r="B31" s="156" t="s">
        <v>191</v>
      </c>
      <c r="C31" s="157"/>
      <c r="D31" s="158"/>
      <c r="E31" s="153"/>
      <c r="F31" s="154"/>
      <c r="G31" s="155"/>
      <c r="H31" s="153"/>
      <c r="I31" s="154"/>
      <c r="J31" s="155"/>
      <c r="K31" s="153"/>
      <c r="L31" s="154"/>
      <c r="M31" s="155"/>
      <c r="N31" s="153"/>
      <c r="O31" s="154"/>
      <c r="P31" s="155"/>
      <c r="Q31" s="153"/>
      <c r="R31" s="154"/>
      <c r="S31" s="155"/>
      <c r="T31" s="13"/>
    </row>
    <row r="32" spans="1:20" ht="33.75" customHeight="1" thickBot="1" x14ac:dyDescent="0.3">
      <c r="A32" s="13"/>
      <c r="B32" s="156" t="s">
        <v>151</v>
      </c>
      <c r="C32" s="157"/>
      <c r="D32" s="158"/>
      <c r="E32" s="159">
        <f>($E$8*$E$30)</f>
        <v>9.6028911867963256</v>
      </c>
      <c r="F32" s="159"/>
      <c r="G32" s="160"/>
      <c r="H32" s="159">
        <f>(H8*H23)</f>
        <v>0</v>
      </c>
      <c r="I32" s="159"/>
      <c r="J32" s="160"/>
      <c r="K32" s="159">
        <f>(K8*K23)</f>
        <v>0</v>
      </c>
      <c r="L32" s="159"/>
      <c r="M32" s="160"/>
      <c r="N32" s="159">
        <f>(N8*N23)</f>
        <v>0</v>
      </c>
      <c r="O32" s="159"/>
      <c r="P32" s="160"/>
      <c r="Q32" s="159">
        <f>(Q8*Q23)</f>
        <v>0</v>
      </c>
      <c r="R32" s="159"/>
      <c r="S32" s="160"/>
      <c r="T32" s="13"/>
    </row>
    <row r="33" spans="1:20" ht="33.75" customHeight="1" thickBot="1" x14ac:dyDescent="0.3">
      <c r="A33" s="13"/>
      <c r="B33" s="156" t="s">
        <v>150</v>
      </c>
      <c r="C33" s="157"/>
      <c r="D33" s="158"/>
      <c r="E33" s="159">
        <f>$E$8-E32</f>
        <v>64.397108813203673</v>
      </c>
      <c r="F33" s="159"/>
      <c r="G33" s="160"/>
      <c r="H33" s="159">
        <f>H8-H32</f>
        <v>0</v>
      </c>
      <c r="I33" s="159"/>
      <c r="J33" s="160"/>
      <c r="K33" s="159">
        <f>K8-K32</f>
        <v>0</v>
      </c>
      <c r="L33" s="159"/>
      <c r="M33" s="160"/>
      <c r="N33" s="159">
        <f>N8-N32</f>
        <v>0</v>
      </c>
      <c r="O33" s="159"/>
      <c r="P33" s="160"/>
      <c r="Q33" s="159">
        <f>Q8-Q32</f>
        <v>0</v>
      </c>
      <c r="R33" s="159"/>
      <c r="S33" s="160"/>
      <c r="T33" s="13"/>
    </row>
    <row r="34" spans="1:20" ht="33.75" customHeight="1" thickBot="1" x14ac:dyDescent="0.3">
      <c r="A34" s="13"/>
      <c r="B34" s="295" t="s">
        <v>152</v>
      </c>
      <c r="C34" s="296"/>
      <c r="D34" s="297"/>
      <c r="E34" s="125"/>
      <c r="F34" s="125"/>
      <c r="G34" s="126"/>
      <c r="H34" s="125"/>
      <c r="I34" s="125"/>
      <c r="J34" s="126"/>
      <c r="K34" s="125"/>
      <c r="L34" s="125"/>
      <c r="M34" s="126"/>
      <c r="N34" s="125"/>
      <c r="O34" s="125"/>
      <c r="P34" s="126"/>
      <c r="Q34" s="125"/>
      <c r="R34" s="125"/>
      <c r="S34" s="126"/>
      <c r="T34" s="13"/>
    </row>
    <row r="35" spans="1:20" ht="33.75" customHeight="1" thickBot="1" x14ac:dyDescent="0.3">
      <c r="A35" s="13"/>
      <c r="B35" s="224" t="s">
        <v>153</v>
      </c>
      <c r="C35" s="225"/>
      <c r="D35" s="226"/>
      <c r="E35" s="159">
        <f>(E33/(1-E34))</f>
        <v>64.397108813203673</v>
      </c>
      <c r="F35" s="159"/>
      <c r="G35" s="160"/>
      <c r="H35" s="159">
        <f>(H33/(1-H34))</f>
        <v>0</v>
      </c>
      <c r="I35" s="159"/>
      <c r="J35" s="160"/>
      <c r="K35" s="159">
        <f>(K33/(1-K34))</f>
        <v>0</v>
      </c>
      <c r="L35" s="159"/>
      <c r="M35" s="160"/>
      <c r="N35" s="159">
        <f>(N33/(1-N34))</f>
        <v>0</v>
      </c>
      <c r="O35" s="159"/>
      <c r="P35" s="160"/>
      <c r="Q35" s="159">
        <f>(Q33/(1-Q34))</f>
        <v>0</v>
      </c>
      <c r="R35" s="159"/>
      <c r="S35" s="160"/>
      <c r="T35" s="13"/>
    </row>
    <row r="36" spans="1:20" ht="20.25" customHeight="1" x14ac:dyDescent="0.25">
      <c r="A36" s="13"/>
      <c r="B36" s="66"/>
      <c r="C36" s="66"/>
      <c r="D36" s="66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13"/>
    </row>
    <row r="37" spans="1:20" ht="15.75" customHeight="1" thickBot="1" x14ac:dyDescent="0.3">
      <c r="A37" s="13"/>
      <c r="B37" s="144" t="s">
        <v>238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68"/>
      <c r="N37" s="68"/>
      <c r="O37" s="68"/>
      <c r="P37" s="68"/>
      <c r="Q37" s="68"/>
      <c r="R37" s="68"/>
      <c r="S37" s="68"/>
      <c r="T37" s="13"/>
    </row>
    <row r="38" spans="1:20" s="71" customFormat="1" ht="15.75" customHeight="1" x14ac:dyDescent="0.25">
      <c r="A38" s="15"/>
      <c r="B38" s="190" t="s">
        <v>192</v>
      </c>
      <c r="C38" s="191"/>
      <c r="D38" s="191"/>
      <c r="E38" s="191"/>
      <c r="F38" s="191"/>
      <c r="G38" s="191"/>
      <c r="H38" s="191"/>
      <c r="I38" s="191"/>
      <c r="J38" s="191"/>
      <c r="K38" s="191"/>
      <c r="L38" s="192"/>
      <c r="M38" s="16"/>
      <c r="N38" s="16"/>
      <c r="O38" s="16"/>
      <c r="P38" s="16"/>
      <c r="Q38" s="16"/>
      <c r="R38" s="16"/>
      <c r="S38" s="16"/>
      <c r="T38" s="15"/>
    </row>
    <row r="39" spans="1:20" s="71" customFormat="1" ht="15.75" customHeight="1" x14ac:dyDescent="0.25">
      <c r="A39" s="15"/>
      <c r="B39" s="305" t="s">
        <v>193</v>
      </c>
      <c r="C39" s="306"/>
      <c r="D39" s="307"/>
      <c r="E39" s="308" t="s">
        <v>194</v>
      </c>
      <c r="F39" s="306"/>
      <c r="G39" s="69" t="s">
        <v>195</v>
      </c>
      <c r="H39" s="308" t="s">
        <v>196</v>
      </c>
      <c r="I39" s="307"/>
      <c r="J39" s="70" t="s">
        <v>197</v>
      </c>
      <c r="K39" s="308" t="s">
        <v>198</v>
      </c>
      <c r="L39" s="309"/>
      <c r="M39" s="16"/>
      <c r="N39" s="16"/>
      <c r="O39" s="16"/>
      <c r="P39" s="16"/>
      <c r="Q39" s="16"/>
      <c r="R39" s="16"/>
      <c r="S39" s="16"/>
      <c r="T39" s="15"/>
    </row>
    <row r="40" spans="1:20" s="71" customFormat="1" ht="15.75" customHeight="1" x14ac:dyDescent="0.25">
      <c r="A40" s="15"/>
      <c r="B40" s="234" t="s">
        <v>199</v>
      </c>
      <c r="C40" s="232"/>
      <c r="D40" s="204"/>
      <c r="E40" s="231" t="s">
        <v>200</v>
      </c>
      <c r="F40" s="232"/>
      <c r="G40" s="73" t="s">
        <v>201</v>
      </c>
      <c r="H40" s="231" t="s">
        <v>202</v>
      </c>
      <c r="I40" s="204"/>
      <c r="J40" s="74" t="s">
        <v>203</v>
      </c>
      <c r="K40" s="231" t="s">
        <v>204</v>
      </c>
      <c r="L40" s="233"/>
      <c r="M40" s="16"/>
      <c r="N40" s="16"/>
      <c r="O40" s="16"/>
      <c r="P40" s="16"/>
      <c r="Q40" s="16"/>
      <c r="R40" s="16"/>
      <c r="S40" s="16"/>
      <c r="T40" s="15"/>
    </row>
    <row r="41" spans="1:20" s="71" customFormat="1" ht="15.75" customHeight="1" x14ac:dyDescent="0.25">
      <c r="A41" s="15"/>
      <c r="B41" s="234" t="s">
        <v>167</v>
      </c>
      <c r="C41" s="232"/>
      <c r="D41" s="204"/>
      <c r="E41" s="231" t="s">
        <v>205</v>
      </c>
      <c r="F41" s="232"/>
      <c r="G41" s="73" t="s">
        <v>206</v>
      </c>
      <c r="H41" s="231" t="s">
        <v>207</v>
      </c>
      <c r="I41" s="204"/>
      <c r="J41" s="74" t="s">
        <v>208</v>
      </c>
      <c r="K41" s="231" t="s">
        <v>209</v>
      </c>
      <c r="L41" s="233"/>
      <c r="M41" s="16"/>
      <c r="N41" s="16"/>
      <c r="O41" s="16"/>
      <c r="P41" s="16"/>
      <c r="Q41" s="16"/>
      <c r="R41" s="16"/>
      <c r="S41" s="16"/>
      <c r="T41" s="15"/>
    </row>
    <row r="42" spans="1:20" s="71" customFormat="1" ht="15.75" customHeight="1" x14ac:dyDescent="0.25">
      <c r="A42" s="15"/>
      <c r="B42" s="234" t="s">
        <v>210</v>
      </c>
      <c r="C42" s="232"/>
      <c r="D42" s="204"/>
      <c r="E42" s="231" t="s">
        <v>211</v>
      </c>
      <c r="F42" s="204"/>
      <c r="G42" s="73" t="s">
        <v>212</v>
      </c>
      <c r="H42" s="231" t="s">
        <v>213</v>
      </c>
      <c r="I42" s="204"/>
      <c r="J42" s="74" t="s">
        <v>214</v>
      </c>
      <c r="K42" s="231" t="s">
        <v>215</v>
      </c>
      <c r="L42" s="233"/>
      <c r="M42" s="16"/>
      <c r="N42" s="16"/>
      <c r="O42" s="16"/>
      <c r="P42" s="16"/>
      <c r="Q42" s="16"/>
      <c r="R42" s="16"/>
      <c r="S42" s="16"/>
      <c r="T42" s="15"/>
    </row>
    <row r="43" spans="1:20" s="71" customFormat="1" ht="15.75" customHeight="1" x14ac:dyDescent="0.25">
      <c r="A43" s="15"/>
      <c r="B43" s="234" t="s">
        <v>170</v>
      </c>
      <c r="C43" s="232"/>
      <c r="D43" s="204"/>
      <c r="E43" s="231" t="s">
        <v>216</v>
      </c>
      <c r="F43" s="204"/>
      <c r="G43" s="73" t="s">
        <v>217</v>
      </c>
      <c r="H43" s="231" t="s">
        <v>218</v>
      </c>
      <c r="I43" s="204"/>
      <c r="J43" s="74" t="s">
        <v>219</v>
      </c>
      <c r="K43" s="231" t="s">
        <v>220</v>
      </c>
      <c r="L43" s="233"/>
      <c r="M43" s="16"/>
      <c r="N43" s="16"/>
      <c r="O43" s="16"/>
      <c r="P43" s="16"/>
      <c r="Q43" s="16"/>
      <c r="R43" s="16"/>
      <c r="S43" s="16"/>
      <c r="T43" s="15"/>
    </row>
    <row r="44" spans="1:20" s="71" customFormat="1" ht="15.75" customHeight="1" x14ac:dyDescent="0.25">
      <c r="A44" s="15"/>
      <c r="B44" s="234" t="s">
        <v>221</v>
      </c>
      <c r="C44" s="232"/>
      <c r="D44" s="204"/>
      <c r="E44" s="231" t="s">
        <v>222</v>
      </c>
      <c r="F44" s="204"/>
      <c r="G44" s="73" t="s">
        <v>223</v>
      </c>
      <c r="H44" s="231" t="s">
        <v>220</v>
      </c>
      <c r="I44" s="204"/>
      <c r="J44" s="74" t="s">
        <v>224</v>
      </c>
      <c r="K44" s="231" t="s">
        <v>225</v>
      </c>
      <c r="L44" s="233"/>
      <c r="M44" s="16"/>
      <c r="N44" s="16"/>
      <c r="O44" s="16"/>
      <c r="P44" s="16"/>
      <c r="Q44" s="16"/>
      <c r="R44" s="16"/>
      <c r="S44" s="16"/>
      <c r="T44" s="15"/>
    </row>
    <row r="45" spans="1:20" s="71" customFormat="1" ht="15.75" customHeight="1" x14ac:dyDescent="0.25">
      <c r="A45" s="15"/>
      <c r="B45" s="234" t="s">
        <v>226</v>
      </c>
      <c r="C45" s="232"/>
      <c r="D45" s="204"/>
      <c r="E45" s="231" t="s">
        <v>219</v>
      </c>
      <c r="F45" s="204"/>
      <c r="G45" s="73" t="s">
        <v>227</v>
      </c>
      <c r="H45" s="231" t="s">
        <v>225</v>
      </c>
      <c r="I45" s="204"/>
      <c r="J45" s="74" t="s">
        <v>228</v>
      </c>
      <c r="K45" s="231" t="s">
        <v>229</v>
      </c>
      <c r="L45" s="233"/>
      <c r="M45" s="16"/>
      <c r="N45" s="16"/>
      <c r="O45" s="16"/>
      <c r="P45" s="16"/>
      <c r="Q45" s="16"/>
      <c r="R45" s="16"/>
      <c r="S45" s="16"/>
      <c r="T45" s="15"/>
    </row>
    <row r="46" spans="1:20" s="71" customFormat="1" ht="15.75" customHeight="1" x14ac:dyDescent="0.25">
      <c r="A46" s="15"/>
      <c r="B46" s="234" t="s">
        <v>181</v>
      </c>
      <c r="C46" s="232"/>
      <c r="D46" s="204"/>
      <c r="E46" s="231" t="s">
        <v>224</v>
      </c>
      <c r="F46" s="232"/>
      <c r="G46" s="73" t="s">
        <v>230</v>
      </c>
      <c r="H46" s="231" t="s">
        <v>231</v>
      </c>
      <c r="I46" s="204"/>
      <c r="J46" s="74" t="s">
        <v>232</v>
      </c>
      <c r="K46" s="231" t="s">
        <v>233</v>
      </c>
      <c r="L46" s="233"/>
      <c r="M46" s="16"/>
      <c r="N46" s="16"/>
      <c r="O46" s="16"/>
      <c r="P46" s="16"/>
      <c r="Q46" s="16"/>
      <c r="R46" s="16"/>
      <c r="S46" s="16"/>
      <c r="T46" s="15"/>
    </row>
    <row r="47" spans="1:20" s="71" customFormat="1" ht="15.75" customHeight="1" thickBot="1" x14ac:dyDescent="0.3">
      <c r="A47" s="15"/>
      <c r="B47" s="310" t="s">
        <v>234</v>
      </c>
      <c r="C47" s="206"/>
      <c r="D47" s="207"/>
      <c r="E47" s="205" t="s">
        <v>252</v>
      </c>
      <c r="F47" s="206"/>
      <c r="G47" s="75" t="s">
        <v>253</v>
      </c>
      <c r="H47" s="205" t="s">
        <v>254</v>
      </c>
      <c r="I47" s="207"/>
      <c r="J47" s="76" t="s">
        <v>235</v>
      </c>
      <c r="K47" s="205" t="s">
        <v>235</v>
      </c>
      <c r="L47" s="303"/>
      <c r="M47" s="16"/>
      <c r="N47" s="16"/>
      <c r="O47" s="16"/>
      <c r="P47" s="16"/>
      <c r="Q47" s="16"/>
      <c r="R47" s="16"/>
      <c r="S47" s="16"/>
      <c r="T47" s="15"/>
    </row>
    <row r="48" spans="1:20" s="71" customFormat="1" ht="15.75" customHeight="1" thickBot="1" x14ac:dyDescent="0.3">
      <c r="A48" s="15"/>
      <c r="B48" s="144"/>
      <c r="C48" s="144"/>
      <c r="D48" s="144"/>
      <c r="E48" s="144"/>
      <c r="F48" s="144"/>
      <c r="G48" s="144"/>
      <c r="H48" s="144"/>
      <c r="I48" s="144"/>
      <c r="J48" s="144"/>
      <c r="K48" s="144"/>
      <c r="L48" s="144"/>
      <c r="M48" s="16"/>
      <c r="N48" s="16"/>
      <c r="O48" s="16"/>
      <c r="P48" s="16"/>
      <c r="Q48" s="16"/>
      <c r="R48" s="16"/>
      <c r="S48" s="16"/>
      <c r="T48" s="15"/>
    </row>
    <row r="49" spans="1:20" s="71" customFormat="1" ht="15.75" customHeight="1" x14ac:dyDescent="0.25">
      <c r="A49" s="15"/>
      <c r="B49" s="145" t="s">
        <v>245</v>
      </c>
      <c r="C49" s="146"/>
      <c r="D49" s="146"/>
      <c r="E49" s="146"/>
      <c r="F49" s="146"/>
      <c r="G49" s="146"/>
      <c r="H49" s="146"/>
      <c r="I49" s="146"/>
      <c r="J49" s="146"/>
      <c r="K49" s="146"/>
      <c r="L49" s="147"/>
      <c r="M49" s="16"/>
      <c r="N49" s="16"/>
      <c r="O49" s="16"/>
      <c r="P49" s="16"/>
      <c r="Q49" s="16"/>
      <c r="R49" s="16"/>
      <c r="S49" s="16"/>
      <c r="T49" s="15"/>
    </row>
    <row r="50" spans="1:20" s="71" customFormat="1" ht="15.75" customHeight="1" x14ac:dyDescent="0.25">
      <c r="A50" s="15"/>
      <c r="B50" s="148" t="s">
        <v>193</v>
      </c>
      <c r="C50" s="149"/>
      <c r="D50" s="150"/>
      <c r="E50" s="151" t="s">
        <v>194</v>
      </c>
      <c r="F50" s="149"/>
      <c r="G50" s="97" t="s">
        <v>195</v>
      </c>
      <c r="H50" s="151" t="s">
        <v>196</v>
      </c>
      <c r="I50" s="150"/>
      <c r="J50" s="98" t="s">
        <v>197</v>
      </c>
      <c r="K50" s="151" t="s">
        <v>198</v>
      </c>
      <c r="L50" s="152"/>
      <c r="M50" s="16"/>
      <c r="N50" s="16"/>
      <c r="O50" s="16"/>
      <c r="P50" s="16"/>
      <c r="Q50" s="16"/>
      <c r="R50" s="16"/>
      <c r="S50" s="16"/>
      <c r="T50" s="15"/>
    </row>
    <row r="51" spans="1:20" s="71" customFormat="1" ht="15.75" customHeight="1" x14ac:dyDescent="0.25">
      <c r="A51" s="15"/>
      <c r="B51" s="109" t="s">
        <v>199</v>
      </c>
      <c r="C51" s="110"/>
      <c r="D51" s="111"/>
      <c r="E51" s="112" t="s">
        <v>255</v>
      </c>
      <c r="F51" s="110"/>
      <c r="G51" s="99" t="s">
        <v>256</v>
      </c>
      <c r="H51" s="112" t="s">
        <v>263</v>
      </c>
      <c r="I51" s="111"/>
      <c r="J51" s="100" t="s">
        <v>268</v>
      </c>
      <c r="K51" s="112" t="s">
        <v>200</v>
      </c>
      <c r="L51" s="113"/>
      <c r="M51" s="16"/>
      <c r="N51" s="16"/>
      <c r="O51" s="16"/>
      <c r="P51" s="16"/>
      <c r="Q51" s="16"/>
      <c r="R51" s="16"/>
      <c r="S51" s="16"/>
      <c r="T51" s="15"/>
    </row>
    <row r="52" spans="1:20" s="71" customFormat="1" ht="15.75" customHeight="1" x14ac:dyDescent="0.25">
      <c r="A52" s="15"/>
      <c r="B52" s="109" t="s">
        <v>167</v>
      </c>
      <c r="C52" s="110"/>
      <c r="D52" s="111"/>
      <c r="E52" s="112" t="s">
        <v>246</v>
      </c>
      <c r="F52" s="110"/>
      <c r="G52" s="99" t="s">
        <v>257</v>
      </c>
      <c r="H52" s="112" t="s">
        <v>264</v>
      </c>
      <c r="I52" s="111"/>
      <c r="J52" s="100" t="s">
        <v>269</v>
      </c>
      <c r="K52" s="112" t="s">
        <v>272</v>
      </c>
      <c r="L52" s="113"/>
      <c r="M52" s="16"/>
      <c r="N52" s="16"/>
      <c r="O52" s="16"/>
      <c r="P52" s="16"/>
      <c r="Q52" s="16"/>
      <c r="R52" s="16"/>
      <c r="S52" s="16"/>
      <c r="T52" s="15"/>
    </row>
    <row r="53" spans="1:20" s="71" customFormat="1" ht="15.75" customHeight="1" x14ac:dyDescent="0.25">
      <c r="A53" s="15"/>
      <c r="B53" s="109" t="s">
        <v>210</v>
      </c>
      <c r="C53" s="110"/>
      <c r="D53" s="111"/>
      <c r="E53" s="112" t="s">
        <v>247</v>
      </c>
      <c r="F53" s="111"/>
      <c r="G53" s="99" t="s">
        <v>258</v>
      </c>
      <c r="H53" s="112" t="s">
        <v>259</v>
      </c>
      <c r="I53" s="111"/>
      <c r="J53" s="100" t="s">
        <v>212</v>
      </c>
      <c r="K53" s="112" t="s">
        <v>265</v>
      </c>
      <c r="L53" s="113"/>
      <c r="M53" s="16"/>
      <c r="N53" s="16"/>
      <c r="O53" s="16"/>
      <c r="P53" s="16"/>
      <c r="Q53" s="16"/>
      <c r="R53" s="16"/>
      <c r="S53" s="16"/>
      <c r="T53" s="15"/>
    </row>
    <row r="54" spans="1:20" s="71" customFormat="1" ht="15.75" customHeight="1" x14ac:dyDescent="0.25">
      <c r="A54" s="15"/>
      <c r="B54" s="109" t="s">
        <v>170</v>
      </c>
      <c r="C54" s="110"/>
      <c r="D54" s="111"/>
      <c r="E54" s="112" t="s">
        <v>248</v>
      </c>
      <c r="F54" s="111"/>
      <c r="G54" s="99" t="s">
        <v>259</v>
      </c>
      <c r="H54" s="112" t="s">
        <v>265</v>
      </c>
      <c r="I54" s="111"/>
      <c r="J54" s="100" t="s">
        <v>217</v>
      </c>
      <c r="K54" s="112" t="s">
        <v>266</v>
      </c>
      <c r="L54" s="113"/>
      <c r="M54" s="16"/>
      <c r="N54" s="16"/>
      <c r="O54" s="16"/>
      <c r="P54" s="16"/>
      <c r="Q54" s="16"/>
      <c r="R54" s="16"/>
      <c r="S54" s="16"/>
      <c r="T54" s="15"/>
    </row>
    <row r="55" spans="1:20" s="71" customFormat="1" ht="15.75" customHeight="1" x14ac:dyDescent="0.25">
      <c r="A55" s="15"/>
      <c r="B55" s="109" t="s">
        <v>221</v>
      </c>
      <c r="C55" s="110"/>
      <c r="D55" s="111"/>
      <c r="E55" s="112" t="s">
        <v>206</v>
      </c>
      <c r="F55" s="111"/>
      <c r="G55" s="99" t="s">
        <v>260</v>
      </c>
      <c r="H55" s="112" t="s">
        <v>266</v>
      </c>
      <c r="I55" s="111"/>
      <c r="J55" s="100" t="s">
        <v>223</v>
      </c>
      <c r="K55" s="112" t="s">
        <v>223</v>
      </c>
      <c r="L55" s="113"/>
      <c r="M55" s="16"/>
      <c r="N55" s="16"/>
      <c r="O55" s="16"/>
      <c r="P55" s="16"/>
      <c r="Q55" s="16"/>
      <c r="R55" s="16"/>
      <c r="S55" s="16"/>
      <c r="T55" s="15"/>
    </row>
    <row r="56" spans="1:20" s="71" customFormat="1" ht="15.75" customHeight="1" x14ac:dyDescent="0.25">
      <c r="A56" s="15"/>
      <c r="B56" s="109" t="s">
        <v>226</v>
      </c>
      <c r="C56" s="110"/>
      <c r="D56" s="111"/>
      <c r="E56" s="112" t="s">
        <v>212</v>
      </c>
      <c r="F56" s="111"/>
      <c r="G56" s="99" t="s">
        <v>249</v>
      </c>
      <c r="H56" s="112" t="s">
        <v>223</v>
      </c>
      <c r="I56" s="111"/>
      <c r="J56" s="100" t="s">
        <v>270</v>
      </c>
      <c r="K56" s="112" t="s">
        <v>270</v>
      </c>
      <c r="L56" s="113"/>
      <c r="M56" s="16"/>
      <c r="N56" s="16"/>
      <c r="O56" s="16"/>
      <c r="P56" s="16"/>
      <c r="Q56" s="16"/>
      <c r="R56" s="16"/>
      <c r="S56" s="16"/>
      <c r="T56" s="15"/>
    </row>
    <row r="57" spans="1:20" s="71" customFormat="1" ht="15.75" customHeight="1" x14ac:dyDescent="0.25">
      <c r="A57" s="15"/>
      <c r="B57" s="109" t="s">
        <v>181</v>
      </c>
      <c r="C57" s="110"/>
      <c r="D57" s="111"/>
      <c r="E57" s="112" t="s">
        <v>249</v>
      </c>
      <c r="F57" s="110"/>
      <c r="G57" s="99" t="s">
        <v>261</v>
      </c>
      <c r="H57" s="112" t="s">
        <v>227</v>
      </c>
      <c r="I57" s="111"/>
      <c r="J57" s="100" t="s">
        <v>271</v>
      </c>
      <c r="K57" s="112" t="s">
        <v>271</v>
      </c>
      <c r="L57" s="113"/>
      <c r="M57" s="16"/>
      <c r="N57" s="16"/>
      <c r="O57" s="16"/>
      <c r="P57" s="16"/>
      <c r="Q57" s="16"/>
      <c r="R57" s="16"/>
      <c r="S57" s="16"/>
      <c r="T57" s="15"/>
    </row>
    <row r="58" spans="1:20" ht="15.75" customHeight="1" thickBot="1" x14ac:dyDescent="0.3">
      <c r="A58" s="13"/>
      <c r="B58" s="139" t="s">
        <v>234</v>
      </c>
      <c r="C58" s="140"/>
      <c r="D58" s="141"/>
      <c r="E58" s="142" t="s">
        <v>250</v>
      </c>
      <c r="F58" s="140"/>
      <c r="G58" s="101" t="s">
        <v>262</v>
      </c>
      <c r="H58" s="142" t="s">
        <v>267</v>
      </c>
      <c r="I58" s="141"/>
      <c r="J58" s="102" t="s">
        <v>251</v>
      </c>
      <c r="K58" s="142" t="s">
        <v>251</v>
      </c>
      <c r="L58" s="143"/>
      <c r="M58" s="78"/>
      <c r="N58" s="78"/>
      <c r="O58" s="78"/>
      <c r="P58" s="78"/>
      <c r="Q58" s="78"/>
      <c r="R58" s="78"/>
      <c r="S58" s="78"/>
      <c r="T58" s="13"/>
    </row>
    <row r="59" spans="1:20" ht="27" customHeight="1" x14ac:dyDescent="0.25">
      <c r="A59" s="13"/>
      <c r="B59" s="304" t="s">
        <v>236</v>
      </c>
      <c r="C59" s="304"/>
      <c r="D59" s="304"/>
      <c r="E59" s="304"/>
      <c r="F59" s="304"/>
      <c r="G59" s="304"/>
      <c r="H59" s="304"/>
      <c r="I59" s="304"/>
      <c r="J59" s="304"/>
      <c r="K59" s="304"/>
      <c r="L59" s="304"/>
      <c r="M59" s="304"/>
      <c r="N59" s="304"/>
      <c r="O59" s="304"/>
      <c r="P59" s="304"/>
      <c r="Q59" s="304"/>
      <c r="R59" s="304"/>
      <c r="S59" s="304"/>
      <c r="T59" s="13"/>
    </row>
    <row r="60" spans="1:20" ht="20.25" customHeight="1" thickBot="1" x14ac:dyDescent="0.3">
      <c r="A60" s="13"/>
      <c r="B60" s="13"/>
      <c r="C60" s="17"/>
      <c r="D60" s="17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33.75" customHeight="1" thickBot="1" x14ac:dyDescent="0.3">
      <c r="A61" s="13"/>
      <c r="B61" s="163" t="s">
        <v>185</v>
      </c>
      <c r="C61" s="164"/>
      <c r="D61" s="164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5"/>
      <c r="T61" s="14"/>
    </row>
    <row r="62" spans="1:20" ht="33.75" customHeight="1" thickBot="1" x14ac:dyDescent="0.3">
      <c r="A62" s="13"/>
      <c r="B62" s="218" t="s">
        <v>186</v>
      </c>
      <c r="C62" s="219"/>
      <c r="D62" s="220"/>
      <c r="E62" s="211">
        <f>(E8/(E9*E9))</f>
        <v>26.218820861678008</v>
      </c>
      <c r="F62" s="212"/>
      <c r="G62" s="213"/>
      <c r="H62" s="211" t="e">
        <f>(H8/(H9*H9))</f>
        <v>#DIV/0!</v>
      </c>
      <c r="I62" s="212"/>
      <c r="J62" s="213"/>
      <c r="K62" s="211" t="e">
        <f>(K8/(K9*K9))</f>
        <v>#DIV/0!</v>
      </c>
      <c r="L62" s="212"/>
      <c r="M62" s="213"/>
      <c r="N62" s="211" t="e">
        <f>(N8/(N9*N9))</f>
        <v>#DIV/0!</v>
      </c>
      <c r="O62" s="212"/>
      <c r="P62" s="213"/>
      <c r="Q62" s="211" t="e">
        <f>(Q8/(Q9*Q9))</f>
        <v>#DIV/0!</v>
      </c>
      <c r="R62" s="212"/>
      <c r="S62" s="213"/>
      <c r="T62" s="13"/>
    </row>
    <row r="63" spans="1:20" ht="33.75" customHeight="1" thickBot="1" x14ac:dyDescent="0.3">
      <c r="A63" s="13"/>
      <c r="B63" s="221" t="s">
        <v>148</v>
      </c>
      <c r="C63" s="219"/>
      <c r="D63" s="220"/>
      <c r="E63" s="214" t="str">
        <f>IF(E62&lt;$J$67,$K$67,IF(E62&lt;=$J$68,$K$68,IF(E62&lt;=$J$69,$K$69,IF(E62&lt;=$J$70,$K$70,IF(E62&lt;=$J$71,$K$71,IF(E62&gt;=$J$72,$K$72))))))</f>
        <v>Pré-Obesidade</v>
      </c>
      <c r="F63" s="215"/>
      <c r="G63" s="216"/>
      <c r="H63" s="214" t="e">
        <f>IF(H62&lt;$J$67,$K$67,IF(H62&lt;=$J$68,$K$68,IF(H62&lt;=$J$69,$K$69,IF(H62&lt;=$J$70,$K$70,IF(H62&lt;=$J$71,$K$71,IF(H62&gt;=$J$72,$K$72))))))</f>
        <v>#DIV/0!</v>
      </c>
      <c r="I63" s="215"/>
      <c r="J63" s="216"/>
      <c r="K63" s="214" t="e">
        <f>IF(K62&lt;$J$67,$K$67,IF(K62&lt;=$J$68,$K$68,IF(K62&lt;=$J$69,$K$69,IF(K62&lt;=$J$70,$K$70,IF(K62&lt;=$J$71,$K$71,IF(K62&gt;=$J$72,$K$72))))))</f>
        <v>#DIV/0!</v>
      </c>
      <c r="L63" s="215"/>
      <c r="M63" s="216"/>
      <c r="N63" s="214" t="e">
        <f>IF(N62&lt;$J$67,$K$67,IF(N62&lt;=$J$68,$K$68,IF(N62&lt;=$J$69,$K$69,IF(N62&lt;=$J$70,$K$70,IF(N62&lt;=$J$71,$K$71,IF(N62&gt;=$J$72,$K$72))))))</f>
        <v>#DIV/0!</v>
      </c>
      <c r="O63" s="215"/>
      <c r="P63" s="216"/>
      <c r="Q63" s="214" t="e">
        <f>IF(Q62&lt;$J$67,$K$67,IF(Q62&lt;=$J$68,$K$68,IF(Q62&lt;=$J$69,$K$69,IF(Q62&lt;=$J$70,$K$70,IF(Q62&lt;=$J$71,$K$71,IF(Q62&gt;=$J$72,$K$72))))))</f>
        <v>#DIV/0!</v>
      </c>
      <c r="R63" s="215"/>
      <c r="S63" s="217"/>
      <c r="T63" s="13"/>
    </row>
    <row r="64" spans="1:20" ht="15" customHeight="1" thickBot="1" x14ac:dyDescent="0.3">
      <c r="A64" s="13"/>
      <c r="B64" s="66"/>
      <c r="C64" s="66"/>
      <c r="D64" s="66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13"/>
    </row>
    <row r="65" spans="1:20" s="71" customFormat="1" ht="15" customHeight="1" x14ac:dyDescent="0.25">
      <c r="A65" s="16"/>
      <c r="B65" s="228" t="s">
        <v>162</v>
      </c>
      <c r="C65" s="229"/>
      <c r="D65" s="229"/>
      <c r="E65" s="229"/>
      <c r="F65" s="229"/>
      <c r="G65" s="230"/>
      <c r="H65" s="228" t="s">
        <v>133</v>
      </c>
      <c r="I65" s="229"/>
      <c r="J65" s="229"/>
      <c r="K65" s="229"/>
      <c r="L65" s="229"/>
      <c r="M65" s="229"/>
      <c r="N65" s="229"/>
      <c r="O65" s="229"/>
      <c r="P65" s="230"/>
      <c r="Q65" s="21"/>
      <c r="R65" s="21"/>
      <c r="S65" s="16"/>
      <c r="T65" s="16"/>
    </row>
    <row r="66" spans="1:20" s="71" customFormat="1" ht="15" customHeight="1" x14ac:dyDescent="0.25">
      <c r="A66" s="16"/>
      <c r="B66" s="180" t="s">
        <v>90</v>
      </c>
      <c r="C66" s="177"/>
      <c r="D66" s="177"/>
      <c r="E66" s="177"/>
      <c r="F66" s="177"/>
      <c r="G66" s="179"/>
      <c r="H66" s="222" t="s">
        <v>89</v>
      </c>
      <c r="I66" s="223"/>
      <c r="J66" s="223"/>
      <c r="K66" s="203" t="s">
        <v>90</v>
      </c>
      <c r="L66" s="203"/>
      <c r="M66" s="203"/>
      <c r="N66" s="203" t="s">
        <v>134</v>
      </c>
      <c r="O66" s="203"/>
      <c r="P66" s="227"/>
      <c r="Q66" s="22"/>
      <c r="R66" s="22"/>
      <c r="S66" s="16"/>
      <c r="T66" s="16"/>
    </row>
    <row r="67" spans="1:20" s="71" customFormat="1" ht="15" customHeight="1" x14ac:dyDescent="0.25">
      <c r="A67" s="16"/>
      <c r="B67" s="43" t="s">
        <v>160</v>
      </c>
      <c r="C67" s="44">
        <v>0.08</v>
      </c>
      <c r="D67" s="45" t="s">
        <v>161</v>
      </c>
      <c r="E67" s="46"/>
      <c r="F67" s="46"/>
      <c r="G67" s="47"/>
      <c r="H67" s="48"/>
      <c r="I67" s="49" t="s">
        <v>155</v>
      </c>
      <c r="J67" s="50">
        <v>18.5</v>
      </c>
      <c r="K67" s="204" t="s">
        <v>135</v>
      </c>
      <c r="L67" s="193"/>
      <c r="M67" s="193"/>
      <c r="N67" s="193" t="s">
        <v>136</v>
      </c>
      <c r="O67" s="193"/>
      <c r="P67" s="194"/>
      <c r="Q67" s="23"/>
      <c r="R67" s="23"/>
      <c r="S67" s="16"/>
      <c r="T67" s="16"/>
    </row>
    <row r="68" spans="1:20" s="71" customFormat="1" ht="15" customHeight="1" x14ac:dyDescent="0.25">
      <c r="A68" s="16"/>
      <c r="B68" s="51" t="s">
        <v>159</v>
      </c>
      <c r="C68" s="52">
        <v>0.23</v>
      </c>
      <c r="D68" s="53" t="s">
        <v>163</v>
      </c>
      <c r="E68" s="54"/>
      <c r="F68" s="54"/>
      <c r="G68" s="55"/>
      <c r="H68" s="48">
        <v>18.5</v>
      </c>
      <c r="I68" s="49" t="s">
        <v>156</v>
      </c>
      <c r="J68" s="50">
        <v>24.9</v>
      </c>
      <c r="K68" s="204" t="s">
        <v>137</v>
      </c>
      <c r="L68" s="193"/>
      <c r="M68" s="193"/>
      <c r="N68" s="193" t="s">
        <v>138</v>
      </c>
      <c r="O68" s="193"/>
      <c r="P68" s="194"/>
      <c r="Q68" s="23"/>
      <c r="R68" s="23"/>
      <c r="S68" s="16"/>
      <c r="T68" s="16"/>
    </row>
    <row r="69" spans="1:20" s="71" customFormat="1" ht="15" customHeight="1" x14ac:dyDescent="0.25">
      <c r="A69" s="16"/>
      <c r="B69" s="56" t="s">
        <v>158</v>
      </c>
      <c r="C69" s="52">
        <v>0.31</v>
      </c>
      <c r="D69" s="53" t="s">
        <v>164</v>
      </c>
      <c r="E69" s="54"/>
      <c r="F69" s="54"/>
      <c r="G69" s="55"/>
      <c r="H69" s="48">
        <v>25</v>
      </c>
      <c r="I69" s="49" t="s">
        <v>156</v>
      </c>
      <c r="J69" s="50">
        <v>29.9</v>
      </c>
      <c r="K69" s="204" t="s">
        <v>139</v>
      </c>
      <c r="L69" s="193"/>
      <c r="M69" s="193"/>
      <c r="N69" s="193" t="s">
        <v>140</v>
      </c>
      <c r="O69" s="193"/>
      <c r="P69" s="194"/>
      <c r="Q69" s="23"/>
      <c r="R69" s="23"/>
      <c r="S69" s="16"/>
      <c r="T69" s="16"/>
    </row>
    <row r="70" spans="1:20" s="71" customFormat="1" ht="15" customHeight="1" thickBot="1" x14ac:dyDescent="0.3">
      <c r="A70" s="16"/>
      <c r="B70" s="57" t="s">
        <v>157</v>
      </c>
      <c r="C70" s="58">
        <v>0.32</v>
      </c>
      <c r="D70" s="59" t="s">
        <v>165</v>
      </c>
      <c r="E70" s="60"/>
      <c r="F70" s="60"/>
      <c r="G70" s="61"/>
      <c r="H70" s="48">
        <v>30</v>
      </c>
      <c r="I70" s="49" t="s">
        <v>156</v>
      </c>
      <c r="J70" s="50">
        <v>34.9</v>
      </c>
      <c r="K70" s="204" t="s">
        <v>141</v>
      </c>
      <c r="L70" s="193"/>
      <c r="M70" s="193"/>
      <c r="N70" s="193" t="s">
        <v>142</v>
      </c>
      <c r="O70" s="193"/>
      <c r="P70" s="194"/>
      <c r="Q70" s="23"/>
      <c r="R70" s="23"/>
      <c r="S70" s="16"/>
      <c r="T70" s="16"/>
    </row>
    <row r="71" spans="1:20" s="71" customFormat="1" ht="15" customHeight="1" x14ac:dyDescent="0.25">
      <c r="A71" s="16"/>
      <c r="B71" s="208" t="s">
        <v>166</v>
      </c>
      <c r="C71" s="208"/>
      <c r="D71" s="208"/>
      <c r="E71" s="208"/>
      <c r="F71" s="208"/>
      <c r="G71" s="208"/>
      <c r="H71" s="48">
        <v>35</v>
      </c>
      <c r="I71" s="49" t="s">
        <v>156</v>
      </c>
      <c r="J71" s="50">
        <v>39.9</v>
      </c>
      <c r="K71" s="204" t="s">
        <v>143</v>
      </c>
      <c r="L71" s="193"/>
      <c r="M71" s="193"/>
      <c r="N71" s="193" t="s">
        <v>144</v>
      </c>
      <c r="O71" s="193"/>
      <c r="P71" s="194"/>
      <c r="Q71" s="23"/>
      <c r="R71" s="23"/>
      <c r="S71" s="16"/>
      <c r="T71" s="16"/>
    </row>
    <row r="72" spans="1:20" s="71" customFormat="1" ht="15" customHeight="1" thickBot="1" x14ac:dyDescent="0.3">
      <c r="A72" s="16"/>
      <c r="B72" s="208"/>
      <c r="C72" s="208"/>
      <c r="D72" s="208"/>
      <c r="E72" s="208"/>
      <c r="F72" s="208"/>
      <c r="G72" s="208"/>
      <c r="H72" s="62"/>
      <c r="I72" s="63" t="s">
        <v>157</v>
      </c>
      <c r="J72" s="64">
        <v>40</v>
      </c>
      <c r="K72" s="205" t="s">
        <v>145</v>
      </c>
      <c r="L72" s="206"/>
      <c r="M72" s="207"/>
      <c r="N72" s="209" t="s">
        <v>146</v>
      </c>
      <c r="O72" s="209"/>
      <c r="P72" s="210"/>
      <c r="Q72" s="23"/>
      <c r="R72" s="23"/>
      <c r="S72" s="16"/>
      <c r="T72" s="16"/>
    </row>
    <row r="73" spans="1:20" s="71" customFormat="1" ht="15" customHeight="1" x14ac:dyDescent="0.25">
      <c r="A73" s="16"/>
      <c r="B73" s="16"/>
      <c r="C73" s="16"/>
      <c r="D73" s="16"/>
      <c r="E73" s="16"/>
      <c r="F73" s="16"/>
      <c r="G73" s="16"/>
      <c r="H73" s="19" t="s">
        <v>147</v>
      </c>
      <c r="I73" s="16"/>
      <c r="J73" s="19"/>
      <c r="K73" s="20"/>
      <c r="L73" s="20"/>
      <c r="M73" s="20"/>
      <c r="N73" s="20"/>
      <c r="O73" s="20"/>
      <c r="P73" s="20"/>
      <c r="Q73" s="20"/>
      <c r="R73" s="20"/>
      <c r="S73" s="16"/>
      <c r="T73" s="16"/>
    </row>
    <row r="74" spans="1:20" ht="15" customHeight="1" thickBot="1" x14ac:dyDescent="0.3">
      <c r="A74" s="13"/>
      <c r="B74" s="13"/>
      <c r="C74" s="17"/>
      <c r="D74" s="17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spans="1:20" ht="33.75" customHeight="1" thickBot="1" x14ac:dyDescent="0.3">
      <c r="A75" s="13"/>
      <c r="B75" s="163" t="s">
        <v>188</v>
      </c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5"/>
      <c r="T75" s="13"/>
    </row>
    <row r="76" spans="1:20" ht="33.75" customHeight="1" thickBot="1" x14ac:dyDescent="0.3">
      <c r="A76" s="13"/>
      <c r="B76" s="133" t="s">
        <v>171</v>
      </c>
      <c r="C76" s="134"/>
      <c r="D76" s="134"/>
      <c r="E76" s="171"/>
      <c r="F76" s="172"/>
      <c r="G76" s="172"/>
      <c r="H76" s="171"/>
      <c r="I76" s="172"/>
      <c r="J76" s="172"/>
      <c r="K76" s="173"/>
      <c r="L76" s="174"/>
      <c r="M76" s="175"/>
      <c r="N76" s="131"/>
      <c r="O76" s="131"/>
      <c r="P76" s="132"/>
      <c r="Q76" s="130"/>
      <c r="R76" s="131"/>
      <c r="S76" s="132"/>
      <c r="T76" s="13"/>
    </row>
    <row r="77" spans="1:20" ht="33.75" customHeight="1" thickBot="1" x14ac:dyDescent="0.3">
      <c r="A77" s="13"/>
      <c r="B77" s="133" t="s">
        <v>172</v>
      </c>
      <c r="C77" s="134"/>
      <c r="D77" s="135"/>
      <c r="E77" s="171"/>
      <c r="F77" s="172"/>
      <c r="G77" s="172"/>
      <c r="H77" s="171"/>
      <c r="I77" s="172"/>
      <c r="J77" s="172"/>
      <c r="K77" s="173"/>
      <c r="L77" s="174"/>
      <c r="M77" s="175"/>
      <c r="N77" s="131"/>
      <c r="O77" s="131"/>
      <c r="P77" s="132"/>
      <c r="Q77" s="130"/>
      <c r="R77" s="131"/>
      <c r="S77" s="132"/>
      <c r="T77" s="13"/>
    </row>
    <row r="78" spans="1:20" ht="33.75" customHeight="1" thickBot="1" x14ac:dyDescent="0.3">
      <c r="A78" s="13"/>
      <c r="B78" s="133" t="s">
        <v>119</v>
      </c>
      <c r="C78" s="134"/>
      <c r="D78" s="135"/>
      <c r="E78" s="171"/>
      <c r="F78" s="172"/>
      <c r="G78" s="172"/>
      <c r="H78" s="171"/>
      <c r="I78" s="172"/>
      <c r="J78" s="172"/>
      <c r="K78" s="173"/>
      <c r="L78" s="174"/>
      <c r="M78" s="175"/>
      <c r="N78" s="131"/>
      <c r="O78" s="131"/>
      <c r="P78" s="132"/>
      <c r="Q78" s="130"/>
      <c r="R78" s="131"/>
      <c r="S78" s="132"/>
      <c r="T78" s="13"/>
    </row>
    <row r="79" spans="1:20" ht="33.75" customHeight="1" thickBot="1" x14ac:dyDescent="0.3">
      <c r="A79" s="13"/>
      <c r="B79" s="133" t="s">
        <v>173</v>
      </c>
      <c r="C79" s="134"/>
      <c r="D79" s="135"/>
      <c r="E79" s="171"/>
      <c r="F79" s="172"/>
      <c r="G79" s="172"/>
      <c r="H79" s="171"/>
      <c r="I79" s="172"/>
      <c r="J79" s="172"/>
      <c r="K79" s="173"/>
      <c r="L79" s="174"/>
      <c r="M79" s="175"/>
      <c r="N79" s="131"/>
      <c r="O79" s="131"/>
      <c r="P79" s="132"/>
      <c r="Q79" s="130"/>
      <c r="R79" s="131"/>
      <c r="S79" s="132"/>
      <c r="T79" s="13"/>
    </row>
    <row r="80" spans="1:20" ht="33.75" customHeight="1" thickBot="1" x14ac:dyDescent="0.3">
      <c r="A80" s="13"/>
      <c r="B80" s="133" t="s">
        <v>174</v>
      </c>
      <c r="C80" s="134"/>
      <c r="D80" s="135"/>
      <c r="E80" s="171"/>
      <c r="F80" s="172"/>
      <c r="G80" s="172"/>
      <c r="H80" s="171"/>
      <c r="I80" s="172"/>
      <c r="J80" s="172"/>
      <c r="K80" s="173"/>
      <c r="L80" s="174"/>
      <c r="M80" s="175"/>
      <c r="N80" s="131"/>
      <c r="O80" s="131"/>
      <c r="P80" s="132"/>
      <c r="Q80" s="130"/>
      <c r="R80" s="131"/>
      <c r="S80" s="132"/>
      <c r="T80" s="13"/>
    </row>
    <row r="81" spans="1:20" ht="33.75" customHeight="1" thickBot="1" x14ac:dyDescent="0.3">
      <c r="A81" s="13"/>
      <c r="B81" s="133" t="s">
        <v>175</v>
      </c>
      <c r="C81" s="134"/>
      <c r="D81" s="135"/>
      <c r="E81" s="171"/>
      <c r="F81" s="172"/>
      <c r="G81" s="172"/>
      <c r="H81" s="171"/>
      <c r="I81" s="172"/>
      <c r="J81" s="172"/>
      <c r="K81" s="173"/>
      <c r="L81" s="174"/>
      <c r="M81" s="175"/>
      <c r="N81" s="131"/>
      <c r="O81" s="131"/>
      <c r="P81" s="132"/>
      <c r="Q81" s="130"/>
      <c r="R81" s="131"/>
      <c r="S81" s="132"/>
      <c r="T81" s="13"/>
    </row>
    <row r="82" spans="1:20" ht="33.75" customHeight="1" thickBot="1" x14ac:dyDescent="0.3">
      <c r="A82" s="13"/>
      <c r="B82" s="133" t="s">
        <v>176</v>
      </c>
      <c r="C82" s="134"/>
      <c r="D82" s="135"/>
      <c r="E82" s="171"/>
      <c r="F82" s="172"/>
      <c r="G82" s="172"/>
      <c r="H82" s="171"/>
      <c r="I82" s="172"/>
      <c r="J82" s="172"/>
      <c r="K82" s="173"/>
      <c r="L82" s="174"/>
      <c r="M82" s="175"/>
      <c r="N82" s="131"/>
      <c r="O82" s="131"/>
      <c r="P82" s="132"/>
      <c r="Q82" s="130"/>
      <c r="R82" s="131"/>
      <c r="S82" s="132"/>
      <c r="T82" s="13"/>
    </row>
    <row r="83" spans="1:20" ht="33.75" customHeight="1" thickBot="1" x14ac:dyDescent="0.3">
      <c r="A83" s="13"/>
      <c r="B83" s="133" t="s">
        <v>177</v>
      </c>
      <c r="C83" s="134"/>
      <c r="D83" s="135"/>
      <c r="E83" s="171"/>
      <c r="F83" s="172"/>
      <c r="G83" s="172"/>
      <c r="H83" s="171"/>
      <c r="I83" s="172"/>
      <c r="J83" s="172"/>
      <c r="K83" s="173"/>
      <c r="L83" s="174"/>
      <c r="M83" s="175"/>
      <c r="N83" s="131"/>
      <c r="O83" s="131"/>
      <c r="P83" s="132"/>
      <c r="Q83" s="130"/>
      <c r="R83" s="131"/>
      <c r="S83" s="132"/>
      <c r="T83" s="13"/>
    </row>
    <row r="84" spans="1:20" ht="33.75" customHeight="1" thickBot="1" x14ac:dyDescent="0.3">
      <c r="A84" s="13"/>
      <c r="B84" s="133" t="s">
        <v>178</v>
      </c>
      <c r="C84" s="134"/>
      <c r="D84" s="135"/>
      <c r="E84" s="171"/>
      <c r="F84" s="172"/>
      <c r="G84" s="172"/>
      <c r="H84" s="171"/>
      <c r="I84" s="172"/>
      <c r="J84" s="172"/>
      <c r="K84" s="173"/>
      <c r="L84" s="174"/>
      <c r="M84" s="175"/>
      <c r="N84" s="131"/>
      <c r="O84" s="131"/>
      <c r="P84" s="132"/>
      <c r="Q84" s="130"/>
      <c r="R84" s="131"/>
      <c r="S84" s="132"/>
      <c r="T84" s="13"/>
    </row>
    <row r="85" spans="1:20" ht="33.75" customHeight="1" thickBot="1" x14ac:dyDescent="0.3">
      <c r="A85" s="13"/>
      <c r="B85" s="136" t="s">
        <v>179</v>
      </c>
      <c r="C85" s="137"/>
      <c r="D85" s="138"/>
      <c r="E85" s="171"/>
      <c r="F85" s="172"/>
      <c r="G85" s="172"/>
      <c r="H85" s="171"/>
      <c r="I85" s="172"/>
      <c r="J85" s="172"/>
      <c r="K85" s="188"/>
      <c r="L85" s="172"/>
      <c r="M85" s="189"/>
      <c r="N85" s="200"/>
      <c r="O85" s="200"/>
      <c r="P85" s="201"/>
      <c r="Q85" s="202"/>
      <c r="R85" s="200"/>
      <c r="S85" s="201"/>
      <c r="T85" s="13"/>
    </row>
    <row r="86" spans="1:20" ht="33.75" customHeight="1" thickBot="1" x14ac:dyDescent="0.3">
      <c r="A86" s="13"/>
      <c r="B86" s="198" t="s">
        <v>180</v>
      </c>
      <c r="C86" s="199"/>
      <c r="D86" s="199"/>
      <c r="E86" s="186" t="e">
        <f>E77/E79</f>
        <v>#DIV/0!</v>
      </c>
      <c r="F86" s="187"/>
      <c r="G86" s="187"/>
      <c r="H86" s="186" t="e">
        <f t="shared" ref="H86" si="7">H77/H79</f>
        <v>#DIV/0!</v>
      </c>
      <c r="I86" s="187"/>
      <c r="J86" s="187"/>
      <c r="K86" s="186" t="e">
        <f t="shared" ref="K86" si="8">K77/K79</f>
        <v>#DIV/0!</v>
      </c>
      <c r="L86" s="187"/>
      <c r="M86" s="187"/>
      <c r="N86" s="186" t="e">
        <f t="shared" ref="N86" si="9">N77/N79</f>
        <v>#DIV/0!</v>
      </c>
      <c r="O86" s="187"/>
      <c r="P86" s="187"/>
      <c r="Q86" s="186" t="e">
        <f t="shared" ref="Q86" si="10">Q77/Q79</f>
        <v>#DIV/0!</v>
      </c>
      <c r="R86" s="187"/>
      <c r="S86" s="195"/>
      <c r="T86" s="13"/>
    </row>
    <row r="87" spans="1:20" ht="33.75" customHeight="1" thickBot="1" x14ac:dyDescent="0.3">
      <c r="A87" s="13"/>
      <c r="B87" s="127" t="s">
        <v>187</v>
      </c>
      <c r="C87" s="128"/>
      <c r="D87" s="129"/>
      <c r="E87" s="169"/>
      <c r="F87" s="170"/>
      <c r="G87" s="170"/>
      <c r="H87" s="169"/>
      <c r="I87" s="170"/>
      <c r="J87" s="170"/>
      <c r="K87" s="169"/>
      <c r="L87" s="170"/>
      <c r="M87" s="170"/>
      <c r="N87" s="169"/>
      <c r="O87" s="170"/>
      <c r="P87" s="170"/>
      <c r="Q87" s="196"/>
      <c r="R87" s="170"/>
      <c r="S87" s="197"/>
      <c r="T87" s="13"/>
    </row>
    <row r="88" spans="1:20" s="71" customFormat="1" ht="15" customHeight="1" thickBot="1" x14ac:dyDescent="0.3">
      <c r="A88" s="15"/>
      <c r="B88" s="15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5"/>
    </row>
    <row r="89" spans="1:20" s="71" customFormat="1" ht="15" customHeight="1" x14ac:dyDescent="0.25">
      <c r="A89" s="15"/>
      <c r="B89" s="15"/>
      <c r="C89" s="15"/>
      <c r="D89" s="15"/>
      <c r="E89" s="190" t="s">
        <v>184</v>
      </c>
      <c r="F89" s="191"/>
      <c r="G89" s="191"/>
      <c r="H89" s="191"/>
      <c r="I89" s="191"/>
      <c r="J89" s="191"/>
      <c r="K89" s="191"/>
      <c r="L89" s="191"/>
      <c r="M89" s="191"/>
      <c r="N89" s="191"/>
      <c r="O89" s="191"/>
      <c r="P89" s="191"/>
      <c r="Q89" s="191"/>
      <c r="R89" s="191"/>
      <c r="S89" s="192"/>
      <c r="T89" s="15"/>
    </row>
    <row r="90" spans="1:20" s="71" customFormat="1" ht="15" customHeight="1" x14ac:dyDescent="0.25">
      <c r="A90" s="15"/>
      <c r="B90" s="15"/>
      <c r="C90" s="15"/>
      <c r="D90" s="15"/>
      <c r="E90" s="180" t="s">
        <v>118</v>
      </c>
      <c r="F90" s="177"/>
      <c r="G90" s="178"/>
      <c r="H90" s="176" t="s">
        <v>136</v>
      </c>
      <c r="I90" s="177"/>
      <c r="J90" s="178"/>
      <c r="K90" s="176" t="s">
        <v>142</v>
      </c>
      <c r="L90" s="177"/>
      <c r="M90" s="178"/>
      <c r="N90" s="176" t="s">
        <v>181</v>
      </c>
      <c r="O90" s="177"/>
      <c r="P90" s="178"/>
      <c r="Q90" s="176" t="s">
        <v>182</v>
      </c>
      <c r="R90" s="177"/>
      <c r="S90" s="179"/>
      <c r="T90" s="15"/>
    </row>
    <row r="91" spans="1:20" s="71" customFormat="1" ht="15" customHeight="1" x14ac:dyDescent="0.25">
      <c r="A91" s="15"/>
      <c r="B91" s="15"/>
      <c r="C91" s="15"/>
      <c r="D91" s="15"/>
      <c r="E91" s="25">
        <v>20</v>
      </c>
      <c r="F91" s="26" t="s">
        <v>156</v>
      </c>
      <c r="G91" s="27">
        <v>29</v>
      </c>
      <c r="H91" s="28"/>
      <c r="I91" s="29" t="s">
        <v>155</v>
      </c>
      <c r="J91" s="30">
        <v>0.71</v>
      </c>
      <c r="K91" s="31">
        <v>0.71</v>
      </c>
      <c r="L91" s="32" t="s">
        <v>169</v>
      </c>
      <c r="M91" s="30">
        <v>0.77</v>
      </c>
      <c r="N91" s="31">
        <v>0.78</v>
      </c>
      <c r="O91" s="32" t="s">
        <v>169</v>
      </c>
      <c r="P91" s="30">
        <v>0.82</v>
      </c>
      <c r="Q91" s="28"/>
      <c r="R91" s="29" t="s">
        <v>183</v>
      </c>
      <c r="S91" s="33">
        <v>0.82</v>
      </c>
      <c r="T91" s="15"/>
    </row>
    <row r="92" spans="1:20" s="71" customFormat="1" ht="15" customHeight="1" x14ac:dyDescent="0.25">
      <c r="A92" s="15"/>
      <c r="B92" s="15"/>
      <c r="C92" s="15"/>
      <c r="D92" s="15"/>
      <c r="E92" s="25">
        <v>30</v>
      </c>
      <c r="F92" s="26" t="s">
        <v>156</v>
      </c>
      <c r="G92" s="27">
        <v>39</v>
      </c>
      <c r="H92" s="28"/>
      <c r="I92" s="29" t="s">
        <v>155</v>
      </c>
      <c r="J92" s="30">
        <v>0.72</v>
      </c>
      <c r="K92" s="31">
        <v>0.72</v>
      </c>
      <c r="L92" s="32" t="s">
        <v>169</v>
      </c>
      <c r="M92" s="30">
        <v>0.78</v>
      </c>
      <c r="N92" s="31">
        <v>0.79</v>
      </c>
      <c r="O92" s="32" t="s">
        <v>169</v>
      </c>
      <c r="P92" s="30">
        <v>0.84</v>
      </c>
      <c r="Q92" s="28"/>
      <c r="R92" s="29" t="s">
        <v>183</v>
      </c>
      <c r="S92" s="33">
        <v>0.84</v>
      </c>
      <c r="T92" s="15"/>
    </row>
    <row r="93" spans="1:20" s="71" customFormat="1" ht="15" customHeight="1" x14ac:dyDescent="0.25">
      <c r="A93" s="15"/>
      <c r="B93" s="15"/>
      <c r="C93" s="15"/>
      <c r="D93" s="15"/>
      <c r="E93" s="25">
        <v>40</v>
      </c>
      <c r="F93" s="26" t="s">
        <v>156</v>
      </c>
      <c r="G93" s="27">
        <v>49</v>
      </c>
      <c r="H93" s="28"/>
      <c r="I93" s="29" t="s">
        <v>155</v>
      </c>
      <c r="J93" s="30">
        <v>0.73</v>
      </c>
      <c r="K93" s="31">
        <v>0.73</v>
      </c>
      <c r="L93" s="32" t="s">
        <v>169</v>
      </c>
      <c r="M93" s="30">
        <v>0.79</v>
      </c>
      <c r="N93" s="31">
        <v>0.8</v>
      </c>
      <c r="O93" s="32" t="s">
        <v>169</v>
      </c>
      <c r="P93" s="30">
        <v>0.87</v>
      </c>
      <c r="Q93" s="28"/>
      <c r="R93" s="29" t="s">
        <v>183</v>
      </c>
      <c r="S93" s="33">
        <v>0.87</v>
      </c>
      <c r="T93" s="15"/>
    </row>
    <row r="94" spans="1:20" s="71" customFormat="1" ht="15" customHeight="1" x14ac:dyDescent="0.25">
      <c r="A94" s="15"/>
      <c r="B94" s="15"/>
      <c r="C94" s="15"/>
      <c r="D94" s="15"/>
      <c r="E94" s="25">
        <v>50</v>
      </c>
      <c r="F94" s="26" t="s">
        <v>156</v>
      </c>
      <c r="G94" s="27">
        <v>59</v>
      </c>
      <c r="H94" s="28"/>
      <c r="I94" s="29" t="s">
        <v>155</v>
      </c>
      <c r="J94" s="30">
        <v>0.74</v>
      </c>
      <c r="K94" s="31">
        <v>0.74</v>
      </c>
      <c r="L94" s="32" t="s">
        <v>169</v>
      </c>
      <c r="M94" s="30">
        <v>0.81</v>
      </c>
      <c r="N94" s="31">
        <v>0.82</v>
      </c>
      <c r="O94" s="32" t="s">
        <v>169</v>
      </c>
      <c r="P94" s="30">
        <v>0.88</v>
      </c>
      <c r="Q94" s="28"/>
      <c r="R94" s="29" t="s">
        <v>183</v>
      </c>
      <c r="S94" s="33">
        <v>0.88</v>
      </c>
      <c r="T94" s="15"/>
    </row>
    <row r="95" spans="1:20" s="71" customFormat="1" ht="15" customHeight="1" thickBot="1" x14ac:dyDescent="0.3">
      <c r="A95" s="15"/>
      <c r="B95" s="15"/>
      <c r="C95" s="15"/>
      <c r="D95" s="15"/>
      <c r="E95" s="34">
        <v>60</v>
      </c>
      <c r="F95" s="35" t="s">
        <v>156</v>
      </c>
      <c r="G95" s="36">
        <v>69</v>
      </c>
      <c r="H95" s="37"/>
      <c r="I95" s="38" t="s">
        <v>155</v>
      </c>
      <c r="J95" s="39">
        <v>0.76</v>
      </c>
      <c r="K95" s="40">
        <v>0.76</v>
      </c>
      <c r="L95" s="41" t="s">
        <v>169</v>
      </c>
      <c r="M95" s="39">
        <v>0.83</v>
      </c>
      <c r="N95" s="40">
        <v>0.84</v>
      </c>
      <c r="O95" s="41" t="s">
        <v>169</v>
      </c>
      <c r="P95" s="39">
        <v>0.9</v>
      </c>
      <c r="Q95" s="37"/>
      <c r="R95" s="38" t="s">
        <v>183</v>
      </c>
      <c r="S95" s="42">
        <v>0.9</v>
      </c>
      <c r="T95" s="15"/>
    </row>
    <row r="96" spans="1:20" s="71" customFormat="1" ht="15" customHeight="1" thickBot="1" x14ac:dyDescent="0.3">
      <c r="A96" s="15"/>
      <c r="B96" s="15"/>
      <c r="C96" s="15"/>
      <c r="D96" s="15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5"/>
    </row>
    <row r="97" spans="1:20" s="71" customFormat="1" ht="15" customHeight="1" x14ac:dyDescent="0.25">
      <c r="A97" s="15"/>
      <c r="B97" s="15"/>
      <c r="C97" s="15"/>
      <c r="D97" s="15"/>
      <c r="E97" s="145" t="s">
        <v>244</v>
      </c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7"/>
      <c r="T97" s="15"/>
    </row>
    <row r="98" spans="1:20" s="71" customFormat="1" ht="15" customHeight="1" x14ac:dyDescent="0.25">
      <c r="A98" s="15"/>
      <c r="B98" s="15"/>
      <c r="C98" s="15"/>
      <c r="D98" s="15"/>
      <c r="E98" s="181" t="s">
        <v>118</v>
      </c>
      <c r="F98" s="182"/>
      <c r="G98" s="183"/>
      <c r="H98" s="184" t="s">
        <v>136</v>
      </c>
      <c r="I98" s="182"/>
      <c r="J98" s="183"/>
      <c r="K98" s="184" t="s">
        <v>142</v>
      </c>
      <c r="L98" s="182"/>
      <c r="M98" s="183"/>
      <c r="N98" s="184" t="s">
        <v>181</v>
      </c>
      <c r="O98" s="182"/>
      <c r="P98" s="183"/>
      <c r="Q98" s="184" t="s">
        <v>182</v>
      </c>
      <c r="R98" s="182"/>
      <c r="S98" s="185"/>
      <c r="T98" s="15"/>
    </row>
    <row r="99" spans="1:20" s="71" customFormat="1" ht="15" customHeight="1" x14ac:dyDescent="0.25">
      <c r="A99" s="15"/>
      <c r="B99" s="15"/>
      <c r="C99" s="15"/>
      <c r="D99" s="15"/>
      <c r="E99" s="79">
        <v>20</v>
      </c>
      <c r="F99" s="80" t="s">
        <v>156</v>
      </c>
      <c r="G99" s="81">
        <v>29</v>
      </c>
      <c r="H99" s="82"/>
      <c r="I99" s="83" t="s">
        <v>155</v>
      </c>
      <c r="J99" s="84">
        <v>0.83</v>
      </c>
      <c r="K99" s="85">
        <v>0.83</v>
      </c>
      <c r="L99" s="86" t="s">
        <v>169</v>
      </c>
      <c r="M99" s="84">
        <v>0.88</v>
      </c>
      <c r="N99" s="85">
        <v>0.89</v>
      </c>
      <c r="O99" s="86" t="s">
        <v>169</v>
      </c>
      <c r="P99" s="84">
        <v>0.94</v>
      </c>
      <c r="Q99" s="82"/>
      <c r="R99" s="83" t="s">
        <v>183</v>
      </c>
      <c r="S99" s="87">
        <v>0.94</v>
      </c>
      <c r="T99" s="15"/>
    </row>
    <row r="100" spans="1:20" s="71" customFormat="1" ht="15" customHeight="1" x14ac:dyDescent="0.25">
      <c r="A100" s="15"/>
      <c r="B100" s="15"/>
      <c r="C100" s="15"/>
      <c r="D100" s="15"/>
      <c r="E100" s="79">
        <v>30</v>
      </c>
      <c r="F100" s="80" t="s">
        <v>156</v>
      </c>
      <c r="G100" s="81">
        <v>39</v>
      </c>
      <c r="H100" s="82"/>
      <c r="I100" s="83" t="s">
        <v>155</v>
      </c>
      <c r="J100" s="84">
        <v>0.84</v>
      </c>
      <c r="K100" s="85">
        <v>0.84</v>
      </c>
      <c r="L100" s="86" t="s">
        <v>169</v>
      </c>
      <c r="M100" s="84">
        <v>0.91</v>
      </c>
      <c r="N100" s="85">
        <v>0.92</v>
      </c>
      <c r="O100" s="86" t="s">
        <v>169</v>
      </c>
      <c r="P100" s="84">
        <v>0.96</v>
      </c>
      <c r="Q100" s="82"/>
      <c r="R100" s="83" t="s">
        <v>183</v>
      </c>
      <c r="S100" s="87">
        <v>0.96</v>
      </c>
      <c r="T100" s="15"/>
    </row>
    <row r="101" spans="1:20" s="71" customFormat="1" ht="15" customHeight="1" x14ac:dyDescent="0.25">
      <c r="A101" s="15"/>
      <c r="B101" s="15"/>
      <c r="C101" s="15"/>
      <c r="D101" s="15"/>
      <c r="E101" s="79">
        <v>40</v>
      </c>
      <c r="F101" s="80" t="s">
        <v>156</v>
      </c>
      <c r="G101" s="81">
        <v>49</v>
      </c>
      <c r="H101" s="82"/>
      <c r="I101" s="83" t="s">
        <v>155</v>
      </c>
      <c r="J101" s="84">
        <v>0.88</v>
      </c>
      <c r="K101" s="85">
        <v>0.88</v>
      </c>
      <c r="L101" s="86" t="s">
        <v>169</v>
      </c>
      <c r="M101" s="84">
        <v>0.95</v>
      </c>
      <c r="N101" s="85">
        <v>0.96</v>
      </c>
      <c r="O101" s="86" t="s">
        <v>169</v>
      </c>
      <c r="P101" s="84">
        <v>1</v>
      </c>
      <c r="Q101" s="82"/>
      <c r="R101" s="83" t="s">
        <v>183</v>
      </c>
      <c r="S101" s="87">
        <v>1</v>
      </c>
      <c r="T101" s="15"/>
    </row>
    <row r="102" spans="1:20" s="71" customFormat="1" ht="15" customHeight="1" x14ac:dyDescent="0.25">
      <c r="A102" s="15"/>
      <c r="B102" s="15"/>
      <c r="C102" s="15"/>
      <c r="D102" s="15"/>
      <c r="E102" s="79">
        <v>50</v>
      </c>
      <c r="F102" s="80" t="s">
        <v>156</v>
      </c>
      <c r="G102" s="81">
        <v>59</v>
      </c>
      <c r="H102" s="82"/>
      <c r="I102" s="83" t="s">
        <v>155</v>
      </c>
      <c r="J102" s="84">
        <v>0.9</v>
      </c>
      <c r="K102" s="85">
        <v>0.9</v>
      </c>
      <c r="L102" s="86" t="s">
        <v>169</v>
      </c>
      <c r="M102" s="84">
        <v>0.96</v>
      </c>
      <c r="N102" s="85">
        <v>0.97</v>
      </c>
      <c r="O102" s="86" t="s">
        <v>169</v>
      </c>
      <c r="P102" s="84">
        <v>1.02</v>
      </c>
      <c r="Q102" s="82"/>
      <c r="R102" s="83" t="s">
        <v>183</v>
      </c>
      <c r="S102" s="87">
        <v>1.02</v>
      </c>
      <c r="T102" s="15"/>
    </row>
    <row r="103" spans="1:20" s="71" customFormat="1" ht="15" customHeight="1" thickBot="1" x14ac:dyDescent="0.3">
      <c r="A103" s="15"/>
      <c r="B103" s="15"/>
      <c r="C103" s="15"/>
      <c r="D103" s="15"/>
      <c r="E103" s="88">
        <v>60</v>
      </c>
      <c r="F103" s="89" t="s">
        <v>156</v>
      </c>
      <c r="G103" s="90">
        <v>69</v>
      </c>
      <c r="H103" s="91"/>
      <c r="I103" s="92" t="s">
        <v>155</v>
      </c>
      <c r="J103" s="93">
        <v>0.91</v>
      </c>
      <c r="K103" s="94">
        <v>0.91</v>
      </c>
      <c r="L103" s="95" t="s">
        <v>169</v>
      </c>
      <c r="M103" s="93">
        <v>0.98</v>
      </c>
      <c r="N103" s="94">
        <v>0.99</v>
      </c>
      <c r="O103" s="95" t="s">
        <v>169</v>
      </c>
      <c r="P103" s="93">
        <v>1.03</v>
      </c>
      <c r="Q103" s="91"/>
      <c r="R103" s="92" t="s">
        <v>183</v>
      </c>
      <c r="S103" s="96">
        <v>1.03</v>
      </c>
      <c r="T103" s="15"/>
    </row>
    <row r="104" spans="1:20" s="71" customFormat="1" ht="15" customHeight="1" thickBot="1" x14ac:dyDescent="0.3">
      <c r="A104" s="15"/>
      <c r="B104" s="15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5"/>
    </row>
    <row r="105" spans="1:20" s="71" customFormat="1" ht="33.75" customHeight="1" thickBot="1" x14ac:dyDescent="0.3">
      <c r="A105" s="15"/>
      <c r="B105" s="163" t="s">
        <v>237</v>
      </c>
      <c r="C105" s="164"/>
      <c r="D105" s="164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5"/>
      <c r="T105" s="15"/>
    </row>
    <row r="106" spans="1:20" ht="177.75" customHeight="1" thickBot="1" x14ac:dyDescent="0.3">
      <c r="A106" s="15"/>
      <c r="B106" s="166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8"/>
      <c r="T106" s="15"/>
    </row>
    <row r="107" spans="1:20" ht="33.75" customHeight="1" x14ac:dyDescent="0.25">
      <c r="A107" s="15"/>
      <c r="B107" s="24"/>
      <c r="C107" s="24"/>
      <c r="D107" s="24"/>
      <c r="E107" s="24"/>
      <c r="F107" s="24"/>
      <c r="G107" s="24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</row>
    <row r="108" spans="1:20" ht="33.75" hidden="1" customHeight="1" x14ac:dyDescent="0.25"/>
  </sheetData>
  <sheetProtection selectLockedCells="1"/>
  <mergeCells count="368">
    <mergeCell ref="B45:D45"/>
    <mergeCell ref="E45:F45"/>
    <mergeCell ref="E46:F46"/>
    <mergeCell ref="B43:D43"/>
    <mergeCell ref="E34:G34"/>
    <mergeCell ref="H21:J21"/>
    <mergeCell ref="H63:J63"/>
    <mergeCell ref="K43:L43"/>
    <mergeCell ref="E47:F47"/>
    <mergeCell ref="H47:I47"/>
    <mergeCell ref="K47:L47"/>
    <mergeCell ref="B59:S59"/>
    <mergeCell ref="B38:L38"/>
    <mergeCell ref="B39:D39"/>
    <mergeCell ref="E39:F39"/>
    <mergeCell ref="H39:I39"/>
    <mergeCell ref="K39:L39"/>
    <mergeCell ref="B40:D40"/>
    <mergeCell ref="E40:F40"/>
    <mergeCell ref="H40:I40"/>
    <mergeCell ref="K40:L40"/>
    <mergeCell ref="B47:D47"/>
    <mergeCell ref="B44:D44"/>
    <mergeCell ref="E44:F44"/>
    <mergeCell ref="H44:I44"/>
    <mergeCell ref="K44:L44"/>
    <mergeCell ref="B18:D18"/>
    <mergeCell ref="E18:G18"/>
    <mergeCell ref="B21:D21"/>
    <mergeCell ref="B22:D22"/>
    <mergeCell ref="E22:G22"/>
    <mergeCell ref="E21:G21"/>
    <mergeCell ref="E19:G19"/>
    <mergeCell ref="B32:D32"/>
    <mergeCell ref="B61:S61"/>
    <mergeCell ref="K23:M23"/>
    <mergeCell ref="N23:P23"/>
    <mergeCell ref="H46:I46"/>
    <mergeCell ref="K46:L46"/>
    <mergeCell ref="B41:D41"/>
    <mergeCell ref="K41:L41"/>
    <mergeCell ref="B42:D42"/>
    <mergeCell ref="E42:F42"/>
    <mergeCell ref="H42:I42"/>
    <mergeCell ref="K42:L42"/>
    <mergeCell ref="H31:J31"/>
    <mergeCell ref="Q23:S23"/>
    <mergeCell ref="N22:P22"/>
    <mergeCell ref="Q22:S22"/>
    <mergeCell ref="K32:M32"/>
    <mergeCell ref="N10:P10"/>
    <mergeCell ref="Q10:S10"/>
    <mergeCell ref="Q33:S33"/>
    <mergeCell ref="Q14:S14"/>
    <mergeCell ref="Q15:S15"/>
    <mergeCell ref="Q16:S16"/>
    <mergeCell ref="Q21:S21"/>
    <mergeCell ref="K33:M33"/>
    <mergeCell ref="K17:M17"/>
    <mergeCell ref="N33:P33"/>
    <mergeCell ref="Q17:S17"/>
    <mergeCell ref="Q32:S32"/>
    <mergeCell ref="Q18:S18"/>
    <mergeCell ref="N19:P19"/>
    <mergeCell ref="Q19:S19"/>
    <mergeCell ref="N21:P21"/>
    <mergeCell ref="K31:M31"/>
    <mergeCell ref="N32:P32"/>
    <mergeCell ref="N17:P17"/>
    <mergeCell ref="K18:M18"/>
    <mergeCell ref="K19:M19"/>
    <mergeCell ref="K21:M21"/>
    <mergeCell ref="B20:S20"/>
    <mergeCell ref="B19:D19"/>
    <mergeCell ref="H19:J19"/>
    <mergeCell ref="H22:J22"/>
    <mergeCell ref="K34:M34"/>
    <mergeCell ref="N34:P34"/>
    <mergeCell ref="B31:D31"/>
    <mergeCell ref="E31:G31"/>
    <mergeCell ref="H23:J23"/>
    <mergeCell ref="Q34:S34"/>
    <mergeCell ref="Q13:S13"/>
    <mergeCell ref="H18:J18"/>
    <mergeCell ref="B17:D17"/>
    <mergeCell ref="E17:G17"/>
    <mergeCell ref="H17:J17"/>
    <mergeCell ref="B34:D34"/>
    <mergeCell ref="B33:D33"/>
    <mergeCell ref="B23:D23"/>
    <mergeCell ref="E33:G33"/>
    <mergeCell ref="E32:G32"/>
    <mergeCell ref="E23:G23"/>
    <mergeCell ref="H33:J33"/>
    <mergeCell ref="H34:J34"/>
    <mergeCell ref="H32:J32"/>
    <mergeCell ref="N18:P18"/>
    <mergeCell ref="K22:M22"/>
    <mergeCell ref="H9:J9"/>
    <mergeCell ref="H6:J6"/>
    <mergeCell ref="N31:P31"/>
    <mergeCell ref="Q31:S31"/>
    <mergeCell ref="B13:D13"/>
    <mergeCell ref="E15:G15"/>
    <mergeCell ref="E14:G14"/>
    <mergeCell ref="E13:G13"/>
    <mergeCell ref="E16:G16"/>
    <mergeCell ref="K14:M14"/>
    <mergeCell ref="N14:P14"/>
    <mergeCell ref="K15:M15"/>
    <mergeCell ref="N15:P15"/>
    <mergeCell ref="K16:M16"/>
    <mergeCell ref="N16:P16"/>
    <mergeCell ref="K13:M13"/>
    <mergeCell ref="N13:P13"/>
    <mergeCell ref="H14:J14"/>
    <mergeCell ref="H15:J15"/>
    <mergeCell ref="H16:J16"/>
    <mergeCell ref="B16:D16"/>
    <mergeCell ref="B15:D15"/>
    <mergeCell ref="B14:D14"/>
    <mergeCell ref="H13:J13"/>
    <mergeCell ref="E5:G5"/>
    <mergeCell ref="Q6:S6"/>
    <mergeCell ref="K6:M6"/>
    <mergeCell ref="N6:P6"/>
    <mergeCell ref="K5:M5"/>
    <mergeCell ref="N5:P5"/>
    <mergeCell ref="E6:G6"/>
    <mergeCell ref="H7:J7"/>
    <mergeCell ref="H8:J8"/>
    <mergeCell ref="C2:S2"/>
    <mergeCell ref="B12:S12"/>
    <mergeCell ref="B9:D9"/>
    <mergeCell ref="B8:D8"/>
    <mergeCell ref="E9:G9"/>
    <mergeCell ref="H5:J5"/>
    <mergeCell ref="B7:D7"/>
    <mergeCell ref="E8:G8"/>
    <mergeCell ref="E7:G7"/>
    <mergeCell ref="Q5:S5"/>
    <mergeCell ref="K7:M7"/>
    <mergeCell ref="N7:P7"/>
    <mergeCell ref="Q7:S7"/>
    <mergeCell ref="K8:M8"/>
    <mergeCell ref="N8:P8"/>
    <mergeCell ref="Q8:S8"/>
    <mergeCell ref="K9:M9"/>
    <mergeCell ref="N9:P9"/>
    <mergeCell ref="Q9:S9"/>
    <mergeCell ref="B5:D6"/>
    <mergeCell ref="B10:D10"/>
    <mergeCell ref="E10:G10"/>
    <mergeCell ref="H10:J10"/>
    <mergeCell ref="K10:M10"/>
    <mergeCell ref="N35:P35"/>
    <mergeCell ref="Q35:S35"/>
    <mergeCell ref="B35:D35"/>
    <mergeCell ref="H35:J35"/>
    <mergeCell ref="N66:P66"/>
    <mergeCell ref="H65:P65"/>
    <mergeCell ref="E41:F41"/>
    <mergeCell ref="H41:I41"/>
    <mergeCell ref="B37:L37"/>
    <mergeCell ref="K35:M35"/>
    <mergeCell ref="E43:F43"/>
    <mergeCell ref="H43:I43"/>
    <mergeCell ref="B65:G65"/>
    <mergeCell ref="E62:G62"/>
    <mergeCell ref="E35:G35"/>
    <mergeCell ref="H45:I45"/>
    <mergeCell ref="K45:L45"/>
    <mergeCell ref="B46:D46"/>
    <mergeCell ref="E52:F52"/>
    <mergeCell ref="H52:I52"/>
    <mergeCell ref="K52:L52"/>
    <mergeCell ref="B53:D53"/>
    <mergeCell ref="E53:F53"/>
    <mergeCell ref="H53:I53"/>
    <mergeCell ref="N67:P67"/>
    <mergeCell ref="N70:P70"/>
    <mergeCell ref="N71:P71"/>
    <mergeCell ref="N72:P72"/>
    <mergeCell ref="Q76:S76"/>
    <mergeCell ref="B75:S75"/>
    <mergeCell ref="K62:M62"/>
    <mergeCell ref="N62:P62"/>
    <mergeCell ref="Q62:S62"/>
    <mergeCell ref="E63:G63"/>
    <mergeCell ref="K63:M63"/>
    <mergeCell ref="N63:P63"/>
    <mergeCell ref="Q63:S63"/>
    <mergeCell ref="B62:D62"/>
    <mergeCell ref="H62:J62"/>
    <mergeCell ref="B63:D63"/>
    <mergeCell ref="H66:J66"/>
    <mergeCell ref="H76:J76"/>
    <mergeCell ref="K76:M76"/>
    <mergeCell ref="K66:M66"/>
    <mergeCell ref="K67:M67"/>
    <mergeCell ref="B66:G66"/>
    <mergeCell ref="B77:D77"/>
    <mergeCell ref="E77:G77"/>
    <mergeCell ref="H77:J77"/>
    <mergeCell ref="K77:M77"/>
    <mergeCell ref="H78:J78"/>
    <mergeCell ref="B76:D76"/>
    <mergeCell ref="E76:G76"/>
    <mergeCell ref="K68:M68"/>
    <mergeCell ref="K69:M69"/>
    <mergeCell ref="K70:M70"/>
    <mergeCell ref="K71:M71"/>
    <mergeCell ref="K72:M72"/>
    <mergeCell ref="B71:G72"/>
    <mergeCell ref="B86:D86"/>
    <mergeCell ref="B78:D78"/>
    <mergeCell ref="N76:P76"/>
    <mergeCell ref="E80:G80"/>
    <mergeCell ref="E86:G86"/>
    <mergeCell ref="H86:J86"/>
    <mergeCell ref="H87:J87"/>
    <mergeCell ref="E85:G85"/>
    <mergeCell ref="N82:P82"/>
    <mergeCell ref="N85:P85"/>
    <mergeCell ref="E82:G82"/>
    <mergeCell ref="E79:G79"/>
    <mergeCell ref="H79:J79"/>
    <mergeCell ref="K81:M81"/>
    <mergeCell ref="B79:D79"/>
    <mergeCell ref="B81:D81"/>
    <mergeCell ref="E78:G78"/>
    <mergeCell ref="H80:J80"/>
    <mergeCell ref="N68:P68"/>
    <mergeCell ref="N69:P69"/>
    <mergeCell ref="N81:P81"/>
    <mergeCell ref="Q81:S81"/>
    <mergeCell ref="N77:P77"/>
    <mergeCell ref="Q77:S77"/>
    <mergeCell ref="Q78:S78"/>
    <mergeCell ref="Q79:S79"/>
    <mergeCell ref="N78:P78"/>
    <mergeCell ref="E87:G87"/>
    <mergeCell ref="H85:J85"/>
    <mergeCell ref="H82:J82"/>
    <mergeCell ref="K82:M82"/>
    <mergeCell ref="K85:M85"/>
    <mergeCell ref="E83:G83"/>
    <mergeCell ref="H83:J83"/>
    <mergeCell ref="E89:S89"/>
    <mergeCell ref="N80:P80"/>
    <mergeCell ref="Q80:S80"/>
    <mergeCell ref="N86:P86"/>
    <mergeCell ref="Q86:S86"/>
    <mergeCell ref="Q87:S87"/>
    <mergeCell ref="K87:M87"/>
    <mergeCell ref="Q82:S82"/>
    <mergeCell ref="Q85:S85"/>
    <mergeCell ref="Q84:S84"/>
    <mergeCell ref="B105:S105"/>
    <mergeCell ref="B106:S106"/>
    <mergeCell ref="N87:P87"/>
    <mergeCell ref="E84:G84"/>
    <mergeCell ref="H84:J84"/>
    <mergeCell ref="E81:G81"/>
    <mergeCell ref="H81:J81"/>
    <mergeCell ref="K80:M80"/>
    <mergeCell ref="K84:M84"/>
    <mergeCell ref="N84:P84"/>
    <mergeCell ref="K90:M90"/>
    <mergeCell ref="H90:J90"/>
    <mergeCell ref="N90:P90"/>
    <mergeCell ref="Q90:S90"/>
    <mergeCell ref="E90:G90"/>
    <mergeCell ref="E97:S97"/>
    <mergeCell ref="E98:G98"/>
    <mergeCell ref="H98:J98"/>
    <mergeCell ref="K98:M98"/>
    <mergeCell ref="N98:P98"/>
    <mergeCell ref="Q98:S98"/>
    <mergeCell ref="K86:M86"/>
    <mergeCell ref="K83:M83"/>
    <mergeCell ref="N83:P83"/>
    <mergeCell ref="B29:D29"/>
    <mergeCell ref="E29:G29"/>
    <mergeCell ref="H29:J29"/>
    <mergeCell ref="K29:M29"/>
    <mergeCell ref="N29:P29"/>
    <mergeCell ref="Q29:S29"/>
    <mergeCell ref="B30:D30"/>
    <mergeCell ref="E30:G30"/>
    <mergeCell ref="H30:J30"/>
    <mergeCell ref="K30:M30"/>
    <mergeCell ref="N30:P30"/>
    <mergeCell ref="Q30:S30"/>
    <mergeCell ref="H27:J27"/>
    <mergeCell ref="K27:M27"/>
    <mergeCell ref="N27:P27"/>
    <mergeCell ref="Q27:S27"/>
    <mergeCell ref="B24:D24"/>
    <mergeCell ref="E24:G24"/>
    <mergeCell ref="H24:J24"/>
    <mergeCell ref="K24:M24"/>
    <mergeCell ref="N24:P24"/>
    <mergeCell ref="Q24:S24"/>
    <mergeCell ref="B25:D25"/>
    <mergeCell ref="E25:G25"/>
    <mergeCell ref="H25:J25"/>
    <mergeCell ref="K25:M25"/>
    <mergeCell ref="N25:P25"/>
    <mergeCell ref="Q25:S25"/>
    <mergeCell ref="B48:L48"/>
    <mergeCell ref="B49:L49"/>
    <mergeCell ref="B50:D50"/>
    <mergeCell ref="E50:F50"/>
    <mergeCell ref="H50:I50"/>
    <mergeCell ref="K50:L50"/>
    <mergeCell ref="B51:D51"/>
    <mergeCell ref="E51:F51"/>
    <mergeCell ref="H51:I51"/>
    <mergeCell ref="K51:L51"/>
    <mergeCell ref="B52:D52"/>
    <mergeCell ref="B87:D87"/>
    <mergeCell ref="Q83:S83"/>
    <mergeCell ref="B80:D80"/>
    <mergeCell ref="B84:D84"/>
    <mergeCell ref="B85:D85"/>
    <mergeCell ref="B83:D83"/>
    <mergeCell ref="B82:D82"/>
    <mergeCell ref="B58:D58"/>
    <mergeCell ref="E58:F58"/>
    <mergeCell ref="H58:I58"/>
    <mergeCell ref="K58:L58"/>
    <mergeCell ref="K53:L53"/>
    <mergeCell ref="B54:D54"/>
    <mergeCell ref="E54:F54"/>
    <mergeCell ref="H54:I54"/>
    <mergeCell ref="K54:L54"/>
    <mergeCell ref="B55:D55"/>
    <mergeCell ref="E55:F55"/>
    <mergeCell ref="H55:I55"/>
    <mergeCell ref="K55:L55"/>
    <mergeCell ref="K79:M79"/>
    <mergeCell ref="N79:P79"/>
    <mergeCell ref="K78:M78"/>
    <mergeCell ref="B4:D4"/>
    <mergeCell ref="E4:S4"/>
    <mergeCell ref="B56:D56"/>
    <mergeCell ref="E56:F56"/>
    <mergeCell ref="H56:I56"/>
    <mergeCell ref="K56:L56"/>
    <mergeCell ref="B57:D57"/>
    <mergeCell ref="E57:F57"/>
    <mergeCell ref="H57:I57"/>
    <mergeCell ref="K57:L57"/>
    <mergeCell ref="B28:D28"/>
    <mergeCell ref="E28:G28"/>
    <mergeCell ref="H28:J28"/>
    <mergeCell ref="K28:M28"/>
    <mergeCell ref="N28:P28"/>
    <mergeCell ref="Q28:S28"/>
    <mergeCell ref="B26:D26"/>
    <mergeCell ref="E26:G26"/>
    <mergeCell ref="H26:J26"/>
    <mergeCell ref="K26:M26"/>
    <mergeCell ref="N26:P26"/>
    <mergeCell ref="Q26:S26"/>
    <mergeCell ref="B27:D27"/>
    <mergeCell ref="E27:G27"/>
  </mergeCells>
  <phoneticPr fontId="33" type="noConversion"/>
  <conditionalFormatting sqref="H35:S36">
    <cfRule type="cellIs" dxfId="24" priority="54" stopIfTrue="1" operator="equal">
      <formula>0</formula>
    </cfRule>
  </conditionalFormatting>
  <conditionalFormatting sqref="E62:S64">
    <cfRule type="cellIs" dxfId="23" priority="53" stopIfTrue="1" operator="equal">
      <formula>#DIV/0!</formula>
    </cfRule>
    <cfRule type="containsErrors" dxfId="22" priority="60" stopIfTrue="1">
      <formula>ISERROR(E62)</formula>
    </cfRule>
  </conditionalFormatting>
  <conditionalFormatting sqref="H62:P64">
    <cfRule type="containsText" dxfId="21" priority="52" stopIfTrue="1" operator="containsText" text="#DIV/0!">
      <formula>NOT(ISERROR(SEARCH("#DIV/0!",H62)))</formula>
    </cfRule>
    <cfRule type="containsErrors" dxfId="20" priority="61" stopIfTrue="1">
      <formula>ISERROR(H62)</formula>
    </cfRule>
  </conditionalFormatting>
  <conditionalFormatting sqref="E86:S86">
    <cfRule type="containsErrors" dxfId="19" priority="58" stopIfTrue="1">
      <formula>ISERROR(E86)</formula>
    </cfRule>
  </conditionalFormatting>
  <conditionalFormatting sqref="E35:G36">
    <cfRule type="cellIs" dxfId="18" priority="45" stopIfTrue="1" operator="equal">
      <formula>0</formula>
    </cfRule>
  </conditionalFormatting>
  <conditionalFormatting sqref="E63:G64">
    <cfRule type="containsText" dxfId="17" priority="41" stopIfTrue="1" operator="containsText" text="#DIV/0!">
      <formula>NOT(ISERROR(SEARCH("#DIV/0!",E63)))</formula>
    </cfRule>
    <cfRule type="containsErrors" dxfId="16" priority="62" stopIfTrue="1">
      <formula>ISERROR(E63)</formula>
    </cfRule>
  </conditionalFormatting>
  <conditionalFormatting sqref="E7:G7">
    <cfRule type="cellIs" dxfId="15" priority="11" operator="greaterThan">
      <formula>100</formula>
    </cfRule>
    <cfRule type="cellIs" dxfId="14" priority="39" operator="equal">
      <formula>114</formula>
    </cfRule>
  </conditionalFormatting>
  <conditionalFormatting sqref="H32:P33">
    <cfRule type="cellIs" dxfId="13" priority="37" stopIfTrue="1" operator="equal">
      <formula>0</formula>
    </cfRule>
  </conditionalFormatting>
  <conditionalFormatting sqref="E21:G21">
    <cfRule type="cellIs" dxfId="12" priority="36" stopIfTrue="1" operator="equal">
      <formula>0</formula>
    </cfRule>
  </conditionalFormatting>
  <conditionalFormatting sqref="E32:G33">
    <cfRule type="cellIs" dxfId="11" priority="34" stopIfTrue="1" operator="equal">
      <formula>0</formula>
    </cfRule>
  </conditionalFormatting>
  <conditionalFormatting sqref="Q32:S33">
    <cfRule type="cellIs" dxfId="10" priority="32" stopIfTrue="1" operator="equal">
      <formula>0</formula>
    </cfRule>
  </conditionalFormatting>
  <conditionalFormatting sqref="H21:S21">
    <cfRule type="cellIs" dxfId="9" priority="31" stopIfTrue="1" operator="equal">
      <formula>0</formula>
    </cfRule>
  </conditionalFormatting>
  <conditionalFormatting sqref="E23:S23">
    <cfRule type="aboveAverage" dxfId="8" priority="12"/>
    <cfRule type="expression" dxfId="7" priority="13">
      <formula>0.0123</formula>
    </cfRule>
  </conditionalFormatting>
  <conditionalFormatting sqref="E30:S30">
    <cfRule type="aboveAverage" dxfId="6" priority="6"/>
    <cfRule type="expression" dxfId="5" priority="7">
      <formula>0.0123</formula>
    </cfRule>
  </conditionalFormatting>
  <conditionalFormatting sqref="Q25:S26">
    <cfRule type="cellIs" dxfId="4" priority="1" stopIfTrue="1" operator="equal">
      <formula>0</formula>
    </cfRule>
  </conditionalFormatting>
  <conditionalFormatting sqref="H28:S28">
    <cfRule type="cellIs" dxfId="3" priority="5" stopIfTrue="1" operator="equal">
      <formula>0</formula>
    </cfRule>
  </conditionalFormatting>
  <conditionalFormatting sqref="E28:G28">
    <cfRule type="cellIs" dxfId="2" priority="4" stopIfTrue="1" operator="equal">
      <formula>0</formula>
    </cfRule>
  </conditionalFormatting>
  <conditionalFormatting sqref="H25:P26">
    <cfRule type="cellIs" dxfId="1" priority="3" stopIfTrue="1" operator="equal">
      <formula>0</formula>
    </cfRule>
  </conditionalFormatting>
  <conditionalFormatting sqref="E25:G26">
    <cfRule type="cellIs" dxfId="0" priority="2" stopIfTrue="1" operator="equal">
      <formula>0</formula>
    </cfRule>
  </conditionalFormatting>
  <dataValidations count="2">
    <dataValidation type="list" allowBlank="1" showInputMessage="1" showErrorMessage="1" sqref="E87:S87">
      <formula1>"Baixo,Moderado,Alto,Muito Alto"</formula1>
    </dataValidation>
    <dataValidation type="list" allowBlank="1" showInputMessage="1" showErrorMessage="1" sqref="E31:S31 E24:S24">
      <formula1>"Muito baixo,Excelente,Muito bom,Bom,Adequado,Moderadamente alto,Alto"</formula1>
    </dataValidation>
  </dataValidations>
  <pageMargins left="0.511811024" right="0.511811024" top="0.78740157499999996" bottom="0.78740157499999996" header="0.31496062000000002" footer="0.31496062000000002"/>
  <pageSetup paperSize="9" scale="49" orientation="portrait" r:id="rId1"/>
  <colBreaks count="1" manualBreakCount="1">
    <brk id="20" max="104857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D5:L74"/>
  <sheetViews>
    <sheetView workbookViewId="0">
      <selection activeCell="G17" sqref="G17:G18"/>
    </sheetView>
  </sheetViews>
  <sheetFormatPr defaultColWidth="8.85546875" defaultRowHeight="15" x14ac:dyDescent="0.25"/>
  <cols>
    <col min="4" max="4" width="26.42578125" bestFit="1" customWidth="1"/>
    <col min="6" max="6" width="14" bestFit="1" customWidth="1"/>
    <col min="10" max="10" width="22.42578125" bestFit="1" customWidth="1"/>
    <col min="11" max="11" width="11.28515625" bestFit="1" customWidth="1"/>
    <col min="12" max="12" width="12.140625" bestFit="1" customWidth="1"/>
  </cols>
  <sheetData>
    <row r="5" spans="4:12" ht="15.75" x14ac:dyDescent="0.25">
      <c r="D5" s="4" t="s">
        <v>2</v>
      </c>
      <c r="E5" t="s">
        <v>77</v>
      </c>
      <c r="F5" s="5" t="s">
        <v>81</v>
      </c>
    </row>
    <row r="6" spans="4:12" ht="15.75" x14ac:dyDescent="0.25">
      <c r="D6" s="4" t="s">
        <v>22</v>
      </c>
      <c r="E6" t="s">
        <v>7</v>
      </c>
      <c r="F6" s="5" t="s">
        <v>86</v>
      </c>
      <c r="H6" t="s">
        <v>91</v>
      </c>
      <c r="I6" s="1">
        <v>1</v>
      </c>
      <c r="J6" t="s">
        <v>97</v>
      </c>
      <c r="K6" t="s">
        <v>100</v>
      </c>
      <c r="L6" s="1" t="s">
        <v>106</v>
      </c>
    </row>
    <row r="7" spans="4:12" ht="15.75" x14ac:dyDescent="0.25">
      <c r="D7" s="4" t="s">
        <v>47</v>
      </c>
      <c r="E7" t="s">
        <v>41</v>
      </c>
      <c r="F7" s="6" t="s">
        <v>82</v>
      </c>
      <c r="H7" t="s">
        <v>92</v>
      </c>
      <c r="I7" s="1">
        <v>2</v>
      </c>
      <c r="J7" t="s">
        <v>93</v>
      </c>
      <c r="K7" t="s">
        <v>102</v>
      </c>
      <c r="L7" s="1" t="s">
        <v>107</v>
      </c>
    </row>
    <row r="8" spans="4:12" ht="15.75" x14ac:dyDescent="0.25">
      <c r="D8" s="4" t="s">
        <v>0</v>
      </c>
      <c r="E8" t="s">
        <v>34</v>
      </c>
      <c r="F8" s="3" t="s">
        <v>85</v>
      </c>
      <c r="I8" s="1">
        <v>3</v>
      </c>
      <c r="J8" t="s">
        <v>98</v>
      </c>
      <c r="K8" t="s">
        <v>103</v>
      </c>
      <c r="L8" s="1" t="s">
        <v>108</v>
      </c>
    </row>
    <row r="9" spans="4:12" ht="15.75" x14ac:dyDescent="0.25">
      <c r="D9" s="4" t="s">
        <v>25</v>
      </c>
      <c r="E9" t="s">
        <v>28</v>
      </c>
      <c r="F9" s="8" t="s">
        <v>87</v>
      </c>
      <c r="I9" s="1">
        <v>5</v>
      </c>
      <c r="J9" t="s">
        <v>99</v>
      </c>
      <c r="K9" t="s">
        <v>104</v>
      </c>
      <c r="L9" s="1" t="s">
        <v>109</v>
      </c>
    </row>
    <row r="10" spans="4:12" ht="15.75" x14ac:dyDescent="0.25">
      <c r="D10" s="4" t="s">
        <v>48</v>
      </c>
      <c r="E10" t="s">
        <v>29</v>
      </c>
      <c r="F10" s="7" t="s">
        <v>88</v>
      </c>
      <c r="I10" s="1">
        <v>6</v>
      </c>
      <c r="J10" t="s">
        <v>94</v>
      </c>
      <c r="K10" t="s">
        <v>105</v>
      </c>
      <c r="L10" s="1" t="s">
        <v>110</v>
      </c>
    </row>
    <row r="11" spans="4:12" ht="15.75" x14ac:dyDescent="0.25">
      <c r="D11" s="4" t="s">
        <v>44</v>
      </c>
      <c r="E11" t="s">
        <v>21</v>
      </c>
      <c r="F11" s="9" t="s">
        <v>84</v>
      </c>
      <c r="I11" s="1">
        <v>7</v>
      </c>
      <c r="J11" t="s">
        <v>95</v>
      </c>
      <c r="K11" t="s">
        <v>101</v>
      </c>
      <c r="L11" s="1" t="s">
        <v>111</v>
      </c>
    </row>
    <row r="12" spans="4:12" ht="15.75" x14ac:dyDescent="0.25">
      <c r="D12" s="4" t="s">
        <v>49</v>
      </c>
      <c r="E12" t="s">
        <v>1</v>
      </c>
      <c r="F12" s="1" t="s">
        <v>83</v>
      </c>
      <c r="J12" t="s">
        <v>96</v>
      </c>
      <c r="L12" s="1" t="s">
        <v>112</v>
      </c>
    </row>
    <row r="13" spans="4:12" ht="15.75" x14ac:dyDescent="0.25">
      <c r="D13" s="4" t="s">
        <v>3</v>
      </c>
      <c r="E13" t="s">
        <v>78</v>
      </c>
      <c r="L13" s="1" t="s">
        <v>113</v>
      </c>
    </row>
    <row r="14" spans="4:12" ht="15.75" x14ac:dyDescent="0.25">
      <c r="D14" s="4" t="s">
        <v>50</v>
      </c>
      <c r="E14" t="s">
        <v>79</v>
      </c>
      <c r="L14" s="1" t="s">
        <v>114</v>
      </c>
    </row>
    <row r="15" spans="4:12" ht="15.75" x14ac:dyDescent="0.25">
      <c r="D15" s="4" t="s">
        <v>12</v>
      </c>
      <c r="E15" t="s">
        <v>80</v>
      </c>
      <c r="L15" s="1" t="s">
        <v>115</v>
      </c>
    </row>
    <row r="16" spans="4:12" ht="15.75" x14ac:dyDescent="0.25">
      <c r="D16" s="4" t="s">
        <v>51</v>
      </c>
      <c r="L16" s="1" t="s">
        <v>101</v>
      </c>
    </row>
    <row r="17" spans="4:7" ht="15.75" x14ac:dyDescent="0.25">
      <c r="D17" s="4" t="s">
        <v>52</v>
      </c>
      <c r="G17" s="2" t="s">
        <v>116</v>
      </c>
    </row>
    <row r="18" spans="4:7" ht="15.75" x14ac:dyDescent="0.25">
      <c r="D18" s="4" t="s">
        <v>20</v>
      </c>
      <c r="G18" s="2" t="s">
        <v>117</v>
      </c>
    </row>
    <row r="19" spans="4:7" ht="15.75" x14ac:dyDescent="0.25">
      <c r="D19" s="4" t="s">
        <v>24</v>
      </c>
    </row>
    <row r="20" spans="4:7" ht="15.75" x14ac:dyDescent="0.25">
      <c r="D20" s="4" t="s">
        <v>18</v>
      </c>
    </row>
    <row r="21" spans="4:7" ht="15.75" x14ac:dyDescent="0.25">
      <c r="D21" s="4" t="s">
        <v>13</v>
      </c>
    </row>
    <row r="22" spans="4:7" ht="15.75" x14ac:dyDescent="0.25">
      <c r="D22" s="4" t="s">
        <v>14</v>
      </c>
    </row>
    <row r="23" spans="4:7" ht="15.75" x14ac:dyDescent="0.25">
      <c r="D23" s="4" t="s">
        <v>53</v>
      </c>
    </row>
    <row r="24" spans="4:7" ht="15.75" x14ac:dyDescent="0.25">
      <c r="D24" s="4" t="s">
        <v>54</v>
      </c>
    </row>
    <row r="25" spans="4:7" ht="15.75" x14ac:dyDescent="0.25">
      <c r="D25" s="4" t="s">
        <v>55</v>
      </c>
    </row>
    <row r="26" spans="4:7" ht="15.75" x14ac:dyDescent="0.25">
      <c r="D26" s="4" t="s">
        <v>56</v>
      </c>
    </row>
    <row r="27" spans="4:7" ht="15.75" x14ac:dyDescent="0.25">
      <c r="D27" s="4" t="s">
        <v>57</v>
      </c>
    </row>
    <row r="28" spans="4:7" ht="15.75" x14ac:dyDescent="0.25">
      <c r="D28" s="4" t="s">
        <v>31</v>
      </c>
    </row>
    <row r="29" spans="4:7" ht="15.75" x14ac:dyDescent="0.25">
      <c r="D29" s="4" t="s">
        <v>42</v>
      </c>
    </row>
    <row r="30" spans="4:7" ht="15.75" x14ac:dyDescent="0.25">
      <c r="D30" s="4" t="s">
        <v>58</v>
      </c>
    </row>
    <row r="31" spans="4:7" ht="15.75" x14ac:dyDescent="0.25">
      <c r="D31" s="4" t="s">
        <v>59</v>
      </c>
    </row>
    <row r="32" spans="4:7" ht="15.75" x14ac:dyDescent="0.25">
      <c r="D32" s="4" t="s">
        <v>17</v>
      </c>
    </row>
    <row r="33" spans="4:4" ht="15.75" x14ac:dyDescent="0.25">
      <c r="D33" s="4" t="s">
        <v>60</v>
      </c>
    </row>
    <row r="34" spans="4:4" ht="15.75" x14ac:dyDescent="0.25">
      <c r="D34" s="4" t="s">
        <v>4</v>
      </c>
    </row>
    <row r="35" spans="4:4" ht="15.75" x14ac:dyDescent="0.25">
      <c r="D35" s="4" t="s">
        <v>15</v>
      </c>
    </row>
    <row r="36" spans="4:4" ht="15.75" x14ac:dyDescent="0.25">
      <c r="D36" s="4" t="s">
        <v>61</v>
      </c>
    </row>
    <row r="37" spans="4:4" ht="15.75" x14ac:dyDescent="0.25">
      <c r="D37" s="4" t="s">
        <v>16</v>
      </c>
    </row>
    <row r="38" spans="4:4" ht="15.75" x14ac:dyDescent="0.25">
      <c r="D38" s="4" t="s">
        <v>32</v>
      </c>
    </row>
    <row r="39" spans="4:4" ht="15.75" x14ac:dyDescent="0.25">
      <c r="D39" s="4" t="s">
        <v>38</v>
      </c>
    </row>
    <row r="40" spans="4:4" ht="15.75" x14ac:dyDescent="0.25">
      <c r="D40" s="4" t="s">
        <v>43</v>
      </c>
    </row>
    <row r="41" spans="4:4" ht="15.75" x14ac:dyDescent="0.25">
      <c r="D41" s="4" t="s">
        <v>62</v>
      </c>
    </row>
    <row r="42" spans="4:4" ht="15.75" x14ac:dyDescent="0.25">
      <c r="D42" s="4" t="s">
        <v>63</v>
      </c>
    </row>
    <row r="43" spans="4:4" ht="15.75" x14ac:dyDescent="0.25">
      <c r="D43" s="4" t="s">
        <v>64</v>
      </c>
    </row>
    <row r="44" spans="4:4" ht="15.75" x14ac:dyDescent="0.25">
      <c r="D44" s="4" t="s">
        <v>65</v>
      </c>
    </row>
    <row r="45" spans="4:4" ht="15.75" x14ac:dyDescent="0.25">
      <c r="D45" s="4" t="s">
        <v>33</v>
      </c>
    </row>
    <row r="46" spans="4:4" ht="15.75" x14ac:dyDescent="0.25">
      <c r="D46" s="4" t="s">
        <v>66</v>
      </c>
    </row>
    <row r="47" spans="4:4" ht="15.75" x14ac:dyDescent="0.25">
      <c r="D47" s="4" t="s">
        <v>39</v>
      </c>
    </row>
    <row r="48" spans="4:4" ht="15.75" x14ac:dyDescent="0.25">
      <c r="D48" s="4" t="s">
        <v>67</v>
      </c>
    </row>
    <row r="49" spans="4:4" ht="15.75" x14ac:dyDescent="0.25">
      <c r="D49" s="4" t="s">
        <v>68</v>
      </c>
    </row>
    <row r="50" spans="4:4" ht="15.75" x14ac:dyDescent="0.25">
      <c r="D50" s="4" t="s">
        <v>5</v>
      </c>
    </row>
    <row r="51" spans="4:4" ht="15.75" x14ac:dyDescent="0.25">
      <c r="D51" s="4" t="s">
        <v>69</v>
      </c>
    </row>
    <row r="52" spans="4:4" ht="15.75" x14ac:dyDescent="0.25">
      <c r="D52" s="4" t="s">
        <v>70</v>
      </c>
    </row>
    <row r="53" spans="4:4" ht="15.75" x14ac:dyDescent="0.25">
      <c r="D53" s="4" t="s">
        <v>71</v>
      </c>
    </row>
    <row r="54" spans="4:4" ht="15.75" x14ac:dyDescent="0.25">
      <c r="D54" s="4" t="s">
        <v>30</v>
      </c>
    </row>
    <row r="55" spans="4:4" ht="15.75" x14ac:dyDescent="0.25">
      <c r="D55" s="4" t="s">
        <v>9</v>
      </c>
    </row>
    <row r="56" spans="4:4" ht="15.75" x14ac:dyDescent="0.25">
      <c r="D56" s="4" t="s">
        <v>6</v>
      </c>
    </row>
    <row r="57" spans="4:4" ht="15.75" x14ac:dyDescent="0.25">
      <c r="D57" s="4" t="s">
        <v>8</v>
      </c>
    </row>
    <row r="58" spans="4:4" ht="15.75" x14ac:dyDescent="0.25">
      <c r="D58" s="4" t="s">
        <v>45</v>
      </c>
    </row>
    <row r="59" spans="4:4" ht="15.75" x14ac:dyDescent="0.25">
      <c r="D59" s="4" t="s">
        <v>46</v>
      </c>
    </row>
    <row r="60" spans="4:4" ht="15.75" x14ac:dyDescent="0.25">
      <c r="D60" s="4" t="s">
        <v>35</v>
      </c>
    </row>
    <row r="61" spans="4:4" ht="15.75" x14ac:dyDescent="0.25">
      <c r="D61" s="4" t="s">
        <v>23</v>
      </c>
    </row>
    <row r="62" spans="4:4" ht="15.75" x14ac:dyDescent="0.25">
      <c r="D62" s="4" t="s">
        <v>36</v>
      </c>
    </row>
    <row r="63" spans="4:4" ht="15.75" x14ac:dyDescent="0.25">
      <c r="D63" s="4" t="s">
        <v>72</v>
      </c>
    </row>
    <row r="64" spans="4:4" ht="15.75" x14ac:dyDescent="0.25">
      <c r="D64" s="4" t="s">
        <v>73</v>
      </c>
    </row>
    <row r="65" spans="4:4" ht="15.75" x14ac:dyDescent="0.25">
      <c r="D65" s="4" t="s">
        <v>74</v>
      </c>
    </row>
    <row r="66" spans="4:4" ht="15.75" x14ac:dyDescent="0.25">
      <c r="D66" s="4" t="s">
        <v>75</v>
      </c>
    </row>
    <row r="67" spans="4:4" ht="15.75" x14ac:dyDescent="0.25">
      <c r="D67" s="4" t="s">
        <v>10</v>
      </c>
    </row>
    <row r="68" spans="4:4" ht="15.75" x14ac:dyDescent="0.25">
      <c r="D68" s="4" t="s">
        <v>37</v>
      </c>
    </row>
    <row r="69" spans="4:4" ht="15.75" x14ac:dyDescent="0.25">
      <c r="D69" s="4" t="s">
        <v>26</v>
      </c>
    </row>
    <row r="70" spans="4:4" ht="15.75" x14ac:dyDescent="0.25">
      <c r="D70" s="4" t="s">
        <v>11</v>
      </c>
    </row>
    <row r="71" spans="4:4" ht="15.75" x14ac:dyDescent="0.25">
      <c r="D71" s="4" t="s">
        <v>76</v>
      </c>
    </row>
    <row r="72" spans="4:4" ht="15.75" x14ac:dyDescent="0.25">
      <c r="D72" s="4" t="s">
        <v>19</v>
      </c>
    </row>
    <row r="73" spans="4:4" ht="15.75" x14ac:dyDescent="0.25">
      <c r="D73" s="4" t="s">
        <v>27</v>
      </c>
    </row>
    <row r="74" spans="4:4" ht="15.75" x14ac:dyDescent="0.25">
      <c r="D74" s="4" t="s">
        <v>40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ANTROPOMETRIA</vt:lpstr>
      <vt:lpstr>Plan3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LEO</cp:lastModifiedBy>
  <cp:lastPrinted>2015-07-15T17:42:03Z</cp:lastPrinted>
  <dcterms:created xsi:type="dcterms:W3CDTF">2012-08-13T14:00:38Z</dcterms:created>
  <dcterms:modified xsi:type="dcterms:W3CDTF">2017-09-01T20:18:10Z</dcterms:modified>
</cp:coreProperties>
</file>