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docs\TELCONET ANDREA\COMPAÑIAS RELACIONADAS Y ACCIONISTAS\CERINSA\2020\"/>
    </mc:Choice>
  </mc:AlternateContent>
  <bookViews>
    <workbookView xWindow="0" yWindow="0" windowWidth="20490" windowHeight="7650" tabRatio="500" activeTab="2"/>
  </bookViews>
  <sheets>
    <sheet name="depreciacion " sheetId="1" r:id="rId1"/>
    <sheet name="BALANCE 2019" sheetId="3" r:id="rId2"/>
    <sheet name="BALANCE 2020" sheetId="5" r:id="rId3"/>
    <sheet name="Asientos 2020" sheetId="4" r:id="rId4"/>
  </sheets>
  <calcPr calcId="162913"/>
</workbook>
</file>

<file path=xl/calcChain.xml><?xml version="1.0" encoding="utf-8"?>
<calcChain xmlns="http://schemas.openxmlformats.org/spreadsheetml/2006/main">
  <c r="H5" i="5" l="1"/>
  <c r="H20" i="5" s="1"/>
  <c r="G10" i="5"/>
  <c r="F35" i="5"/>
  <c r="F7" i="4"/>
  <c r="F63" i="5" s="1"/>
  <c r="G62" i="5" s="1"/>
  <c r="H61" i="5" s="1"/>
  <c r="H64" i="5" s="1"/>
  <c r="F38" i="5" s="1"/>
  <c r="G37" i="5" s="1"/>
  <c r="H24" i="5" s="1"/>
  <c r="H40" i="5" s="1"/>
  <c r="G57" i="5"/>
  <c r="H56" i="5" s="1"/>
  <c r="H59" i="5" s="1"/>
  <c r="G34" i="5"/>
  <c r="G31" i="5"/>
  <c r="G28" i="5"/>
  <c r="G25" i="5"/>
  <c r="G12" i="5"/>
  <c r="F7" i="3" l="1"/>
  <c r="G15" i="3" s="1"/>
  <c r="F20" i="3"/>
  <c r="F23" i="3"/>
  <c r="F26" i="3"/>
  <c r="E30" i="3"/>
  <c r="F29" i="3" s="1"/>
  <c r="F32" i="3"/>
  <c r="E54" i="3"/>
  <c r="F53" i="3" s="1"/>
  <c r="G52" i="3" s="1"/>
  <c r="G55" i="3" s="1"/>
  <c r="F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H10" i="1"/>
  <c r="G19" i="3" l="1"/>
  <c r="G35" i="3" s="1"/>
  <c r="G5" i="3"/>
</calcChain>
</file>

<file path=xl/sharedStrings.xml><?xml version="1.0" encoding="utf-8"?>
<sst xmlns="http://schemas.openxmlformats.org/spreadsheetml/2006/main" count="153" uniqueCount="78">
  <si>
    <t xml:space="preserve">DEPRECIACION </t>
  </si>
  <si>
    <t xml:space="preserve">EDIFICIO </t>
  </si>
  <si>
    <t>Depreciación Acumulada</t>
  </si>
  <si>
    <t>CERINSA S.A.</t>
  </si>
  <si>
    <t>ESTADO DE SITUACIÓN FINANCIERA</t>
  </si>
  <si>
    <t xml:space="preserve"> ACTIVOS</t>
  </si>
  <si>
    <t>1</t>
  </si>
  <si>
    <t xml:space="preserve">   ACTIVO FIJO</t>
  </si>
  <si>
    <t>1-3-2</t>
  </si>
  <si>
    <t xml:space="preserve">     PROPIEDAD PLANTA Y EQUIPO</t>
  </si>
  <si>
    <t>1-3-2-01-01</t>
  </si>
  <si>
    <t xml:space="preserve">      TERRENOS</t>
  </si>
  <si>
    <t>1-3-2-01-01-001</t>
  </si>
  <si>
    <t xml:space="preserve">      EDIFICIO</t>
  </si>
  <si>
    <t xml:space="preserve">     DEPRECIACION ACUMULADA</t>
  </si>
  <si>
    <t xml:space="preserve">      DEPRECIACION DE ACTIVOS FIJOS</t>
  </si>
  <si>
    <t xml:space="preserve">   TOTAL  DE  ACTIVO</t>
  </si>
  <si>
    <t xml:space="preserve"> PATRIMONIO </t>
  </si>
  <si>
    <t>3</t>
  </si>
  <si>
    <t xml:space="preserve">   CAPITAL</t>
  </si>
  <si>
    <t>3-1-1</t>
  </si>
  <si>
    <t xml:space="preserve">      CAPITAL SUSCRITO Y PAGADO</t>
  </si>
  <si>
    <t>3-1-1-01-01-001</t>
  </si>
  <si>
    <t>RESERVAS</t>
  </si>
  <si>
    <t xml:space="preserve">      RESERVA DE CAPITAL</t>
  </si>
  <si>
    <t>3-1-1-01-02-001</t>
  </si>
  <si>
    <t xml:space="preserve">   APORTES  FUTURAS CAPITALIZACIONES</t>
  </si>
  <si>
    <t xml:space="preserve">      APORTE DE ACCIONISTA</t>
  </si>
  <si>
    <t xml:space="preserve">   RESULTADOS</t>
  </si>
  <si>
    <t>3-3-1</t>
  </si>
  <si>
    <t xml:space="preserve">      RESULTADOS ACUMULADOS AÑO ANTERIOR</t>
  </si>
  <si>
    <t>3-3-1-01-01</t>
  </si>
  <si>
    <t xml:space="preserve">   UTILIDAD (PERDIDA) DEL EJERCICIO</t>
  </si>
  <si>
    <t xml:space="preserve">      PERDIDA  DEL EJERCICIO</t>
  </si>
  <si>
    <t>TOTAL PASIVO Y PATRIMONIO</t>
  </si>
  <si>
    <t>TOMISLAV  TOPIC</t>
  </si>
  <si>
    <t>Felix Valarezo</t>
  </si>
  <si>
    <t>Gerente General</t>
  </si>
  <si>
    <t>Contador</t>
  </si>
  <si>
    <t>ESTADO DE RESULTADO</t>
  </si>
  <si>
    <t xml:space="preserve"> GASTOS </t>
  </si>
  <si>
    <t>6</t>
  </si>
  <si>
    <t xml:space="preserve"> GASTOS GENERALES</t>
  </si>
  <si>
    <t>6-1-1</t>
  </si>
  <si>
    <t xml:space="preserve">      DEPRECIACION DE  ACTIVOS</t>
  </si>
  <si>
    <t>6-1-1-01-02</t>
  </si>
  <si>
    <t>PERDIDA  DEL EJERCICIO</t>
  </si>
  <si>
    <t>CORTE AL 31 DICIEMBRE DEL 2019</t>
  </si>
  <si>
    <t>Cuenta contable</t>
  </si>
  <si>
    <t>1-3-2-01</t>
  </si>
  <si>
    <t>1-3-2-02</t>
  </si>
  <si>
    <t>1-3-3-01</t>
  </si>
  <si>
    <t>3-1-1-01</t>
  </si>
  <si>
    <t>3-1-1-02</t>
  </si>
  <si>
    <t>3-1-1-03</t>
  </si>
  <si>
    <t>3-1-1-04</t>
  </si>
  <si>
    <t>3-1-1-05</t>
  </si>
  <si>
    <t xml:space="preserve">Debe </t>
  </si>
  <si>
    <t>Haber</t>
  </si>
  <si>
    <t xml:space="preserve">Costo de Venta Terreno </t>
  </si>
  <si>
    <t>CORTE AL 31 DICIEMBRE DEL 2020</t>
  </si>
  <si>
    <t xml:space="preserve">Ingresos </t>
  </si>
  <si>
    <t xml:space="preserve">COSTO </t>
  </si>
  <si>
    <t xml:space="preserve">Costo de venta de activo </t>
  </si>
  <si>
    <t xml:space="preserve">Utilidad del Ejercicio </t>
  </si>
  <si>
    <t xml:space="preserve">Cuentas por Cobrar Tomislav Topic </t>
  </si>
  <si>
    <t xml:space="preserve">Ingresos venta ocasional de activos inmuebles </t>
  </si>
  <si>
    <t xml:space="preserve">Venta de activo Fijo a Tomislav Topic </t>
  </si>
  <si>
    <t>Determinación de costo de venta de activos Fijo Casa Olivos</t>
  </si>
  <si>
    <t>Venta de Activo fijo - Venta ocasional de Inmueble</t>
  </si>
  <si>
    <t xml:space="preserve">UTILIDAD DEL EJERCICIO </t>
  </si>
  <si>
    <t xml:space="preserve"> ACTIVO CORRIENTE</t>
  </si>
  <si>
    <t xml:space="preserve">Cuentas por Cobrar Relacionada </t>
  </si>
  <si>
    <t xml:space="preserve">Cuenta por cobrar Tomilav Topic </t>
  </si>
  <si>
    <t xml:space="preserve">casillero </t>
  </si>
  <si>
    <t>601</t>
  </si>
  <si>
    <t>603</t>
  </si>
  <si>
    <t>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</si>
</sst>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21" x14ac:knownFonts="1">
    <font>
      <sz val="11"/>
      <color indexed="8"/>
      <name val="Calibri"/>
      <family val="2"/>
      <charset val="1"/>
    </font>
    <font>
      <b/>
      <sz val="24"/>
      <color indexed="8"/>
      <name val="Calibri"/>
      <family val="2"/>
      <charset val="1"/>
    </font>
    <font>
      <sz val="18"/>
      <color indexed="8"/>
      <name val="Calibri"/>
      <family val="2"/>
      <charset val="1"/>
    </font>
    <font>
      <sz val="12"/>
      <color indexed="8"/>
      <name val="Calibri"/>
      <family val="2"/>
      <charset val="1"/>
    </font>
    <font>
      <sz val="10"/>
      <color indexed="63"/>
      <name val="Calibri"/>
      <family val="2"/>
      <charset val="1"/>
    </font>
    <font>
      <i/>
      <sz val="10"/>
      <color indexed="23"/>
      <name val="Calibri"/>
      <family val="2"/>
      <charset val="1"/>
    </font>
    <font>
      <sz val="10"/>
      <color indexed="17"/>
      <name val="Calibri"/>
      <family val="2"/>
      <charset val="1"/>
    </font>
    <font>
      <sz val="10"/>
      <color indexed="19"/>
      <name val="Calibri"/>
      <family val="2"/>
      <charset val="1"/>
    </font>
    <font>
      <sz val="10"/>
      <color indexed="10"/>
      <name val="Calibri"/>
      <family val="2"/>
      <charset val="1"/>
    </font>
    <font>
      <b/>
      <sz val="10"/>
      <color indexed="9"/>
      <name val="Calibri"/>
      <family val="2"/>
      <charset val="1"/>
    </font>
    <font>
      <b/>
      <sz val="10"/>
      <color indexed="8"/>
      <name val="Calibri"/>
      <family val="2"/>
      <charset val="1"/>
    </font>
    <font>
      <sz val="10"/>
      <color indexed="9"/>
      <name val="Calibri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b/>
      <sz val="20"/>
      <color indexed="8"/>
      <name val="Arial"/>
      <family val="2"/>
      <charset val="1"/>
    </font>
    <font>
      <b/>
      <sz val="16"/>
      <color indexed="8"/>
      <name val="Arial"/>
      <family val="2"/>
      <charset val="1"/>
    </font>
    <font>
      <b/>
      <sz val="11"/>
      <color indexed="8"/>
      <name val="Calibri"/>
      <family val="2"/>
      <charset val="1"/>
    </font>
    <font>
      <sz val="11"/>
      <color indexed="8"/>
      <name val="Calibri"/>
      <family val="2"/>
      <charset val="1"/>
    </font>
    <font>
      <sz val="8"/>
      <name val="Arial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13"/>
        <bgColor indexed="34"/>
      </patternFill>
    </fill>
    <fill>
      <patternFill patternType="solid">
        <fgColor indexed="9"/>
        <bgColor indexed="43"/>
      </patternFill>
    </fill>
    <fill>
      <patternFill patternType="solid">
        <fgColor indexed="27"/>
        <bgColor indexed="41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8">
    <xf numFmtId="0" fontId="0" fillId="0" borderId="0"/>
    <xf numFmtId="0" fontId="1" fillId="0" borderId="0" applyNumberFormat="0" applyFill="0" applyBorder="0" applyProtection="0"/>
    <xf numFmtId="0" fontId="2" fillId="0" borderId="0" applyNumberFormat="0" applyFill="0" applyBorder="0" applyProtection="0"/>
    <xf numFmtId="0" fontId="3" fillId="0" borderId="0" applyNumberFormat="0" applyFill="0" applyBorder="0" applyProtection="0"/>
    <xf numFmtId="0" fontId="17" fillId="0" borderId="0" applyNumberFormat="0" applyFill="0" applyBorder="0" applyProtection="0"/>
    <xf numFmtId="0" fontId="4" fillId="2" borderId="1" applyNumberFormat="0" applyProtection="0"/>
    <xf numFmtId="0" fontId="5" fillId="0" borderId="0" applyNumberFormat="0" applyFill="0" applyBorder="0" applyProtection="0"/>
    <xf numFmtId="0" fontId="17" fillId="0" borderId="0" applyNumberFormat="0" applyFill="0" applyBorder="0" applyProtection="0"/>
    <xf numFmtId="0" fontId="6" fillId="3" borderId="0" applyNumberFormat="0" applyBorder="0" applyProtection="0"/>
    <xf numFmtId="0" fontId="7" fillId="2" borderId="0" applyNumberFormat="0" applyBorder="0" applyProtection="0"/>
    <xf numFmtId="0" fontId="8" fillId="4" borderId="0" applyNumberFormat="0" applyBorder="0" applyProtection="0"/>
    <xf numFmtId="0" fontId="8" fillId="0" borderId="0" applyNumberFormat="0" applyFill="0" applyBorder="0" applyProtection="0"/>
    <xf numFmtId="0" fontId="9" fillId="5" borderId="0" applyNumberFormat="0" applyBorder="0" applyProtection="0"/>
    <xf numFmtId="0" fontId="10" fillId="0" borderId="0" applyNumberFormat="0" applyFill="0" applyBorder="0" applyProtection="0"/>
    <xf numFmtId="0" fontId="11" fillId="6" borderId="0" applyNumberFormat="0" applyBorder="0" applyProtection="0"/>
    <xf numFmtId="0" fontId="11" fillId="7" borderId="0" applyNumberFormat="0" applyBorder="0" applyProtection="0"/>
    <xf numFmtId="0" fontId="10" fillId="8" borderId="0" applyNumberFormat="0" applyBorder="0" applyProtection="0"/>
    <xf numFmtId="0" fontId="12" fillId="0" borderId="0"/>
  </cellStyleXfs>
  <cellXfs count="30">
    <xf numFmtId="0" fontId="0" fillId="0" borderId="0" xfId="0"/>
    <xf numFmtId="0" fontId="12" fillId="0" borderId="0" xfId="17"/>
    <xf numFmtId="0" fontId="13" fillId="0" borderId="2" xfId="17" applyFont="1" applyBorder="1" applyAlignment="1">
      <alignment vertical="center"/>
    </xf>
    <xf numFmtId="164" fontId="13" fillId="0" borderId="3" xfId="17" applyNumberFormat="1" applyFont="1" applyBorder="1" applyAlignment="1">
      <alignment vertical="center"/>
    </xf>
    <xf numFmtId="2" fontId="13" fillId="0" borderId="3" xfId="17" applyNumberFormat="1" applyFont="1" applyBorder="1" applyAlignment="1">
      <alignment vertical="center"/>
    </xf>
    <xf numFmtId="2" fontId="13" fillId="9" borderId="3" xfId="17" applyNumberFormat="1" applyFont="1" applyFill="1" applyBorder="1" applyAlignment="1">
      <alignment vertical="center"/>
    </xf>
    <xf numFmtId="2" fontId="12" fillId="0" borderId="0" xfId="17" applyNumberFormat="1"/>
    <xf numFmtId="3" fontId="0" fillId="0" borderId="0" xfId="0" applyNumberFormat="1"/>
    <xf numFmtId="0" fontId="16" fillId="0" borderId="0" xfId="0" applyFont="1"/>
    <xf numFmtId="49" fontId="16" fillId="0" borderId="0" xfId="0" applyNumberFormat="1" applyFont="1"/>
    <xf numFmtId="3" fontId="16" fillId="0" borderId="0" xfId="0" applyNumberFormat="1" applyFont="1"/>
    <xf numFmtId="3" fontId="16" fillId="0" borderId="4" xfId="0" applyNumberFormat="1" applyFont="1" applyBorder="1"/>
    <xf numFmtId="49" fontId="0" fillId="0" borderId="0" xfId="0" applyNumberFormat="1" applyFont="1"/>
    <xf numFmtId="3" fontId="16" fillId="0" borderId="5" xfId="0" applyNumberFormat="1" applyFont="1" applyBorder="1"/>
    <xf numFmtId="3" fontId="0" fillId="0" borderId="0" xfId="0" applyNumberFormat="1" applyFont="1"/>
    <xf numFmtId="0" fontId="16" fillId="0" borderId="0" xfId="0" applyFont="1" applyAlignment="1">
      <alignment horizontal="center"/>
    </xf>
    <xf numFmtId="0" fontId="0" fillId="0" borderId="0" xfId="0" applyFont="1"/>
    <xf numFmtId="0" fontId="18" fillId="10" borderId="6" xfId="0" applyFont="1" applyFill="1" applyBorder="1" applyAlignment="1">
      <alignment horizontal="center" vertical="center" wrapText="1"/>
    </xf>
    <xf numFmtId="0" fontId="19" fillId="0" borderId="0" xfId="0" applyFont="1"/>
    <xf numFmtId="4" fontId="0" fillId="0" borderId="0" xfId="0" applyNumberFormat="1"/>
    <xf numFmtId="4" fontId="16" fillId="0" borderId="0" xfId="0" applyNumberFormat="1" applyFont="1"/>
    <xf numFmtId="4" fontId="16" fillId="0" borderId="4" xfId="0" applyNumberFormat="1" applyFont="1" applyBorder="1"/>
    <xf numFmtId="4" fontId="16" fillId="0" borderId="5" xfId="0" applyNumberFormat="1" applyFont="1" applyBorder="1"/>
    <xf numFmtId="4" fontId="0" fillId="0" borderId="0" xfId="0" applyNumberFormat="1" applyFont="1"/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3" fontId="16" fillId="0" borderId="0" xfId="0" applyNumberFormat="1" applyFont="1" applyBorder="1" applyAlignment="1">
      <alignment horizontal="center"/>
    </xf>
    <xf numFmtId="4" fontId="16" fillId="0" borderId="0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49" fontId="20" fillId="11" borderId="6" xfId="0" applyNumberFormat="1" applyFont="1" applyFill="1" applyBorder="1" applyAlignment="1" applyProtection="1">
      <alignment horizontal="center"/>
      <protection locked="0"/>
    </xf>
  </cellXfs>
  <cellStyles count="18">
    <cellStyle name="Accent" xfId="13"/>
    <cellStyle name="Accent 1" xfId="14"/>
    <cellStyle name="Accent 2" xfId="15"/>
    <cellStyle name="Accent 3" xfId="16"/>
    <cellStyle name="Bad" xfId="10"/>
    <cellStyle name="Error" xfId="12"/>
    <cellStyle name="Footnote" xfId="6"/>
    <cellStyle name="Good" xfId="8"/>
    <cellStyle name="Heading" xfId="1"/>
    <cellStyle name="Heading 1" xfId="2"/>
    <cellStyle name="Heading 2" xfId="3"/>
    <cellStyle name="Neutral" xfId="9" builtinId="28" customBuiltin="1"/>
    <cellStyle name="Normal" xfId="0" builtinId="0"/>
    <cellStyle name="Normal 2" xfId="17"/>
    <cellStyle name="Note" xfId="5"/>
    <cellStyle name="Status" xfId="7"/>
    <cellStyle name="Text" xfId="4"/>
    <cellStyle name="Warning" xfId="1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workbookViewId="0">
      <selection activeCell="F10" sqref="F10"/>
    </sheetView>
  </sheetViews>
  <sheetFormatPr baseColWidth="10" defaultRowHeight="12.75" x14ac:dyDescent="0.2"/>
  <cols>
    <col min="1" max="256" width="10.28515625" style="1" customWidth="1"/>
    <col min="257" max="16384" width="11.42578125" style="1"/>
  </cols>
  <sheetData>
    <row r="2" spans="2:8" x14ac:dyDescent="0.2">
      <c r="B2" s="1" t="s">
        <v>0</v>
      </c>
    </row>
    <row r="3" spans="2:8" x14ac:dyDescent="0.2">
      <c r="B3" s="1" t="s">
        <v>1</v>
      </c>
      <c r="C3" s="2">
        <v>269483.48</v>
      </c>
      <c r="D3" s="3"/>
      <c r="E3" s="4"/>
      <c r="F3" s="1" t="s">
        <v>2</v>
      </c>
    </row>
    <row r="4" spans="2:8" x14ac:dyDescent="0.2">
      <c r="C4" s="1">
        <v>1</v>
      </c>
      <c r="D4" s="3">
        <v>41639</v>
      </c>
      <c r="E4" s="5">
        <v>13474.17</v>
      </c>
      <c r="F4" s="6">
        <f>+E4</f>
        <v>13474.17</v>
      </c>
    </row>
    <row r="5" spans="2:8" x14ac:dyDescent="0.2">
      <c r="C5" s="1">
        <v>2</v>
      </c>
      <c r="D5" s="3">
        <v>42004</v>
      </c>
      <c r="E5" s="5">
        <v>13474.17</v>
      </c>
      <c r="F5" s="6">
        <f t="shared" ref="F5:F23" si="0">+F4+E5</f>
        <v>26948.34</v>
      </c>
    </row>
    <row r="6" spans="2:8" x14ac:dyDescent="0.2">
      <c r="C6" s="1">
        <v>3</v>
      </c>
      <c r="D6" s="3">
        <v>42369</v>
      </c>
      <c r="E6" s="5">
        <v>13474.17</v>
      </c>
      <c r="F6" s="6">
        <f t="shared" si="0"/>
        <v>40422.51</v>
      </c>
    </row>
    <row r="7" spans="2:8" x14ac:dyDescent="0.2">
      <c r="C7" s="1">
        <v>4</v>
      </c>
      <c r="D7" s="3">
        <v>42735</v>
      </c>
      <c r="E7" s="5">
        <v>13474.17</v>
      </c>
      <c r="F7" s="6">
        <f t="shared" si="0"/>
        <v>53896.68</v>
      </c>
    </row>
    <row r="8" spans="2:8" x14ac:dyDescent="0.2">
      <c r="C8" s="1">
        <v>5</v>
      </c>
      <c r="D8" s="3">
        <v>43100</v>
      </c>
      <c r="E8" s="5">
        <v>13474.17</v>
      </c>
      <c r="F8" s="6">
        <f t="shared" si="0"/>
        <v>67370.850000000006</v>
      </c>
    </row>
    <row r="9" spans="2:8" x14ac:dyDescent="0.2">
      <c r="C9" s="1">
        <v>6</v>
      </c>
      <c r="D9" s="3">
        <v>43465</v>
      </c>
      <c r="E9" s="5">
        <v>13474.17</v>
      </c>
      <c r="F9" s="6">
        <f t="shared" si="0"/>
        <v>80845.02</v>
      </c>
    </row>
    <row r="10" spans="2:8" x14ac:dyDescent="0.2">
      <c r="C10" s="1">
        <v>7</v>
      </c>
      <c r="D10" s="3">
        <v>43830</v>
      </c>
      <c r="E10" s="5">
        <v>13474.17</v>
      </c>
      <c r="F10" s="6">
        <f t="shared" si="0"/>
        <v>94319.19</v>
      </c>
      <c r="H10" s="1">
        <f>+SUM(E4:E10)</f>
        <v>94319.19</v>
      </c>
    </row>
    <row r="11" spans="2:8" x14ac:dyDescent="0.2">
      <c r="C11" s="1">
        <v>8</v>
      </c>
      <c r="D11" s="3">
        <v>44196</v>
      </c>
      <c r="E11" s="4">
        <v>13474.17</v>
      </c>
      <c r="F11" s="6">
        <f t="shared" si="0"/>
        <v>107793.36</v>
      </c>
    </row>
    <row r="12" spans="2:8" x14ac:dyDescent="0.2">
      <c r="C12" s="1">
        <v>9</v>
      </c>
      <c r="D12" s="3">
        <v>44561</v>
      </c>
      <c r="E12" s="4">
        <v>13474.17</v>
      </c>
      <c r="F12" s="6">
        <f t="shared" si="0"/>
        <v>121267.53</v>
      </c>
    </row>
    <row r="13" spans="2:8" x14ac:dyDescent="0.2">
      <c r="C13" s="1">
        <v>10</v>
      </c>
      <c r="D13" s="3">
        <v>44926</v>
      </c>
      <c r="E13" s="4">
        <v>13474.17</v>
      </c>
      <c r="F13" s="6">
        <f t="shared" si="0"/>
        <v>134741.70000000001</v>
      </c>
    </row>
    <row r="14" spans="2:8" x14ac:dyDescent="0.2">
      <c r="C14" s="1">
        <v>11</v>
      </c>
      <c r="D14" s="3">
        <v>45291</v>
      </c>
      <c r="E14" s="4">
        <v>13474.17</v>
      </c>
      <c r="F14" s="6">
        <f t="shared" si="0"/>
        <v>148215.87000000002</v>
      </c>
    </row>
    <row r="15" spans="2:8" x14ac:dyDescent="0.2">
      <c r="C15" s="1">
        <v>12</v>
      </c>
      <c r="D15" s="3">
        <v>45657</v>
      </c>
      <c r="E15" s="4">
        <v>13474.17</v>
      </c>
      <c r="F15" s="6">
        <f t="shared" si="0"/>
        <v>161690.04000000004</v>
      </c>
    </row>
    <row r="16" spans="2:8" x14ac:dyDescent="0.2">
      <c r="C16" s="1">
        <v>13</v>
      </c>
      <c r="D16" s="3">
        <v>46022</v>
      </c>
      <c r="E16" s="4">
        <v>13474.17</v>
      </c>
      <c r="F16" s="6">
        <f t="shared" si="0"/>
        <v>175164.21000000005</v>
      </c>
    </row>
    <row r="17" spans="3:6" x14ac:dyDescent="0.2">
      <c r="C17" s="1">
        <v>14</v>
      </c>
      <c r="D17" s="3">
        <v>46387</v>
      </c>
      <c r="E17" s="4">
        <v>13474.17</v>
      </c>
      <c r="F17" s="6">
        <f t="shared" si="0"/>
        <v>188638.38000000006</v>
      </c>
    </row>
    <row r="18" spans="3:6" x14ac:dyDescent="0.2">
      <c r="C18" s="1">
        <v>15</v>
      </c>
      <c r="D18" s="3">
        <v>46752</v>
      </c>
      <c r="E18" s="4">
        <v>13474.17</v>
      </c>
      <c r="F18" s="6">
        <f t="shared" si="0"/>
        <v>202112.55000000008</v>
      </c>
    </row>
    <row r="19" spans="3:6" x14ac:dyDescent="0.2">
      <c r="C19" s="1">
        <v>16</v>
      </c>
      <c r="D19" s="3">
        <v>47118</v>
      </c>
      <c r="E19" s="4">
        <v>13474.17</v>
      </c>
      <c r="F19" s="6">
        <f t="shared" si="0"/>
        <v>215586.72000000009</v>
      </c>
    </row>
    <row r="20" spans="3:6" x14ac:dyDescent="0.2">
      <c r="C20" s="1">
        <v>17</v>
      </c>
      <c r="D20" s="3">
        <v>47483</v>
      </c>
      <c r="E20" s="4">
        <v>13474.17</v>
      </c>
      <c r="F20" s="6">
        <f t="shared" si="0"/>
        <v>229060.8900000001</v>
      </c>
    </row>
    <row r="21" spans="3:6" x14ac:dyDescent="0.2">
      <c r="C21" s="1">
        <v>18</v>
      </c>
      <c r="D21" s="3">
        <v>47848</v>
      </c>
      <c r="E21" s="4">
        <v>13474.17</v>
      </c>
      <c r="F21" s="6">
        <f t="shared" si="0"/>
        <v>242535.06000000011</v>
      </c>
    </row>
    <row r="22" spans="3:6" x14ac:dyDescent="0.2">
      <c r="C22" s="1">
        <v>19</v>
      </c>
      <c r="D22" s="3">
        <v>48213</v>
      </c>
      <c r="E22" s="4">
        <v>13474.17</v>
      </c>
      <c r="F22" s="6">
        <f t="shared" si="0"/>
        <v>256009.23000000013</v>
      </c>
    </row>
    <row r="23" spans="3:6" x14ac:dyDescent="0.2">
      <c r="C23" s="1">
        <v>20</v>
      </c>
      <c r="D23" s="3">
        <v>48579</v>
      </c>
      <c r="E23" s="4">
        <v>13474.17</v>
      </c>
      <c r="F23" s="6">
        <f t="shared" si="0"/>
        <v>269483.40000000014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opLeftCell="A3" zoomScale="70" zoomScaleNormal="70" workbookViewId="0">
      <selection activeCell="A33" sqref="A33"/>
    </sheetView>
  </sheetViews>
  <sheetFormatPr baseColWidth="10" defaultRowHeight="15" x14ac:dyDescent="0.25"/>
  <cols>
    <col min="1" max="1" width="18.5703125" customWidth="1"/>
    <col min="2" max="2" width="31.7109375" customWidth="1"/>
    <col min="3" max="3" width="15.42578125" hidden="1" customWidth="1"/>
    <col min="4" max="4" width="0" hidden="1" customWidth="1"/>
    <col min="7" max="7" width="15.85546875" customWidth="1"/>
  </cols>
  <sheetData>
    <row r="1" spans="1:7" ht="26.25" x14ac:dyDescent="0.4">
      <c r="A1" t="s">
        <v>48</v>
      </c>
      <c r="B1" s="24" t="s">
        <v>3</v>
      </c>
      <c r="C1" s="24"/>
      <c r="D1" s="24"/>
      <c r="E1" s="24"/>
      <c r="F1" s="24"/>
      <c r="G1" s="24"/>
    </row>
    <row r="2" spans="1:7" ht="26.25" x14ac:dyDescent="0.4">
      <c r="B2" s="24" t="s">
        <v>4</v>
      </c>
      <c r="C2" s="24"/>
      <c r="D2" s="24"/>
      <c r="E2" s="24"/>
      <c r="F2" s="24"/>
      <c r="G2" s="24"/>
    </row>
    <row r="3" spans="1:7" ht="20.25" x14ac:dyDescent="0.3">
      <c r="B3" s="25" t="s">
        <v>47</v>
      </c>
      <c r="C3" s="25"/>
      <c r="D3" s="25"/>
      <c r="E3" s="25"/>
      <c r="F3" s="25"/>
      <c r="G3" s="25"/>
    </row>
    <row r="4" spans="1:7" x14ac:dyDescent="0.25">
      <c r="E4" s="7"/>
      <c r="F4" s="7"/>
      <c r="G4" s="7"/>
    </row>
    <row r="5" spans="1:7" x14ac:dyDescent="0.25">
      <c r="B5" s="8" t="s">
        <v>5</v>
      </c>
      <c r="C5" s="9" t="s">
        <v>6</v>
      </c>
      <c r="D5" s="8">
        <v>1</v>
      </c>
      <c r="E5" s="10"/>
      <c r="F5" s="10"/>
      <c r="G5" s="11">
        <f>SUM(F7:F12)</f>
        <v>346764.29</v>
      </c>
    </row>
    <row r="6" spans="1:7" x14ac:dyDescent="0.25">
      <c r="B6" s="8"/>
      <c r="C6" s="9"/>
      <c r="D6" s="8"/>
      <c r="E6" s="10"/>
      <c r="F6" s="10"/>
      <c r="G6" s="10"/>
    </row>
    <row r="7" spans="1:7" x14ac:dyDescent="0.25">
      <c r="B7" s="8" t="s">
        <v>7</v>
      </c>
      <c r="C7" s="9" t="s">
        <v>8</v>
      </c>
      <c r="D7" s="8">
        <v>3</v>
      </c>
      <c r="E7" s="10"/>
      <c r="F7" s="10">
        <f>SUM(E9:E13)</f>
        <v>346764.29</v>
      </c>
      <c r="G7" s="10"/>
    </row>
    <row r="8" spans="1:7" x14ac:dyDescent="0.25">
      <c r="B8" s="8" t="s">
        <v>9</v>
      </c>
      <c r="C8" s="9" t="s">
        <v>10</v>
      </c>
      <c r="D8" s="8">
        <v>5</v>
      </c>
      <c r="E8" s="10"/>
      <c r="F8" s="10"/>
      <c r="G8" s="10"/>
    </row>
    <row r="9" spans="1:7" x14ac:dyDescent="0.25">
      <c r="A9" s="17" t="s">
        <v>49</v>
      </c>
      <c r="B9" t="s">
        <v>11</v>
      </c>
      <c r="C9" s="12" t="s">
        <v>12</v>
      </c>
      <c r="D9">
        <v>6</v>
      </c>
      <c r="E9" s="7">
        <v>171600</v>
      </c>
      <c r="F9" s="7"/>
      <c r="G9" s="7"/>
    </row>
    <row r="10" spans="1:7" x14ac:dyDescent="0.25">
      <c r="A10" s="17" t="s">
        <v>50</v>
      </c>
      <c r="B10" t="s">
        <v>13</v>
      </c>
      <c r="C10" s="12"/>
      <c r="E10" s="7">
        <v>269483.48</v>
      </c>
      <c r="F10" s="7"/>
      <c r="G10" s="7"/>
    </row>
    <row r="11" spans="1:7" x14ac:dyDescent="0.25">
      <c r="C11" s="12"/>
      <c r="E11" s="7"/>
      <c r="F11" s="7"/>
      <c r="G11" s="7"/>
    </row>
    <row r="12" spans="1:7" x14ac:dyDescent="0.25">
      <c r="B12" s="8" t="s">
        <v>14</v>
      </c>
      <c r="C12" s="12"/>
      <c r="E12" s="7"/>
      <c r="F12" s="10"/>
      <c r="G12" s="7"/>
    </row>
    <row r="13" spans="1:7" x14ac:dyDescent="0.25">
      <c r="A13" s="17" t="s">
        <v>51</v>
      </c>
      <c r="B13" t="s">
        <v>15</v>
      </c>
      <c r="C13" s="12"/>
      <c r="E13" s="7">
        <v>-94319.19</v>
      </c>
      <c r="F13" s="7"/>
      <c r="G13" s="7"/>
    </row>
    <row r="14" spans="1:7" x14ac:dyDescent="0.25">
      <c r="C14" s="12"/>
      <c r="E14" s="7"/>
      <c r="F14" s="7"/>
      <c r="G14" s="7"/>
    </row>
    <row r="15" spans="1:7" x14ac:dyDescent="0.25">
      <c r="B15" s="8" t="s">
        <v>16</v>
      </c>
      <c r="C15" s="9"/>
      <c r="D15" s="8"/>
      <c r="E15" s="10"/>
      <c r="F15" s="10"/>
      <c r="G15" s="13">
        <f>SUM(F7:F14)</f>
        <v>346764.29</v>
      </c>
    </row>
    <row r="16" spans="1:7" x14ac:dyDescent="0.25">
      <c r="C16" s="12"/>
      <c r="E16" s="7"/>
      <c r="F16" s="7"/>
      <c r="G16" s="7"/>
    </row>
    <row r="17" spans="1:7" x14ac:dyDescent="0.25">
      <c r="C17" s="12"/>
      <c r="E17" s="7"/>
      <c r="F17" s="7"/>
      <c r="G17" s="7"/>
    </row>
    <row r="18" spans="1:7" x14ac:dyDescent="0.25">
      <c r="C18" s="12"/>
      <c r="E18" s="7"/>
      <c r="F18" s="7"/>
      <c r="G18" s="7"/>
    </row>
    <row r="19" spans="1:7" x14ac:dyDescent="0.25">
      <c r="B19" s="8" t="s">
        <v>17</v>
      </c>
      <c r="C19" s="9" t="s">
        <v>18</v>
      </c>
      <c r="D19" s="8">
        <v>1</v>
      </c>
      <c r="E19" s="10"/>
      <c r="F19" s="10"/>
      <c r="G19" s="11">
        <f>SUM(F20:F32)</f>
        <v>346764.29</v>
      </c>
    </row>
    <row r="20" spans="1:7" x14ac:dyDescent="0.25">
      <c r="B20" s="8" t="s">
        <v>19</v>
      </c>
      <c r="C20" s="9" t="s">
        <v>20</v>
      </c>
      <c r="D20" s="8">
        <v>3</v>
      </c>
      <c r="E20" s="10"/>
      <c r="F20" s="10">
        <f>+E21</f>
        <v>1000</v>
      </c>
      <c r="G20" s="10"/>
    </row>
    <row r="21" spans="1:7" x14ac:dyDescent="0.25">
      <c r="A21" s="17" t="s">
        <v>52</v>
      </c>
      <c r="B21" t="s">
        <v>21</v>
      </c>
      <c r="C21" s="12" t="s">
        <v>22</v>
      </c>
      <c r="D21">
        <v>6</v>
      </c>
      <c r="E21" s="7">
        <v>1000</v>
      </c>
      <c r="F21" s="7"/>
      <c r="G21" s="7"/>
    </row>
    <row r="22" spans="1:7" x14ac:dyDescent="0.25">
      <c r="C22" s="12"/>
      <c r="E22" s="7"/>
      <c r="F22" s="7"/>
      <c r="G22" s="7"/>
    </row>
    <row r="23" spans="1:7" x14ac:dyDescent="0.25">
      <c r="B23" s="8" t="s">
        <v>23</v>
      </c>
      <c r="C23" s="12"/>
      <c r="E23" s="7"/>
      <c r="F23" s="10">
        <f>+E24</f>
        <v>109633.48</v>
      </c>
      <c r="G23" s="7"/>
    </row>
    <row r="24" spans="1:7" x14ac:dyDescent="0.25">
      <c r="A24" s="17" t="s">
        <v>53</v>
      </c>
      <c r="B24" t="s">
        <v>24</v>
      </c>
      <c r="C24" s="12" t="s">
        <v>25</v>
      </c>
      <c r="D24">
        <v>6</v>
      </c>
      <c r="E24" s="7">
        <v>109633.48</v>
      </c>
      <c r="F24" s="7"/>
      <c r="G24" s="7"/>
    </row>
    <row r="25" spans="1:7" x14ac:dyDescent="0.25">
      <c r="C25" s="12"/>
      <c r="E25" s="7"/>
      <c r="F25" s="7"/>
      <c r="G25" s="7"/>
    </row>
    <row r="26" spans="1:7" x14ac:dyDescent="0.25">
      <c r="B26" s="8" t="s">
        <v>26</v>
      </c>
      <c r="C26" s="12"/>
      <c r="E26" s="7"/>
      <c r="F26" s="10">
        <f>+E27</f>
        <v>330450</v>
      </c>
      <c r="G26" s="7"/>
    </row>
    <row r="27" spans="1:7" x14ac:dyDescent="0.25">
      <c r="A27" s="17" t="s">
        <v>54</v>
      </c>
      <c r="B27" t="s">
        <v>27</v>
      </c>
      <c r="C27" s="12" t="s">
        <v>25</v>
      </c>
      <c r="D27">
        <v>6</v>
      </c>
      <c r="E27" s="7">
        <v>330450</v>
      </c>
      <c r="F27" s="7"/>
      <c r="G27" s="7"/>
    </row>
    <row r="28" spans="1:7" x14ac:dyDescent="0.25">
      <c r="C28" s="12"/>
      <c r="E28" s="7"/>
      <c r="F28" s="7"/>
      <c r="G28" s="7"/>
    </row>
    <row r="29" spans="1:7" x14ac:dyDescent="0.25">
      <c r="B29" s="8" t="s">
        <v>28</v>
      </c>
      <c r="C29" s="9" t="s">
        <v>29</v>
      </c>
      <c r="D29" s="8">
        <v>3</v>
      </c>
      <c r="E29" s="10"/>
      <c r="F29" s="10">
        <f>+E30</f>
        <v>-80845.02</v>
      </c>
      <c r="G29" s="10"/>
    </row>
    <row r="30" spans="1:7" x14ac:dyDescent="0.25">
      <c r="A30" s="17" t="s">
        <v>55</v>
      </c>
      <c r="B30" s="7" t="s">
        <v>30</v>
      </c>
      <c r="C30" s="9" t="s">
        <v>31</v>
      </c>
      <c r="D30" s="8">
        <v>5</v>
      </c>
      <c r="E30" s="14">
        <f>-67370.85-13474.17</f>
        <v>-80845.02</v>
      </c>
      <c r="F30" s="10"/>
      <c r="G30" s="10"/>
    </row>
    <row r="31" spans="1:7" x14ac:dyDescent="0.25">
      <c r="B31" s="7"/>
      <c r="C31" s="9"/>
      <c r="D31" s="8"/>
      <c r="E31" s="14"/>
      <c r="F31" s="10"/>
      <c r="G31" s="10"/>
    </row>
    <row r="32" spans="1:7" x14ac:dyDescent="0.25">
      <c r="B32" s="10" t="s">
        <v>32</v>
      </c>
      <c r="C32" s="9"/>
      <c r="D32" s="8"/>
      <c r="E32" s="14"/>
      <c r="F32" s="10">
        <f>+E33</f>
        <v>-13474.17</v>
      </c>
      <c r="G32" s="10"/>
    </row>
    <row r="33" spans="1:7" x14ac:dyDescent="0.25">
      <c r="A33" s="17" t="s">
        <v>56</v>
      </c>
      <c r="B33" t="s">
        <v>33</v>
      </c>
      <c r="C33" s="12"/>
      <c r="E33" s="7">
        <v>-13474.17</v>
      </c>
      <c r="F33" s="7"/>
      <c r="G33" s="7"/>
    </row>
    <row r="34" spans="1:7" x14ac:dyDescent="0.25">
      <c r="C34" s="12"/>
      <c r="E34" s="7"/>
      <c r="F34" s="7"/>
      <c r="G34" s="7"/>
    </row>
    <row r="35" spans="1:7" x14ac:dyDescent="0.25">
      <c r="B35" s="8" t="s">
        <v>34</v>
      </c>
      <c r="C35" s="12"/>
      <c r="E35" s="10"/>
      <c r="F35" s="10"/>
      <c r="G35" s="13">
        <f>+G19</f>
        <v>346764.29</v>
      </c>
    </row>
    <row r="41" spans="1:7" x14ac:dyDescent="0.25">
      <c r="B41" s="15" t="s">
        <v>35</v>
      </c>
      <c r="C41" s="9"/>
      <c r="D41" s="8"/>
      <c r="E41" s="10"/>
      <c r="F41" s="26" t="s">
        <v>36</v>
      </c>
      <c r="G41" s="26"/>
    </row>
    <row r="42" spans="1:7" x14ac:dyDescent="0.25">
      <c r="B42" s="15" t="s">
        <v>37</v>
      </c>
      <c r="C42" s="9"/>
      <c r="D42" s="8"/>
      <c r="E42" s="10"/>
      <c r="F42" s="26" t="s">
        <v>38</v>
      </c>
      <c r="G42" s="26"/>
    </row>
    <row r="47" spans="1:7" ht="26.25" x14ac:dyDescent="0.4">
      <c r="B47" s="24" t="s">
        <v>3</v>
      </c>
      <c r="C47" s="24"/>
      <c r="D47" s="24"/>
      <c r="E47" s="24"/>
      <c r="F47" s="24"/>
      <c r="G47" s="24"/>
    </row>
    <row r="48" spans="1:7" ht="26.25" x14ac:dyDescent="0.4">
      <c r="B48" s="24" t="s">
        <v>39</v>
      </c>
      <c r="C48" s="24"/>
      <c r="D48" s="24"/>
      <c r="E48" s="24"/>
      <c r="F48" s="24"/>
      <c r="G48" s="24"/>
    </row>
    <row r="49" spans="1:7" ht="20.25" x14ac:dyDescent="0.3">
      <c r="B49" s="25" t="s">
        <v>47</v>
      </c>
      <c r="C49" s="25"/>
      <c r="D49" s="25"/>
      <c r="E49" s="25"/>
      <c r="F49" s="25"/>
      <c r="G49" s="25"/>
    </row>
    <row r="50" spans="1:7" x14ac:dyDescent="0.25">
      <c r="C50" s="12"/>
      <c r="E50" s="7"/>
      <c r="F50" s="7"/>
      <c r="G50" s="7"/>
    </row>
    <row r="51" spans="1:7" x14ac:dyDescent="0.25">
      <c r="C51" s="12"/>
      <c r="E51" s="7"/>
      <c r="F51" s="7"/>
      <c r="G51" s="7"/>
    </row>
    <row r="52" spans="1:7" x14ac:dyDescent="0.25">
      <c r="B52" s="8" t="s">
        <v>40</v>
      </c>
      <c r="C52" s="9" t="s">
        <v>41</v>
      </c>
      <c r="D52" s="8">
        <v>1</v>
      </c>
      <c r="E52" s="10"/>
      <c r="F52" s="10"/>
      <c r="G52" s="10">
        <f>+F53</f>
        <v>13474.17</v>
      </c>
    </row>
    <row r="53" spans="1:7" x14ac:dyDescent="0.25">
      <c r="B53" s="8" t="s">
        <v>42</v>
      </c>
      <c r="C53" s="9" t="s">
        <v>43</v>
      </c>
      <c r="D53" s="8">
        <v>3</v>
      </c>
      <c r="E53" s="10"/>
      <c r="F53" s="10">
        <f>+E54</f>
        <v>13474.17</v>
      </c>
      <c r="G53" s="10"/>
    </row>
    <row r="54" spans="1:7" x14ac:dyDescent="0.25">
      <c r="A54" s="17" t="s">
        <v>43</v>
      </c>
      <c r="B54" s="16" t="s">
        <v>44</v>
      </c>
      <c r="C54" s="12" t="s">
        <v>45</v>
      </c>
      <c r="D54" s="16">
        <v>5</v>
      </c>
      <c r="E54" s="14">
        <f>+'depreciacion '!E10</f>
        <v>13474.17</v>
      </c>
      <c r="F54" s="10"/>
      <c r="G54" s="10"/>
    </row>
    <row r="55" spans="1:7" x14ac:dyDescent="0.25">
      <c r="B55" s="8" t="s">
        <v>46</v>
      </c>
      <c r="C55" s="8"/>
      <c r="D55" s="8"/>
      <c r="E55" s="10"/>
      <c r="F55" s="10"/>
      <c r="G55" s="13">
        <f>+G52</f>
        <v>13474.17</v>
      </c>
    </row>
    <row r="56" spans="1:7" x14ac:dyDescent="0.25">
      <c r="E56" s="7"/>
      <c r="F56" s="7"/>
      <c r="G56" s="7"/>
    </row>
    <row r="57" spans="1:7" x14ac:dyDescent="0.25">
      <c r="E57" s="7"/>
      <c r="F57" s="7"/>
      <c r="G57" s="7"/>
    </row>
    <row r="58" spans="1:7" x14ac:dyDescent="0.25">
      <c r="E58" s="7"/>
      <c r="F58" s="7"/>
      <c r="G58" s="7"/>
    </row>
    <row r="59" spans="1:7" x14ac:dyDescent="0.25">
      <c r="E59" s="7"/>
      <c r="F59" s="7"/>
      <c r="G59" s="7"/>
    </row>
    <row r="60" spans="1:7" x14ac:dyDescent="0.25">
      <c r="E60" s="7"/>
      <c r="F60" s="7"/>
      <c r="G60" s="7"/>
    </row>
    <row r="61" spans="1:7" x14ac:dyDescent="0.25">
      <c r="E61" s="7"/>
      <c r="F61" s="7"/>
      <c r="G61" s="7"/>
    </row>
    <row r="62" spans="1:7" x14ac:dyDescent="0.25">
      <c r="E62" s="7"/>
      <c r="F62" s="7"/>
      <c r="G62" s="7"/>
    </row>
    <row r="63" spans="1:7" x14ac:dyDescent="0.25">
      <c r="E63" s="7"/>
      <c r="F63" s="7"/>
      <c r="G63" s="7"/>
    </row>
    <row r="64" spans="1:7" x14ac:dyDescent="0.25">
      <c r="E64" s="7"/>
      <c r="F64" s="7"/>
      <c r="G64" s="7"/>
    </row>
    <row r="65" spans="2:7" x14ac:dyDescent="0.25">
      <c r="E65" s="7"/>
      <c r="F65" s="7"/>
      <c r="G65" s="7"/>
    </row>
    <row r="66" spans="2:7" x14ac:dyDescent="0.25">
      <c r="B66" s="15" t="s">
        <v>35</v>
      </c>
      <c r="C66" s="9"/>
      <c r="D66" s="8"/>
      <c r="E66" s="10"/>
      <c r="F66" s="26" t="s">
        <v>36</v>
      </c>
      <c r="G66" s="26"/>
    </row>
    <row r="67" spans="2:7" x14ac:dyDescent="0.25">
      <c r="B67" s="15" t="s">
        <v>37</v>
      </c>
      <c r="C67" s="9"/>
      <c r="D67" s="8"/>
      <c r="E67" s="10"/>
      <c r="F67" s="26" t="s">
        <v>38</v>
      </c>
      <c r="G67" s="26"/>
    </row>
  </sheetData>
  <sheetProtection selectLockedCells="1" selectUnlockedCells="1"/>
  <mergeCells count="10">
    <mergeCell ref="B48:G48"/>
    <mergeCell ref="B49:G49"/>
    <mergeCell ref="F66:G66"/>
    <mergeCell ref="F67:G67"/>
    <mergeCell ref="B1:G1"/>
    <mergeCell ref="B2:G2"/>
    <mergeCell ref="B3:G3"/>
    <mergeCell ref="F41:G41"/>
    <mergeCell ref="F42:G42"/>
    <mergeCell ref="B47:G47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abSelected="1" topLeftCell="A44" zoomScale="70" zoomScaleNormal="70" workbookViewId="0">
      <selection activeCell="F58" sqref="F58"/>
    </sheetView>
  </sheetViews>
  <sheetFormatPr baseColWidth="10" defaultRowHeight="15" x14ac:dyDescent="0.25"/>
  <cols>
    <col min="1" max="1" width="18.5703125" customWidth="1"/>
    <col min="2" max="2" width="31.7109375" customWidth="1"/>
    <col min="3" max="3" width="15.42578125" hidden="1" customWidth="1"/>
    <col min="4" max="4" width="0" hidden="1" customWidth="1"/>
    <col min="6" max="7" width="11.42578125" style="19"/>
    <col min="8" max="8" width="15.85546875" style="19" customWidth="1"/>
  </cols>
  <sheetData>
    <row r="1" spans="1:8" ht="26.25" x14ac:dyDescent="0.4">
      <c r="A1" t="s">
        <v>48</v>
      </c>
      <c r="B1" s="24" t="s">
        <v>3</v>
      </c>
      <c r="C1" s="24"/>
      <c r="D1" s="24"/>
      <c r="E1" s="24"/>
      <c r="F1" s="24"/>
      <c r="G1" s="24"/>
      <c r="H1" s="24"/>
    </row>
    <row r="2" spans="1:8" ht="26.25" x14ac:dyDescent="0.4">
      <c r="B2" s="24" t="s">
        <v>4</v>
      </c>
      <c r="C2" s="24"/>
      <c r="D2" s="24"/>
      <c r="E2" s="24"/>
      <c r="F2" s="24"/>
      <c r="G2" s="24"/>
      <c r="H2" s="24"/>
    </row>
    <row r="3" spans="1:8" ht="20.25" x14ac:dyDescent="0.3">
      <c r="B3" s="25" t="s">
        <v>60</v>
      </c>
      <c r="C3" s="25"/>
      <c r="D3" s="25"/>
      <c r="E3" s="25"/>
      <c r="F3" s="25"/>
      <c r="G3" s="25"/>
      <c r="H3" s="25"/>
    </row>
    <row r="5" spans="1:8" x14ac:dyDescent="0.25">
      <c r="B5" s="8" t="s">
        <v>5</v>
      </c>
      <c r="C5" s="9" t="s">
        <v>6</v>
      </c>
      <c r="D5" s="8">
        <v>1</v>
      </c>
      <c r="E5" s="8" t="s">
        <v>74</v>
      </c>
      <c r="F5" s="20"/>
      <c r="G5" s="20"/>
      <c r="H5" s="21">
        <f>+G10</f>
        <v>678203.46</v>
      </c>
    </row>
    <row r="6" spans="1:8" x14ac:dyDescent="0.25">
      <c r="B6" s="8"/>
      <c r="C6" s="9"/>
      <c r="D6" s="8"/>
      <c r="E6" s="8"/>
      <c r="F6" s="20"/>
      <c r="G6" s="20"/>
      <c r="H6" s="20"/>
    </row>
    <row r="7" spans="1:8" x14ac:dyDescent="0.25">
      <c r="B7" s="8" t="s">
        <v>71</v>
      </c>
      <c r="C7" s="9"/>
      <c r="D7" s="8"/>
      <c r="E7" s="8"/>
      <c r="F7" s="20"/>
      <c r="G7" s="20"/>
      <c r="H7" s="20"/>
    </row>
    <row r="8" spans="1:8" x14ac:dyDescent="0.25">
      <c r="B8" s="8"/>
      <c r="C8" s="9"/>
      <c r="D8" s="8"/>
      <c r="E8" s="8"/>
      <c r="F8" s="20"/>
      <c r="G8" s="20"/>
      <c r="H8" s="20"/>
    </row>
    <row r="9" spans="1:8" x14ac:dyDescent="0.25">
      <c r="B9" s="8" t="s">
        <v>72</v>
      </c>
      <c r="C9" s="9"/>
      <c r="D9" s="8"/>
      <c r="E9" s="8">
        <v>318</v>
      </c>
      <c r="F9" s="20"/>
      <c r="G9" s="20"/>
      <c r="H9" s="20"/>
    </row>
    <row r="10" spans="1:8" x14ac:dyDescent="0.25">
      <c r="B10" s="8" t="s">
        <v>73</v>
      </c>
      <c r="C10" s="9"/>
      <c r="D10" s="8"/>
      <c r="E10" s="8"/>
      <c r="F10" s="20"/>
      <c r="G10" s="20">
        <f>+'Asientos 2020'!F14</f>
        <v>678203.46</v>
      </c>
      <c r="H10" s="20"/>
    </row>
    <row r="11" spans="1:8" x14ac:dyDescent="0.25">
      <c r="B11" s="8"/>
      <c r="C11" s="9"/>
      <c r="D11" s="8"/>
      <c r="E11" s="8"/>
      <c r="F11" s="20"/>
      <c r="G11" s="20"/>
      <c r="H11" s="20"/>
    </row>
    <row r="12" spans="1:8" x14ac:dyDescent="0.25">
      <c r="B12" s="8" t="s">
        <v>7</v>
      </c>
      <c r="C12" s="9" t="s">
        <v>8</v>
      </c>
      <c r="D12" s="8">
        <v>3</v>
      </c>
      <c r="E12" s="8"/>
      <c r="F12" s="20"/>
      <c r="G12" s="20">
        <f>SUM(F14:F18)</f>
        <v>0</v>
      </c>
      <c r="H12" s="20"/>
    </row>
    <row r="13" spans="1:8" x14ac:dyDescent="0.25">
      <c r="B13" s="8" t="s">
        <v>9</v>
      </c>
      <c r="C13" s="9" t="s">
        <v>10</v>
      </c>
      <c r="D13" s="8">
        <v>5</v>
      </c>
      <c r="E13" s="8"/>
      <c r="F13" s="20"/>
      <c r="G13" s="20"/>
      <c r="H13" s="20"/>
    </row>
    <row r="14" spans="1:8" x14ac:dyDescent="0.25">
      <c r="A14" s="17" t="s">
        <v>49</v>
      </c>
      <c r="B14" t="s">
        <v>11</v>
      </c>
      <c r="C14" s="12" t="s">
        <v>12</v>
      </c>
      <c r="D14">
        <v>6</v>
      </c>
      <c r="F14" s="19">
        <v>0</v>
      </c>
    </row>
    <row r="15" spans="1:8" x14ac:dyDescent="0.25">
      <c r="A15" s="17" t="s">
        <v>50</v>
      </c>
      <c r="B15" t="s">
        <v>13</v>
      </c>
      <c r="C15" s="12"/>
      <c r="F15" s="19">
        <v>0</v>
      </c>
    </row>
    <row r="16" spans="1:8" x14ac:dyDescent="0.25">
      <c r="C16" s="12"/>
    </row>
    <row r="17" spans="1:8" x14ac:dyDescent="0.25">
      <c r="B17" s="8" t="s">
        <v>14</v>
      </c>
      <c r="C17" s="12"/>
      <c r="G17" s="20"/>
    </row>
    <row r="18" spans="1:8" x14ac:dyDescent="0.25">
      <c r="A18" s="17" t="s">
        <v>51</v>
      </c>
      <c r="B18" t="s">
        <v>15</v>
      </c>
      <c r="C18" s="12"/>
      <c r="F18" s="19">
        <v>0</v>
      </c>
    </row>
    <row r="19" spans="1:8" x14ac:dyDescent="0.25">
      <c r="C19" s="12"/>
    </row>
    <row r="20" spans="1:8" ht="15.75" thickBot="1" x14ac:dyDescent="0.3">
      <c r="B20" s="8" t="s">
        <v>16</v>
      </c>
      <c r="C20" s="9"/>
      <c r="D20" s="8"/>
      <c r="E20" s="8"/>
      <c r="F20" s="20"/>
      <c r="G20" s="20"/>
      <c r="H20" s="22">
        <f>+H5</f>
        <v>678203.46</v>
      </c>
    </row>
    <row r="21" spans="1:8" ht="15.75" thickTop="1" x14ac:dyDescent="0.25">
      <c r="C21" s="12"/>
    </row>
    <row r="22" spans="1:8" x14ac:dyDescent="0.25">
      <c r="C22" s="12"/>
    </row>
    <row r="23" spans="1:8" x14ac:dyDescent="0.25">
      <c r="C23" s="12"/>
    </row>
    <row r="24" spans="1:8" x14ac:dyDescent="0.25">
      <c r="B24" s="8" t="s">
        <v>17</v>
      </c>
      <c r="C24" s="9" t="s">
        <v>18</v>
      </c>
      <c r="D24" s="8">
        <v>1</v>
      </c>
      <c r="E24" s="8"/>
      <c r="F24" s="20"/>
      <c r="G24" s="20"/>
      <c r="H24" s="21">
        <f>SUM(G25:G37)</f>
        <v>678203.46</v>
      </c>
    </row>
    <row r="25" spans="1:8" x14ac:dyDescent="0.25">
      <c r="B25" s="8" t="s">
        <v>19</v>
      </c>
      <c r="C25" s="9" t="s">
        <v>20</v>
      </c>
      <c r="D25" s="8">
        <v>3</v>
      </c>
      <c r="E25" s="8"/>
      <c r="F25" s="20"/>
      <c r="G25" s="20">
        <f>+F26</f>
        <v>1000</v>
      </c>
      <c r="H25" s="20"/>
    </row>
    <row r="26" spans="1:8" x14ac:dyDescent="0.25">
      <c r="A26" s="17" t="s">
        <v>52</v>
      </c>
      <c r="B26" t="s">
        <v>21</v>
      </c>
      <c r="C26" s="12" t="s">
        <v>22</v>
      </c>
      <c r="D26">
        <v>6</v>
      </c>
      <c r="E26" s="29" t="s">
        <v>75</v>
      </c>
      <c r="F26" s="19">
        <v>1000</v>
      </c>
    </row>
    <row r="27" spans="1:8" x14ac:dyDescent="0.25">
      <c r="C27" s="12"/>
    </row>
    <row r="28" spans="1:8" x14ac:dyDescent="0.25">
      <c r="B28" s="8" t="s">
        <v>23</v>
      </c>
      <c r="C28" s="12"/>
      <c r="G28" s="20">
        <f>+F29</f>
        <v>109633.48</v>
      </c>
    </row>
    <row r="29" spans="1:8" x14ac:dyDescent="0.25">
      <c r="A29" s="17" t="s">
        <v>53</v>
      </c>
      <c r="B29" t="s">
        <v>24</v>
      </c>
      <c r="C29" s="12" t="s">
        <v>25</v>
      </c>
      <c r="D29">
        <v>6</v>
      </c>
      <c r="E29" s="29" t="s">
        <v>77</v>
      </c>
      <c r="F29" s="19">
        <v>109633.48</v>
      </c>
    </row>
    <row r="30" spans="1:8" x14ac:dyDescent="0.25">
      <c r="C30" s="12"/>
    </row>
    <row r="31" spans="1:8" x14ac:dyDescent="0.25">
      <c r="B31" s="8" t="s">
        <v>26</v>
      </c>
      <c r="C31" s="12"/>
      <c r="G31" s="20">
        <f>+F32</f>
        <v>330450</v>
      </c>
    </row>
    <row r="32" spans="1:8" x14ac:dyDescent="0.25">
      <c r="A32" s="17" t="s">
        <v>54</v>
      </c>
      <c r="B32" t="s">
        <v>27</v>
      </c>
      <c r="C32" s="12" t="s">
        <v>25</v>
      </c>
      <c r="D32">
        <v>6</v>
      </c>
      <c r="E32" s="29" t="s">
        <v>76</v>
      </c>
      <c r="F32" s="19">
        <v>330450</v>
      </c>
    </row>
    <row r="33" spans="1:8" x14ac:dyDescent="0.25">
      <c r="C33" s="12"/>
    </row>
    <row r="34" spans="1:8" x14ac:dyDescent="0.25">
      <c r="B34" s="8" t="s">
        <v>28</v>
      </c>
      <c r="C34" s="9" t="s">
        <v>29</v>
      </c>
      <c r="D34" s="8">
        <v>3</v>
      </c>
      <c r="E34" s="8"/>
      <c r="F34" s="20"/>
      <c r="G34" s="20">
        <f>+F35</f>
        <v>-94319.19</v>
      </c>
      <c r="H34" s="20"/>
    </row>
    <row r="35" spans="1:8" x14ac:dyDescent="0.25">
      <c r="A35" s="17" t="s">
        <v>55</v>
      </c>
      <c r="B35" s="7" t="s">
        <v>30</v>
      </c>
      <c r="C35" s="9" t="s">
        <v>31</v>
      </c>
      <c r="D35" s="8">
        <v>5</v>
      </c>
      <c r="E35" s="8"/>
      <c r="F35" s="23">
        <f>-67370.85-13474.17-13474.17</f>
        <v>-94319.19</v>
      </c>
      <c r="G35" s="20"/>
      <c r="H35" s="20"/>
    </row>
    <row r="36" spans="1:8" x14ac:dyDescent="0.25">
      <c r="B36" s="7"/>
      <c r="C36" s="9"/>
      <c r="D36" s="8"/>
      <c r="E36" s="8"/>
      <c r="F36" s="23"/>
      <c r="G36" s="20"/>
      <c r="H36" s="20"/>
    </row>
    <row r="37" spans="1:8" x14ac:dyDescent="0.25">
      <c r="B37" s="10" t="s">
        <v>32</v>
      </c>
      <c r="C37" s="9"/>
      <c r="D37" s="8"/>
      <c r="E37" s="8"/>
      <c r="F37" s="23"/>
      <c r="G37" s="20">
        <f>+F38</f>
        <v>331439.17</v>
      </c>
      <c r="H37" s="20"/>
    </row>
    <row r="38" spans="1:8" x14ac:dyDescent="0.25">
      <c r="A38" s="17" t="s">
        <v>56</v>
      </c>
      <c r="B38" t="s">
        <v>70</v>
      </c>
      <c r="C38" s="12"/>
      <c r="F38" s="19">
        <f>+H64</f>
        <v>331439.17</v>
      </c>
    </row>
    <row r="39" spans="1:8" x14ac:dyDescent="0.25">
      <c r="C39" s="12"/>
    </row>
    <row r="40" spans="1:8" ht="15.75" thickBot="1" x14ac:dyDescent="0.3">
      <c r="B40" s="8" t="s">
        <v>34</v>
      </c>
      <c r="C40" s="12"/>
      <c r="F40" s="20"/>
      <c r="G40" s="20"/>
      <c r="H40" s="22">
        <f>+H24</f>
        <v>678203.46</v>
      </c>
    </row>
    <row r="46" spans="1:8" x14ac:dyDescent="0.25">
      <c r="B46" s="15" t="s">
        <v>35</v>
      </c>
      <c r="C46" s="9"/>
      <c r="D46" s="8"/>
      <c r="E46" s="8"/>
      <c r="F46" s="20"/>
      <c r="G46" s="27" t="s">
        <v>36</v>
      </c>
      <c r="H46" s="27"/>
    </row>
    <row r="47" spans="1:8" x14ac:dyDescent="0.25">
      <c r="B47" s="15" t="s">
        <v>37</v>
      </c>
      <c r="C47" s="9"/>
      <c r="D47" s="8"/>
      <c r="E47" s="8"/>
      <c r="F47" s="20"/>
      <c r="G47" s="27" t="s">
        <v>38</v>
      </c>
      <c r="H47" s="27"/>
    </row>
    <row r="52" spans="1:8" ht="26.25" x14ac:dyDescent="0.4">
      <c r="B52" s="24" t="s">
        <v>3</v>
      </c>
      <c r="C52" s="24"/>
      <c r="D52" s="24"/>
      <c r="E52" s="24"/>
      <c r="F52" s="24"/>
      <c r="G52" s="24"/>
      <c r="H52" s="24"/>
    </row>
    <row r="53" spans="1:8" ht="26.25" x14ac:dyDescent="0.4">
      <c r="B53" s="24" t="s">
        <v>39</v>
      </c>
      <c r="C53" s="24"/>
      <c r="D53" s="24"/>
      <c r="E53" s="24"/>
      <c r="F53" s="24"/>
      <c r="G53" s="24"/>
      <c r="H53" s="24"/>
    </row>
    <row r="54" spans="1:8" ht="20.25" x14ac:dyDescent="0.3">
      <c r="B54" s="25" t="s">
        <v>60</v>
      </c>
      <c r="C54" s="25"/>
      <c r="D54" s="25"/>
      <c r="E54" s="25"/>
      <c r="F54" s="25"/>
      <c r="G54" s="25"/>
      <c r="H54" s="25"/>
    </row>
    <row r="55" spans="1:8" x14ac:dyDescent="0.25">
      <c r="C55" s="12"/>
    </row>
    <row r="56" spans="1:8" x14ac:dyDescent="0.25">
      <c r="B56" s="8" t="s">
        <v>61</v>
      </c>
      <c r="C56" s="9" t="s">
        <v>41</v>
      </c>
      <c r="D56" s="8">
        <v>1</v>
      </c>
      <c r="E56" s="8"/>
      <c r="F56" s="20"/>
      <c r="G56" s="20"/>
      <c r="H56" s="20">
        <f>+G57</f>
        <v>678203.46</v>
      </c>
    </row>
    <row r="57" spans="1:8" x14ac:dyDescent="0.25">
      <c r="B57" s="8"/>
      <c r="C57" s="9" t="s">
        <v>43</v>
      </c>
      <c r="D57" s="8">
        <v>3</v>
      </c>
      <c r="E57" s="8"/>
      <c r="F57" s="20"/>
      <c r="G57" s="20">
        <f>+F58</f>
        <v>678203.46</v>
      </c>
      <c r="H57" s="20"/>
    </row>
    <row r="58" spans="1:8" x14ac:dyDescent="0.25">
      <c r="A58" s="17" t="s">
        <v>43</v>
      </c>
      <c r="B58" s="16" t="s">
        <v>69</v>
      </c>
      <c r="C58" s="12" t="s">
        <v>45</v>
      </c>
      <c r="D58" s="16">
        <v>5</v>
      </c>
      <c r="E58" s="16"/>
      <c r="F58" s="23">
        <v>678203.46</v>
      </c>
      <c r="G58" s="20"/>
      <c r="H58" s="20"/>
    </row>
    <row r="59" spans="1:8" ht="15.75" thickBot="1" x14ac:dyDescent="0.3">
      <c r="B59" s="8"/>
      <c r="C59" s="8"/>
      <c r="D59" s="8"/>
      <c r="E59" s="8"/>
      <c r="F59" s="20"/>
      <c r="G59" s="20"/>
      <c r="H59" s="22">
        <f>+H56</f>
        <v>678203.46</v>
      </c>
    </row>
    <row r="60" spans="1:8" ht="15.75" thickTop="1" x14ac:dyDescent="0.25">
      <c r="C60" s="12"/>
    </row>
    <row r="61" spans="1:8" x14ac:dyDescent="0.25">
      <c r="B61" s="8" t="s">
        <v>62</v>
      </c>
      <c r="C61" s="9" t="s">
        <v>41</v>
      </c>
      <c r="D61" s="8">
        <v>1</v>
      </c>
      <c r="E61" s="8"/>
      <c r="F61" s="20"/>
      <c r="G61" s="20"/>
      <c r="H61" s="20">
        <f>+G62</f>
        <v>346764.29</v>
      </c>
    </row>
    <row r="62" spans="1:8" x14ac:dyDescent="0.25">
      <c r="B62" s="8"/>
      <c r="C62" s="9" t="s">
        <v>43</v>
      </c>
      <c r="D62" s="8">
        <v>3</v>
      </c>
      <c r="E62" s="8"/>
      <c r="F62" s="20"/>
      <c r="G62" s="20">
        <f>+F63</f>
        <v>346764.29</v>
      </c>
      <c r="H62" s="20"/>
    </row>
    <row r="63" spans="1:8" x14ac:dyDescent="0.25">
      <c r="A63" s="17" t="s">
        <v>43</v>
      </c>
      <c r="B63" s="16" t="s">
        <v>63</v>
      </c>
      <c r="C63" s="12" t="s">
        <v>45</v>
      </c>
      <c r="D63" s="16">
        <v>5</v>
      </c>
      <c r="E63" s="16"/>
      <c r="F63" s="23">
        <f>+'Asientos 2020'!F7</f>
        <v>346764.29</v>
      </c>
      <c r="G63" s="20"/>
      <c r="H63" s="20"/>
    </row>
    <row r="64" spans="1:8" ht="15.75" thickBot="1" x14ac:dyDescent="0.3">
      <c r="B64" s="8" t="s">
        <v>64</v>
      </c>
      <c r="C64" s="8"/>
      <c r="D64" s="8"/>
      <c r="E64" s="8"/>
      <c r="F64" s="20"/>
      <c r="G64" s="20"/>
      <c r="H64" s="22">
        <f>+H59-H61</f>
        <v>331439.17</v>
      </c>
    </row>
    <row r="65" spans="2:8" ht="15.75" thickTop="1" x14ac:dyDescent="0.25"/>
    <row r="75" spans="2:8" x14ac:dyDescent="0.25">
      <c r="B75" s="15" t="s">
        <v>35</v>
      </c>
      <c r="C75" s="9"/>
      <c r="D75" s="8"/>
      <c r="E75" s="8"/>
      <c r="F75" s="20"/>
      <c r="G75" s="27" t="s">
        <v>36</v>
      </c>
      <c r="H75" s="27"/>
    </row>
    <row r="76" spans="2:8" x14ac:dyDescent="0.25">
      <c r="B76" s="15" t="s">
        <v>37</v>
      </c>
      <c r="C76" s="9"/>
      <c r="D76" s="8"/>
      <c r="E76" s="8"/>
      <c r="F76" s="20"/>
      <c r="G76" s="27" t="s">
        <v>38</v>
      </c>
      <c r="H76" s="27"/>
    </row>
  </sheetData>
  <sheetProtection selectLockedCells="1" selectUnlockedCells="1"/>
  <mergeCells count="10">
    <mergeCell ref="B53:H53"/>
    <mergeCell ref="B54:H54"/>
    <mergeCell ref="G75:H75"/>
    <mergeCell ref="G76:H76"/>
    <mergeCell ref="B1:H1"/>
    <mergeCell ref="B2:H2"/>
    <mergeCell ref="B3:H3"/>
    <mergeCell ref="G46:H46"/>
    <mergeCell ref="G47:H47"/>
    <mergeCell ref="B52:H5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6"/>
  <sheetViews>
    <sheetView workbookViewId="0">
      <selection activeCell="B17" sqref="B17"/>
    </sheetView>
  </sheetViews>
  <sheetFormatPr baseColWidth="10" defaultRowHeight="15" x14ac:dyDescent="0.25"/>
  <sheetData>
    <row r="4" spans="2:7" x14ac:dyDescent="0.25">
      <c r="B4" s="28">
        <v>1</v>
      </c>
      <c r="C4" s="28"/>
      <c r="D4" s="28"/>
      <c r="E4" s="28"/>
      <c r="F4" s="28"/>
      <c r="G4" s="28"/>
    </row>
    <row r="5" spans="2:7" x14ac:dyDescent="0.25">
      <c r="F5" t="s">
        <v>57</v>
      </c>
      <c r="G5" t="s">
        <v>58</v>
      </c>
    </row>
    <row r="7" spans="2:7" x14ac:dyDescent="0.25">
      <c r="C7" s="18" t="s">
        <v>59</v>
      </c>
      <c r="F7" s="7">
        <f>+G8+G9-F10</f>
        <v>346764.29</v>
      </c>
    </row>
    <row r="8" spans="2:7" x14ac:dyDescent="0.25">
      <c r="B8" s="17" t="s">
        <v>49</v>
      </c>
      <c r="C8" t="s">
        <v>11</v>
      </c>
      <c r="D8" s="12" t="s">
        <v>12</v>
      </c>
      <c r="G8" s="7">
        <v>171600</v>
      </c>
    </row>
    <row r="9" spans="2:7" x14ac:dyDescent="0.25">
      <c r="B9" s="17" t="s">
        <v>50</v>
      </c>
      <c r="C9" t="s">
        <v>13</v>
      </c>
      <c r="D9" s="12"/>
      <c r="G9" s="7">
        <v>269483.48</v>
      </c>
    </row>
    <row r="10" spans="2:7" x14ac:dyDescent="0.25">
      <c r="B10" s="17" t="s">
        <v>51</v>
      </c>
      <c r="C10" t="s">
        <v>15</v>
      </c>
      <c r="D10" s="12"/>
      <c r="F10" s="7">
        <v>94319.19</v>
      </c>
      <c r="G10" s="7"/>
    </row>
    <row r="11" spans="2:7" x14ac:dyDescent="0.25">
      <c r="B11" s="18" t="s">
        <v>68</v>
      </c>
    </row>
    <row r="13" spans="2:7" x14ac:dyDescent="0.25">
      <c r="B13" s="28">
        <v>2</v>
      </c>
      <c r="C13" s="28"/>
      <c r="D13" s="28"/>
      <c r="E13" s="28"/>
      <c r="F13" s="28"/>
      <c r="G13" s="28"/>
    </row>
    <row r="14" spans="2:7" x14ac:dyDescent="0.25">
      <c r="B14" t="s">
        <v>65</v>
      </c>
      <c r="F14">
        <v>678203.46</v>
      </c>
    </row>
    <row r="15" spans="2:7" x14ac:dyDescent="0.25">
      <c r="C15" t="s">
        <v>66</v>
      </c>
      <c r="G15">
        <v>678203.46</v>
      </c>
    </row>
    <row r="16" spans="2:7" x14ac:dyDescent="0.25">
      <c r="B16" s="18" t="s">
        <v>67</v>
      </c>
    </row>
  </sheetData>
  <mergeCells count="2">
    <mergeCell ref="B4:G4"/>
    <mergeCell ref="B13:G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depreciacion </vt:lpstr>
      <vt:lpstr>BALANCE 2019</vt:lpstr>
      <vt:lpstr>BALANCE 2020</vt:lpstr>
      <vt:lpstr>Asientos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Valarezo</dc:creator>
  <cp:lastModifiedBy>helpdesk_gye@telconet.ec</cp:lastModifiedBy>
  <cp:revision>2</cp:revision>
  <cp:lastPrinted>2018-12-13T03:29:49Z</cp:lastPrinted>
  <dcterms:created xsi:type="dcterms:W3CDTF">2016-04-12T20:37:43Z</dcterms:created>
  <dcterms:modified xsi:type="dcterms:W3CDTF">2021-04-13T02:59:58Z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TELCONET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